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 data" sheetId="1" r:id="rId3"/>
    <sheet state="visible" name="Copy of MA data" sheetId="2" r:id="rId4"/>
    <sheet state="visible" name="Old MA data tidy" sheetId="3" r:id="rId5"/>
    <sheet state="visible" name="Old MA data tidy with ES" sheetId="4" r:id="rId6"/>
    <sheet state="visible" name="success MA data with ES" sheetId="5" r:id="rId7"/>
    <sheet state="visible" name="MA data tidy" sheetId="6" r:id="rId8"/>
    <sheet state="visible" name="Updated MA data tidy with ES" sheetId="7" r:id="rId9"/>
  </sheets>
  <definedNames/>
  <calcPr/>
</workbook>
</file>

<file path=xl/sharedStrings.xml><?xml version="1.0" encoding="utf-8"?>
<sst xmlns="http://schemas.openxmlformats.org/spreadsheetml/2006/main" count="17508" uniqueCount="659">
  <si>
    <t>coder</t>
  </si>
  <si>
    <t>unique_id</t>
  </si>
  <si>
    <t>long_cite</t>
  </si>
  <si>
    <t>paper_eligibility</t>
  </si>
  <si>
    <t>exclusion_reason</t>
  </si>
  <si>
    <t>short_cite</t>
  </si>
  <si>
    <t>data_source</t>
  </si>
  <si>
    <t>expt_num</t>
  </si>
  <si>
    <t>expt_condition</t>
  </si>
  <si>
    <t>n_1</t>
  </si>
  <si>
    <t>n_at_least_one_error</t>
  </si>
  <si>
    <t>proportion_errors</t>
  </si>
  <si>
    <t>population_characteristics</t>
  </si>
  <si>
    <t>stimuli_type</t>
  </si>
  <si>
    <t>text_format</t>
  </si>
  <si>
    <t>computer_medium</t>
  </si>
  <si>
    <t>group_or_individual_testing</t>
  </si>
  <si>
    <t>group_size</t>
  </si>
  <si>
    <t>language</t>
  </si>
  <si>
    <t>stimuli_context_specific</t>
  </si>
  <si>
    <t>linda_problem</t>
  </si>
  <si>
    <t>naive_or_informed</t>
  </si>
  <si>
    <t>prop_error</t>
  </si>
  <si>
    <t>sd_prop_error</t>
  </si>
  <si>
    <t>t</t>
  </si>
  <si>
    <t>d</t>
  </si>
  <si>
    <t>Fu</t>
  </si>
  <si>
    <t>rogers2009</t>
  </si>
  <si>
    <t>Rogers, P., Davis, T., &amp; Fisk, J. (2009). Paranormal belief and susceptibility to the conjunction fallacy. Applied Cognitive Psychology: The Official Journal of the Society for Applied Research in Memory and Cognition, 23(4), 524-542.</t>
  </si>
  <si>
    <t>exclude</t>
  </si>
  <si>
    <t>no access</t>
  </si>
  <si>
    <t>rogers2017</t>
  </si>
  <si>
    <t>Rogers, P., Fisk, J. E., &amp; Lowrie, E. (2017). Paranormal belief and errors of probabilistic reasoning: The role of constituent conditional relatedness in believers' susceptibility to the conjunction fallacy. Consciousness and cognition, 56, 13-29.</t>
  </si>
  <si>
    <t>rogers2018</t>
  </si>
  <si>
    <t>Rogers, P., Fisk, J. E., &amp; Lowrie, E. (2018). Paranormal belief, thinking style preference and susceptibility to confirmatory conjunction errors. Consciousness and cognition, 65, 182-196.</t>
  </si>
  <si>
    <t>scherer2017</t>
  </si>
  <si>
    <t>Scherer, L. D., Yates, J. F., Baker, S. G., &amp; Valentine, K. D. (2017). The influence of effortful thought and cognitive proficiencies on the conjunction fallacy: Implications for dual-process theories of reasoning and judgment. Personality and Social Psychology Bulletin, 43(6), 874-887.</t>
  </si>
  <si>
    <t>sloman2003</t>
  </si>
  <si>
    <t>Sloman, S. A., Over, D., Slovak, L., &amp; Stibel, J. M. (2003). Frequency illusions and other fallacies. Organizational Behavior and Human Decision Processes, 91(2), 296-309.</t>
  </si>
  <si>
    <t>stanovich1998</t>
  </si>
  <si>
    <t>E. Stanovich, K., &amp; West, R. F. (1998). Individual differences in framing and conjunction effects. Thinking &amp; Reasoning, 4(4), 289-317.</t>
  </si>
  <si>
    <t>stergiadis2015</t>
  </si>
  <si>
    <t>Stergiadis, D. (2015). Does providing a subtle reasoning hint remedy the conjunction fallacy?.</t>
  </si>
  <si>
    <t>measurement is different</t>
  </si>
  <si>
    <t>teigen1996a</t>
  </si>
  <si>
    <t>Teigen, K. H., Martinussen, M., &amp; Lund, T. (1996). Linda versus world cup: Conjunctive probabilities in three‐event fictional and real‐life predictions. Journal of Behavioral Decision Making, 9(2), 77-93.</t>
  </si>
  <si>
    <t>teigen1996b</t>
  </si>
  <si>
    <t>Teigen, K. H., Martinussen, M., &amp; Lund, T. (1996). Conjunction errors in the prediction of referendum outcomes: Effects of attitude and realism. Acta Psychologica, 93(1-3), 91-105.</t>
  </si>
  <si>
    <t>tentori2012</t>
  </si>
  <si>
    <t>Tentori, K., &amp; Crupi, V. (2012). On the conjunction fallacy and the meaning of and, yet again: a reply to. Cognition, 122(2), 123-134.</t>
  </si>
  <si>
    <t>not empirical</t>
  </si>
  <si>
    <t>tentori2013</t>
  </si>
  <si>
    <t>Tentori, K., Crupi, V., &amp; Russo, S. (2013). On the determinants of the conjunction fallacy: Probability versus inductive confirmation. Journal of Experimental Psychology: General, 142(1), 235.</t>
  </si>
  <si>
    <t>toplak2011</t>
  </si>
  <si>
    <t>Toplak, M. E., West, R. F., &amp; Stanovich, K. E. (2011). The Cognitive Reflection Test as a predictor of performance on heuristics-and-biases tasks. Memory &amp; cognition, 39(7), 1275.</t>
  </si>
  <si>
    <t>not really about the linda problem</t>
  </si>
  <si>
    <t>villejoubert2009</t>
  </si>
  <si>
    <t>Villejoubert, G. (2009). Are representativeness judgments automatic and rapid? The effect of time pressure on the conjunction fallacy. In Proceedings of the Annual Meeting of the Cognitive Science society (Vol. 31, No. 31).</t>
  </si>
  <si>
    <t>measure the linda problem in a completely different way</t>
  </si>
  <si>
    <t>vives2018</t>
  </si>
  <si>
    <t>Vives, M. L., Aparici, M., &amp; Costa, A. (2018). The limits of the foreign language effect on decision-making: The case of the outcome bias and the representativeness heuristic. PloS one, 13(9).</t>
  </si>
  <si>
    <t>vonsydow2011</t>
  </si>
  <si>
    <t>von Sydow, M. (2011). Logical Inclusion Fallacies–Transfer of Logical Patterns and Noise. In European Perspectives on Cognitive Science (pp. 1-6). New Bulgarian University Press, Sofia, Bulgaria.</t>
  </si>
  <si>
    <t>vonsydow2016</t>
  </si>
  <si>
    <t>von Sydow, M. (2016). Towards a pattern-based logic of probability judgements and logical inclusion “fallacies”. Thinking &amp; Reasoning, 22(3), 297-335.</t>
  </si>
  <si>
    <t>west2012</t>
  </si>
  <si>
    <t>West, R. F., Meserve, R. J., &amp; Stanovich, K. E. (2012). Cognitive sophistication does not attenuate the bias blind spot. Journal of personality and social psychology, 103(3), 506.</t>
  </si>
  <si>
    <t>not really about linda problem</t>
  </si>
  <si>
    <t>wojciechowski2018</t>
  </si>
  <si>
    <t>Wojciechowski, B. W., &amp; Pothos, E. M. (2018). Is there a conjunction fallacy in legal probabilistic decision making?. Frontiers in psychology, 9, 391.</t>
  </si>
  <si>
    <t>no precise data was given</t>
  </si>
  <si>
    <t>wolfe2010</t>
  </si>
  <si>
    <t>Wolfe, C. R., &amp; Reyna, V. F. (2010). Semantic coherence and fallacies in estimating joint probabilities. Journal of Behavioral Decision Making, 23(2), 203-223.</t>
  </si>
  <si>
    <t>no acces</t>
  </si>
  <si>
    <t>zhao2016</t>
  </si>
  <si>
    <t>Zhao, C. (2016). Representativeness and similarity. Working Paper, Princeton University.</t>
  </si>
  <si>
    <t>No experiment is performed</t>
  </si>
  <si>
    <t>Nicole</t>
  </si>
  <si>
    <t>hagman2013</t>
  </si>
  <si>
    <t>Hagman, W. (2013). Affective Biases and Heuristics in Decision Making: Emotion regulation as a factor for decision making competence.</t>
  </si>
  <si>
    <t>not peer reviewed</t>
  </si>
  <si>
    <t>hagman2016</t>
  </si>
  <si>
    <t>Hagman, W. (2016). Affective biases and heuristics in decision making.</t>
  </si>
  <si>
    <t>can't get access</t>
  </si>
  <si>
    <t>heaton2019</t>
  </si>
  <si>
    <t>Heaton, J. B., &amp; Pennington, G. L. (2019). How active management survives. Financial Planning Review, 2(1), e1031.</t>
  </si>
  <si>
    <t>Themi</t>
  </si>
  <si>
    <t>dondapati</t>
  </si>
  <si>
    <t>Dondapati, A., Liang, K., Maisner, R., Rigby, K., Rissman, Z., Talbot, C., ... &amp; Zhang, A. COGNITIVE ILLUSIONS: COMPARING GOVERNOR’S SCHOOL STUDENTS TO THE GENERAL PUBLIC.</t>
  </si>
  <si>
    <t>not about linda problem or conjunction fallacy</t>
  </si>
  <si>
    <t>Dondapati, A., Liang, K et. al</t>
  </si>
  <si>
    <t>dujmovic2020</t>
  </si>
  <si>
    <t>Dujmović, M., Valerjev, P., &amp; Bajšanski, I. (2020). The role of representativeness in reasoning and metacognitive processes: an in-depth analysis of the Linda problem. Thinking &amp; Reasoning, 1-26.</t>
  </si>
  <si>
    <t>cannot access with cmu</t>
  </si>
  <si>
    <t>dunlea2016</t>
  </si>
  <si>
    <t>Dunlea, J. P. CRITICAL THINKING AND DECISION-MAKING IN MODERN DAY PHYSICIANS by: James Patrick Dunlea.</t>
  </si>
  <si>
    <t>not relevant results</t>
  </si>
  <si>
    <t>Dunlea J. P. CRITICAL THINKING AND DECISION-MAKING IN MODERN DAY PHYSICIANS by: James Patrick Dunlea.</t>
  </si>
  <si>
    <t>epstein1995</t>
  </si>
  <si>
    <t>Epstein, S., Denes-Raj, V., &amp; Pacini, R. (1995). The Linda problem revisited from the perspective of cognitive-experiential self-theory. Personality and Social Psychology Bulletin, 21(11), 1124-1138.</t>
  </si>
  <si>
    <t>cannot access</t>
  </si>
  <si>
    <t>Epstein, S., Denes-Raj, V., &amp; Pacini, R. (1995)</t>
  </si>
  <si>
    <t>epstein1999</t>
  </si>
  <si>
    <t>Epstein, S., Donovan, S., &amp; Denes-Raj, V. (1999). The missing link in the paradox of the Linda conjunction problem: Beyond knowing and thinking of the conjunction rule, the intrinsic appeal of heuristic processing. Personality and Social Psychology Bulletin, 25(2), 204-214.</t>
  </si>
  <si>
    <t>Epstein, S., Donovan, S., &amp; Denes-Raj, V. (1999)</t>
  </si>
  <si>
    <t>faure2019</t>
  </si>
  <si>
    <t>Faure, J. (2019). Logical intuitions and heuristic reflections: rethinking the role of intuition in probability judgements (Doctoral dissertation, Kingston University).</t>
  </si>
  <si>
    <t>just a thesis no experiment</t>
  </si>
  <si>
    <t>Faure, J. (2019)</t>
  </si>
  <si>
    <t>fiedler1988</t>
  </si>
  <si>
    <t>Fiedler, K. The dependence of the conjunction fallacy on subtle linguistic factors. Psychol. Res 50, 123–129 (1988). https://doi.org/10.1007/BF00309212</t>
  </si>
  <si>
    <t>Fiedler, K. The dependence of the conjunction fallacy on subtle linguistic factors. Psychol. Res 50, 123–129 (1988)</t>
  </si>
  <si>
    <t>fisk2005</t>
  </si>
  <si>
    <t>Fisk, J. E., &amp; Slattery, R. (2005). Reasoning about conjunctive probabilistic concepts in childhood. Canadian Journal of Experimental Psychology/Revue canadienne de psychologie expérimentale, 59(3), 168.</t>
  </si>
  <si>
    <t>Fisk, J. E., &amp; Slattery, R. (2005)</t>
  </si>
  <si>
    <t>Zoe</t>
  </si>
  <si>
    <t>aczel2016</t>
  </si>
  <si>
    <t>Aczel, B., Szollosi, A., &amp; Bago, B. (2016). Lax monitoring versus logical intuition: The determinants of confidence in conjunction fallacy. Thinking &amp; Reasoning, 22(1), 99-117.</t>
  </si>
  <si>
    <t>Can't get access</t>
  </si>
  <si>
    <t>aerts2017</t>
  </si>
  <si>
    <t>Aerts, D., Arguëlles, J. A., Beltran, L., Beltran, L., de Bianchi, M. S., Sozzo, S., &amp; Veloz, T. (2017). Testing quantum models of conjunction fallacy on the world wide web. International Journal of Theoretical Physics, 56(12), 3744-3756.</t>
  </si>
  <si>
    <t>No human participants</t>
  </si>
  <si>
    <t>aerts2018</t>
  </si>
  <si>
    <t>Aerts, D., de Bianchi, M. S., Sozzo, S., &amp; Veloz, T. (2018). Modeling Human Decision-making: An Overview of the Brussels Quantum Approach. Foundations of Science, 1-28.</t>
  </si>
  <si>
    <t>Actually not an elligible paper: a model is used rather than human subjects</t>
  </si>
  <si>
    <t>ahler2019</t>
  </si>
  <si>
    <t>Ahler, D. J., Roush, C. E., &amp; Sood, G. (2019, April). The micro-task market for lemons: Data quality on Amazon’s Mechanical Turk. In Meeting of the Midwest Political Science Association.</t>
  </si>
  <si>
    <t>This is not about the Linda Problem. This is about finding bots on Amazon Turk</t>
  </si>
  <si>
    <t>albaity2014</t>
  </si>
  <si>
    <t>Albaity, M., Rahman, M., &amp; Shahidul, I. (2014). Cognitive reflection test and behavioral biases in Malaysia. Judgment and Decision Making, 9(2), 148.</t>
  </si>
  <si>
    <t>Not really conjunction experiment</t>
  </si>
  <si>
    <t>artemenkov2006</t>
  </si>
  <si>
    <t>Artemenkov, S. L. (2006, February). Kansei versus extensional reasoning: The scientific illusion of the conjunction fallacy in probability judgment. In Proceedings of the First International Workshop on Kansei (pp. 8-11).</t>
  </si>
  <si>
    <t>Not actually conjunction experiment</t>
  </si>
  <si>
    <t>bakhti2018</t>
  </si>
  <si>
    <t>Bakhti, R. (2018). Religious versus reflective priming and susceptibility to the conjunction fallacy. Applied Cognitive Psychology, 32(2), 186-191.</t>
  </si>
  <si>
    <t>Cannot obtain access</t>
  </si>
  <si>
    <t>benassi1993</t>
  </si>
  <si>
    <t>Benassi, V. A., &amp; Knoth, R. L. (1993). The intractable conjunction fallacy: Statistical sophistication, instructional set, and training. Journal of Social Behavior and Personality, 8(6), 83.</t>
  </si>
  <si>
    <t>betsch1999</t>
  </si>
  <si>
    <t>Betsch, T., &amp; Fiedler, K. (1999). Understanding conjunction effects in probability judgments: the role of implicit mental models. European Journal of Social Psychology, 29(1), 75-93.</t>
  </si>
  <si>
    <t>bhatia2016</t>
  </si>
  <si>
    <t>Bhatia, S. (2016). Vector Space Semantic Models Predict Subjective Probability Judgments for Real-World Events. In CogSci.</t>
  </si>
  <si>
    <t>Not conjunction experiment</t>
  </si>
  <si>
    <t>V</t>
  </si>
  <si>
    <t>busemeyer2015</t>
  </si>
  <si>
    <t>Busemeyer, J. R., Wang, Z., Pothos, E. M., &amp; Trueblood, J. S. (2015). The conjunction fallacy, confirmation, and quantum theory: Comment on Tentori, Crupi, and Russo (2013).</t>
  </si>
  <si>
    <t>chase1998</t>
  </si>
  <si>
    <t>Chase, R. H. V. M. (1998). Many reasons or just one: How response mode affects reasoning in the conjunction problem. Thinking &amp; Reasoning, 4(4), 319-352.</t>
  </si>
  <si>
    <t>cobos2003</t>
  </si>
  <si>
    <t>Cobos, P. L., Almaraz, J., &amp; García-Madruga, J. A. (2003). An associative framework for probability judgement: An application to biases. Journal of Experimental Psychology: Learning, Memory, and Cognition, 29(1), 80.</t>
  </si>
  <si>
    <t>Judging probability</t>
  </si>
  <si>
    <t>Cobos, P. L., Almaraz, J., &amp; García-Madruga, J. A. (2003).</t>
  </si>
  <si>
    <t>crupi2016</t>
  </si>
  <si>
    <t>Crupi, V., &amp; Tentori, K. (2016). Noisy probability judgment, the conjunction fallacy, and rationality: Comment on Costello and Watts (2014).</t>
  </si>
  <si>
    <t>dagnall2007</t>
  </si>
  <si>
    <t>Dagnall, N., Parker, A., &amp; Munley, G. (2007). Paranormal belief and reasoning. Personality and Individual Differences, 43(6), 1406-1415.</t>
  </si>
  <si>
    <t>dagnall2014</t>
  </si>
  <si>
    <t>Dagnall, N., Drinkwater, K., Parker, A., &amp; Rowley, K. (2014). Misperception of chance, conjunction, belief in the paranormal and reality testing: a reappraisal. Applied Cognitive Psychology, 28(5), 711-719.</t>
  </si>
  <si>
    <t>davies2011</t>
  </si>
  <si>
    <t>Davies, J. B., Anderson, A., &amp; Little, D. (2011). Social cognition and the so-called conjunction fallacy. Current Psychology, 30(3), 245.</t>
  </si>
  <si>
    <t>dessalles2011</t>
  </si>
  <si>
    <t>Dessalles, J. L. (2011). A structural model of intuitive probability. arXiv preprint arXiv:1108.4884.</t>
  </si>
  <si>
    <t>gavanski1991</t>
  </si>
  <si>
    <t>Gavanski, I., &amp; Roskos-Ewoldsen, D. R. (1991). Representativeness and conjoint probability. Journal of Personality and Social Psychology, 61(2), 181.</t>
  </si>
  <si>
    <t>Estimations are probabilities</t>
  </si>
  <si>
    <t>gigerenzer1993</t>
  </si>
  <si>
    <t>Gigerenzer, G. (1993). The bounded rationality of probabilistic mental models. In Rationality: Psychological and philosophical perspectives (pp. 284-313). Routledge.</t>
  </si>
  <si>
    <t>Not elibigle paper - not conjunction experiment</t>
  </si>
  <si>
    <t>howe2017</t>
  </si>
  <si>
    <t>Howe, R., &amp; Costello, F. (2017). Probability judgement from samples: accurate estimates and the conjunction fallacy. CogSci.</t>
  </si>
  <si>
    <t>Estimations are probabilities themselves</t>
  </si>
  <si>
    <t>huntsinger2016</t>
  </si>
  <si>
    <t>Huntsinger, J. R., &amp; Ray, C. (2016). A flexible influence of affective feelings on creative and analytic performance. Emotion, 16(6), 826.</t>
  </si>
  <si>
    <t>joslyn2009</t>
  </si>
  <si>
    <t>Joslyn, S. L., &amp; Nichols, R. M. (2009). Probability or frequency? Expressing forecast uncertainty in public weather forecasts. Meteorological Applications: A journal of forecasting, practical applications, training techniques and modelling, 16(3), 309-314.</t>
  </si>
  <si>
    <t>klein2017</t>
  </si>
  <si>
    <t>Klein, S. (2017). &lt;i&gt;Avoiding the conjunction fallacy: Who can take a hint?&lt;/i&gt; (Dissertation). Retrieved from http://urn.kb.se/resolve?urn=urn:nbn:se:umu:diva-136847</t>
  </si>
  <si>
    <t>Not eligible paper - dissertation</t>
  </si>
  <si>
    <t>koizumi</t>
  </si>
  <si>
    <t>Koizumi, S. Effectiveness of Behavioral Economics.</t>
  </si>
  <si>
    <t>li2016</t>
  </si>
  <si>
    <t>LI, X. (2016). Seeing the Linda problem from a “mental image representation”:“Proposition representation” dual representation perspective. Acta Psychologica Sinica, 48(10), 1210-1218.</t>
  </si>
  <si>
    <t>In another language</t>
  </si>
  <si>
    <t>lu2016</t>
  </si>
  <si>
    <t>Lu, Y. (2016). The conjunction and disjunction fallacies: Explanations of the Linda problem by the equate-to-differentiate model. Integrative Psychological and Behavioral Science, 50(3), 507-531.</t>
  </si>
  <si>
    <t>Same as above</t>
  </si>
  <si>
    <t>macdonald1990</t>
  </si>
  <si>
    <t>Macdonald, R. R., &amp; Gilhooly, K. J. (1990). More about Linda or conjunctions in context. European Journal of Cognitive Psychology, 2(1), 57-70.</t>
  </si>
  <si>
    <t xml:space="preserve">Measures with ratings </t>
  </si>
  <si>
    <t>maguire2014</t>
  </si>
  <si>
    <t>Maguire, P., Moser, P., Maguire, R., &amp; Keane, M. (2014). A computational theory of subjective probability. arXiv preprint arXiv:1405.6142.</t>
  </si>
  <si>
    <t>Not conjunction fallacy</t>
  </si>
  <si>
    <t>manning1993</t>
  </si>
  <si>
    <t>Manning, S. K., &amp; Schreier-Pandal, H. (1993). Errors in conjunction and disjunction. The American journal of psychology, 429-449.</t>
  </si>
  <si>
    <t>Informs participants of conjunction fallacy first</t>
  </si>
  <si>
    <t>mascarenhas</t>
  </si>
  <si>
    <t>Mascarenhas, S., &amp; et Interprétation, L. S. The role of linguistic interpretation in human failures of reasoning.</t>
  </si>
  <si>
    <t>Not eligible paper- a text-ID of a slide presentation</t>
  </si>
  <si>
    <t>massaro1994</t>
  </si>
  <si>
    <t>Massaro, D. W. (1994). A pattern recognition account of decision making. Memory &amp; Cognition, 22(5), 616-627.</t>
  </si>
  <si>
    <t>Does not report results of conjunction experiment</t>
  </si>
  <si>
    <t>morsanyi2008</t>
  </si>
  <si>
    <t>Morsanyi, K., &amp; Handley, S. J. (2008). How smart do you need to be to get it wrong? The role of cognitive capacity in the development of heuristic-based judgment. Journal of experimental child psychology, 99(1), 18-36.</t>
  </si>
  <si>
    <t>Measures with ratings</t>
  </si>
  <si>
    <t>morsanyi2017</t>
  </si>
  <si>
    <t>Morsanyi, K., Chiesi, F. (2017).</t>
  </si>
  <si>
    <t>Cannot get access</t>
  </si>
  <si>
    <t>mosconi2001</t>
  </si>
  <si>
    <t>Mosconi, G., &amp; Macchi, L. (2001). The role of pragmatic rules in the conjunction fallacy. Mind &amp; Society, 2(1), 31-57.</t>
  </si>
  <si>
    <t>Measures with rankings</t>
  </si>
  <si>
    <t>newall2015</t>
  </si>
  <si>
    <t>Newall, P. W. (2015). How bookies make your money. Judgement and Decision Making, 10(3), 225-231.</t>
  </si>
  <si>
    <t>Not related to conjunction fallacy</t>
  </si>
  <si>
    <t>olszewski2017</t>
  </si>
  <si>
    <t>Olszewski, A., &amp; UPJP, W. Linda problem–a small contribution.</t>
  </si>
  <si>
    <t>Not a study</t>
  </si>
  <si>
    <t>pagin2019</t>
  </si>
  <si>
    <t>Pagin, A. (2019). Exploring the Conjunction Fallacy in Probability Judgment: Conversational Implicature or Nested Sets?. Journal of European Psychology Students, 10(2).</t>
  </si>
  <si>
    <t>same as above</t>
  </si>
  <si>
    <t>pfeifer2002b</t>
  </si>
  <si>
    <t>Pfeifer, N., &amp; Kleiter, G. D. (2002). Human Nonmonotonic Reasoning.</t>
  </si>
  <si>
    <t>pfeifer2005</t>
  </si>
  <si>
    <t>Pfeifer, N., &amp; Kleiter, G. D. (2005). Coherence and nonmonotonicity in human reasoning. Synthese, 146(1-2), 93-109.</t>
  </si>
  <si>
    <t>politzer1991</t>
  </si>
  <si>
    <t>Politzer, G., &amp; Noveck, I. A. (1991). Are conjunction rule violations the result of conversational rule violations?. Journal of psycholinguistic research, 20(2), 83-103.</t>
  </si>
  <si>
    <t>politzer2016</t>
  </si>
  <si>
    <t>Politzer, G., &amp; Baratgin, J. (2016). Deductive schemas with uncertain premises using qualitative probability expressions. Thinking &amp; Reasoning, 22(1), 78-98.</t>
  </si>
  <si>
    <t>not conjunction fallacy</t>
  </si>
  <si>
    <t>wedell2008</t>
  </si>
  <si>
    <t>Wedell, Douglas H., and Rodrigo Moro. “Testing Boundary Conditions for the Conjunction Fallacy: Effects of Response Mode, Conceptual Focus, and Problem Type.” Cognition, vol. 107, no. 1, 2008, pp. 105–136., doi:10.1016/j.cognition.2007.08.003.</t>
  </si>
  <si>
    <t>hillel1993</t>
  </si>
  <si>
    <t>Bar-Hillel, M., &amp; Neter, E. (1993). How alike is it versus how likely is it: A disjunction fallacy in probability judgments. Journal of Personality and Social Psychology, 65(6), 1119.</t>
  </si>
  <si>
    <t>riis2003</t>
  </si>
  <si>
    <t>Jason Riis, Norbert Schwarz (2003). Approaching and Avoiding Linda: Motor Signals Influence the Conjunction Fallacy. Social Cognition: Vol. 21, No. 4, pp. 247-262. https://doi.org/10.1521/soco.21.4.247.27001</t>
  </si>
  <si>
    <t>include</t>
  </si>
  <si>
    <t>Jason Riis, Norbert Schwarz (2003).</t>
  </si>
  <si>
    <t>results_section</t>
  </si>
  <si>
    <t>approach</t>
  </si>
  <si>
    <t>college_students</t>
  </si>
  <si>
    <t>people/places/circumstances</t>
  </si>
  <si>
    <t>computer</t>
  </si>
  <si>
    <t>in_lab</t>
  </si>
  <si>
    <t>individual</t>
  </si>
  <si>
    <t>english</t>
  </si>
  <si>
    <t>yes</t>
  </si>
  <si>
    <t>naive</t>
  </si>
  <si>
    <t>Jason Riis, Norbert Schwarz (2003). Approaching and Avoiding Linda: Motor Signals Influence the Conjunction Fallacy. Social Cognition: Vol. 21, No. 4, pp. 247-262. https://doi.org/10.1521/soco.21.4.247.27002</t>
  </si>
  <si>
    <t>avoid</t>
  </si>
  <si>
    <t>Jason Riis, Norbert Schwarz (2003). Approaching and Avoiding Linda: Motor Signals Influence the Conjunction Fallacy. Social Cognition: Vol. 21, No. 4, pp. 247-262. https://doi.org/10.1521/soco.21.4.247.27003</t>
  </si>
  <si>
    <t>no</t>
  </si>
  <si>
    <t>Jason Riis, Norbert Schwarz (2003). Approaching and Avoiding Linda: Motor Signals Influence the Conjunction Fallacy. Social Cognition: Vol. 21, No. 4, pp. 247-262. https://doi.org/10.1521/soco.21.4.247.27004</t>
  </si>
  <si>
    <t>Jason Riis, Norbert Schwarz (2003). Approaching and Avoiding Linda: Motor Signals Influence the Conjunction Fallacy. Social Cognition: Vol. 21, No. 4, pp. 247-262. https://doi.org/10.1521/soco.21.4.247.27005</t>
  </si>
  <si>
    <t>control</t>
  </si>
  <si>
    <t>sides2000</t>
  </si>
  <si>
    <t>Sides, A. E. (2000). The conjunction fallacy under probability and betting instructions (Doctoral dissertation).</t>
  </si>
  <si>
    <t>Sides, A. E. (2000).</t>
  </si>
  <si>
    <t>probability_condition</t>
  </si>
  <si>
    <t>booklet</t>
  </si>
  <si>
    <t>does_not_apply</t>
  </si>
  <si>
    <t>betting_condition</t>
  </si>
  <si>
    <t>wells1985</t>
  </si>
  <si>
    <t>Wells, G. L. (1985). The conjunction error and the representativeness heuristic. Social Cognition, 3(3), 266-279.</t>
  </si>
  <si>
    <t>Wells, G. L. (1985).</t>
  </si>
  <si>
    <t>liberal_jim_two_unrepresentative</t>
  </si>
  <si>
    <t>conservative_jim_two_unrepresentative</t>
  </si>
  <si>
    <t>traditional_linda_two_unrepresentative</t>
  </si>
  <si>
    <t>feminist_linda_two_unrepresentative</t>
  </si>
  <si>
    <t>liberal_jim_two_representative</t>
  </si>
  <si>
    <t>conservative_jim_two_representative</t>
  </si>
  <si>
    <t>traditional_linda_two_representative</t>
  </si>
  <si>
    <t>feminist_linda_two_representative</t>
  </si>
  <si>
    <t>liberal_jim_one_one</t>
  </si>
  <si>
    <t>conservative_jim_one_one</t>
  </si>
  <si>
    <t>traditional_linda_one_one</t>
  </si>
  <si>
    <t>feminist_linda_one_one</t>
  </si>
  <si>
    <t>wolford1990</t>
  </si>
  <si>
    <t>Wolford, G., Taylor, H.A. &amp; Beck, J.R. The conjunction fallacy?. Mem Cogn 18, 47–53 (1990). https://doi.org/10.3758/BF03202645</t>
  </si>
  <si>
    <t>Wolford, G., Taylor, H.A. &amp; Beck, J.R. (1990)</t>
  </si>
  <si>
    <t>linda_scenario</t>
  </si>
  <si>
    <t>missing</t>
  </si>
  <si>
    <t>Wolford, G., Taylor, H.A. &amp; Beck, J.R. The conjunction fallacy?. Mem Cogn 18, 47–53 (1990). https://doi.org/10.3758/BF03202646</t>
  </si>
  <si>
    <t>student_scenario</t>
  </si>
  <si>
    <t>Wolford, G., Taylor, H.A. &amp; Beck, J.R. The conjunction fallacy?. Mem Cogn 18, 47–53 (1990). https://doi.org/10.3758/BF03202647</t>
  </si>
  <si>
    <t>horserace_scenario</t>
  </si>
  <si>
    <t>Wolford, G., Taylor, H.A. &amp; Beck, J.R. The conjunction fallacy?. Mem Cogn 18, 47–53 (1990). https://doi.org/10.3758/BF03202648</t>
  </si>
  <si>
    <t>linda_control</t>
  </si>
  <si>
    <r>
      <t xml:space="preserve">Wolford, G., Taylor, H.A. &amp; Beck, J.R. The conjunction fallacy?. Mem Cogn 18, 47–53 (1990). </t>
    </r>
    <r>
      <rPr>
        <color rgb="FF1155CC"/>
        <u/>
      </rPr>
      <t>https://doi.org/10.3758/BF03202649</t>
    </r>
  </si>
  <si>
    <t>linda_known</t>
  </si>
  <si>
    <t>Wolford, G., Taylor, H.A. &amp; Beck, J.R. The conjunction fallacy?. Mem Cogn 18, 47–53 (1990). https://doi.org/10.3758/BF03202650</t>
  </si>
  <si>
    <t>linda_unknown</t>
  </si>
  <si>
    <t>Wolford, G., Taylor, H.A. &amp; Beck, J.R. The conjunction fallacy?. Mem Cogn 18, 47–53 (1990). https://doi.org/10.3758/BF03202651</t>
  </si>
  <si>
    <t>linda_control_first_year</t>
  </si>
  <si>
    <t>Wolford, G., Taylor, H.A. &amp; Beck, J.R. The conjunction fallacy?. Mem Cogn 18, 47–53 (1990). https://doi.org/10.3758/BF03202652</t>
  </si>
  <si>
    <t>linda_control_second_year</t>
  </si>
  <si>
    <t>informed</t>
  </si>
  <si>
    <t>Wolford, G., Taylor, H.A. &amp; Beck, J.R. The conjunction fallacy?. Mem Cogn 18, 47–53 (1990). https://doi.org/10.3758/BF03202653</t>
  </si>
  <si>
    <t>linda_known_first_year</t>
  </si>
  <si>
    <t>Wolford, G., Taylor, H.A. &amp; Beck, J.R. The conjunction fallacy?. Mem Cogn 18, 47–53 (1990). https://doi.org/10.3758/BF03202654</t>
  </si>
  <si>
    <t>linda_known_second_year</t>
  </si>
  <si>
    <t>Wolford, G., Taylor, H.A. &amp; Beck, J.R. The conjunction fallacy?. Mem Cogn 18, 47–53 (1990). https://doi.org/10.3758/BF03202655</t>
  </si>
  <si>
    <t>linda_unknown_first_year</t>
  </si>
  <si>
    <t>Wolford, G., Taylor, H.A. &amp; Beck, J.R. The conjunction fallacy?. Mem Cogn 18, 47–53 (1990). https://doi.org/10.3758/BF03202656</t>
  </si>
  <si>
    <t>linda_unknown_second_year</t>
  </si>
  <si>
    <t>Wolford, G., Taylor, H.A. &amp; Beck, J.R. The conjunction fallacy?. Mem Cogn 18, 47–53 (1990). https://doi.org/10.3758/BF03202657</t>
  </si>
  <si>
    <t>linda_unknown_bet</t>
  </si>
  <si>
    <t>Wolford, G., Taylor, H.A. &amp; Beck, J.R. The conjunction fallacy?. Mem Cogn 18, 47–53 (1990). https://doi.org/10.3758/BF03202658</t>
  </si>
  <si>
    <t>linda_unknown_no_bet</t>
  </si>
  <si>
    <t>zizzo2003</t>
  </si>
  <si>
    <t>Zizzo, D. J. (2003). Verbal and behavioral learning in a probability compounding task. Theory and Decision, 54(4), 287-314.</t>
  </si>
  <si>
    <t>Zizzo, D. J. (2003)</t>
  </si>
  <si>
    <t>A</t>
  </si>
  <si>
    <t>random_people</t>
  </si>
  <si>
    <t>color/money</t>
  </si>
  <si>
    <t>computer/betting</t>
  </si>
  <si>
    <t>B</t>
  </si>
  <si>
    <t>C</t>
  </si>
  <si>
    <t>D</t>
  </si>
  <si>
    <t>Molly</t>
  </si>
  <si>
    <t>sides2002</t>
  </si>
  <si>
    <t>Sides, A., Osherson, D., Bonini, N. et al. On the reality of the conjunction fallacy. Mem Cogn 30, 191–198 (2002). https://doi.org/10.3758/BF03195280</t>
  </si>
  <si>
    <t>Sides, A., Osherson, D., Bonini, N. et al. (2002)</t>
  </si>
  <si>
    <t>probability_instructions</t>
  </si>
  <si>
    <t>betting_instructions</t>
  </si>
  <si>
    <t>italian</t>
  </si>
  <si>
    <t>handley2006</t>
  </si>
  <si>
    <t>Handley, S. J., Evans, J. S. B. T., &amp; Thompson, V. A. (2006). The negated conditional: A litmus test for the suppositional conditional? Journal of Experimental Psychology: Learning, Memory, and Cognition, 32(3), 559–569.</t>
  </si>
  <si>
    <t>Handley, Evans, Thompson 2006</t>
  </si>
  <si>
    <t>methods, results</t>
  </si>
  <si>
    <t>past</t>
  </si>
  <si>
    <t>future</t>
  </si>
  <si>
    <t>hertwig1999</t>
  </si>
  <si>
    <t>Hertwig, R. and Gigerenzer, G. (1999), The ‘conjunction fallacy’ revisited: how intelligent inferences look like reasoning errors. J. Behav. Decis. Making, 12: 275-305. doi:10.1002/(SICI)1099-0771(199912)12:4&lt;275::AID-BDM323&gt;3.0.CO;2-M</t>
  </si>
  <si>
    <t>Hertwig, R. and Gigerenzer, G. (1999)</t>
  </si>
  <si>
    <t>method, results</t>
  </si>
  <si>
    <t>paraphrase</t>
  </si>
  <si>
    <t>german</t>
  </si>
  <si>
    <t>TP+</t>
  </si>
  <si>
    <t>P+</t>
  </si>
  <si>
    <t>TP</t>
  </si>
  <si>
    <t>P</t>
  </si>
  <si>
    <t>original</t>
  </si>
  <si>
    <t>variant 2</t>
  </si>
  <si>
    <t>variant 3</t>
  </si>
  <si>
    <t>variant 4</t>
  </si>
  <si>
    <t>hertwig2008</t>
  </si>
  <si>
    <t>Hertwig, R., Benz, B., &amp; Krauss, S. (2008). The conjunction fallacy and the many meanings of and. Cognition, 108(3), 740-753.</t>
  </si>
  <si>
    <t>Hertwig, R., Benz, B., &amp; Krauss, S. (2008)</t>
  </si>
  <si>
    <t>Experiment 2</t>
  </si>
  <si>
    <t>Scandinavia task</t>
  </si>
  <si>
    <t>Experiment 3</t>
  </si>
  <si>
    <t>cigarette-tax task</t>
  </si>
  <si>
    <t>donovan1997</t>
  </si>
  <si>
    <t>Donovan, S., &amp; Epstein, S. (1997). The difficulty of the Linda conjunction problem can be attributed to its simultaneous concrete and unnatural representation, and not to conversational implicature. Journal of Experimental Social Psychology, 33(1), 1-20.</t>
  </si>
  <si>
    <t>Donovan, S., &amp; Epstein, S. (1997)</t>
  </si>
  <si>
    <t>Method, Results</t>
  </si>
  <si>
    <t>Reasons</t>
  </si>
  <si>
    <t>undergraduates</t>
  </si>
  <si>
    <t>Principles</t>
  </si>
  <si>
    <t>Control</t>
  </si>
  <si>
    <t>dulany1991</t>
  </si>
  <si>
    <t>Don E. Dulany and Denis J. Hilton (1991). Conversational Implicature, Conscious Representation, and the Conjunction Fallacy. Social Cognition: Vol. 9, No. 1, pp. 85-110. https://doi.org/10.1521/soco.1991.9.1.85</t>
  </si>
  <si>
    <t>Don E. Dulany and Denis J. Hilton (1991)</t>
  </si>
  <si>
    <t>Experiment_1</t>
  </si>
  <si>
    <t>Linda_no_model</t>
  </si>
  <si>
    <t>Bill_model</t>
  </si>
  <si>
    <t>Bill_no_model</t>
  </si>
  <si>
    <t>Linda_model</t>
  </si>
  <si>
    <t>Experiment_2</t>
  </si>
  <si>
    <t>Linda</t>
  </si>
  <si>
    <t>Bill</t>
  </si>
  <si>
    <t>Mr.F</t>
  </si>
  <si>
    <t>John P</t>
  </si>
  <si>
    <t>Experiment_3</t>
  </si>
  <si>
    <t>Experiment_4</t>
  </si>
  <si>
    <t>erceg2014</t>
  </si>
  <si>
    <t>Erceg, N., &amp; Galić, Z. (2014). Overconfidence bias and conjunction fallacy in predicting outcomes of football matches. Journal of Economic Psychology, 42, 52-62.</t>
  </si>
  <si>
    <t>Erceg, N., &amp; Galić, Z. (2014)</t>
  </si>
  <si>
    <t>Results</t>
  </si>
  <si>
    <t>Frequent bettors</t>
  </si>
  <si>
    <t>online</t>
  </si>
  <si>
    <t>Sporatic bettors</t>
  </si>
  <si>
    <t>faurebloom2015</t>
  </si>
  <si>
    <t>Faure-Bloom, J., Vallée-Tourangeau, G., &amp; Mannan, S. K. (2015). Conflict Sensitivity and the Conjunction Fallacy: Eye-tracking Evidence for Logical Intuitions in Conjunction Probability Judgments. In CogSci.</t>
  </si>
  <si>
    <t>Faure-Bloom, J., Vallée-Tourangeau, G., &amp; Mannan, S. K. (2015)</t>
  </si>
  <si>
    <t>methods,result</t>
  </si>
  <si>
    <t>conflict</t>
  </si>
  <si>
    <t>no conflict</t>
  </si>
  <si>
    <t>garb2006</t>
  </si>
  <si>
    <t>Garb, H. N. (2006). The conjunction effect and clinical judgment. Journal of social and clinical psychology, 25(9), 1048-1056.</t>
  </si>
  <si>
    <t>Garb, H. N. (2006)</t>
  </si>
  <si>
    <t>results</t>
  </si>
  <si>
    <t>agnoli1989</t>
  </si>
  <si>
    <t>Agnoli, Franca, and David H Krantz. “Suppressing Natural Heuristics by Formal Instruction: The Case of the Conjunction Fallacy.” Cognitive Psychology, vol. 21, no. 4, 1989, pp. 515–550., doi:10.1016/0010-0285(89)90017-0.</t>
  </si>
  <si>
    <t>Agnoli, Franca, and David H Krantz. (1989)</t>
  </si>
  <si>
    <t>no_training_direct</t>
  </si>
  <si>
    <t>training_direct</t>
  </si>
  <si>
    <t>no_training_indirect</t>
  </si>
  <si>
    <t>training_indirect</t>
  </si>
  <si>
    <t>standard_no_training</t>
  </si>
  <si>
    <t>standard_training</t>
  </si>
  <si>
    <t>not_a_no_training</t>
  </si>
  <si>
    <t>not_a_training</t>
  </si>
  <si>
    <t>maybe_a_no_training</t>
  </si>
  <si>
    <t>maybe_a_training</t>
  </si>
  <si>
    <t>alos-ferrer2016</t>
  </si>
  <si>
    <t>Alós-Ferrer, C., &amp; Hügelschäfer, S. (2016). Faith in intuition and cognitive reflection. Journal of Behavioral and Experimental Economics, 64, 61-70.</t>
  </si>
  <si>
    <t>Alós-Ferrer, C., &amp; Hügelschäfer, S. (2016).</t>
  </si>
  <si>
    <t>the_experiments</t>
  </si>
  <si>
    <t>CRT_high</t>
  </si>
  <si>
    <t>spanish</t>
  </si>
  <si>
    <t>CRT_low</t>
  </si>
  <si>
    <t>FI_high</t>
  </si>
  <si>
    <t>FI_low</t>
  </si>
  <si>
    <t>alósferrer2016</t>
  </si>
  <si>
    <t>Alós-Ferrer, C., Garagnani, M., &amp; Hügelschäfer, S. (2016). Cognitive reflection, decision biases, and response times. Frontiers in psychology, 7, 1402.</t>
  </si>
  <si>
    <t>Alós-Ferrer, C., Garagnani, M., &amp; Hügelschäfer, S. (2016).</t>
  </si>
  <si>
    <t>conjunction_fallacy</t>
  </si>
  <si>
    <t>CFC, conjunction_fallacy</t>
  </si>
  <si>
    <t>andersson2020</t>
  </si>
  <si>
    <t>Andersson, L., Eriksson, J., Stillesjö, S., Juslin, P., Nyberg, L., &amp; Wirebring, L. K. (2020). Neurocognitive processes underlying heuristic and normative probability judgments. Cognition, 196, 104153.</t>
  </si>
  <si>
    <t>Andersson, L., Eriksson, J., Stillesjö, S., Juslin, P., Nyberg, L., &amp; Wirebring, L. K. (2020).</t>
  </si>
  <si>
    <t>similarity_group</t>
  </si>
  <si>
    <t>university_students</t>
  </si>
  <si>
    <t>swedish</t>
  </si>
  <si>
    <t>incorrect_prob_group</t>
  </si>
  <si>
    <t>correct_prob_group</t>
  </si>
  <si>
    <t>bonini2004</t>
  </si>
  <si>
    <t>Bonini, N., Tentori, K. and Osherson, D. (2004), A Different Conjunction Fallacy. Mind &amp; Language, 19: 199-210. doi:10.1111/j.1468-0017.2004.00254.x</t>
  </si>
  <si>
    <t>Bonini, N., Tentori, K. and Osherson, D. (2004),</t>
  </si>
  <si>
    <t>averaged_and</t>
  </si>
  <si>
    <t>avaraged_and</t>
  </si>
  <si>
    <t>braga2015</t>
  </si>
  <si>
    <t>Braga, J. N., Ferreira, M. B., &amp; Sherman, S. J. (2015). The effects of construal level on heuristic reasoning: The case of representativeness and availability. Decision, 2(3), 216.</t>
  </si>
  <si>
    <t>Braga, J. N., Ferreira, M. B., &amp; Sherman, S. J. (2015).</t>
  </si>
  <si>
    <t>high_psychological_distance</t>
  </si>
  <si>
    <t>low_psychological_distance</t>
  </si>
  <si>
    <t xml:space="preserve">yes </t>
  </si>
  <si>
    <t>carlberg2017</t>
  </si>
  <si>
    <t>Carlberg, J. (2017). Are normative probabilty judgments a" system two"-operation?.</t>
  </si>
  <si>
    <t>Carlberg, J. (2017).</t>
  </si>
  <si>
    <t>probability</t>
  </si>
  <si>
    <t>informed_probability</t>
  </si>
  <si>
    <t>similarity</t>
  </si>
  <si>
    <t>charness2010</t>
  </si>
  <si>
    <t>Charness, G., Karni, E., &amp; Levin, D. (2010). On the conjunction fallacy in probability judgment: new experimental evidence regarding Linda. Available at SSRN 1155219.</t>
  </si>
  <si>
    <t>Charness, G., Karni, E., &amp; Levin, D. (2010).</t>
  </si>
  <si>
    <t>individuals_no_incentive</t>
  </si>
  <si>
    <t>individuals_with_incentive</t>
  </si>
  <si>
    <t>pairs_no_incentive</t>
  </si>
  <si>
    <t>group</t>
  </si>
  <si>
    <t>pairs_with_incentive</t>
  </si>
  <si>
    <t>trios_no_incentive</t>
  </si>
  <si>
    <t>trios_with_incentive</t>
  </si>
  <si>
    <t>crisp2009</t>
  </si>
  <si>
    <t>Crisp, A. K., &amp; Feeney, A. (2009). Causal conjunction fallacies: The roles of causal strength and mental resources. The Quarterly Journal of Experimental Psychology, 62(12), 2320-2337.</t>
  </si>
  <si>
    <t>Crisp, A. K., &amp; Feeney, A. (2009).</t>
  </si>
  <si>
    <t>strong</t>
  </si>
  <si>
    <t>weak</t>
  </si>
  <si>
    <t>unrelated</t>
  </si>
  <si>
    <t>dagnall2016</t>
  </si>
  <si>
    <t>Dagnall, N., Drinkwater, K., Denovan, A., Parker, A., &amp; Rowley, K. (2016). Misperception of chance, conjunction, framing effects and belief in the paranormal: a further evaluation. Applied Cognitive Psychology, 30(3), 409-419.</t>
  </si>
  <si>
    <t>Dagnall, N., Drinkwater, K., Denovan, A., Parker, A., &amp; Rowley, K. (2016).</t>
  </si>
  <si>
    <t>deneys2011</t>
  </si>
  <si>
    <t>De Neys, W., Cromheeke, S., &amp; Osman, M. (2011). Biased but in doubt: Conflict and decision confidence. PloS one, 6(1).</t>
  </si>
  <si>
    <t>De Neys, W., Cromheeke, S., &amp; Osman, M. (2011).</t>
  </si>
  <si>
    <t>devetag2013</t>
  </si>
  <si>
    <t>Devetag, G., Ceccacci, F., &amp; De Salvo, P. (2013). Do reputation concerns make behavioral biases disappear? the conjunction fallacy on Facebook and mechanical Turk. The Conjunction Fallacy on Facebook and Mechanical Turk (May 10, 2013).</t>
  </si>
  <si>
    <t>Devetag, G., Ceccacci, F., &amp; De Salvo, P. (2013).</t>
  </si>
  <si>
    <t>private</t>
  </si>
  <si>
    <t>public</t>
  </si>
  <si>
    <t>private_flat_fee</t>
  </si>
  <si>
    <t>public_flat_fee</t>
  </si>
  <si>
    <t>private_with_bonus</t>
  </si>
  <si>
    <t>public_with_bonus</t>
  </si>
  <si>
    <t>donati2019</t>
  </si>
  <si>
    <t>Donati, C., Guazzini, A., Gronchi, G., &amp; Smorti, A. (2019). About Linda Again: How Narratives and Group Reasoning Can Influence Conjunction Fallacy. Future Internet, 11(10), 210.</t>
  </si>
  <si>
    <t>Donati, C., Guazzini, A., Gronchi, G., &amp; Smorti, A. (2019).</t>
  </si>
  <si>
    <t>narrative</t>
  </si>
  <si>
    <t>paradigmatic</t>
  </si>
  <si>
    <t>giddings2016</t>
  </si>
  <si>
    <t>Giddings, L., &amp; Dunn, T. J. (2016). The robustness of anti-atheist prejudice as measured by way of cognitive errors. The International Journal for the Psychology of Religion, 26(2), 124-135.</t>
  </si>
  <si>
    <t>Giddings, L., &amp; Dunn, T. J. (2016).</t>
  </si>
  <si>
    <t>stimuli_religious</t>
  </si>
  <si>
    <t>stimuli_nonreligious</t>
  </si>
  <si>
    <t>hilton1991</t>
  </si>
  <si>
    <t>Hilton, D. J. (1991). Conversational Implicature, Conscious Representation and the Conjunction Fallacy Don E. Dulany University of Illinois at Urbana-Champaign.</t>
  </si>
  <si>
    <t>Hilton, D. J. (1991).</t>
  </si>
  <si>
    <t>model</t>
  </si>
  <si>
    <t>novel_model_detailed_wording</t>
  </si>
  <si>
    <t>howe2016</t>
  </si>
  <si>
    <t>Howe, R., &amp; Costello, F. (2016). Noise in Reasoning as a Cause of the Conjunction Fallacy. In AICS (pp. 80-91).</t>
  </si>
  <si>
    <t>Howe, R., &amp; Costello, F. (2016).</t>
  </si>
  <si>
    <t>time_period_1</t>
  </si>
  <si>
    <t>time_period_2</t>
  </si>
  <si>
    <t>short</t>
  </si>
  <si>
    <t>long</t>
  </si>
  <si>
    <t>jarvstad2011</t>
  </si>
  <si>
    <t>Jarvstad, A., &amp; Hahn, U. (2011). Source reliability and the conjunction fallacy. Cognitive Science, 35(4), 682-711.</t>
  </si>
  <si>
    <t>Jarvstad, A., &amp; Hahn, U. (2011).</t>
  </si>
  <si>
    <t>likely_unlikely</t>
  </si>
  <si>
    <t>likely_likely_unlikely</t>
  </si>
  <si>
    <t>likely_unlikely_unlikely</t>
  </si>
  <si>
    <t>klacynski2001</t>
  </si>
  <si>
    <t>Klaczynski, P. A. (2001). Analytic and heuristic processing influences on adolescent reasoning and decision‐making. Child development, 72(3), 844-861.</t>
  </si>
  <si>
    <t>Klaczynski, P. A. (2001).</t>
  </si>
  <si>
    <t>early_adolescent</t>
  </si>
  <si>
    <t>adolescents</t>
  </si>
  <si>
    <t>middle_adolescent</t>
  </si>
  <si>
    <t>knoth2009</t>
  </si>
  <si>
    <t>Knoth, R. L., Benassi, V. A., &amp; Geher, G. (2009). Measurement of the conjunction error in social judgment: Answer choice and answer justification. Social Behavior and Personality: an international journal, 37(4), 481-490. ISO 690</t>
  </si>
  <si>
    <t>Knoth, R. L., Benassi, V. A., &amp; Geher, G. (2009).</t>
  </si>
  <si>
    <t>incompatible_conjunctions</t>
  </si>
  <si>
    <t>standard_conjunctions</t>
  </si>
  <si>
    <t>unrepresentative_unrepresentative</t>
  </si>
  <si>
    <t>unrepresentative_representative</t>
  </si>
  <si>
    <t>representative_representative</t>
  </si>
  <si>
    <t>lash2017</t>
  </si>
  <si>
    <t>Lash, J. (2017). Clinical and Legal Decision Making: How Education May Affect Cognitive Reasoning Fallacies.</t>
  </si>
  <si>
    <t>Lash, J. (2017).</t>
  </si>
  <si>
    <t>premed</t>
  </si>
  <si>
    <t>medical_student</t>
  </si>
  <si>
    <t>medical_doctor</t>
  </si>
  <si>
    <t>pre_law</t>
  </si>
  <si>
    <t>law_student</t>
  </si>
  <si>
    <t>lawyer</t>
  </si>
  <si>
    <t>engineer</t>
  </si>
  <si>
    <t>other</t>
  </si>
  <si>
    <t>lu2015</t>
  </si>
  <si>
    <t>Lu, Y. (2015). Is experiential-intuitive cognitive style more inclined to err on conjunction fallacy than analytical-rational cognitive style?. Frontiers in psychology, 6, 85.</t>
  </si>
  <si>
    <t>Lu, Y. (2015).</t>
  </si>
  <si>
    <t>chinese</t>
  </si>
  <si>
    <t>ludwinpeery2019</t>
  </si>
  <si>
    <t>Ludwin-Peery, E., Bramley, N., Davis, E., &amp; Gureckis, T. (2019). Limits on the Use of Simulation in Physical Reasoning.</t>
  </si>
  <si>
    <t>Ludwin-Peery, E., Bramley, N., Davis, E., &amp; Gureckis, T. (2019).</t>
  </si>
  <si>
    <t>ma2007</t>
  </si>
  <si>
    <t>Ma, X. (2007). AGE DIFFERENCES IN CONJUNCTION FALLACIES AND INFORMATION PROCESSING STYLES (Doctoral dissertation, Bowling Green State University).</t>
  </si>
  <si>
    <t>Ma, X. (2007).</t>
  </si>
  <si>
    <t>younger_adults</t>
  </si>
  <si>
    <t>older_adults</t>
  </si>
  <si>
    <t>maguire2018</t>
  </si>
  <si>
    <t>Maguire, P., Moser, P., Maguire, R., &amp; Keane, M. T. (2018). Why the Conjunction Effect Is Rarely a Fallacy: How Learning Influences Uncertainty and the Conjunction Rule. Frontiers in psychology, 9, 1011.</t>
  </si>
  <si>
    <t>Maguire, P., Moser, P., Maguire, R., &amp; Keane, M. T. (2018).</t>
  </si>
  <si>
    <t>standard_model</t>
  </si>
  <si>
    <t>randomized_model</t>
  </si>
  <si>
    <t>messer1993</t>
  </si>
  <si>
    <t>Messer, W. S., &amp; Griggs, R. A. (1993). Another look at Linda. Bulletin of the Psychonomic Society, 31(3), 193-196.</t>
  </si>
  <si>
    <t>Messer, W. S., &amp; Griggs, R. A. (1993).</t>
  </si>
  <si>
    <t>betting</t>
  </si>
  <si>
    <t>standard</t>
  </si>
  <si>
    <t>stastics_manip_standard</t>
  </si>
  <si>
    <t>mirza2017</t>
  </si>
  <si>
    <t>Mirza, N. S., &amp; Blumberg, H. (2017). Introducing the Leroy Problem: Extending the Frequency Vs. Probability Debate to Racial Stereotypes via an Evolutionary Perspective [slightly Revised].</t>
  </si>
  <si>
    <t>Mirza, N. S., &amp; Blumberg, H. (2017).</t>
  </si>
  <si>
    <t>probability_wording</t>
  </si>
  <si>
    <t>frequency_wording</t>
  </si>
  <si>
    <t>morsanyi2009</t>
  </si>
  <si>
    <t>Morsanyi, K., Handley, S. J., &amp; Evans, J. S. (2009). Heuristics and biases in autism: less biased but not more logical. In Proceedings of the 31st Annual Conference of the Cognitive Science Society (pp. 75-80). Austin^ eTexas Texas: Cognitive Science Society.</t>
  </si>
  <si>
    <t>Morsanyi, K., Handley, S. J., &amp; Evans, J. S. (2009).</t>
  </si>
  <si>
    <t>conflict_cond_and_children_with_autism</t>
  </si>
  <si>
    <t>children</t>
  </si>
  <si>
    <t>no_conflict_cond_and_children_with_autism</t>
  </si>
  <si>
    <t>conflict_control</t>
  </si>
  <si>
    <t>no_conflict_control</t>
  </si>
  <si>
    <t>morsanyi2010</t>
  </si>
  <si>
    <t>Morsanyi, K., Handley, S.J. &amp; Evans, J.S.B.T. Decontextualised Minds: Adolescents with Autism are Less Susceptible to the Conjunction Fallacy than Typically Developing Adolescents. J Autism Dev Disord 40, 1378–1388 (2010). https://doi.org/10.1007/s10803-010-0993-z</t>
  </si>
  <si>
    <t>Morsanyi, K., Handley, S.J. &amp; Evans, J.S.B.T. (2010)</t>
  </si>
  <si>
    <t>autism</t>
  </si>
  <si>
    <t>msaouel2014</t>
  </si>
  <si>
    <t>Msaouel, P., Kappos, T., Tasoulis, A., Apostolopoulos, A. P., Lekkas, I., Tripodaki, E. S., &amp; Keramaris, N. C. (2014). Assessment of cognitive biases and biostatistics knowledge of medical residents: a multicenter, cross-sectional questionnaire study. Medical education online, 19(1), 23646.</t>
  </si>
  <si>
    <t>Msaouel, P., Kappos, T., Tasoulis, A., Apostolopoulos, A. P., Lekkas, I., Tripodaki, E. S., &amp; Keramaris, N. C. (2014).</t>
  </si>
  <si>
    <t>greek</t>
  </si>
  <si>
    <t>neace2008</t>
  </si>
  <si>
    <t>Neace, W. P., Michaud, S., Bolling, L., Deer, K., &amp; Zecevic, L. (2008). Frequency formats, probability formats, or problem structure? A test of the nested-sets hypothesis in an extensional reasoning task. Judgment and Decision Making, 3(2), 140.</t>
  </si>
  <si>
    <t>Neace, W. P., Michaud, S., Bolling, L., Deer, K., &amp; Zecevic, L. (2008).</t>
  </si>
  <si>
    <t>ranking_probability</t>
  </si>
  <si>
    <t>numeric_probability</t>
  </si>
  <si>
    <t>frequency</t>
  </si>
  <si>
    <t>neys2006</t>
  </si>
  <si>
    <t>De Neys, W. (2006). Automatic–heuristic and executive–analytic processing during reasoning: Chronometric and dual-task considerations. The Quarterly Journal of Experimental Psychology, 59(6), 1070-1100.</t>
  </si>
  <si>
    <t>De Neys, W. (2006).</t>
  </si>
  <si>
    <t>bill</t>
  </si>
  <si>
    <t>dutch</t>
  </si>
  <si>
    <t>linda</t>
  </si>
  <si>
    <t>nilson2008</t>
  </si>
  <si>
    <t>Nilsson, H. (2008), Exploring the conjunction fallacy within a category learning framework. J. Behav. Decis. Making, 21: 471-490. doi:10.1002/bdm.615</t>
  </si>
  <si>
    <t>Nilsson, H. (2008).</t>
  </si>
  <si>
    <t>first_learning_phase</t>
  </si>
  <si>
    <t>second_learning_phase</t>
  </si>
  <si>
    <t>third_learning_phase</t>
  </si>
  <si>
    <t>nordgren2016</t>
  </si>
  <si>
    <t>Nordgren, J. A. (2016). The Conjunction Fallacy from a Safety Culture Perspective-An Experimental Study.</t>
  </si>
  <si>
    <t>Nordgren, J. A. (2016).</t>
  </si>
  <si>
    <t>oechssler2009</t>
  </si>
  <si>
    <t>Oechssler, J., Roider, A., &amp; Schmitz, P. W. (2009). Cognitive abilities and behavioral biases. Journal of Economic Behavior &amp; Organization, 72(1), 147-152.</t>
  </si>
  <si>
    <t>Oechssler, J., Roider, A., &amp; Schmitz, P. W. (2009).</t>
  </si>
  <si>
    <t>pagin2017</t>
  </si>
  <si>
    <t>Pagin, A. (2017). &lt;i&gt;Exploring the conjunction fallacy in probability judgment: Conversational implicature or extension neglect?&lt;/i&gt; (Dissertation). Retrieved from http://urn.kb.se/resolve?urn=urn:nbn:se:su:diva-149346</t>
  </si>
  <si>
    <t>Pagin, A. (2017).</t>
  </si>
  <si>
    <t>debias_test</t>
  </si>
  <si>
    <t>venn_diagram_test</t>
  </si>
  <si>
    <t>pfeifer2002</t>
  </si>
  <si>
    <t>Pfeifer, N. (2002). Psychological investigations of human nonmonotonic reasoning with a focus on System P and the conjunction fallacy. na.</t>
  </si>
  <si>
    <t>Pfeifer, N. (2002).</t>
  </si>
  <si>
    <t>politzer1990</t>
  </si>
  <si>
    <t>Politzer, G., &amp; Noveck, I. (1990). A. Are Conjunction Rule Violations the Result of. Journal of Psycholinguistic Research, 20(2), 199l.</t>
  </si>
  <si>
    <t>Politzerº, G., &amp; Noveck, I. (1990).</t>
  </si>
  <si>
    <t>french</t>
  </si>
  <si>
    <t>daniel_implicit</t>
  </si>
  <si>
    <t>daniel_explicit</t>
  </si>
  <si>
    <t>edouard_implicit</t>
  </si>
  <si>
    <t>edouard_explicit</t>
  </si>
  <si>
    <t>lendl_implicit</t>
  </si>
  <si>
    <t>lendl_explicit</t>
  </si>
  <si>
    <t>prike2017</t>
  </si>
  <si>
    <t>Prike, T., Arnold, M. M., &amp; Williamson, P. (2017). Psychics, aliens, or experience? Using the Anomalistic Belief Scale to examine the relationship between type of belief and probabilistic reasoning. Consciousness and cognition, 53, 151-164.</t>
  </si>
  <si>
    <t>ranking</t>
  </si>
  <si>
    <t>stimili_context_specific</t>
  </si>
  <si>
    <t>naive/informed/sophistocated</t>
  </si>
  <si>
    <t>post-undergraduates</t>
  </si>
  <si>
    <t>reasons</t>
  </si>
  <si>
    <t>principles</t>
  </si>
  <si>
    <t>linda_no_model</t>
  </si>
  <si>
    <t>bill_model</t>
  </si>
  <si>
    <t>bill_no_model</t>
  </si>
  <si>
    <t>linda_model</t>
  </si>
  <si>
    <t>mr_f_model</t>
  </si>
  <si>
    <t>john_p_model</t>
  </si>
  <si>
    <t>frequent_bettors</t>
  </si>
  <si>
    <t>random_bettors</t>
  </si>
  <si>
    <t>sporatic_bettors</t>
  </si>
  <si>
    <t>psychologists_and_psychology_residents</t>
  </si>
  <si>
    <t>sophisticated</t>
  </si>
  <si>
    <t>students/professionals</t>
  </si>
  <si>
    <t>conjunctive version</t>
  </si>
  <si>
    <t>conditional version</t>
  </si>
  <si>
    <t>people/places/circumstances/arm_position</t>
  </si>
  <si>
    <t>people/places/circumstances/</t>
  </si>
  <si>
    <t>college_students_no_knowledge</t>
  </si>
  <si>
    <t>college_students_with_knowledge</t>
  </si>
  <si>
    <t>short_cite2</t>
  </si>
  <si>
    <t>naive_informed_sophistocated</t>
  </si>
  <si>
    <t>d_calc</t>
  </si>
  <si>
    <t>d_var_calc</t>
  </si>
  <si>
    <t>es_method</t>
  </si>
  <si>
    <t>Sides et al. 2002</t>
  </si>
  <si>
    <t>prop_es</t>
  </si>
  <si>
    <t>Alós-Ferrer et al. 2016</t>
  </si>
  <si>
    <t>Agnoli et al. 1989</t>
  </si>
  <si>
    <t>Andersson et al. 2020</t>
  </si>
  <si>
    <t>Bonini et al. 2004</t>
  </si>
  <si>
    <t>Dulany &amp; Hilton 1991</t>
  </si>
  <si>
    <t>Erceg, N., &amp; Galiƒá, Z. (2014)</t>
  </si>
  <si>
    <t>Faure-Bloom et al. 2015</t>
  </si>
  <si>
    <t>Hertwig et al. 2008</t>
  </si>
  <si>
    <t>Riis &amp; Schwarz 2003</t>
  </si>
  <si>
    <t>Sides, A. E. (2000)</t>
  </si>
  <si>
    <t>Wolford et al. 1990</t>
  </si>
  <si>
    <t>Wolford, G., Taylor, H.A. &amp; Beck, J.R. The conjunction fallacy?. Mem Cogn 18, 47–53 (1990). https://doi.org/10.3758/BF03202649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</si>
</sst>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/d/yyyy"/>
  </numFmts>
  <fonts count="21">
    <font>
      <sz val="10.0"/>
      <color rgb="FF000000"/>
      <name val="Arial"/>
    </font>
    <font>
      <b/>
      <name val="Arial"/>
    </font>
    <font>
      <b/>
    </font>
    <font>
      <b/>
      <color rgb="FF000000"/>
      <name val="Arial"/>
    </font>
    <font/>
    <font>
      <name val="Arial"/>
    </font>
    <font>
      <color rgb="FF222222"/>
      <name val="Arial"/>
    </font>
    <font>
      <color rgb="FF000000"/>
      <name val="Arial"/>
    </font>
    <font>
      <u/>
      <color rgb="FF000000"/>
      <name val="Arial"/>
    </font>
    <font>
      <color rgb="FF000000"/>
      <name val="Roboto"/>
    </font>
    <font>
      <u/>
      <color rgb="FF000000"/>
      <name val="Arial"/>
    </font>
    <font>
      <color rgb="FF2E414F"/>
      <name val="Arial"/>
    </font>
    <font>
      <color rgb="FF333333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sz val="10.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CFCFC"/>
        <bgColor rgb="FFFCFCFC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EAEAEA"/>
        <bgColor rgb="FFEAEAEA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2" numFmtId="0" xfId="0" applyAlignment="1" applyFont="1">
      <alignment readingOrder="0"/>
    </xf>
    <xf borderId="0" fillId="2" fontId="1" numFmtId="0" xfId="0" applyAlignment="1" applyFont="1">
      <alignment vertical="bottom"/>
    </xf>
    <xf borderId="0" fillId="2" fontId="2" numFmtId="0" xfId="0" applyAlignment="1" applyFont="1">
      <alignment horizontal="left" readingOrder="0"/>
    </xf>
    <xf borderId="0" fillId="2" fontId="1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3" fontId="1" numFmtId="0" xfId="0" applyAlignment="1" applyFill="1" applyFont="1">
      <alignment readingOrder="0" vertical="bottom"/>
    </xf>
    <xf borderId="0" fillId="4" fontId="1" numFmtId="0" xfId="0" applyAlignment="1" applyFill="1" applyFont="1">
      <alignment readingOrder="0" vertical="bottom"/>
    </xf>
    <xf borderId="0" fillId="4" fontId="1" numFmtId="3" xfId="0" applyAlignment="1" applyFont="1" applyNumberFormat="1">
      <alignment readingOrder="0" vertical="bottom"/>
    </xf>
    <xf borderId="0" fillId="3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1" fillId="4" fontId="1" numFmtId="0" xfId="0" applyAlignment="1" applyBorder="1" applyFont="1">
      <alignment shrinkToFit="0" vertical="bottom" wrapText="0"/>
    </xf>
    <xf borderId="0" fillId="2" fontId="4" numFmtId="0" xfId="0" applyAlignment="1" applyFont="1">
      <alignment readingOrder="0"/>
    </xf>
    <xf borderId="0" fillId="2" fontId="5" numFmtId="0" xfId="0" applyAlignment="1" applyFont="1">
      <alignment vertical="bottom"/>
    </xf>
    <xf borderId="0" fillId="2" fontId="6" numFmtId="164" xfId="0" applyAlignment="1" applyFont="1" applyNumberFormat="1">
      <alignment vertical="bottom"/>
    </xf>
    <xf borderId="0" fillId="2" fontId="5" numFmtId="0" xfId="0" applyAlignment="1" applyFont="1">
      <alignment horizontal="left" readingOrder="0" vertical="bottom"/>
    </xf>
    <xf borderId="0" fillId="2" fontId="4" numFmtId="0" xfId="0" applyFont="1"/>
    <xf borderId="0" fillId="2" fontId="7" numFmtId="0" xfId="0" applyAlignment="1" applyFont="1">
      <alignment readingOrder="0" vertical="bottom"/>
    </xf>
    <xf borderId="0" fillId="2" fontId="5" numFmtId="164" xfId="0" applyAlignment="1" applyFont="1" applyNumberFormat="1">
      <alignment vertical="bottom"/>
    </xf>
    <xf borderId="0" fillId="0" fontId="5" numFmtId="0" xfId="0" applyAlignment="1" applyFont="1">
      <alignment readingOrder="0" vertical="bottom"/>
    </xf>
    <xf borderId="0" fillId="0" fontId="4" numFmtId="0" xfId="0" applyFont="1"/>
    <xf borderId="0" fillId="0" fontId="4" numFmtId="164" xfId="0" applyFont="1" applyNumberFormat="1"/>
    <xf borderId="0" fillId="0" fontId="4" numFmtId="3" xfId="0" applyFont="1" applyNumberFormat="1"/>
    <xf borderId="0" fillId="3" fontId="4" numFmtId="164" xfId="0" applyFont="1" applyNumberFormat="1"/>
    <xf borderId="0" fillId="0" fontId="4" numFmtId="0" xfId="0" applyAlignment="1" applyFont="1">
      <alignment readingOrder="0"/>
    </xf>
    <xf borderId="0" fillId="0" fontId="5" numFmtId="0" xfId="0" applyAlignment="1" applyFont="1">
      <alignment vertical="bottom"/>
    </xf>
    <xf borderId="0" fillId="2" fontId="5" numFmtId="164" xfId="0" applyAlignment="1" applyFont="1" applyNumberFormat="1">
      <alignment readingOrder="0" vertical="bottom"/>
    </xf>
    <xf borderId="0" fillId="2" fontId="5" numFmtId="16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4" numFmtId="164" xfId="0" applyAlignment="1" applyFont="1" applyNumberFormat="1">
      <alignment readingOrder="0"/>
    </xf>
    <xf borderId="0" fillId="0" fontId="4" numFmtId="3" xfId="0" applyAlignment="1" applyFont="1" applyNumberFormat="1">
      <alignment readingOrder="0"/>
    </xf>
    <xf borderId="0" fillId="3" fontId="2" numFmtId="0" xfId="0" applyAlignment="1" applyFont="1">
      <alignment readingOrder="0"/>
    </xf>
    <xf borderId="0" fillId="3" fontId="1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2" fontId="9" numFmtId="0" xfId="0" applyAlignment="1" applyFont="1">
      <alignment horizontal="left" readingOrder="0"/>
    </xf>
    <xf borderId="0" fillId="2" fontId="9" numFmtId="0" xfId="0" applyAlignment="1" applyFont="1">
      <alignment readingOrder="0"/>
    </xf>
    <xf borderId="0" fillId="0" fontId="5" numFmtId="164" xfId="0" applyAlignment="1" applyFont="1" applyNumberFormat="1">
      <alignment readingOrder="0" vertical="bottom"/>
    </xf>
    <xf borderId="0" fillId="2" fontId="7" numFmtId="164" xfId="0" applyAlignment="1" applyFont="1" applyNumberFormat="1">
      <alignment vertical="bottom"/>
    </xf>
    <xf borderId="0" fillId="2" fontId="6" numFmtId="0" xfId="0" applyAlignment="1" applyFont="1">
      <alignment vertical="bottom"/>
    </xf>
    <xf borderId="0" fillId="2" fontId="4" numFmtId="0" xfId="0" applyAlignment="1" applyFont="1">
      <alignment horizontal="left" readingOrder="0"/>
    </xf>
    <xf borderId="0" fillId="2" fontId="7" numFmtId="0" xfId="0" applyFont="1"/>
    <xf borderId="0" fillId="3" fontId="4" numFmtId="0" xfId="0" applyAlignment="1" applyFont="1">
      <alignment readingOrder="0"/>
    </xf>
    <xf borderId="0" fillId="3" fontId="4" numFmtId="0" xfId="0" applyFont="1"/>
    <xf borderId="0" fillId="2" fontId="10" numFmtId="0" xfId="0" applyAlignment="1" applyFont="1">
      <alignment readingOrder="0" vertical="bottom"/>
    </xf>
    <xf borderId="0" fillId="2" fontId="11" numFmtId="164" xfId="0" applyAlignment="1" applyFont="1" applyNumberFormat="1">
      <alignment vertical="bottom"/>
    </xf>
    <xf borderId="0" fillId="2" fontId="7" numFmtId="0" xfId="0" applyAlignment="1" applyFont="1">
      <alignment horizontal="left" readingOrder="0" vertical="bottom"/>
    </xf>
    <xf borderId="0" fillId="2" fontId="9" numFmtId="164" xfId="0" applyAlignment="1" applyFont="1" applyNumberFormat="1">
      <alignment readingOrder="0"/>
    </xf>
    <xf borderId="0" fillId="2" fontId="12" numFmtId="164" xfId="0" applyAlignment="1" applyFont="1" applyNumberFormat="1">
      <alignment vertical="bottom"/>
    </xf>
    <xf borderId="0" fillId="0" fontId="5" numFmtId="0" xfId="0" applyAlignment="1" applyFont="1">
      <alignment vertical="bottom"/>
    </xf>
    <xf borderId="0" fillId="5" fontId="7" numFmtId="164" xfId="0" applyAlignment="1" applyFill="1" applyFont="1" applyNumberFormat="1">
      <alignment vertical="bottom"/>
    </xf>
    <xf borderId="0" fillId="0" fontId="5" numFmtId="0" xfId="0" applyAlignment="1" applyFont="1">
      <alignment horizontal="left" readingOrder="0" vertical="bottom"/>
    </xf>
    <xf borderId="0" fillId="0" fontId="5" numFmtId="0" xfId="0" applyAlignment="1" applyFont="1">
      <alignment horizontal="left" vertical="bottom"/>
    </xf>
    <xf borderId="0" fillId="0" fontId="7" numFmtId="0" xfId="0" applyAlignment="1" applyFont="1">
      <alignment readingOrder="0" vertical="bottom"/>
    </xf>
    <xf borderId="0" fillId="0" fontId="5" numFmtId="164" xfId="0" applyAlignment="1" applyFont="1" applyNumberFormat="1">
      <alignment readingOrder="0" vertical="bottom"/>
    </xf>
    <xf borderId="0" fillId="5" fontId="6" numFmtId="164" xfId="0" applyAlignment="1" applyFont="1" applyNumberFormat="1">
      <alignment vertical="bottom"/>
    </xf>
    <xf borderId="0" fillId="6" fontId="7" numFmtId="164" xfId="0" applyAlignment="1" applyFill="1" applyFont="1" applyNumberFormat="1">
      <alignment vertical="bottom"/>
    </xf>
    <xf borderId="0" fillId="6" fontId="13" numFmtId="164" xfId="0" applyAlignment="1" applyFont="1" applyNumberFormat="1">
      <alignment readingOrder="0" vertical="bottom"/>
    </xf>
    <xf borderId="0" fillId="0" fontId="5" numFmtId="0" xfId="0" applyAlignment="1" applyFont="1">
      <alignment readingOrder="0" vertical="bottom"/>
    </xf>
    <xf borderId="0" fillId="0" fontId="4" numFmtId="0" xfId="0" applyAlignment="1" applyFont="1">
      <alignment readingOrder="0"/>
    </xf>
    <xf borderId="0" fillId="5" fontId="9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7" numFmtId="0" xfId="0" applyAlignment="1" applyFont="1">
      <alignment readingOrder="0"/>
    </xf>
    <xf borderId="0" fillId="5" fontId="12" numFmtId="164" xfId="0" applyAlignment="1" applyFont="1" applyNumberFormat="1">
      <alignment vertical="bottom"/>
    </xf>
    <xf borderId="0" fillId="5" fontId="7" numFmtId="0" xfId="0" applyAlignment="1" applyFont="1">
      <alignment horizontal="left" readingOrder="0" vertical="bottom"/>
    </xf>
    <xf borderId="0" fillId="0" fontId="7" numFmtId="0" xfId="0" applyAlignment="1" applyFont="1">
      <alignment readingOrder="0" vertical="bottom"/>
    </xf>
    <xf borderId="0" fillId="5" fontId="12" numFmtId="164" xfId="0" applyAlignment="1" applyFont="1" applyNumberFormat="1">
      <alignment readingOrder="0" vertical="bottom"/>
    </xf>
    <xf borderId="0" fillId="5" fontId="7" numFmtId="164" xfId="0" applyAlignment="1" applyFont="1" applyNumberFormat="1">
      <alignment readingOrder="0" vertical="bottom"/>
    </xf>
    <xf borderId="0" fillId="5" fontId="7" numFmtId="164" xfId="0" applyAlignment="1" applyFont="1" applyNumberFormat="1">
      <alignment horizontal="left" readingOrder="0"/>
    </xf>
    <xf borderId="0" fillId="5" fontId="6" numFmtId="0" xfId="0" applyAlignment="1" applyFont="1">
      <alignment horizontal="left" readingOrder="0"/>
    </xf>
    <xf borderId="0" fillId="0" fontId="5" numFmtId="164" xfId="0" applyAlignment="1" applyFont="1" applyNumberFormat="1">
      <alignment vertical="bottom"/>
    </xf>
    <xf borderId="2" fillId="0" fontId="4" numFmtId="0" xfId="0" applyAlignment="1" applyBorder="1" applyFont="1">
      <alignment readingOrder="0"/>
    </xf>
    <xf borderId="0" fillId="0" fontId="14" numFmtId="0" xfId="0" applyAlignment="1" applyFont="1">
      <alignment readingOrder="0" vertical="bottom"/>
    </xf>
    <xf borderId="2" fillId="5" fontId="7" numFmtId="0" xfId="0" applyAlignment="1" applyBorder="1" applyFont="1">
      <alignment horizontal="left" readingOrder="0"/>
    </xf>
    <xf borderId="0" fillId="5" fontId="7" numFmtId="0" xfId="0" applyAlignment="1" applyFont="1">
      <alignment horizontal="left" readingOrder="0"/>
    </xf>
    <xf borderId="0" fillId="5" fontId="6" numFmtId="0" xfId="0" applyAlignment="1" applyFont="1">
      <alignment vertical="bottom"/>
    </xf>
    <xf borderId="0" fillId="5" fontId="7" numFmtId="0" xfId="0" applyAlignment="1" applyFont="1">
      <alignment horizontal="right"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readingOrder="0" vertical="bottom"/>
    </xf>
    <xf borderId="0" fillId="0" fontId="7" numFmtId="0" xfId="0" applyAlignment="1" applyFont="1">
      <alignment horizontal="right" readingOrder="0" vertical="bottom"/>
    </xf>
    <xf borderId="0" fillId="3" fontId="5" numFmtId="0" xfId="0" applyAlignment="1" applyFont="1">
      <alignment vertical="bottom"/>
    </xf>
    <xf borderId="0" fillId="0" fontId="5" numFmtId="165" xfId="0" applyAlignment="1" applyFont="1" applyNumberFormat="1">
      <alignment horizontal="left" vertical="bottom"/>
    </xf>
    <xf borderId="0" fillId="5" fontId="7" numFmtId="164" xfId="0" applyAlignment="1" applyFont="1" applyNumberFormat="1">
      <alignment horizontal="left" readingOrder="0"/>
    </xf>
    <xf borderId="0" fillId="3" fontId="5" numFmtId="164" xfId="0" applyAlignment="1" applyFont="1" applyNumberFormat="1">
      <alignment vertical="bottom"/>
    </xf>
    <xf borderId="0" fillId="0" fontId="5" numFmtId="164" xfId="0" applyAlignment="1" applyFont="1" applyNumberFormat="1">
      <alignment vertical="bottom"/>
    </xf>
    <xf borderId="0" fillId="0" fontId="7" numFmtId="0" xfId="0" applyAlignment="1" applyFont="1">
      <alignment horizontal="right" readingOrder="0"/>
    </xf>
    <xf borderId="0" fillId="0" fontId="7" numFmtId="164" xfId="0" applyAlignment="1" applyFont="1" applyNumberFormat="1">
      <alignment vertical="bottom"/>
    </xf>
    <xf borderId="0" fillId="0" fontId="7" numFmtId="0" xfId="0" applyAlignment="1" applyFont="1">
      <alignment horizontal="left" readingOrder="0"/>
    </xf>
    <xf borderId="0" fillId="0" fontId="5" numFmtId="0" xfId="0" applyAlignment="1" applyFont="1">
      <alignment vertical="bottom"/>
    </xf>
    <xf borderId="0" fillId="5" fontId="9" numFmtId="0" xfId="0" applyAlignment="1" applyFont="1">
      <alignment shrinkToFit="0" vertical="bottom" wrapText="0"/>
    </xf>
    <xf borderId="0" fillId="0" fontId="15" numFmtId="0" xfId="0" applyAlignment="1" applyFont="1">
      <alignment horizontal="right" vertical="bottom"/>
    </xf>
    <xf borderId="0" fillId="0" fontId="5" numFmtId="164" xfId="0" applyAlignment="1" applyFont="1" applyNumberFormat="1">
      <alignment readingOrder="0" vertical="bottom"/>
    </xf>
    <xf borderId="0" fillId="5" fontId="6" numFmtId="164" xfId="0" applyAlignment="1" applyFont="1" applyNumberFormat="1">
      <alignment readingOrder="0" vertical="bottom"/>
    </xf>
    <xf borderId="0" fillId="0" fontId="6" numFmtId="164" xfId="0" applyAlignment="1" applyFont="1" applyNumberFormat="1">
      <alignment vertical="bottom"/>
    </xf>
    <xf borderId="0" fillId="0" fontId="9" numFmtId="0" xfId="0" applyAlignment="1" applyFont="1">
      <alignment readingOrder="0"/>
    </xf>
    <xf borderId="0" fillId="5" fontId="9" numFmtId="0" xfId="0" applyAlignment="1" applyFont="1">
      <alignment vertical="bottom"/>
    </xf>
    <xf borderId="0" fillId="0" fontId="5" numFmtId="164" xfId="0" applyAlignment="1" applyFont="1" applyNumberFormat="1">
      <alignment vertical="bottom"/>
    </xf>
    <xf borderId="0" fillId="0" fontId="5" numFmtId="165" xfId="0" applyAlignment="1" applyFont="1" applyNumberFormat="1">
      <alignment vertical="bottom"/>
    </xf>
    <xf borderId="0" fillId="0" fontId="16" numFmtId="0" xfId="0" applyAlignment="1" applyFont="1">
      <alignment horizontal="right" vertical="bottom"/>
    </xf>
    <xf borderId="0" fillId="5" fontId="17" numFmtId="0" xfId="0" applyAlignment="1" applyFont="1">
      <alignment readingOrder="0" vertical="bottom"/>
    </xf>
    <xf borderId="0" fillId="6" fontId="12" numFmtId="164" xfId="0" applyAlignment="1" applyFont="1" applyNumberFormat="1">
      <alignment vertical="bottom"/>
    </xf>
    <xf borderId="0" fillId="0" fontId="18" numFmtId="0" xfId="0" applyAlignment="1" applyFont="1">
      <alignment vertical="bottom"/>
    </xf>
    <xf borderId="0" fillId="0" fontId="5" numFmtId="164" xfId="0" applyAlignment="1" applyFont="1" applyNumberFormat="1">
      <alignment vertical="bottom"/>
    </xf>
    <xf borderId="0" fillId="4" fontId="4" numFmtId="0" xfId="0" applyAlignment="1" applyFont="1">
      <alignment readingOrder="0"/>
    </xf>
    <xf borderId="0" fillId="4" fontId="5" numFmtId="0" xfId="0" applyAlignment="1" applyFont="1">
      <alignment vertical="bottom"/>
    </xf>
    <xf borderId="0" fillId="4" fontId="6" numFmtId="164" xfId="0" applyAlignment="1" applyFont="1" applyNumberFormat="1">
      <alignment readingOrder="0" vertical="bottom"/>
    </xf>
    <xf borderId="0" fillId="4" fontId="5" numFmtId="0" xfId="0" applyAlignment="1" applyFont="1">
      <alignment horizontal="left" readingOrder="0" vertical="bottom"/>
    </xf>
    <xf borderId="0" fillId="4" fontId="5" numFmtId="0" xfId="0" applyAlignment="1" applyFont="1">
      <alignment horizontal="left" vertical="bottom"/>
    </xf>
    <xf borderId="0" fillId="4" fontId="9" numFmtId="0" xfId="0" applyAlignment="1" applyFont="1">
      <alignment readingOrder="0"/>
    </xf>
    <xf borderId="0" fillId="4" fontId="4" numFmtId="0" xfId="0" applyFont="1"/>
    <xf borderId="0" fillId="4" fontId="19" numFmtId="0" xfId="0" applyAlignment="1" applyFont="1">
      <alignment readingOrder="0" vertical="bottom"/>
    </xf>
    <xf borderId="0" fillId="4" fontId="5" numFmtId="164" xfId="0" applyAlignment="1" applyFont="1" applyNumberFormat="1">
      <alignment readingOrder="0" vertical="bottom"/>
    </xf>
    <xf borderId="0" fillId="4" fontId="4" numFmtId="0" xfId="0" applyFont="1"/>
    <xf borderId="0" fillId="4" fontId="4" numFmtId="164" xfId="0" applyAlignment="1" applyFont="1" applyNumberFormat="1">
      <alignment readingOrder="0"/>
    </xf>
    <xf borderId="0" fillId="4" fontId="4" numFmtId="164" xfId="0" applyFont="1" applyNumberFormat="1"/>
    <xf borderId="0" fillId="0" fontId="5" numFmtId="165" xfId="0" applyAlignment="1" applyFont="1" applyNumberFormat="1">
      <alignment horizontal="left" vertical="bottom"/>
    </xf>
    <xf borderId="0" fillId="0" fontId="5" numFmtId="0" xfId="0" applyAlignment="1" applyFont="1">
      <alignment vertical="bottom"/>
    </xf>
    <xf borderId="0" fillId="0" fontId="7" numFmtId="0" xfId="0" applyFont="1"/>
    <xf borderId="0" fillId="6" fontId="1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vertical="bottom"/>
    </xf>
    <xf borderId="0" fillId="0" fontId="1" numFmtId="3" xfId="0" applyAlignment="1" applyFont="1" applyNumberFormat="1">
      <alignment readingOrder="0" vertical="bottom"/>
    </xf>
    <xf borderId="0" fillId="6" fontId="7" numFmtId="164" xfId="0" applyAlignment="1" applyFont="1" applyNumberFormat="1">
      <alignment readingOrder="0" vertical="bottom"/>
    </xf>
    <xf borderId="0" fillId="7" fontId="2" numFmtId="0" xfId="0" applyAlignment="1" applyFill="1" applyFont="1">
      <alignment horizontal="center"/>
    </xf>
    <xf borderId="0" fillId="8" fontId="2" numFmtId="0" xfId="0" applyAlignment="1" applyFill="1" applyFont="1">
      <alignment horizontal="center"/>
    </xf>
    <xf borderId="0" fillId="4" fontId="2" numFmtId="0" xfId="0" applyAlignment="1" applyFont="1">
      <alignment horizontal="center"/>
    </xf>
    <xf borderId="0" fillId="9" fontId="2" numFmtId="0" xfId="0" applyAlignment="1" applyFill="1" applyFont="1">
      <alignment horizontal="center"/>
    </xf>
    <xf borderId="0" fillId="9" fontId="1" numFmtId="0" xfId="0" applyAlignment="1" applyFont="1">
      <alignment horizontal="center" readingOrder="0"/>
    </xf>
    <xf borderId="0" fillId="9" fontId="2" numFmtId="0" xfId="0" applyAlignment="1" applyFont="1">
      <alignment horizontal="center" readingOrder="0"/>
    </xf>
    <xf borderId="0" fillId="0" fontId="0" numFmtId="0" xfId="0" applyAlignment="1" applyFont="1">
      <alignment readingOrder="0" shrinkToFit="0" vertical="bottom" wrapText="0"/>
    </xf>
    <xf borderId="0" fillId="0" fontId="20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3758/BF03202649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5.71"/>
    <col customWidth="1" min="4" max="4" width="15.71"/>
    <col customWidth="1" min="5" max="5" width="9.71"/>
    <col customWidth="1" min="7" max="7" width="17.86"/>
    <col customWidth="1" min="8" max="8" width="8.0"/>
    <col customWidth="1" min="9" max="9" width="21.0"/>
    <col customWidth="1" min="10" max="10" width="11.14"/>
    <col customWidth="1" min="11" max="12" width="10.14"/>
    <col customWidth="1" min="13" max="13" width="19.57"/>
    <col customWidth="1" min="14" max="14" width="25.0"/>
    <col customWidth="1" min="15" max="15" width="13.29"/>
    <col customWidth="1" min="16" max="18" width="26.14"/>
    <col customWidth="1" min="19" max="19" width="12.86"/>
    <col customWidth="1" min="20" max="20" width="22.14"/>
    <col customWidth="1" min="21" max="22" width="26.71"/>
    <col customWidth="1" min="23" max="23" width="10.71"/>
    <col customWidth="1" min="24" max="24" width="11.71"/>
    <col customWidth="1" min="25" max="25" width="10.0"/>
    <col customWidth="1" min="26" max="26" width="8.86"/>
    <col customWidth="1" min="27" max="61" width="26.7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1" t="s">
        <v>6</v>
      </c>
      <c r="H1" s="6" t="s">
        <v>7</v>
      </c>
      <c r="I1" s="3" t="s">
        <v>8</v>
      </c>
      <c r="J1" s="3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7" t="s">
        <v>22</v>
      </c>
      <c r="X1" s="7" t="s">
        <v>23</v>
      </c>
      <c r="Y1" s="10" t="s">
        <v>24</v>
      </c>
      <c r="Z1" s="10" t="s">
        <v>25</v>
      </c>
      <c r="AA1" s="11"/>
      <c r="AB1" s="11"/>
      <c r="AC1" s="11"/>
      <c r="AD1" s="11"/>
      <c r="AE1" s="12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</row>
    <row r="2">
      <c r="A2" s="13" t="s">
        <v>26</v>
      </c>
      <c r="B2" s="14" t="s">
        <v>27</v>
      </c>
      <c r="C2" s="15" t="s">
        <v>28</v>
      </c>
      <c r="D2" s="16" t="s">
        <v>29</v>
      </c>
      <c r="E2" s="16" t="s">
        <v>30</v>
      </c>
      <c r="F2" s="17"/>
      <c r="G2" s="17"/>
      <c r="H2" s="18"/>
      <c r="I2" s="19"/>
      <c r="J2" s="20"/>
      <c r="K2" s="21"/>
      <c r="L2" s="21"/>
      <c r="M2" s="22"/>
      <c r="N2" s="22"/>
      <c r="O2" s="22"/>
      <c r="P2" s="22"/>
      <c r="Q2" s="22"/>
      <c r="R2" s="23"/>
      <c r="S2" s="22"/>
      <c r="T2" s="22"/>
      <c r="U2" s="22"/>
      <c r="V2" s="22"/>
      <c r="W2" s="24"/>
      <c r="X2" s="24"/>
      <c r="Y2" s="22"/>
      <c r="Z2" s="22"/>
    </row>
    <row r="3">
      <c r="A3" s="13" t="s">
        <v>26</v>
      </c>
      <c r="B3" s="14" t="s">
        <v>31</v>
      </c>
      <c r="C3" s="15" t="s">
        <v>32</v>
      </c>
      <c r="D3" s="16" t="s">
        <v>29</v>
      </c>
      <c r="E3" s="16" t="s">
        <v>30</v>
      </c>
      <c r="F3" s="17"/>
      <c r="G3" s="17"/>
      <c r="H3" s="18"/>
      <c r="I3" s="19"/>
      <c r="J3" s="20"/>
      <c r="K3" s="21"/>
      <c r="L3" s="21"/>
      <c r="M3" s="22"/>
      <c r="N3" s="22"/>
      <c r="O3" s="22"/>
      <c r="P3" s="22"/>
      <c r="Q3" s="22"/>
      <c r="R3" s="23"/>
      <c r="S3" s="22"/>
      <c r="T3" s="22"/>
      <c r="U3" s="22"/>
      <c r="V3" s="22"/>
      <c r="W3" s="24"/>
      <c r="X3" s="24"/>
      <c r="Y3" s="22"/>
      <c r="Z3" s="22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</row>
    <row r="4">
      <c r="A4" s="13" t="s">
        <v>26</v>
      </c>
      <c r="B4" s="14" t="s">
        <v>33</v>
      </c>
      <c r="C4" s="15" t="s">
        <v>34</v>
      </c>
      <c r="D4" s="16" t="s">
        <v>29</v>
      </c>
      <c r="E4" s="16" t="s">
        <v>30</v>
      </c>
      <c r="F4" s="17"/>
      <c r="G4" s="17"/>
      <c r="H4" s="18"/>
      <c r="I4" s="19"/>
      <c r="J4" s="20"/>
      <c r="K4" s="21"/>
      <c r="L4" s="21"/>
      <c r="M4" s="22"/>
      <c r="N4" s="22"/>
      <c r="O4" s="22"/>
      <c r="P4" s="22"/>
      <c r="Q4" s="22"/>
      <c r="R4" s="23"/>
      <c r="S4" s="22"/>
      <c r="T4" s="22"/>
      <c r="U4" s="22"/>
      <c r="V4" s="22"/>
      <c r="W4" s="24"/>
      <c r="X4" s="24"/>
      <c r="Y4" s="22"/>
      <c r="Z4" s="22"/>
    </row>
    <row r="5">
      <c r="A5" s="13" t="s">
        <v>26</v>
      </c>
      <c r="B5" s="14" t="s">
        <v>35</v>
      </c>
      <c r="C5" s="15" t="s">
        <v>36</v>
      </c>
      <c r="D5" s="16" t="s">
        <v>29</v>
      </c>
      <c r="E5" s="16" t="s">
        <v>30</v>
      </c>
      <c r="F5" s="17"/>
      <c r="G5" s="17"/>
      <c r="H5" s="18"/>
      <c r="I5" s="19"/>
      <c r="J5" s="20"/>
      <c r="K5" s="21"/>
      <c r="L5" s="21"/>
      <c r="M5" s="22"/>
      <c r="N5" s="22"/>
      <c r="O5" s="22"/>
      <c r="P5" s="22"/>
      <c r="Q5" s="22"/>
      <c r="R5" s="23"/>
      <c r="S5" s="22"/>
      <c r="T5" s="22"/>
      <c r="U5" s="22"/>
      <c r="V5" s="22"/>
      <c r="W5" s="24"/>
      <c r="X5" s="24"/>
      <c r="Y5" s="22"/>
      <c r="Z5" s="22"/>
    </row>
    <row r="6">
      <c r="A6" s="13" t="s">
        <v>26</v>
      </c>
      <c r="B6" s="14" t="s">
        <v>37</v>
      </c>
      <c r="C6" s="15" t="s">
        <v>38</v>
      </c>
      <c r="D6" s="16" t="s">
        <v>29</v>
      </c>
      <c r="E6" s="16" t="s">
        <v>30</v>
      </c>
      <c r="F6" s="17"/>
      <c r="G6" s="17"/>
      <c r="H6" s="18"/>
      <c r="I6" s="19"/>
      <c r="J6" s="20"/>
      <c r="K6" s="25"/>
      <c r="L6" s="25"/>
      <c r="M6" s="22"/>
      <c r="N6" s="22"/>
      <c r="O6" s="22"/>
      <c r="P6" s="22"/>
      <c r="Q6" s="22"/>
      <c r="R6" s="23"/>
      <c r="S6" s="22"/>
      <c r="T6" s="22"/>
      <c r="U6" s="22"/>
      <c r="V6" s="22"/>
      <c r="W6" s="24"/>
      <c r="X6" s="24"/>
      <c r="Y6" s="22"/>
      <c r="Z6" s="22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</row>
    <row r="7">
      <c r="A7" s="13" t="s">
        <v>26</v>
      </c>
      <c r="B7" s="14" t="s">
        <v>39</v>
      </c>
      <c r="C7" s="15" t="s">
        <v>40</v>
      </c>
      <c r="D7" s="16" t="s">
        <v>29</v>
      </c>
      <c r="E7" s="16" t="s">
        <v>30</v>
      </c>
      <c r="F7" s="17"/>
      <c r="G7" s="17"/>
      <c r="H7" s="18"/>
      <c r="I7" s="19"/>
      <c r="J7" s="20"/>
      <c r="K7" s="25"/>
      <c r="L7" s="25"/>
      <c r="M7" s="22"/>
      <c r="N7" s="22"/>
      <c r="O7" s="22"/>
      <c r="P7" s="22"/>
      <c r="Q7" s="22"/>
      <c r="R7" s="23"/>
      <c r="S7" s="22"/>
      <c r="T7" s="22"/>
      <c r="U7" s="22"/>
      <c r="V7" s="22"/>
      <c r="W7" s="24"/>
      <c r="X7" s="24"/>
      <c r="Y7" s="22"/>
      <c r="Z7" s="22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</row>
    <row r="8">
      <c r="A8" s="13" t="s">
        <v>26</v>
      </c>
      <c r="B8" s="14" t="s">
        <v>41</v>
      </c>
      <c r="C8" s="15" t="s">
        <v>42</v>
      </c>
      <c r="D8" s="16" t="s">
        <v>29</v>
      </c>
      <c r="E8" s="16" t="s">
        <v>43</v>
      </c>
      <c r="F8" s="17"/>
      <c r="G8" s="17"/>
      <c r="H8" s="18"/>
      <c r="I8" s="27"/>
      <c r="J8" s="20"/>
      <c r="K8" s="25"/>
      <c r="L8" s="25"/>
      <c r="M8" s="22"/>
      <c r="N8" s="22"/>
      <c r="O8" s="22"/>
      <c r="P8" s="22"/>
      <c r="Q8" s="22"/>
      <c r="R8" s="23"/>
      <c r="S8" s="22"/>
      <c r="T8" s="22"/>
      <c r="U8" s="22"/>
      <c r="V8" s="22"/>
      <c r="W8" s="24"/>
      <c r="X8" s="24"/>
      <c r="Y8" s="22"/>
      <c r="Z8" s="22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</row>
    <row r="9">
      <c r="A9" s="13" t="s">
        <v>26</v>
      </c>
      <c r="B9" s="14" t="s">
        <v>44</v>
      </c>
      <c r="C9" s="15" t="s">
        <v>45</v>
      </c>
      <c r="D9" s="16" t="s">
        <v>29</v>
      </c>
      <c r="E9" s="16" t="s">
        <v>30</v>
      </c>
      <c r="F9" s="17"/>
      <c r="G9" s="17"/>
      <c r="H9" s="18"/>
      <c r="I9" s="19"/>
      <c r="J9" s="20"/>
      <c r="K9" s="25"/>
      <c r="L9" s="25"/>
      <c r="M9" s="22"/>
      <c r="N9" s="22"/>
      <c r="O9" s="22"/>
      <c r="P9" s="22"/>
      <c r="Q9" s="22"/>
      <c r="R9" s="23"/>
      <c r="S9" s="22"/>
      <c r="T9" s="22"/>
      <c r="U9" s="22"/>
      <c r="V9" s="22"/>
      <c r="W9" s="24"/>
      <c r="X9" s="24"/>
      <c r="Y9" s="22"/>
      <c r="Z9" s="22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</row>
    <row r="10">
      <c r="A10" s="13" t="s">
        <v>26</v>
      </c>
      <c r="B10" s="14" t="s">
        <v>46</v>
      </c>
      <c r="C10" s="15" t="s">
        <v>47</v>
      </c>
      <c r="D10" s="16" t="s">
        <v>29</v>
      </c>
      <c r="E10" s="16" t="s">
        <v>30</v>
      </c>
      <c r="F10" s="17"/>
      <c r="G10" s="17"/>
      <c r="H10" s="18"/>
      <c r="I10" s="19"/>
      <c r="J10" s="20"/>
      <c r="K10" s="25"/>
      <c r="L10" s="25"/>
      <c r="M10" s="22"/>
      <c r="N10" s="22"/>
      <c r="O10" s="22"/>
      <c r="P10" s="22"/>
      <c r="Q10" s="22"/>
      <c r="R10" s="23"/>
      <c r="S10" s="22"/>
      <c r="T10" s="22"/>
      <c r="U10" s="22"/>
      <c r="V10" s="22"/>
      <c r="W10" s="24"/>
      <c r="X10" s="24"/>
      <c r="Y10" s="22"/>
      <c r="Z10" s="22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</row>
    <row r="11">
      <c r="A11" s="13" t="s">
        <v>26</v>
      </c>
      <c r="B11" s="14" t="s">
        <v>48</v>
      </c>
      <c r="C11" s="15" t="s">
        <v>49</v>
      </c>
      <c r="D11" s="16" t="s">
        <v>29</v>
      </c>
      <c r="E11" s="16" t="s">
        <v>50</v>
      </c>
      <c r="F11" s="17"/>
      <c r="G11" s="17"/>
      <c r="H11" s="18"/>
      <c r="I11" s="19"/>
      <c r="J11" s="20"/>
      <c r="K11" s="25"/>
      <c r="L11" s="25"/>
      <c r="M11" s="22"/>
      <c r="N11" s="22"/>
      <c r="O11" s="22"/>
      <c r="P11" s="22"/>
      <c r="Q11" s="22"/>
      <c r="R11" s="23"/>
      <c r="S11" s="22"/>
      <c r="T11" s="22"/>
      <c r="U11" s="22"/>
      <c r="V11" s="22"/>
      <c r="W11" s="24"/>
      <c r="X11" s="24"/>
      <c r="Y11" s="22"/>
      <c r="Z11" s="22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</row>
    <row r="12">
      <c r="A12" s="13" t="s">
        <v>26</v>
      </c>
      <c r="B12" s="14" t="s">
        <v>51</v>
      </c>
      <c r="C12" s="15" t="s">
        <v>52</v>
      </c>
      <c r="D12" s="16" t="s">
        <v>29</v>
      </c>
      <c r="E12" s="16" t="s">
        <v>30</v>
      </c>
      <c r="F12" s="17"/>
      <c r="G12" s="17"/>
      <c r="H12" s="18"/>
      <c r="I12" s="19"/>
      <c r="J12" s="20"/>
      <c r="K12" s="25"/>
      <c r="L12" s="25"/>
      <c r="M12" s="22"/>
      <c r="N12" s="22"/>
      <c r="O12" s="22"/>
      <c r="P12" s="22"/>
      <c r="Q12" s="22"/>
      <c r="R12" s="23"/>
      <c r="S12" s="22"/>
      <c r="T12" s="22"/>
      <c r="U12" s="22"/>
      <c r="V12" s="22"/>
      <c r="W12" s="24"/>
      <c r="X12" s="24"/>
      <c r="Y12" s="22"/>
      <c r="Z12" s="22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</row>
    <row r="13">
      <c r="A13" s="13" t="s">
        <v>26</v>
      </c>
      <c r="B13" s="14" t="s">
        <v>53</v>
      </c>
      <c r="C13" s="15" t="s">
        <v>54</v>
      </c>
      <c r="D13" s="16" t="s">
        <v>29</v>
      </c>
      <c r="E13" s="16" t="s">
        <v>55</v>
      </c>
      <c r="F13" s="17"/>
      <c r="G13" s="17"/>
      <c r="H13" s="18"/>
      <c r="I13" s="19"/>
      <c r="J13" s="20"/>
      <c r="K13" s="25"/>
      <c r="L13" s="25"/>
      <c r="M13" s="22"/>
      <c r="N13" s="22"/>
      <c r="O13" s="22"/>
      <c r="P13" s="22"/>
      <c r="Q13" s="22"/>
      <c r="R13" s="23"/>
      <c r="S13" s="22"/>
      <c r="T13" s="22"/>
      <c r="U13" s="22"/>
      <c r="V13" s="22"/>
      <c r="W13" s="24"/>
      <c r="X13" s="24"/>
      <c r="Y13" s="22"/>
      <c r="Z13" s="22"/>
    </row>
    <row r="14">
      <c r="A14" s="13" t="s">
        <v>26</v>
      </c>
      <c r="B14" s="14" t="s">
        <v>56</v>
      </c>
      <c r="C14" s="15" t="s">
        <v>57</v>
      </c>
      <c r="D14" s="16" t="s">
        <v>29</v>
      </c>
      <c r="E14" s="16" t="s">
        <v>58</v>
      </c>
      <c r="F14" s="17"/>
      <c r="G14" s="17"/>
      <c r="H14" s="18"/>
      <c r="I14" s="19"/>
      <c r="J14" s="20"/>
      <c r="K14" s="25"/>
      <c r="L14" s="25"/>
      <c r="M14" s="22"/>
      <c r="N14" s="22"/>
      <c r="O14" s="22"/>
      <c r="P14" s="22"/>
      <c r="Q14" s="22"/>
      <c r="R14" s="23"/>
      <c r="S14" s="22"/>
      <c r="T14" s="22"/>
      <c r="U14" s="22"/>
      <c r="V14" s="22"/>
      <c r="W14" s="24"/>
      <c r="X14" s="24"/>
      <c r="Y14" s="22"/>
      <c r="Z14" s="22"/>
    </row>
    <row r="15">
      <c r="A15" s="13" t="s">
        <v>26</v>
      </c>
      <c r="B15" s="14" t="s">
        <v>59</v>
      </c>
      <c r="C15" s="15" t="s">
        <v>60</v>
      </c>
      <c r="D15" s="16" t="s">
        <v>29</v>
      </c>
      <c r="E15" s="16" t="s">
        <v>55</v>
      </c>
      <c r="F15" s="17"/>
      <c r="G15" s="17"/>
      <c r="H15" s="18"/>
      <c r="I15" s="19"/>
      <c r="J15" s="20"/>
      <c r="K15" s="25"/>
      <c r="L15" s="25"/>
      <c r="M15" s="22"/>
      <c r="N15" s="22"/>
      <c r="O15" s="22"/>
      <c r="P15" s="22"/>
      <c r="Q15" s="22"/>
      <c r="R15" s="23"/>
      <c r="S15" s="22"/>
      <c r="T15" s="22"/>
      <c r="U15" s="22"/>
      <c r="V15" s="22"/>
      <c r="W15" s="24"/>
      <c r="X15" s="24"/>
      <c r="Y15" s="22"/>
      <c r="Z15" s="22"/>
    </row>
    <row r="16">
      <c r="A16" s="13" t="s">
        <v>26</v>
      </c>
      <c r="B16" s="14" t="s">
        <v>61</v>
      </c>
      <c r="C16" s="15" t="s">
        <v>62</v>
      </c>
      <c r="D16" s="16" t="s">
        <v>29</v>
      </c>
      <c r="E16" s="16" t="s">
        <v>55</v>
      </c>
      <c r="F16" s="17"/>
      <c r="G16" s="17"/>
      <c r="H16" s="18"/>
      <c r="I16" s="19"/>
      <c r="J16" s="20"/>
      <c r="K16" s="25"/>
      <c r="L16" s="25"/>
      <c r="M16" s="22"/>
      <c r="N16" s="22"/>
      <c r="O16" s="22"/>
      <c r="P16" s="22"/>
      <c r="Q16" s="22"/>
      <c r="R16" s="23"/>
      <c r="S16" s="22"/>
      <c r="T16" s="22"/>
      <c r="U16" s="22"/>
      <c r="V16" s="22"/>
      <c r="W16" s="24"/>
      <c r="X16" s="24"/>
      <c r="Y16" s="22"/>
      <c r="Z16" s="22"/>
    </row>
    <row r="17">
      <c r="A17" s="13" t="s">
        <v>26</v>
      </c>
      <c r="B17" s="14" t="s">
        <v>63</v>
      </c>
      <c r="C17" s="15" t="s">
        <v>64</v>
      </c>
      <c r="D17" s="16" t="s">
        <v>29</v>
      </c>
      <c r="E17" s="16" t="s">
        <v>30</v>
      </c>
      <c r="F17" s="17"/>
      <c r="G17" s="17"/>
      <c r="H17" s="18"/>
      <c r="I17" s="19"/>
      <c r="J17" s="20"/>
      <c r="K17" s="25"/>
      <c r="L17" s="25"/>
      <c r="M17" s="22"/>
      <c r="N17" s="22"/>
      <c r="O17" s="22"/>
      <c r="P17" s="22"/>
      <c r="Q17" s="22"/>
      <c r="R17" s="23"/>
      <c r="S17" s="22"/>
      <c r="T17" s="22"/>
      <c r="U17" s="22"/>
      <c r="V17" s="22"/>
      <c r="W17" s="24"/>
      <c r="X17" s="24"/>
      <c r="Y17" s="22"/>
      <c r="Z17" s="22"/>
    </row>
    <row r="18">
      <c r="A18" s="13" t="s">
        <v>26</v>
      </c>
      <c r="B18" s="14" t="s">
        <v>65</v>
      </c>
      <c r="C18" s="28" t="s">
        <v>66</v>
      </c>
      <c r="D18" s="16" t="s">
        <v>29</v>
      </c>
      <c r="E18" s="16" t="s">
        <v>67</v>
      </c>
      <c r="F18" s="17"/>
      <c r="G18" s="17"/>
      <c r="H18" s="18"/>
      <c r="I18" s="27"/>
      <c r="J18" s="20"/>
      <c r="K18" s="21"/>
      <c r="L18" s="21"/>
      <c r="M18" s="22"/>
      <c r="N18" s="22"/>
      <c r="O18" s="22"/>
      <c r="P18" s="22"/>
      <c r="Q18" s="22"/>
      <c r="R18" s="23"/>
      <c r="S18" s="22"/>
      <c r="T18" s="22"/>
      <c r="U18" s="22"/>
      <c r="V18" s="22"/>
      <c r="W18" s="24"/>
      <c r="X18" s="24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>
      <c r="A19" s="13" t="s">
        <v>26</v>
      </c>
      <c r="B19" s="14" t="s">
        <v>68</v>
      </c>
      <c r="C19" s="15" t="s">
        <v>69</v>
      </c>
      <c r="D19" s="16" t="s">
        <v>29</v>
      </c>
      <c r="E19" s="16" t="s">
        <v>70</v>
      </c>
      <c r="F19" s="17"/>
      <c r="G19" s="17"/>
      <c r="H19" s="18"/>
      <c r="I19" s="19"/>
      <c r="J19" s="20"/>
      <c r="K19" s="21"/>
      <c r="L19" s="21"/>
      <c r="M19" s="22"/>
      <c r="N19" s="22"/>
      <c r="O19" s="22"/>
      <c r="P19" s="22"/>
      <c r="Q19" s="22"/>
      <c r="R19" s="23"/>
      <c r="S19" s="22"/>
      <c r="T19" s="22"/>
      <c r="U19" s="22"/>
      <c r="V19" s="22"/>
      <c r="W19" s="24"/>
      <c r="X19" s="24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>
      <c r="A20" s="13" t="s">
        <v>26</v>
      </c>
      <c r="B20" s="14" t="s">
        <v>71</v>
      </c>
      <c r="C20" s="15" t="s">
        <v>72</v>
      </c>
      <c r="D20" s="16" t="s">
        <v>29</v>
      </c>
      <c r="E20" s="16" t="s">
        <v>73</v>
      </c>
      <c r="F20" s="17"/>
      <c r="G20" s="17"/>
      <c r="H20" s="18"/>
      <c r="I20" s="19"/>
      <c r="J20" s="20"/>
      <c r="K20" s="21"/>
      <c r="L20" s="21"/>
      <c r="M20" s="22"/>
      <c r="N20" s="22"/>
      <c r="O20" s="22"/>
      <c r="P20" s="22"/>
      <c r="Q20" s="22"/>
      <c r="R20" s="23"/>
      <c r="S20" s="22"/>
      <c r="T20" s="22"/>
      <c r="U20" s="22"/>
      <c r="V20" s="22"/>
      <c r="W20" s="24"/>
      <c r="X20" s="24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>
      <c r="A21" s="13" t="s">
        <v>26</v>
      </c>
      <c r="B21" s="14" t="s">
        <v>74</v>
      </c>
      <c r="C21" s="15" t="s">
        <v>75</v>
      </c>
      <c r="D21" s="16" t="s">
        <v>29</v>
      </c>
      <c r="E21" s="16" t="s">
        <v>76</v>
      </c>
      <c r="F21" s="17"/>
      <c r="G21" s="17"/>
      <c r="H21" s="18"/>
      <c r="I21" s="17"/>
      <c r="J21" s="20"/>
      <c r="K21" s="21"/>
      <c r="L21" s="21"/>
      <c r="M21" s="29"/>
      <c r="N21" s="29"/>
      <c r="O21" s="30"/>
      <c r="P21" s="31"/>
      <c r="Q21" s="31"/>
      <c r="R21" s="32"/>
      <c r="S21" s="31"/>
      <c r="T21" s="31"/>
      <c r="U21" s="31"/>
      <c r="V21" s="22"/>
      <c r="W21" s="33"/>
      <c r="X21" s="34"/>
      <c r="Y21" s="30"/>
      <c r="Z21" s="29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>
      <c r="A22" s="13" t="s">
        <v>77</v>
      </c>
      <c r="B22" s="14" t="s">
        <v>78</v>
      </c>
      <c r="C22" s="15" t="s">
        <v>79</v>
      </c>
      <c r="D22" s="16" t="s">
        <v>29</v>
      </c>
      <c r="E22" s="16" t="s">
        <v>80</v>
      </c>
      <c r="F22" s="17"/>
      <c r="G22" s="17"/>
      <c r="H22" s="35"/>
      <c r="I22" s="19"/>
      <c r="J22" s="21"/>
      <c r="K22" s="21"/>
      <c r="L22" s="21"/>
      <c r="M22" s="22"/>
      <c r="N22" s="22"/>
      <c r="O22" s="22"/>
      <c r="P22" s="22"/>
      <c r="Q22" s="22"/>
      <c r="R22" s="23"/>
      <c r="S22" s="22"/>
      <c r="T22" s="22"/>
      <c r="U22" s="22"/>
      <c r="V22" s="22"/>
      <c r="W22" s="24"/>
      <c r="X22" s="24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>
      <c r="A23" s="13" t="s">
        <v>77</v>
      </c>
      <c r="B23" s="14" t="s">
        <v>81</v>
      </c>
      <c r="C23" s="15" t="s">
        <v>82</v>
      </c>
      <c r="D23" s="16" t="s">
        <v>29</v>
      </c>
      <c r="E23" s="16" t="s">
        <v>83</v>
      </c>
      <c r="F23" s="17"/>
      <c r="G23" s="17"/>
      <c r="H23" s="35"/>
      <c r="I23" s="19"/>
      <c r="J23" s="21"/>
      <c r="K23" s="21"/>
      <c r="L23" s="21"/>
      <c r="M23" s="22"/>
      <c r="N23" s="22"/>
      <c r="O23" s="22"/>
      <c r="P23" s="22"/>
      <c r="Q23" s="22"/>
      <c r="R23" s="23"/>
      <c r="S23" s="22"/>
      <c r="T23" s="22"/>
      <c r="U23" s="22"/>
      <c r="V23" s="22"/>
      <c r="W23" s="24"/>
      <c r="X23" s="24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>
      <c r="A24" s="13" t="s">
        <v>77</v>
      </c>
      <c r="B24" s="14" t="s">
        <v>84</v>
      </c>
      <c r="C24" s="15" t="s">
        <v>85</v>
      </c>
      <c r="D24" s="16" t="s">
        <v>29</v>
      </c>
      <c r="E24" s="16" t="s">
        <v>83</v>
      </c>
      <c r="F24" s="17"/>
      <c r="G24" s="17"/>
      <c r="H24" s="35"/>
      <c r="I24" s="19"/>
      <c r="J24" s="21"/>
      <c r="K24" s="21"/>
      <c r="L24" s="21"/>
      <c r="M24" s="22"/>
      <c r="N24" s="22"/>
      <c r="O24" s="22"/>
      <c r="P24" s="22"/>
      <c r="Q24" s="22"/>
      <c r="R24" s="23"/>
      <c r="S24" s="22"/>
      <c r="T24" s="22"/>
      <c r="U24" s="22"/>
      <c r="V24" s="22"/>
      <c r="W24" s="24"/>
      <c r="X24" s="24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>
      <c r="A25" s="13" t="s">
        <v>86</v>
      </c>
      <c r="B25" s="14" t="s">
        <v>87</v>
      </c>
      <c r="C25" s="15" t="s">
        <v>88</v>
      </c>
      <c r="D25" s="16" t="s">
        <v>29</v>
      </c>
      <c r="E25" s="36" t="s">
        <v>89</v>
      </c>
      <c r="F25" s="37" t="s">
        <v>90</v>
      </c>
      <c r="G25" s="17"/>
      <c r="H25" s="35"/>
      <c r="I25" s="19"/>
      <c r="J25" s="21"/>
      <c r="K25" s="21"/>
      <c r="L25" s="21"/>
      <c r="M25" s="22"/>
      <c r="N25" s="22"/>
      <c r="O25" s="22"/>
      <c r="P25" s="22"/>
      <c r="Q25" s="22"/>
      <c r="R25" s="23"/>
      <c r="S25" s="22"/>
      <c r="T25" s="22"/>
      <c r="U25" s="22"/>
      <c r="V25" s="22"/>
      <c r="W25" s="24"/>
      <c r="X25" s="24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>
      <c r="A26" s="13" t="s">
        <v>86</v>
      </c>
      <c r="B26" s="14" t="s">
        <v>91</v>
      </c>
      <c r="C26" s="15" t="s">
        <v>92</v>
      </c>
      <c r="D26" s="16" t="s">
        <v>29</v>
      </c>
      <c r="E26" s="16" t="s">
        <v>93</v>
      </c>
      <c r="F26" s="17"/>
      <c r="G26" s="17"/>
      <c r="H26" s="35"/>
      <c r="I26" s="19"/>
      <c r="J26" s="21"/>
      <c r="K26" s="21"/>
      <c r="L26" s="21"/>
      <c r="M26" s="22"/>
      <c r="N26" s="22"/>
      <c r="O26" s="22"/>
      <c r="P26" s="22"/>
      <c r="Q26" s="22"/>
      <c r="R26" s="23"/>
      <c r="S26" s="22"/>
      <c r="T26" s="22"/>
      <c r="U26" s="22"/>
      <c r="V26" s="22"/>
      <c r="W26" s="24"/>
      <c r="X26" s="24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>
      <c r="A27" s="13" t="s">
        <v>86</v>
      </c>
      <c r="B27" s="14" t="s">
        <v>94</v>
      </c>
      <c r="C27" s="28" t="s">
        <v>95</v>
      </c>
      <c r="D27" s="16" t="s">
        <v>29</v>
      </c>
      <c r="E27" s="16" t="s">
        <v>96</v>
      </c>
      <c r="F27" s="13" t="s">
        <v>97</v>
      </c>
      <c r="G27" s="17"/>
      <c r="H27" s="35"/>
      <c r="I27" s="19"/>
      <c r="K27" s="21"/>
      <c r="L27" s="21"/>
      <c r="M27" s="31"/>
      <c r="N27" s="38"/>
      <c r="O27" s="31"/>
      <c r="P27" s="31"/>
      <c r="Q27" s="31"/>
      <c r="R27" s="32"/>
      <c r="S27" s="31"/>
      <c r="T27" s="31"/>
      <c r="U27" s="31"/>
      <c r="V27" s="31"/>
      <c r="W27" s="24"/>
      <c r="X27" s="24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>
      <c r="A28" s="13" t="s">
        <v>86</v>
      </c>
      <c r="B28" s="14" t="s">
        <v>98</v>
      </c>
      <c r="C28" s="15" t="s">
        <v>99</v>
      </c>
      <c r="D28" s="16" t="s">
        <v>29</v>
      </c>
      <c r="E28" s="16" t="s">
        <v>100</v>
      </c>
      <c r="F28" s="37" t="s">
        <v>101</v>
      </c>
      <c r="G28" s="17"/>
      <c r="H28" s="35"/>
      <c r="I28" s="19"/>
      <c r="J28" s="21"/>
      <c r="K28" s="21"/>
      <c r="L28" s="21"/>
      <c r="M28" s="22"/>
      <c r="N28" s="22"/>
      <c r="O28" s="22"/>
      <c r="P28" s="22"/>
      <c r="Q28" s="22"/>
      <c r="R28" s="23"/>
      <c r="S28" s="22"/>
      <c r="T28" s="22"/>
      <c r="U28" s="22"/>
      <c r="V28" s="22"/>
      <c r="W28" s="24"/>
      <c r="X28" s="24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>
      <c r="A29" s="13" t="s">
        <v>86</v>
      </c>
      <c r="B29" s="14" t="s">
        <v>102</v>
      </c>
      <c r="C29" s="15" t="s">
        <v>103</v>
      </c>
      <c r="D29" s="16" t="s">
        <v>29</v>
      </c>
      <c r="E29" s="16" t="s">
        <v>100</v>
      </c>
      <c r="F29" s="37" t="s">
        <v>104</v>
      </c>
      <c r="G29" s="17"/>
      <c r="H29" s="35"/>
      <c r="I29" s="19"/>
      <c r="J29" s="21"/>
      <c r="K29" s="21"/>
      <c r="L29" s="21"/>
      <c r="M29" s="22"/>
      <c r="N29" s="22"/>
      <c r="O29" s="22"/>
      <c r="P29" s="22"/>
      <c r="Q29" s="22"/>
      <c r="R29" s="23"/>
      <c r="S29" s="22"/>
      <c r="T29" s="22"/>
      <c r="U29" s="22"/>
      <c r="V29" s="22"/>
      <c r="W29" s="24"/>
      <c r="X29" s="24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>
      <c r="A30" s="13" t="s">
        <v>86</v>
      </c>
      <c r="B30" s="14" t="s">
        <v>105</v>
      </c>
      <c r="C30" s="15" t="s">
        <v>106</v>
      </c>
      <c r="D30" s="16" t="s">
        <v>29</v>
      </c>
      <c r="E30" s="16" t="s">
        <v>107</v>
      </c>
      <c r="F30" s="37" t="s">
        <v>108</v>
      </c>
      <c r="G30" s="17"/>
      <c r="H30" s="35"/>
      <c r="I30" s="19"/>
      <c r="J30" s="21"/>
      <c r="K30" s="21"/>
      <c r="L30" s="21"/>
      <c r="M30" s="22"/>
      <c r="N30" s="22"/>
      <c r="O30" s="22"/>
      <c r="P30" s="22"/>
      <c r="Q30" s="22"/>
      <c r="R30" s="23"/>
      <c r="S30" s="22"/>
      <c r="T30" s="22"/>
      <c r="U30" s="22"/>
      <c r="V30" s="22"/>
      <c r="W30" s="24"/>
      <c r="X30" s="24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>
      <c r="A31" s="13" t="s">
        <v>86</v>
      </c>
      <c r="B31" s="14" t="s">
        <v>109</v>
      </c>
      <c r="C31" s="39" t="s">
        <v>110</v>
      </c>
      <c r="D31" s="16" t="s">
        <v>29</v>
      </c>
      <c r="E31" s="16" t="s">
        <v>93</v>
      </c>
      <c r="F31" s="37" t="s">
        <v>111</v>
      </c>
      <c r="G31" s="17"/>
      <c r="H31" s="35"/>
      <c r="I31" s="19"/>
      <c r="J31" s="21"/>
      <c r="K31" s="21"/>
      <c r="L31" s="21"/>
      <c r="M31" s="22"/>
      <c r="N31" s="22"/>
      <c r="O31" s="22"/>
      <c r="P31" s="22"/>
      <c r="Q31" s="22"/>
      <c r="R31" s="23"/>
      <c r="S31" s="22"/>
      <c r="T31" s="22"/>
      <c r="U31" s="22"/>
      <c r="V31" s="22"/>
      <c r="W31" s="24"/>
      <c r="X31" s="24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>
      <c r="A32" s="13" t="s">
        <v>86</v>
      </c>
      <c r="B32" s="14" t="s">
        <v>112</v>
      </c>
      <c r="C32" s="15" t="s">
        <v>113</v>
      </c>
      <c r="D32" s="16" t="s">
        <v>29</v>
      </c>
      <c r="E32" s="16" t="s">
        <v>93</v>
      </c>
      <c r="F32" s="37" t="s">
        <v>114</v>
      </c>
      <c r="G32" s="17"/>
      <c r="H32" s="35"/>
      <c r="I32" s="19"/>
      <c r="J32" s="21"/>
      <c r="K32" s="21"/>
      <c r="L32" s="21"/>
      <c r="M32" s="22"/>
      <c r="N32" s="22"/>
      <c r="O32" s="22"/>
      <c r="P32" s="22"/>
      <c r="Q32" s="22"/>
      <c r="R32" s="23"/>
      <c r="S32" s="22"/>
      <c r="T32" s="22"/>
      <c r="U32" s="22"/>
      <c r="V32" s="22"/>
      <c r="W32" s="24"/>
      <c r="X32" s="24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>
      <c r="A33" s="13" t="s">
        <v>115</v>
      </c>
      <c r="B33" s="14" t="s">
        <v>116</v>
      </c>
      <c r="C33" s="40" t="s">
        <v>117</v>
      </c>
      <c r="D33" s="16" t="s">
        <v>29</v>
      </c>
      <c r="E33" s="16" t="s">
        <v>118</v>
      </c>
      <c r="F33" s="17"/>
      <c r="G33" s="17"/>
      <c r="H33" s="35"/>
      <c r="I33" s="19"/>
      <c r="J33" s="21"/>
      <c r="K33" s="21"/>
      <c r="L33" s="21"/>
      <c r="M33" s="31"/>
      <c r="N33" s="31"/>
      <c r="O33" s="22"/>
      <c r="P33" s="22"/>
      <c r="Q33" s="22"/>
      <c r="R33" s="23"/>
      <c r="S33" s="22"/>
      <c r="T33" s="22"/>
      <c r="U33" s="22"/>
      <c r="W33" s="24"/>
      <c r="X33" s="24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>
      <c r="A34" s="13" t="s">
        <v>115</v>
      </c>
      <c r="B34" s="14" t="s">
        <v>119</v>
      </c>
      <c r="C34" s="15" t="s">
        <v>120</v>
      </c>
      <c r="D34" s="16" t="s">
        <v>29</v>
      </c>
      <c r="E34" s="16" t="s">
        <v>121</v>
      </c>
      <c r="F34" s="17"/>
      <c r="G34" s="17"/>
      <c r="H34" s="35"/>
      <c r="I34" s="19"/>
      <c r="J34" s="21"/>
      <c r="K34" s="21"/>
      <c r="L34" s="21"/>
      <c r="M34" s="22"/>
      <c r="N34" s="22"/>
      <c r="O34" s="22"/>
      <c r="P34" s="22"/>
      <c r="Q34" s="22"/>
      <c r="R34" s="23"/>
      <c r="S34" s="22"/>
      <c r="T34" s="22"/>
      <c r="U34" s="22"/>
      <c r="W34" s="24"/>
      <c r="X34" s="24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>
      <c r="A35" s="13" t="s">
        <v>115</v>
      </c>
      <c r="B35" s="14" t="s">
        <v>122</v>
      </c>
      <c r="C35" s="40" t="s">
        <v>123</v>
      </c>
      <c r="D35" s="41" t="s">
        <v>29</v>
      </c>
      <c r="E35" s="41" t="s">
        <v>124</v>
      </c>
      <c r="F35" s="17"/>
      <c r="G35" s="17"/>
      <c r="H35" s="42"/>
      <c r="I35" s="13"/>
      <c r="J35" s="25"/>
      <c r="K35" s="25"/>
      <c r="L35" s="25"/>
      <c r="M35" s="25"/>
      <c r="N35" s="25"/>
      <c r="O35" s="25"/>
      <c r="P35" s="25"/>
      <c r="Q35" s="25"/>
      <c r="R35" s="32"/>
      <c r="V35" s="25"/>
      <c r="W35" s="43"/>
      <c r="X35" s="43"/>
      <c r="Y35" s="25"/>
      <c r="Z35" s="25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>
      <c r="A36" s="13" t="s">
        <v>115</v>
      </c>
      <c r="B36" s="14" t="s">
        <v>125</v>
      </c>
      <c r="C36" s="40" t="s">
        <v>126</v>
      </c>
      <c r="D36" s="41" t="s">
        <v>29</v>
      </c>
      <c r="E36" s="41" t="s">
        <v>127</v>
      </c>
      <c r="F36" s="17"/>
      <c r="G36" s="17"/>
      <c r="H36" s="42"/>
      <c r="I36" s="17"/>
      <c r="J36" s="21"/>
      <c r="K36" s="21"/>
      <c r="L36" s="21"/>
      <c r="R36" s="23"/>
      <c r="W36" s="44"/>
      <c r="X36" s="44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>
      <c r="A37" s="13" t="s">
        <v>115</v>
      </c>
      <c r="B37" s="14" t="s">
        <v>128</v>
      </c>
      <c r="C37" s="15" t="s">
        <v>129</v>
      </c>
      <c r="D37" s="16" t="s">
        <v>29</v>
      </c>
      <c r="E37" s="16" t="s">
        <v>130</v>
      </c>
      <c r="F37" s="17"/>
      <c r="G37" s="17"/>
      <c r="H37" s="35"/>
      <c r="I37" s="19"/>
      <c r="J37" s="21"/>
      <c r="K37" s="21"/>
      <c r="L37" s="21"/>
      <c r="M37" s="22"/>
      <c r="N37" s="22"/>
      <c r="O37" s="22"/>
      <c r="P37" s="22"/>
      <c r="Q37" s="22"/>
      <c r="R37" s="23"/>
      <c r="S37" s="22"/>
      <c r="T37" s="22"/>
      <c r="U37" s="22"/>
      <c r="V37" s="22"/>
      <c r="W37" s="24"/>
      <c r="X37" s="24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>
      <c r="A38" s="13" t="s">
        <v>115</v>
      </c>
      <c r="B38" s="14" t="s">
        <v>131</v>
      </c>
      <c r="C38" s="15" t="s">
        <v>132</v>
      </c>
      <c r="D38" s="16" t="s">
        <v>29</v>
      </c>
      <c r="E38" s="16" t="s">
        <v>133</v>
      </c>
      <c r="F38" s="17"/>
      <c r="G38" s="17"/>
      <c r="H38" s="35"/>
      <c r="I38" s="19"/>
      <c r="J38" s="21"/>
      <c r="K38" s="21"/>
      <c r="L38" s="21"/>
      <c r="M38" s="22"/>
      <c r="N38" s="22"/>
      <c r="O38" s="22"/>
      <c r="P38" s="22"/>
      <c r="Q38" s="22"/>
      <c r="R38" s="23"/>
      <c r="S38" s="22"/>
      <c r="T38" s="22"/>
      <c r="U38" s="22"/>
      <c r="V38" s="22"/>
      <c r="W38" s="24"/>
      <c r="X38" s="24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>
      <c r="A39" s="13" t="s">
        <v>115</v>
      </c>
      <c r="B39" s="14" t="s">
        <v>134</v>
      </c>
      <c r="C39" s="15" t="s">
        <v>135</v>
      </c>
      <c r="D39" s="16" t="s">
        <v>29</v>
      </c>
      <c r="E39" s="16" t="s">
        <v>136</v>
      </c>
      <c r="F39" s="17"/>
      <c r="G39" s="17"/>
      <c r="H39" s="35"/>
      <c r="I39" s="19"/>
      <c r="J39" s="21"/>
      <c r="K39" s="21"/>
      <c r="L39" s="21"/>
      <c r="M39" s="22"/>
      <c r="N39" s="22"/>
      <c r="O39" s="22"/>
      <c r="P39" s="22"/>
      <c r="Q39" s="22"/>
      <c r="R39" s="23"/>
      <c r="S39" s="22"/>
      <c r="T39" s="22"/>
      <c r="U39" s="22"/>
      <c r="V39" s="22"/>
      <c r="W39" s="24"/>
      <c r="X39" s="24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>
      <c r="A40" s="13" t="s">
        <v>115</v>
      </c>
      <c r="B40" s="14" t="s">
        <v>137</v>
      </c>
      <c r="C40" s="15" t="s">
        <v>138</v>
      </c>
      <c r="D40" s="16" t="s">
        <v>29</v>
      </c>
      <c r="E40" s="16" t="s">
        <v>136</v>
      </c>
      <c r="F40" s="17"/>
      <c r="G40" s="17"/>
      <c r="H40" s="35"/>
      <c r="I40" s="19"/>
      <c r="J40" s="21"/>
      <c r="K40" s="21"/>
      <c r="L40" s="21"/>
      <c r="M40" s="22"/>
      <c r="N40" s="22"/>
      <c r="O40" s="22"/>
      <c r="P40" s="22"/>
      <c r="Q40" s="22"/>
      <c r="R40" s="23"/>
      <c r="S40" s="22"/>
      <c r="T40" s="22"/>
      <c r="U40" s="22"/>
      <c r="V40" s="22"/>
      <c r="W40" s="24"/>
      <c r="X40" s="24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>
      <c r="A41" s="13" t="s">
        <v>115</v>
      </c>
      <c r="B41" s="14" t="s">
        <v>139</v>
      </c>
      <c r="C41" s="15" t="s">
        <v>140</v>
      </c>
      <c r="D41" s="16" t="s">
        <v>29</v>
      </c>
      <c r="E41" s="16" t="s">
        <v>136</v>
      </c>
      <c r="F41" s="17"/>
      <c r="G41" s="17"/>
      <c r="H41" s="35"/>
      <c r="I41" s="19"/>
      <c r="J41" s="21"/>
      <c r="K41" s="21"/>
      <c r="L41" s="21"/>
      <c r="M41" s="22"/>
      <c r="N41" s="22"/>
      <c r="O41" s="22"/>
      <c r="P41" s="22"/>
      <c r="Q41" s="22"/>
      <c r="R41" s="23"/>
      <c r="S41" s="22"/>
      <c r="T41" s="22"/>
      <c r="U41" s="22"/>
      <c r="V41" s="22"/>
      <c r="W41" s="24"/>
      <c r="X41" s="24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>
      <c r="A42" s="13" t="s">
        <v>115</v>
      </c>
      <c r="B42" s="14" t="s">
        <v>141</v>
      </c>
      <c r="C42" s="15" t="s">
        <v>142</v>
      </c>
      <c r="D42" s="16" t="s">
        <v>29</v>
      </c>
      <c r="E42" s="16" t="s">
        <v>143</v>
      </c>
      <c r="F42" s="17"/>
      <c r="G42" s="17"/>
      <c r="H42" s="35"/>
      <c r="I42" s="19"/>
      <c r="J42" s="21"/>
      <c r="K42" s="21"/>
      <c r="L42" s="21"/>
      <c r="M42" s="22"/>
      <c r="N42" s="22"/>
      <c r="O42" s="22"/>
      <c r="P42" s="22"/>
      <c r="Q42" s="22"/>
      <c r="R42" s="23"/>
      <c r="S42" s="22"/>
      <c r="T42" s="22"/>
      <c r="U42" s="22"/>
      <c r="V42" s="22"/>
      <c r="W42" s="24"/>
      <c r="X42" s="24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>
      <c r="A43" s="13" t="s">
        <v>144</v>
      </c>
      <c r="B43" s="14" t="s">
        <v>145</v>
      </c>
      <c r="C43" s="15" t="s">
        <v>146</v>
      </c>
      <c r="D43" s="16" t="s">
        <v>29</v>
      </c>
      <c r="E43" s="16" t="s">
        <v>143</v>
      </c>
      <c r="F43" s="37"/>
      <c r="G43" s="17"/>
      <c r="H43" s="35"/>
      <c r="I43" s="19"/>
      <c r="J43" s="21"/>
      <c r="K43" s="21"/>
      <c r="L43" s="21"/>
      <c r="M43" s="22"/>
      <c r="N43" s="22"/>
      <c r="O43" s="22"/>
      <c r="P43" s="22"/>
      <c r="Q43" s="22"/>
      <c r="R43" s="23"/>
      <c r="S43" s="22"/>
      <c r="T43" s="22"/>
      <c r="U43" s="22"/>
      <c r="V43" s="22"/>
      <c r="W43" s="24"/>
      <c r="X43" s="24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>
      <c r="A44" s="13" t="s">
        <v>144</v>
      </c>
      <c r="B44" s="14" t="s">
        <v>147</v>
      </c>
      <c r="C44" s="15" t="s">
        <v>148</v>
      </c>
      <c r="D44" s="16" t="s">
        <v>29</v>
      </c>
      <c r="E44" s="16" t="s">
        <v>136</v>
      </c>
      <c r="F44" s="37"/>
      <c r="G44" s="17"/>
      <c r="H44" s="35"/>
      <c r="I44" s="19"/>
      <c r="J44" s="21"/>
      <c r="K44" s="21"/>
      <c r="L44" s="21"/>
      <c r="M44" s="22"/>
      <c r="N44" s="22"/>
      <c r="O44" s="22"/>
      <c r="P44" s="22"/>
      <c r="Q44" s="22"/>
      <c r="R44" s="23"/>
      <c r="S44" s="22"/>
      <c r="T44" s="22"/>
      <c r="U44" s="22"/>
      <c r="V44" s="22"/>
      <c r="W44" s="24"/>
      <c r="X44" s="24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>
      <c r="A45" s="13" t="s">
        <v>144</v>
      </c>
      <c r="B45" s="14" t="s">
        <v>149</v>
      </c>
      <c r="C45" s="15" t="s">
        <v>150</v>
      </c>
      <c r="D45" s="16" t="s">
        <v>29</v>
      </c>
      <c r="E45" s="16" t="s">
        <v>151</v>
      </c>
      <c r="F45" s="13" t="s">
        <v>152</v>
      </c>
      <c r="G45" s="17"/>
      <c r="H45" s="35"/>
      <c r="I45" s="19"/>
      <c r="J45" s="21"/>
      <c r="K45" s="21"/>
      <c r="L45" s="21"/>
      <c r="M45" s="22"/>
      <c r="N45" s="22"/>
      <c r="O45" s="22"/>
      <c r="P45" s="22"/>
      <c r="Q45" s="22"/>
      <c r="R45" s="23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>
      <c r="A46" s="13" t="s">
        <v>144</v>
      </c>
      <c r="B46" s="14" t="s">
        <v>153</v>
      </c>
      <c r="C46" s="15" t="s">
        <v>154</v>
      </c>
      <c r="D46" s="16" t="s">
        <v>29</v>
      </c>
      <c r="E46" s="16" t="s">
        <v>143</v>
      </c>
      <c r="F46" s="37"/>
      <c r="G46" s="17"/>
      <c r="H46" s="35"/>
      <c r="I46" s="19"/>
      <c r="J46" s="21"/>
      <c r="K46" s="21"/>
      <c r="L46" s="21"/>
      <c r="M46" s="22"/>
      <c r="N46" s="22"/>
      <c r="O46" s="22"/>
      <c r="P46" s="22"/>
      <c r="Q46" s="22"/>
      <c r="R46" s="23"/>
      <c r="S46" s="22"/>
      <c r="T46" s="22"/>
      <c r="U46" s="22"/>
      <c r="V46" s="22"/>
      <c r="W46" s="24"/>
      <c r="X46" s="24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>
      <c r="A47" s="13" t="s">
        <v>144</v>
      </c>
      <c r="B47" s="14" t="s">
        <v>155</v>
      </c>
      <c r="C47" s="15" t="s">
        <v>156</v>
      </c>
      <c r="D47" s="16" t="s">
        <v>29</v>
      </c>
      <c r="E47" s="16" t="s">
        <v>143</v>
      </c>
      <c r="F47" s="37"/>
      <c r="G47" s="17"/>
      <c r="H47" s="35"/>
      <c r="I47" s="19"/>
      <c r="J47" s="21"/>
      <c r="K47" s="21"/>
      <c r="L47" s="21"/>
      <c r="M47" s="22"/>
      <c r="N47" s="22"/>
      <c r="O47" s="22"/>
      <c r="P47" s="22"/>
      <c r="Q47" s="22"/>
      <c r="R47" s="23"/>
      <c r="S47" s="22"/>
      <c r="T47" s="22"/>
      <c r="U47" s="22"/>
      <c r="V47" s="22"/>
      <c r="W47" s="24"/>
      <c r="X47" s="24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>
      <c r="A48" s="13" t="s">
        <v>144</v>
      </c>
      <c r="B48" s="14" t="s">
        <v>157</v>
      </c>
      <c r="C48" s="15" t="s">
        <v>158</v>
      </c>
      <c r="D48" s="16" t="s">
        <v>29</v>
      </c>
      <c r="E48" s="16" t="s">
        <v>143</v>
      </c>
      <c r="F48" s="37"/>
      <c r="G48" s="17"/>
      <c r="H48" s="35"/>
      <c r="I48" s="19"/>
      <c r="J48" s="21"/>
      <c r="K48" s="21"/>
      <c r="L48" s="21"/>
      <c r="M48" s="22"/>
      <c r="N48" s="22"/>
      <c r="O48" s="22"/>
      <c r="P48" s="22"/>
      <c r="Q48" s="22"/>
      <c r="R48" s="23"/>
      <c r="S48" s="22"/>
      <c r="T48" s="22"/>
      <c r="U48" s="22"/>
      <c r="V48" s="22"/>
      <c r="W48" s="24"/>
      <c r="X48" s="24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>
      <c r="A49" s="13" t="s">
        <v>144</v>
      </c>
      <c r="B49" s="14" t="s">
        <v>159</v>
      </c>
      <c r="C49" s="15" t="s">
        <v>160</v>
      </c>
      <c r="D49" s="16" t="s">
        <v>29</v>
      </c>
      <c r="E49" s="16" t="s">
        <v>143</v>
      </c>
      <c r="F49" s="37"/>
      <c r="G49" s="17"/>
      <c r="H49" s="35"/>
      <c r="I49" s="19"/>
      <c r="J49" s="21"/>
      <c r="K49" s="21"/>
      <c r="L49" s="21"/>
      <c r="M49" s="22"/>
      <c r="N49" s="22"/>
      <c r="O49" s="22"/>
      <c r="P49" s="22"/>
      <c r="Q49" s="22"/>
      <c r="R49" s="23"/>
      <c r="S49" s="22"/>
      <c r="T49" s="22"/>
      <c r="U49" s="22"/>
      <c r="V49" s="22"/>
      <c r="W49" s="24"/>
      <c r="X49" s="24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>
      <c r="A50" s="13" t="s">
        <v>144</v>
      </c>
      <c r="B50" s="14" t="s">
        <v>161</v>
      </c>
      <c r="C50" s="15" t="s">
        <v>162</v>
      </c>
      <c r="D50" s="16" t="s">
        <v>29</v>
      </c>
      <c r="E50" s="16" t="s">
        <v>143</v>
      </c>
      <c r="F50" s="37"/>
      <c r="G50" s="17"/>
      <c r="H50" s="35"/>
      <c r="I50" s="19"/>
      <c r="J50" s="21"/>
      <c r="K50" s="21"/>
      <c r="L50" s="21"/>
      <c r="M50" s="22"/>
      <c r="N50" s="22"/>
      <c r="O50" s="22"/>
      <c r="P50" s="22"/>
      <c r="Q50" s="22"/>
      <c r="R50" s="23"/>
      <c r="S50" s="22"/>
      <c r="T50" s="22"/>
      <c r="U50" s="22"/>
      <c r="V50" s="22"/>
      <c r="W50" s="24"/>
      <c r="X50" s="24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>
      <c r="A51" s="13" t="s">
        <v>144</v>
      </c>
      <c r="B51" s="14" t="s">
        <v>163</v>
      </c>
      <c r="C51" s="15" t="s">
        <v>164</v>
      </c>
      <c r="D51" s="16" t="s">
        <v>29</v>
      </c>
      <c r="E51" s="16" t="s">
        <v>165</v>
      </c>
      <c r="F51" s="37"/>
      <c r="G51" s="17"/>
      <c r="H51" s="45"/>
      <c r="I51" s="27"/>
      <c r="J51" s="25"/>
      <c r="M51" s="31"/>
      <c r="N51" s="31"/>
      <c r="O51" s="22"/>
      <c r="P51" s="31"/>
      <c r="Q51" s="31"/>
      <c r="R51" s="32"/>
      <c r="S51" s="31"/>
      <c r="T51" s="31"/>
      <c r="U51" s="31"/>
      <c r="V51" s="31"/>
      <c r="W51" s="24"/>
      <c r="X51" s="24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>
      <c r="A52" s="13" t="s">
        <v>144</v>
      </c>
      <c r="B52" s="14" t="s">
        <v>166</v>
      </c>
      <c r="C52" s="15" t="s">
        <v>167</v>
      </c>
      <c r="D52" s="16" t="s">
        <v>29</v>
      </c>
      <c r="E52" s="16" t="s">
        <v>168</v>
      </c>
      <c r="F52" s="17"/>
      <c r="G52" s="17"/>
      <c r="H52" s="35"/>
      <c r="I52" s="19"/>
      <c r="J52" s="21"/>
      <c r="K52" s="21"/>
      <c r="L52" s="21"/>
      <c r="M52" s="22"/>
      <c r="N52" s="22"/>
      <c r="O52" s="22"/>
      <c r="P52" s="22"/>
      <c r="Q52" s="22"/>
      <c r="R52" s="23"/>
      <c r="S52" s="22"/>
      <c r="T52" s="22"/>
      <c r="U52" s="22"/>
      <c r="V52" s="22"/>
      <c r="W52" s="24"/>
      <c r="X52" s="24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>
      <c r="A53" s="13" t="s">
        <v>144</v>
      </c>
      <c r="B53" s="14" t="s">
        <v>169</v>
      </c>
      <c r="C53" s="46" t="s">
        <v>170</v>
      </c>
      <c r="D53" s="47" t="s">
        <v>29</v>
      </c>
      <c r="E53" s="16" t="s">
        <v>171</v>
      </c>
      <c r="F53" s="17"/>
      <c r="G53" s="17"/>
      <c r="H53" s="35"/>
      <c r="I53" s="19"/>
      <c r="J53" s="21"/>
      <c r="K53" s="21"/>
      <c r="L53" s="21"/>
      <c r="M53" s="22"/>
      <c r="N53" s="22"/>
      <c r="O53" s="22"/>
      <c r="P53" s="22"/>
      <c r="Q53" s="22"/>
      <c r="R53" s="23"/>
      <c r="S53" s="22"/>
      <c r="T53" s="22"/>
      <c r="U53" s="22"/>
      <c r="V53" s="22"/>
      <c r="W53" s="24"/>
      <c r="X53" s="24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>
      <c r="A54" s="13" t="s">
        <v>144</v>
      </c>
      <c r="B54" s="14" t="s">
        <v>172</v>
      </c>
      <c r="C54" s="15" t="s">
        <v>173</v>
      </c>
      <c r="D54" s="16" t="s">
        <v>29</v>
      </c>
      <c r="E54" s="16" t="s">
        <v>143</v>
      </c>
      <c r="F54" s="17"/>
      <c r="G54" s="17"/>
      <c r="H54" s="35"/>
      <c r="I54" s="19"/>
      <c r="J54" s="21"/>
      <c r="K54" s="21"/>
      <c r="L54" s="21"/>
      <c r="M54" s="22"/>
      <c r="N54" s="22"/>
      <c r="O54" s="22"/>
      <c r="P54" s="22"/>
      <c r="Q54" s="22"/>
      <c r="R54" s="23"/>
      <c r="S54" s="22"/>
      <c r="T54" s="22"/>
      <c r="U54" s="22"/>
      <c r="V54" s="22"/>
      <c r="W54" s="24"/>
      <c r="X54" s="24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>
      <c r="A55" s="13" t="s">
        <v>144</v>
      </c>
      <c r="B55" s="14" t="s">
        <v>174</v>
      </c>
      <c r="C55" s="15" t="s">
        <v>175</v>
      </c>
      <c r="D55" s="16" t="s">
        <v>29</v>
      </c>
      <c r="E55" s="16" t="s">
        <v>143</v>
      </c>
      <c r="F55" s="17"/>
      <c r="G55" s="17"/>
      <c r="H55" s="35"/>
      <c r="I55" s="19"/>
      <c r="J55" s="21"/>
      <c r="K55" s="21"/>
      <c r="L55" s="21"/>
      <c r="M55" s="22"/>
      <c r="N55" s="22"/>
      <c r="O55" s="22"/>
      <c r="P55" s="22"/>
      <c r="Q55" s="22"/>
      <c r="R55" s="23"/>
      <c r="S55" s="22"/>
      <c r="T55" s="22"/>
      <c r="U55" s="22"/>
      <c r="V55" s="22"/>
      <c r="W55" s="24"/>
      <c r="X55" s="24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>
      <c r="A56" s="13" t="s">
        <v>144</v>
      </c>
      <c r="B56" s="14" t="s">
        <v>176</v>
      </c>
      <c r="C56" s="28" t="s">
        <v>177</v>
      </c>
      <c r="D56" s="47" t="s">
        <v>29</v>
      </c>
      <c r="E56" s="16" t="s">
        <v>178</v>
      </c>
      <c r="F56" s="17"/>
      <c r="G56" s="17"/>
      <c r="H56" s="35"/>
      <c r="I56" s="19"/>
      <c r="J56" s="21"/>
      <c r="K56" s="21"/>
      <c r="L56" s="21"/>
      <c r="M56" s="22"/>
      <c r="N56" s="22"/>
      <c r="O56" s="22"/>
      <c r="P56" s="22"/>
      <c r="Q56" s="22"/>
      <c r="R56" s="23"/>
      <c r="S56" s="22"/>
      <c r="T56" s="22"/>
      <c r="U56" s="22"/>
      <c r="V56" s="22"/>
      <c r="W56" s="24"/>
      <c r="X56" s="24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>
      <c r="A57" s="13" t="s">
        <v>144</v>
      </c>
      <c r="B57" s="14" t="s">
        <v>179</v>
      </c>
      <c r="C57" s="28" t="s">
        <v>180</v>
      </c>
      <c r="D57" s="16" t="s">
        <v>29</v>
      </c>
      <c r="E57" s="16" t="s">
        <v>136</v>
      </c>
      <c r="F57" s="17"/>
      <c r="G57" s="17"/>
      <c r="H57" s="35"/>
      <c r="I57" s="19"/>
      <c r="J57" s="21"/>
      <c r="K57" s="21"/>
      <c r="L57" s="21"/>
      <c r="M57" s="22"/>
      <c r="N57" s="22"/>
      <c r="O57" s="22"/>
      <c r="P57" s="22"/>
      <c r="Q57" s="22"/>
      <c r="R57" s="23"/>
      <c r="S57" s="22"/>
      <c r="T57" s="22"/>
      <c r="U57" s="22"/>
      <c r="V57" s="22"/>
      <c r="W57" s="24"/>
      <c r="X57" s="24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>
      <c r="A58" s="13" t="s">
        <v>144</v>
      </c>
      <c r="B58" s="14" t="s">
        <v>181</v>
      </c>
      <c r="C58" s="15" t="s">
        <v>182</v>
      </c>
      <c r="D58" s="16" t="s">
        <v>29</v>
      </c>
      <c r="E58" s="16" t="s">
        <v>183</v>
      </c>
      <c r="F58" s="17"/>
      <c r="G58" s="17"/>
      <c r="H58" s="35"/>
      <c r="I58" s="19"/>
      <c r="J58" s="21"/>
      <c r="K58" s="21"/>
      <c r="L58" s="21"/>
      <c r="M58" s="22"/>
      <c r="N58" s="22"/>
      <c r="O58" s="22"/>
      <c r="P58" s="22"/>
      <c r="Q58" s="22"/>
      <c r="R58" s="23"/>
      <c r="S58" s="22"/>
      <c r="T58" s="22"/>
      <c r="U58" s="22"/>
      <c r="V58" s="22"/>
      <c r="W58" s="24"/>
      <c r="X58" s="24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>
      <c r="A59" s="13" t="s">
        <v>144</v>
      </c>
      <c r="B59" s="14" t="s">
        <v>184</v>
      </c>
      <c r="C59" s="15" t="s">
        <v>185</v>
      </c>
      <c r="D59" s="16" t="s">
        <v>29</v>
      </c>
      <c r="E59" s="16" t="s">
        <v>186</v>
      </c>
      <c r="F59" s="17"/>
      <c r="G59" s="17"/>
      <c r="H59" s="35"/>
      <c r="I59" s="19"/>
      <c r="J59" s="21"/>
      <c r="K59" s="21"/>
      <c r="L59" s="21"/>
      <c r="M59" s="22"/>
      <c r="N59" s="22"/>
      <c r="O59" s="22"/>
      <c r="P59" s="22"/>
      <c r="Q59" s="22"/>
      <c r="R59" s="23"/>
      <c r="S59" s="22"/>
      <c r="T59" s="22"/>
      <c r="U59" s="22"/>
      <c r="V59" s="22"/>
      <c r="W59" s="24"/>
      <c r="X59" s="24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>
      <c r="A60" s="13" t="s">
        <v>144</v>
      </c>
      <c r="B60" s="14" t="s">
        <v>187</v>
      </c>
      <c r="C60" s="15" t="s">
        <v>188</v>
      </c>
      <c r="D60" s="16" t="s">
        <v>29</v>
      </c>
      <c r="E60" s="16" t="s">
        <v>189</v>
      </c>
      <c r="F60" s="17"/>
      <c r="G60" s="17"/>
      <c r="H60" s="35"/>
      <c r="I60" s="19"/>
      <c r="J60" s="21"/>
      <c r="K60" s="21"/>
      <c r="L60" s="21"/>
      <c r="M60" s="22"/>
      <c r="N60" s="22"/>
      <c r="O60" s="22"/>
      <c r="P60" s="22"/>
      <c r="Q60" s="22"/>
      <c r="R60" s="23"/>
      <c r="S60" s="22"/>
      <c r="T60" s="22"/>
      <c r="U60" s="22"/>
      <c r="V60" s="22"/>
      <c r="W60" s="24"/>
      <c r="X60" s="24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>
      <c r="A61" s="13" t="s">
        <v>144</v>
      </c>
      <c r="B61" s="14" t="s">
        <v>190</v>
      </c>
      <c r="C61" s="15" t="s">
        <v>191</v>
      </c>
      <c r="D61" s="16" t="s">
        <v>29</v>
      </c>
      <c r="E61" s="16" t="s">
        <v>192</v>
      </c>
      <c r="F61" s="37"/>
      <c r="G61" s="17"/>
      <c r="H61" s="45"/>
      <c r="I61" s="27"/>
      <c r="K61" s="21"/>
      <c r="L61" s="21"/>
      <c r="M61" s="22"/>
      <c r="N61" s="22"/>
      <c r="O61" s="22"/>
      <c r="P61" s="22"/>
      <c r="Q61" s="22"/>
      <c r="R61" s="23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>
      <c r="A62" s="13" t="s">
        <v>144</v>
      </c>
      <c r="B62" s="14" t="s">
        <v>193</v>
      </c>
      <c r="C62" s="15" t="s">
        <v>194</v>
      </c>
      <c r="D62" s="16" t="s">
        <v>29</v>
      </c>
      <c r="E62" s="16" t="s">
        <v>195</v>
      </c>
      <c r="F62" s="17"/>
      <c r="G62" s="17"/>
      <c r="H62" s="35"/>
      <c r="I62" s="19"/>
      <c r="J62" s="21"/>
      <c r="K62" s="21"/>
      <c r="L62" s="21"/>
      <c r="M62" s="22"/>
      <c r="N62" s="22"/>
      <c r="O62" s="22"/>
      <c r="P62" s="22"/>
      <c r="Q62" s="22"/>
      <c r="R62" s="23"/>
      <c r="S62" s="22"/>
      <c r="T62" s="22"/>
      <c r="U62" s="22"/>
      <c r="V62" s="22"/>
      <c r="W62" s="24"/>
      <c r="X62" s="24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>
      <c r="A63" s="13" t="s">
        <v>144</v>
      </c>
      <c r="B63" s="14" t="s">
        <v>196</v>
      </c>
      <c r="C63" s="15" t="s">
        <v>197</v>
      </c>
      <c r="D63" s="16" t="s">
        <v>29</v>
      </c>
      <c r="E63" s="16" t="s">
        <v>198</v>
      </c>
      <c r="F63" s="17"/>
      <c r="G63" s="17"/>
      <c r="H63" s="35"/>
      <c r="I63" s="19"/>
      <c r="J63" s="21"/>
      <c r="K63" s="21"/>
      <c r="L63" s="21"/>
      <c r="M63" s="22"/>
      <c r="N63" s="22"/>
      <c r="O63" s="22"/>
      <c r="P63" s="22"/>
      <c r="Q63" s="22"/>
      <c r="R63" s="23"/>
      <c r="S63" s="22"/>
      <c r="T63" s="22"/>
      <c r="U63" s="22"/>
      <c r="V63" s="22"/>
      <c r="W63" s="24"/>
      <c r="X63" s="24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>
      <c r="A64" s="13" t="s">
        <v>144</v>
      </c>
      <c r="B64" s="14" t="s">
        <v>199</v>
      </c>
      <c r="C64" s="15" t="s">
        <v>200</v>
      </c>
      <c r="D64" s="16" t="s">
        <v>29</v>
      </c>
      <c r="E64" s="16" t="s">
        <v>201</v>
      </c>
      <c r="F64" s="17"/>
      <c r="G64" s="17"/>
      <c r="H64" s="35"/>
      <c r="I64" s="19"/>
      <c r="J64" s="21"/>
      <c r="K64" s="21"/>
      <c r="L64" s="21"/>
      <c r="M64" s="22"/>
      <c r="N64" s="22"/>
      <c r="O64" s="22"/>
      <c r="P64" s="22"/>
      <c r="Q64" s="22"/>
      <c r="R64" s="23"/>
      <c r="S64" s="22"/>
      <c r="T64" s="22"/>
      <c r="U64" s="22"/>
      <c r="V64" s="22"/>
      <c r="W64" s="24"/>
      <c r="X64" s="24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>
      <c r="A65" s="13" t="s">
        <v>144</v>
      </c>
      <c r="B65" s="14" t="s">
        <v>202</v>
      </c>
      <c r="C65" s="15" t="s">
        <v>203</v>
      </c>
      <c r="D65" s="16" t="s">
        <v>29</v>
      </c>
      <c r="E65" s="16" t="s">
        <v>204</v>
      </c>
      <c r="F65" s="37"/>
      <c r="G65" s="17"/>
      <c r="H65" s="45"/>
      <c r="I65" s="27"/>
      <c r="M65" s="22"/>
      <c r="N65" s="22"/>
      <c r="O65" s="22"/>
      <c r="P65" s="22"/>
      <c r="Q65" s="22"/>
      <c r="R65" s="23"/>
      <c r="S65" s="22"/>
      <c r="T65" s="22"/>
      <c r="U65" s="22"/>
      <c r="V65" s="22"/>
      <c r="W65" s="24"/>
      <c r="X65" s="24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>
      <c r="A66" s="13" t="s">
        <v>144</v>
      </c>
      <c r="B66" s="14" t="s">
        <v>205</v>
      </c>
      <c r="C66" s="48" t="s">
        <v>206</v>
      </c>
      <c r="D66" s="16" t="s">
        <v>29</v>
      </c>
      <c r="E66" s="16" t="s">
        <v>207</v>
      </c>
      <c r="F66" s="17"/>
      <c r="G66" s="17"/>
      <c r="H66" s="35"/>
      <c r="I66" s="19"/>
      <c r="J66" s="21"/>
      <c r="K66" s="21"/>
      <c r="L66" s="21"/>
      <c r="M66" s="22"/>
      <c r="N66" s="22"/>
      <c r="O66" s="22"/>
      <c r="P66" s="22"/>
      <c r="Q66" s="22"/>
      <c r="R66" s="23"/>
      <c r="S66" s="22"/>
      <c r="T66" s="22"/>
      <c r="U66" s="22"/>
      <c r="V66" s="22"/>
      <c r="W66" s="24"/>
      <c r="X66" s="24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>
      <c r="A67" s="13" t="s">
        <v>144</v>
      </c>
      <c r="B67" s="14" t="s">
        <v>208</v>
      </c>
      <c r="C67" s="15" t="s">
        <v>209</v>
      </c>
      <c r="D67" s="16" t="s">
        <v>29</v>
      </c>
      <c r="E67" s="16" t="s">
        <v>210</v>
      </c>
      <c r="F67" s="17"/>
      <c r="G67" s="17"/>
      <c r="H67" s="35"/>
      <c r="I67" s="19"/>
      <c r="J67" s="21"/>
      <c r="K67" s="21"/>
      <c r="L67" s="21"/>
      <c r="M67" s="22"/>
      <c r="N67" s="22"/>
      <c r="O67" s="22"/>
      <c r="P67" s="22"/>
      <c r="Q67" s="22"/>
      <c r="R67" s="23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>
      <c r="A68" s="13" t="s">
        <v>144</v>
      </c>
      <c r="B68" s="14" t="s">
        <v>211</v>
      </c>
      <c r="C68" s="15" t="s">
        <v>212</v>
      </c>
      <c r="D68" s="16" t="s">
        <v>29</v>
      </c>
      <c r="E68" s="16" t="s">
        <v>213</v>
      </c>
      <c r="F68" s="17"/>
      <c r="G68" s="17"/>
      <c r="H68" s="35"/>
      <c r="I68" s="19"/>
      <c r="J68" s="21"/>
      <c r="K68" s="21"/>
      <c r="L68" s="21"/>
      <c r="M68" s="22"/>
      <c r="N68" s="22"/>
      <c r="O68" s="22"/>
      <c r="P68" s="22"/>
      <c r="Q68" s="22"/>
      <c r="R68" s="23"/>
      <c r="S68" s="22"/>
      <c r="T68" s="22"/>
      <c r="U68" s="22"/>
      <c r="V68" s="22"/>
      <c r="W68" s="24"/>
      <c r="X68" s="24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>
      <c r="A69" s="13" t="s">
        <v>144</v>
      </c>
      <c r="B69" s="14" t="s">
        <v>214</v>
      </c>
      <c r="C69" s="15" t="s">
        <v>215</v>
      </c>
      <c r="D69" s="47" t="s">
        <v>29</v>
      </c>
      <c r="E69" s="16" t="s">
        <v>216</v>
      </c>
      <c r="F69" s="17"/>
      <c r="G69" s="17"/>
      <c r="H69" s="35"/>
      <c r="I69" s="19"/>
      <c r="J69" s="21"/>
      <c r="K69" s="21"/>
      <c r="L69" s="21"/>
      <c r="M69" s="22"/>
      <c r="N69" s="22"/>
      <c r="O69" s="22"/>
      <c r="P69" s="22"/>
      <c r="Q69" s="22"/>
      <c r="R69" s="23"/>
      <c r="S69" s="22"/>
      <c r="T69" s="22"/>
      <c r="U69" s="22"/>
      <c r="V69" s="22"/>
      <c r="W69" s="24"/>
      <c r="X69" s="24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>
      <c r="A70" s="13" t="s">
        <v>144</v>
      </c>
      <c r="B70" s="14" t="s">
        <v>217</v>
      </c>
      <c r="C70" s="15" t="s">
        <v>218</v>
      </c>
      <c r="D70" s="16" t="s">
        <v>29</v>
      </c>
      <c r="E70" s="16" t="s">
        <v>219</v>
      </c>
      <c r="F70" s="37"/>
      <c r="G70" s="17"/>
      <c r="H70" s="35"/>
      <c r="I70" s="19"/>
      <c r="J70" s="21"/>
      <c r="K70" s="21"/>
      <c r="L70" s="21"/>
      <c r="M70" s="22"/>
      <c r="N70" s="22"/>
      <c r="O70" s="22"/>
      <c r="P70" s="22"/>
      <c r="Q70" s="22"/>
      <c r="R70" s="23"/>
      <c r="S70" s="22"/>
      <c r="T70" s="22"/>
      <c r="U70" s="22"/>
      <c r="V70" s="22"/>
      <c r="W70" s="24"/>
      <c r="X70" s="24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>
      <c r="A71" s="13" t="s">
        <v>144</v>
      </c>
      <c r="B71" s="14" t="s">
        <v>220</v>
      </c>
      <c r="C71" s="15" t="s">
        <v>221</v>
      </c>
      <c r="D71" s="16" t="s">
        <v>29</v>
      </c>
      <c r="E71" s="16" t="s">
        <v>219</v>
      </c>
      <c r="F71" s="17"/>
      <c r="G71" s="17"/>
      <c r="H71" s="35"/>
      <c r="I71" s="19"/>
      <c r="J71" s="21"/>
      <c r="K71" s="21"/>
      <c r="L71" s="21"/>
      <c r="M71" s="22"/>
      <c r="N71" s="22"/>
      <c r="O71" s="22"/>
      <c r="P71" s="22"/>
      <c r="Q71" s="22"/>
      <c r="R71" s="23"/>
      <c r="S71" s="22"/>
      <c r="T71" s="22"/>
      <c r="U71" s="22"/>
      <c r="V71" s="22"/>
      <c r="W71" s="24"/>
      <c r="X71" s="24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>
      <c r="A72" s="13" t="s">
        <v>144</v>
      </c>
      <c r="B72" s="14" t="s">
        <v>222</v>
      </c>
      <c r="C72" s="15" t="s">
        <v>223</v>
      </c>
      <c r="D72" s="16" t="s">
        <v>29</v>
      </c>
      <c r="E72" s="16" t="s">
        <v>219</v>
      </c>
      <c r="F72" s="17"/>
      <c r="G72" s="17"/>
      <c r="H72" s="35"/>
      <c r="I72" s="19"/>
      <c r="J72" s="21"/>
      <c r="K72" s="21"/>
      <c r="L72" s="21"/>
      <c r="M72" s="22"/>
      <c r="N72" s="22"/>
      <c r="O72" s="22"/>
      <c r="P72" s="22"/>
      <c r="Q72" s="22"/>
      <c r="R72" s="23"/>
      <c r="S72" s="22"/>
      <c r="T72" s="22"/>
      <c r="U72" s="22"/>
      <c r="V72" s="22"/>
      <c r="W72" s="24"/>
      <c r="X72" s="24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>
      <c r="A73" s="13" t="s">
        <v>144</v>
      </c>
      <c r="B73" s="14" t="s">
        <v>224</v>
      </c>
      <c r="C73" s="15" t="s">
        <v>225</v>
      </c>
      <c r="D73" s="16" t="s">
        <v>29</v>
      </c>
      <c r="E73" s="16" t="s">
        <v>219</v>
      </c>
      <c r="F73" s="17"/>
      <c r="G73" s="17"/>
      <c r="H73" s="35"/>
      <c r="I73" s="19"/>
      <c r="J73" s="21"/>
      <c r="K73" s="21"/>
      <c r="L73" s="21"/>
      <c r="M73" s="22"/>
      <c r="N73" s="22"/>
      <c r="O73" s="22"/>
      <c r="P73" s="22"/>
      <c r="Q73" s="22"/>
      <c r="R73" s="23"/>
      <c r="S73" s="22"/>
      <c r="T73" s="22"/>
      <c r="U73" s="22"/>
      <c r="V73" s="22"/>
      <c r="W73" s="24"/>
      <c r="X73" s="24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>
      <c r="A74" s="13" t="s">
        <v>144</v>
      </c>
      <c r="B74" s="14" t="s">
        <v>226</v>
      </c>
      <c r="C74" s="15" t="s">
        <v>227</v>
      </c>
      <c r="D74" s="16" t="s">
        <v>29</v>
      </c>
      <c r="E74" s="16" t="s">
        <v>228</v>
      </c>
      <c r="F74" s="17"/>
      <c r="G74" s="17"/>
      <c r="H74" s="35"/>
      <c r="I74" s="19"/>
      <c r="J74" s="21"/>
      <c r="K74" s="21"/>
      <c r="L74" s="21"/>
      <c r="M74" s="22"/>
      <c r="N74" s="22"/>
      <c r="O74" s="22"/>
      <c r="P74" s="22"/>
      <c r="Q74" s="22"/>
      <c r="R74" s="23"/>
      <c r="S74" s="22"/>
      <c r="T74" s="22"/>
      <c r="U74" s="22"/>
      <c r="V74" s="22"/>
      <c r="W74" s="24"/>
      <c r="X74" s="24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>
      <c r="A75" s="13" t="s">
        <v>144</v>
      </c>
      <c r="B75" s="14" t="s">
        <v>229</v>
      </c>
      <c r="C75" s="49" t="s">
        <v>230</v>
      </c>
      <c r="D75" s="16" t="s">
        <v>29</v>
      </c>
      <c r="E75" s="16" t="s">
        <v>228</v>
      </c>
      <c r="F75" s="17"/>
      <c r="G75" s="17"/>
      <c r="H75" s="18"/>
      <c r="I75" s="19"/>
      <c r="J75" s="20"/>
      <c r="K75" s="25"/>
      <c r="L75" s="25"/>
      <c r="M75" s="22"/>
      <c r="N75" s="22"/>
      <c r="O75" s="22"/>
      <c r="P75" s="22"/>
      <c r="Q75" s="22"/>
      <c r="R75" s="23"/>
      <c r="S75" s="22"/>
      <c r="T75" s="22"/>
      <c r="U75" s="22"/>
      <c r="V75" s="22"/>
      <c r="W75" s="24"/>
      <c r="X75" s="24"/>
      <c r="Y75" s="22"/>
      <c r="Z75" s="22"/>
    </row>
    <row r="76">
      <c r="A76" s="13" t="s">
        <v>144</v>
      </c>
      <c r="B76" s="14" t="s">
        <v>231</v>
      </c>
      <c r="C76" s="15" t="s">
        <v>232</v>
      </c>
      <c r="D76" s="16" t="s">
        <v>29</v>
      </c>
      <c r="E76" s="16" t="s">
        <v>228</v>
      </c>
      <c r="F76" s="17"/>
      <c r="G76" s="17"/>
      <c r="H76" s="35"/>
      <c r="I76" s="19"/>
      <c r="J76" s="21"/>
      <c r="K76" s="21"/>
      <c r="L76" s="21"/>
      <c r="M76" s="22"/>
      <c r="N76" s="22"/>
      <c r="O76" s="22"/>
      <c r="P76" s="22"/>
      <c r="Q76" s="22"/>
      <c r="R76" s="23"/>
      <c r="S76" s="22"/>
      <c r="T76" s="22"/>
      <c r="U76" s="22"/>
      <c r="V76" s="22"/>
      <c r="W76" s="24"/>
      <c r="X76" s="24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>
      <c r="A77" s="25" t="s">
        <v>26</v>
      </c>
      <c r="B77" s="50" t="s">
        <v>233</v>
      </c>
      <c r="C77" s="51" t="s">
        <v>234</v>
      </c>
      <c r="D77" s="52" t="s">
        <v>235</v>
      </c>
      <c r="E77" s="53"/>
      <c r="F77" s="25" t="s">
        <v>236</v>
      </c>
      <c r="G77" s="25" t="s">
        <v>237</v>
      </c>
      <c r="H77" s="54">
        <v>1.0</v>
      </c>
      <c r="I77" s="55" t="s">
        <v>238</v>
      </c>
      <c r="J77" s="20">
        <v>19.0</v>
      </c>
      <c r="K77" s="25">
        <v>12.0</v>
      </c>
      <c r="L77" s="25"/>
      <c r="M77" s="31" t="s">
        <v>239</v>
      </c>
      <c r="N77" s="31" t="s">
        <v>240</v>
      </c>
      <c r="O77" s="31" t="s">
        <v>241</v>
      </c>
      <c r="P77" s="31" t="s">
        <v>242</v>
      </c>
      <c r="Q77" s="31" t="s">
        <v>243</v>
      </c>
      <c r="R77" s="32">
        <v>1.0</v>
      </c>
      <c r="S77" s="31" t="s">
        <v>244</v>
      </c>
      <c r="T77" s="31" t="s">
        <v>245</v>
      </c>
      <c r="U77" s="31" t="s">
        <v>245</v>
      </c>
      <c r="V77" s="31" t="s">
        <v>246</v>
      </c>
      <c r="W77" s="24"/>
      <c r="X77" s="24"/>
      <c r="Y77" s="22"/>
      <c r="Z77" s="22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</row>
    <row r="78">
      <c r="A78" s="25" t="s">
        <v>26</v>
      </c>
      <c r="B78" s="50" t="s">
        <v>233</v>
      </c>
      <c r="C78" s="51" t="s">
        <v>247</v>
      </c>
      <c r="D78" s="52" t="s">
        <v>235</v>
      </c>
      <c r="E78" s="53"/>
      <c r="F78" s="25" t="s">
        <v>236</v>
      </c>
      <c r="G78" s="25" t="s">
        <v>237</v>
      </c>
      <c r="H78" s="54">
        <v>1.0</v>
      </c>
      <c r="I78" s="55" t="s">
        <v>248</v>
      </c>
      <c r="J78" s="20">
        <v>19.0</v>
      </c>
      <c r="K78" s="25">
        <v>19.0</v>
      </c>
      <c r="L78" s="25"/>
      <c r="M78" s="31" t="s">
        <v>239</v>
      </c>
      <c r="N78" s="31" t="s">
        <v>240</v>
      </c>
      <c r="O78" s="31" t="s">
        <v>241</v>
      </c>
      <c r="P78" s="31" t="s">
        <v>242</v>
      </c>
      <c r="Q78" s="31" t="s">
        <v>243</v>
      </c>
      <c r="R78" s="32">
        <v>1.0</v>
      </c>
      <c r="S78" s="31" t="s">
        <v>244</v>
      </c>
      <c r="T78" s="31" t="s">
        <v>245</v>
      </c>
      <c r="U78" s="31" t="s">
        <v>245</v>
      </c>
      <c r="V78" s="31" t="s">
        <v>246</v>
      </c>
      <c r="W78" s="24"/>
      <c r="X78" s="24"/>
      <c r="Y78" s="22"/>
      <c r="Z78" s="22"/>
    </row>
    <row r="79">
      <c r="A79" s="25" t="s">
        <v>26</v>
      </c>
      <c r="B79" s="50" t="s">
        <v>233</v>
      </c>
      <c r="C79" s="51" t="s">
        <v>249</v>
      </c>
      <c r="D79" s="52" t="s">
        <v>235</v>
      </c>
      <c r="E79" s="53"/>
      <c r="F79" s="25" t="s">
        <v>236</v>
      </c>
      <c r="G79" s="25" t="s">
        <v>237</v>
      </c>
      <c r="H79" s="54">
        <v>2.0</v>
      </c>
      <c r="I79" s="55" t="s">
        <v>238</v>
      </c>
      <c r="J79" s="20">
        <v>24.0</v>
      </c>
      <c r="K79" s="25">
        <v>15.0</v>
      </c>
      <c r="L79" s="25"/>
      <c r="M79" s="31" t="s">
        <v>239</v>
      </c>
      <c r="N79" s="31" t="s">
        <v>240</v>
      </c>
      <c r="O79" s="31" t="s">
        <v>241</v>
      </c>
      <c r="P79" s="31" t="s">
        <v>242</v>
      </c>
      <c r="Q79" s="31" t="s">
        <v>243</v>
      </c>
      <c r="R79" s="32">
        <v>1.0</v>
      </c>
      <c r="S79" s="31" t="s">
        <v>244</v>
      </c>
      <c r="T79" s="31" t="s">
        <v>245</v>
      </c>
      <c r="U79" s="31" t="s">
        <v>250</v>
      </c>
      <c r="V79" s="31" t="s">
        <v>246</v>
      </c>
      <c r="W79" s="24"/>
      <c r="X79" s="24"/>
      <c r="Y79" s="22"/>
      <c r="Z79" s="22"/>
    </row>
    <row r="80">
      <c r="A80" s="25" t="s">
        <v>26</v>
      </c>
      <c r="B80" s="50" t="s">
        <v>233</v>
      </c>
      <c r="C80" s="51" t="s">
        <v>251</v>
      </c>
      <c r="D80" s="52" t="s">
        <v>235</v>
      </c>
      <c r="E80" s="53"/>
      <c r="F80" s="25" t="s">
        <v>236</v>
      </c>
      <c r="G80" s="25" t="s">
        <v>237</v>
      </c>
      <c r="H80" s="54">
        <v>2.0</v>
      </c>
      <c r="I80" s="55" t="s">
        <v>248</v>
      </c>
      <c r="J80" s="20">
        <v>25.0</v>
      </c>
      <c r="K80" s="25">
        <v>23.0</v>
      </c>
      <c r="L80" s="25"/>
      <c r="M80" s="31" t="s">
        <v>239</v>
      </c>
      <c r="N80" s="31" t="s">
        <v>240</v>
      </c>
      <c r="O80" s="31" t="s">
        <v>241</v>
      </c>
      <c r="P80" s="31" t="s">
        <v>242</v>
      </c>
      <c r="Q80" s="31" t="s">
        <v>243</v>
      </c>
      <c r="R80" s="32">
        <v>1.0</v>
      </c>
      <c r="S80" s="31" t="s">
        <v>244</v>
      </c>
      <c r="T80" s="31" t="s">
        <v>245</v>
      </c>
      <c r="U80" s="31" t="s">
        <v>250</v>
      </c>
      <c r="V80" s="31" t="s">
        <v>246</v>
      </c>
      <c r="W80" s="24"/>
      <c r="X80" s="24"/>
      <c r="Y80" s="22"/>
      <c r="Z80" s="22"/>
    </row>
    <row r="81">
      <c r="A81" s="25" t="s">
        <v>26</v>
      </c>
      <c r="B81" s="50" t="s">
        <v>233</v>
      </c>
      <c r="C81" s="51" t="s">
        <v>252</v>
      </c>
      <c r="D81" s="52" t="s">
        <v>235</v>
      </c>
      <c r="E81" s="53"/>
      <c r="F81" s="25" t="s">
        <v>236</v>
      </c>
      <c r="G81" s="25" t="s">
        <v>237</v>
      </c>
      <c r="H81" s="54">
        <v>2.0</v>
      </c>
      <c r="I81" s="55" t="s">
        <v>253</v>
      </c>
      <c r="J81" s="20">
        <v>25.0</v>
      </c>
      <c r="K81" s="25">
        <v>18.0</v>
      </c>
      <c r="L81" s="25"/>
      <c r="M81" s="31" t="s">
        <v>239</v>
      </c>
      <c r="N81" s="31" t="s">
        <v>240</v>
      </c>
      <c r="O81" s="31" t="s">
        <v>241</v>
      </c>
      <c r="P81" s="31" t="s">
        <v>242</v>
      </c>
      <c r="Q81" s="31" t="s">
        <v>243</v>
      </c>
      <c r="R81" s="32">
        <v>1.0</v>
      </c>
      <c r="S81" s="31" t="s">
        <v>244</v>
      </c>
      <c r="T81" s="31" t="s">
        <v>245</v>
      </c>
      <c r="U81" s="31" t="s">
        <v>250</v>
      </c>
      <c r="V81" s="31" t="s">
        <v>246</v>
      </c>
      <c r="W81" s="24"/>
      <c r="X81" s="24"/>
      <c r="Y81" s="22"/>
      <c r="Z81" s="22"/>
    </row>
    <row r="82">
      <c r="A82" s="25" t="s">
        <v>26</v>
      </c>
      <c r="B82" s="50" t="s">
        <v>254</v>
      </c>
      <c r="C82" s="56" t="s">
        <v>255</v>
      </c>
      <c r="D82" s="52" t="s">
        <v>235</v>
      </c>
      <c r="E82" s="53"/>
      <c r="F82" s="25" t="s">
        <v>256</v>
      </c>
      <c r="G82" s="25" t="s">
        <v>237</v>
      </c>
      <c r="H82" s="54">
        <v>1.0</v>
      </c>
      <c r="I82" s="55" t="s">
        <v>257</v>
      </c>
      <c r="J82" s="20">
        <v>44.0</v>
      </c>
      <c r="K82" s="25">
        <v>38.0</v>
      </c>
      <c r="L82" s="25"/>
      <c r="M82" s="31" t="s">
        <v>239</v>
      </c>
      <c r="N82" s="25" t="s">
        <v>240</v>
      </c>
      <c r="O82" s="31" t="s">
        <v>258</v>
      </c>
      <c r="P82" s="31" t="s">
        <v>259</v>
      </c>
      <c r="Q82" s="31" t="s">
        <v>243</v>
      </c>
      <c r="R82" s="32">
        <v>1.0</v>
      </c>
      <c r="S82" s="31" t="s">
        <v>244</v>
      </c>
      <c r="T82" s="31" t="s">
        <v>245</v>
      </c>
      <c r="U82" s="31" t="s">
        <v>250</v>
      </c>
      <c r="V82" s="31" t="s">
        <v>246</v>
      </c>
      <c r="W82" s="43"/>
      <c r="X82" s="43">
        <v>2.52</v>
      </c>
      <c r="Y82" s="22"/>
      <c r="Z82" s="22"/>
    </row>
    <row r="83">
      <c r="A83" s="25" t="s">
        <v>26</v>
      </c>
      <c r="B83" s="50" t="s">
        <v>254</v>
      </c>
      <c r="C83" s="56" t="s">
        <v>255</v>
      </c>
      <c r="D83" s="52" t="s">
        <v>235</v>
      </c>
      <c r="E83" s="53"/>
      <c r="F83" s="25" t="s">
        <v>256</v>
      </c>
      <c r="G83" s="25" t="s">
        <v>237</v>
      </c>
      <c r="H83" s="54">
        <v>1.0</v>
      </c>
      <c r="I83" s="55" t="s">
        <v>260</v>
      </c>
      <c r="J83" s="20">
        <v>45.0</v>
      </c>
      <c r="K83" s="25">
        <v>36.0</v>
      </c>
      <c r="L83" s="25"/>
      <c r="M83" s="31" t="s">
        <v>239</v>
      </c>
      <c r="N83" s="25" t="s">
        <v>240</v>
      </c>
      <c r="O83" s="31" t="s">
        <v>258</v>
      </c>
      <c r="P83" s="31" t="s">
        <v>259</v>
      </c>
      <c r="Q83" s="31" t="s">
        <v>243</v>
      </c>
      <c r="R83" s="32">
        <v>1.0</v>
      </c>
      <c r="S83" s="31" t="s">
        <v>244</v>
      </c>
      <c r="T83" s="31" t="s">
        <v>245</v>
      </c>
      <c r="U83" s="31" t="s">
        <v>250</v>
      </c>
      <c r="V83" s="31" t="s">
        <v>246</v>
      </c>
      <c r="W83" s="24"/>
      <c r="X83" s="43">
        <v>2.37</v>
      </c>
      <c r="Y83" s="22"/>
      <c r="Z83" s="22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</row>
    <row r="84">
      <c r="A84" s="25" t="s">
        <v>26</v>
      </c>
      <c r="B84" s="50" t="s">
        <v>254</v>
      </c>
      <c r="C84" s="56" t="s">
        <v>255</v>
      </c>
      <c r="D84" s="52" t="s">
        <v>235</v>
      </c>
      <c r="E84" s="53"/>
      <c r="F84" s="25" t="s">
        <v>256</v>
      </c>
      <c r="G84" s="25" t="s">
        <v>237</v>
      </c>
      <c r="H84" s="54">
        <v>2.0</v>
      </c>
      <c r="I84" s="55" t="s">
        <v>257</v>
      </c>
      <c r="J84" s="20">
        <v>29.0</v>
      </c>
      <c r="K84" s="25">
        <v>29.0</v>
      </c>
      <c r="L84" s="25"/>
      <c r="M84" s="31" t="s">
        <v>239</v>
      </c>
      <c r="N84" s="25" t="s">
        <v>240</v>
      </c>
      <c r="O84" s="31" t="s">
        <v>258</v>
      </c>
      <c r="P84" s="31" t="s">
        <v>259</v>
      </c>
      <c r="Q84" s="31" t="s">
        <v>243</v>
      </c>
      <c r="R84" s="32">
        <v>1.0</v>
      </c>
      <c r="S84" s="31" t="s">
        <v>244</v>
      </c>
      <c r="T84" s="31" t="s">
        <v>245</v>
      </c>
      <c r="U84" s="31" t="s">
        <v>250</v>
      </c>
      <c r="V84" s="31" t="s">
        <v>246</v>
      </c>
      <c r="W84" s="24"/>
      <c r="X84" s="43">
        <v>1.6</v>
      </c>
      <c r="Y84" s="22"/>
      <c r="Z84" s="22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</row>
    <row r="85">
      <c r="A85" s="25" t="s">
        <v>26</v>
      </c>
      <c r="B85" s="50" t="s">
        <v>254</v>
      </c>
      <c r="C85" s="56" t="s">
        <v>255</v>
      </c>
      <c r="D85" s="52" t="s">
        <v>235</v>
      </c>
      <c r="E85" s="53"/>
      <c r="F85" s="25" t="s">
        <v>256</v>
      </c>
      <c r="G85" s="25" t="s">
        <v>237</v>
      </c>
      <c r="H85" s="54">
        <v>2.0</v>
      </c>
      <c r="I85" s="55" t="s">
        <v>260</v>
      </c>
      <c r="J85" s="20">
        <v>28.0</v>
      </c>
      <c r="K85" s="25">
        <v>25.0</v>
      </c>
      <c r="L85" s="25"/>
      <c r="M85" s="31" t="s">
        <v>239</v>
      </c>
      <c r="N85" s="25" t="s">
        <v>240</v>
      </c>
      <c r="O85" s="31" t="s">
        <v>258</v>
      </c>
      <c r="P85" s="31" t="s">
        <v>259</v>
      </c>
      <c r="Q85" s="31" t="s">
        <v>243</v>
      </c>
      <c r="R85" s="32">
        <v>1.0</v>
      </c>
      <c r="S85" s="31" t="s">
        <v>244</v>
      </c>
      <c r="T85" s="31" t="s">
        <v>245</v>
      </c>
      <c r="U85" s="31" t="s">
        <v>250</v>
      </c>
      <c r="V85" s="31" t="s">
        <v>246</v>
      </c>
      <c r="W85" s="24"/>
      <c r="X85" s="43">
        <v>2.63</v>
      </c>
      <c r="Y85" s="22"/>
      <c r="Z85" s="22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</row>
    <row r="86">
      <c r="A86" s="25" t="s">
        <v>26</v>
      </c>
      <c r="B86" s="50" t="s">
        <v>261</v>
      </c>
      <c r="C86" s="56" t="s">
        <v>262</v>
      </c>
      <c r="D86" s="52" t="s">
        <v>235</v>
      </c>
      <c r="E86" s="53"/>
      <c r="F86" s="25" t="s">
        <v>263</v>
      </c>
      <c r="G86" s="25" t="s">
        <v>237</v>
      </c>
      <c r="H86" s="54">
        <v>1.0</v>
      </c>
      <c r="I86" s="55" t="s">
        <v>264</v>
      </c>
      <c r="J86" s="20">
        <v>24.0</v>
      </c>
      <c r="K86" s="25">
        <v>2.0</v>
      </c>
      <c r="L86" s="25"/>
      <c r="M86" s="31" t="s">
        <v>239</v>
      </c>
      <c r="N86" s="31" t="s">
        <v>240</v>
      </c>
      <c r="O86" s="31" t="s">
        <v>258</v>
      </c>
      <c r="P86" s="31" t="s">
        <v>259</v>
      </c>
      <c r="Q86" s="31" t="s">
        <v>243</v>
      </c>
      <c r="R86" s="32">
        <v>1.0</v>
      </c>
      <c r="S86" s="31" t="s">
        <v>244</v>
      </c>
      <c r="T86" s="31" t="s">
        <v>245</v>
      </c>
      <c r="U86" s="31" t="s">
        <v>245</v>
      </c>
      <c r="V86" s="31" t="s">
        <v>246</v>
      </c>
      <c r="W86" s="24"/>
      <c r="X86" s="24"/>
      <c r="Y86" s="22"/>
      <c r="Z86" s="22"/>
    </row>
    <row r="87">
      <c r="A87" s="25" t="s">
        <v>26</v>
      </c>
      <c r="B87" s="50" t="s">
        <v>261</v>
      </c>
      <c r="C87" s="56" t="s">
        <v>262</v>
      </c>
      <c r="D87" s="52" t="s">
        <v>235</v>
      </c>
      <c r="E87" s="53"/>
      <c r="F87" s="25" t="s">
        <v>263</v>
      </c>
      <c r="G87" s="25" t="s">
        <v>237</v>
      </c>
      <c r="H87" s="54">
        <v>1.0</v>
      </c>
      <c r="I87" s="55" t="s">
        <v>265</v>
      </c>
      <c r="J87" s="20">
        <v>24.0</v>
      </c>
      <c r="K87" s="25">
        <v>1.0</v>
      </c>
      <c r="L87" s="25"/>
      <c r="M87" s="31" t="s">
        <v>239</v>
      </c>
      <c r="N87" s="31" t="s">
        <v>240</v>
      </c>
      <c r="O87" s="31" t="s">
        <v>258</v>
      </c>
      <c r="P87" s="31" t="s">
        <v>259</v>
      </c>
      <c r="Q87" s="31" t="s">
        <v>243</v>
      </c>
      <c r="R87" s="32">
        <v>1.0</v>
      </c>
      <c r="S87" s="31" t="s">
        <v>244</v>
      </c>
      <c r="T87" s="31" t="s">
        <v>245</v>
      </c>
      <c r="U87" s="31" t="s">
        <v>245</v>
      </c>
      <c r="V87" s="31" t="s">
        <v>246</v>
      </c>
      <c r="W87" s="24"/>
      <c r="X87" s="24"/>
      <c r="Y87" s="22"/>
      <c r="Z87" s="22"/>
    </row>
    <row r="88">
      <c r="A88" s="25" t="s">
        <v>26</v>
      </c>
      <c r="B88" s="50" t="s">
        <v>261</v>
      </c>
      <c r="C88" s="56" t="s">
        <v>262</v>
      </c>
      <c r="D88" s="52" t="s">
        <v>235</v>
      </c>
      <c r="E88" s="53"/>
      <c r="F88" s="25" t="s">
        <v>263</v>
      </c>
      <c r="G88" s="25" t="s">
        <v>237</v>
      </c>
      <c r="H88" s="54">
        <v>1.0</v>
      </c>
      <c r="I88" s="55" t="s">
        <v>266</v>
      </c>
      <c r="J88" s="20">
        <v>24.0</v>
      </c>
      <c r="K88" s="25">
        <v>2.0</v>
      </c>
      <c r="L88" s="25"/>
      <c r="M88" s="31" t="s">
        <v>239</v>
      </c>
      <c r="N88" s="31" t="s">
        <v>240</v>
      </c>
      <c r="O88" s="31" t="s">
        <v>258</v>
      </c>
      <c r="P88" s="31" t="s">
        <v>259</v>
      </c>
      <c r="Q88" s="31" t="s">
        <v>243</v>
      </c>
      <c r="R88" s="32">
        <v>1.0</v>
      </c>
      <c r="S88" s="31" t="s">
        <v>244</v>
      </c>
      <c r="T88" s="31" t="s">
        <v>245</v>
      </c>
      <c r="U88" s="31" t="s">
        <v>245</v>
      </c>
      <c r="V88" s="31" t="s">
        <v>246</v>
      </c>
      <c r="W88" s="24"/>
      <c r="X88" s="24"/>
      <c r="Y88" s="22"/>
      <c r="Z88" s="22"/>
    </row>
    <row r="89">
      <c r="A89" s="25" t="s">
        <v>26</v>
      </c>
      <c r="B89" s="50" t="s">
        <v>261</v>
      </c>
      <c r="C89" s="56" t="s">
        <v>262</v>
      </c>
      <c r="D89" s="52" t="s">
        <v>235</v>
      </c>
      <c r="E89" s="53"/>
      <c r="F89" s="25" t="s">
        <v>263</v>
      </c>
      <c r="G89" s="25" t="s">
        <v>237</v>
      </c>
      <c r="H89" s="54">
        <v>1.0</v>
      </c>
      <c r="I89" s="55" t="s">
        <v>267</v>
      </c>
      <c r="J89" s="20">
        <v>24.0</v>
      </c>
      <c r="K89" s="25">
        <v>2.0</v>
      </c>
      <c r="L89" s="25"/>
      <c r="M89" s="31" t="s">
        <v>239</v>
      </c>
      <c r="N89" s="31" t="s">
        <v>240</v>
      </c>
      <c r="O89" s="31" t="s">
        <v>258</v>
      </c>
      <c r="P89" s="31" t="s">
        <v>259</v>
      </c>
      <c r="Q89" s="31" t="s">
        <v>243</v>
      </c>
      <c r="R89" s="32">
        <v>1.0</v>
      </c>
      <c r="S89" s="31" t="s">
        <v>244</v>
      </c>
      <c r="T89" s="31" t="s">
        <v>245</v>
      </c>
      <c r="U89" s="31" t="s">
        <v>245</v>
      </c>
      <c r="V89" s="31" t="s">
        <v>246</v>
      </c>
      <c r="W89" s="24"/>
      <c r="X89" s="24"/>
      <c r="Y89" s="22"/>
      <c r="Z89" s="22"/>
    </row>
    <row r="90">
      <c r="A90" s="25" t="s">
        <v>26</v>
      </c>
      <c r="B90" s="50" t="s">
        <v>261</v>
      </c>
      <c r="C90" s="56" t="s">
        <v>262</v>
      </c>
      <c r="D90" s="52" t="s">
        <v>235</v>
      </c>
      <c r="E90" s="53"/>
      <c r="F90" s="25" t="s">
        <v>263</v>
      </c>
      <c r="G90" s="25" t="s">
        <v>237</v>
      </c>
      <c r="H90" s="54">
        <v>1.0</v>
      </c>
      <c r="I90" s="55" t="s">
        <v>268</v>
      </c>
      <c r="J90" s="20">
        <v>24.0</v>
      </c>
      <c r="K90" s="25">
        <v>7.0</v>
      </c>
      <c r="L90" s="25"/>
      <c r="M90" s="31" t="s">
        <v>239</v>
      </c>
      <c r="N90" s="31" t="s">
        <v>240</v>
      </c>
      <c r="O90" s="31" t="s">
        <v>258</v>
      </c>
      <c r="P90" s="31" t="s">
        <v>259</v>
      </c>
      <c r="Q90" s="31" t="s">
        <v>243</v>
      </c>
      <c r="R90" s="32">
        <v>1.0</v>
      </c>
      <c r="S90" s="31" t="s">
        <v>244</v>
      </c>
      <c r="T90" s="31" t="s">
        <v>245</v>
      </c>
      <c r="U90" s="31" t="s">
        <v>245</v>
      </c>
      <c r="V90" s="31" t="s">
        <v>246</v>
      </c>
      <c r="W90" s="24"/>
      <c r="X90" s="24"/>
      <c r="Y90" s="22"/>
      <c r="Z90" s="22"/>
    </row>
    <row r="91">
      <c r="A91" s="25" t="s">
        <v>26</v>
      </c>
      <c r="B91" s="50" t="s">
        <v>261</v>
      </c>
      <c r="C91" s="56" t="s">
        <v>262</v>
      </c>
      <c r="D91" s="52" t="s">
        <v>235</v>
      </c>
      <c r="E91" s="53"/>
      <c r="F91" s="25" t="s">
        <v>263</v>
      </c>
      <c r="G91" s="25" t="s">
        <v>237</v>
      </c>
      <c r="H91" s="54">
        <v>1.0</v>
      </c>
      <c r="I91" s="55" t="s">
        <v>269</v>
      </c>
      <c r="J91" s="20">
        <v>24.0</v>
      </c>
      <c r="K91" s="25">
        <v>5.0</v>
      </c>
      <c r="L91" s="25"/>
      <c r="M91" s="31" t="s">
        <v>239</v>
      </c>
      <c r="N91" s="31" t="s">
        <v>240</v>
      </c>
      <c r="O91" s="31" t="s">
        <v>258</v>
      </c>
      <c r="P91" s="31" t="s">
        <v>259</v>
      </c>
      <c r="Q91" s="31" t="s">
        <v>243</v>
      </c>
      <c r="R91" s="32">
        <v>1.0</v>
      </c>
      <c r="S91" s="31" t="s">
        <v>244</v>
      </c>
      <c r="T91" s="31" t="s">
        <v>245</v>
      </c>
      <c r="U91" s="31" t="s">
        <v>245</v>
      </c>
      <c r="V91" s="31" t="s">
        <v>246</v>
      </c>
      <c r="W91" s="24"/>
      <c r="X91" s="24"/>
      <c r="Y91" s="22"/>
      <c r="Z91" s="22"/>
    </row>
    <row r="92">
      <c r="A92" s="25" t="s">
        <v>26</v>
      </c>
      <c r="B92" s="50" t="s">
        <v>261</v>
      </c>
      <c r="C92" s="56" t="s">
        <v>262</v>
      </c>
      <c r="D92" s="52" t="s">
        <v>235</v>
      </c>
      <c r="E92" s="53"/>
      <c r="F92" s="25" t="s">
        <v>263</v>
      </c>
      <c r="G92" s="25" t="s">
        <v>237</v>
      </c>
      <c r="H92" s="54">
        <v>1.0</v>
      </c>
      <c r="I92" s="55" t="s">
        <v>270</v>
      </c>
      <c r="J92" s="20">
        <v>24.0</v>
      </c>
      <c r="K92" s="25">
        <v>5.0</v>
      </c>
      <c r="L92" s="25"/>
      <c r="M92" s="31" t="s">
        <v>239</v>
      </c>
      <c r="N92" s="31" t="s">
        <v>240</v>
      </c>
      <c r="O92" s="31" t="s">
        <v>258</v>
      </c>
      <c r="P92" s="31" t="s">
        <v>259</v>
      </c>
      <c r="Q92" s="31" t="s">
        <v>243</v>
      </c>
      <c r="R92" s="32">
        <v>1.0</v>
      </c>
      <c r="S92" s="31" t="s">
        <v>244</v>
      </c>
      <c r="T92" s="31" t="s">
        <v>245</v>
      </c>
      <c r="U92" s="31" t="s">
        <v>245</v>
      </c>
      <c r="V92" s="31" t="s">
        <v>246</v>
      </c>
      <c r="W92" s="24"/>
      <c r="X92" s="24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>
      <c r="A93" s="25" t="s">
        <v>26</v>
      </c>
      <c r="B93" s="50" t="s">
        <v>261</v>
      </c>
      <c r="C93" s="56" t="s">
        <v>262</v>
      </c>
      <c r="D93" s="52" t="s">
        <v>235</v>
      </c>
      <c r="E93" s="53"/>
      <c r="F93" s="25" t="s">
        <v>263</v>
      </c>
      <c r="G93" s="25" t="s">
        <v>237</v>
      </c>
      <c r="H93" s="54">
        <v>1.0</v>
      </c>
      <c r="I93" s="55" t="s">
        <v>271</v>
      </c>
      <c r="J93" s="20">
        <v>24.0</v>
      </c>
      <c r="K93" s="25">
        <v>6.0</v>
      </c>
      <c r="L93" s="25"/>
      <c r="M93" s="31" t="s">
        <v>239</v>
      </c>
      <c r="N93" s="31" t="s">
        <v>240</v>
      </c>
      <c r="O93" s="31" t="s">
        <v>258</v>
      </c>
      <c r="P93" s="31" t="s">
        <v>259</v>
      </c>
      <c r="Q93" s="31" t="s">
        <v>243</v>
      </c>
      <c r="R93" s="32">
        <v>1.0</v>
      </c>
      <c r="S93" s="31" t="s">
        <v>244</v>
      </c>
      <c r="T93" s="31" t="s">
        <v>245</v>
      </c>
      <c r="U93" s="31" t="s">
        <v>245</v>
      </c>
      <c r="V93" s="31" t="s">
        <v>246</v>
      </c>
      <c r="W93" s="24"/>
      <c r="X93" s="24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>
      <c r="A94" s="25" t="s">
        <v>26</v>
      </c>
      <c r="B94" s="50" t="s">
        <v>261</v>
      </c>
      <c r="C94" s="56" t="s">
        <v>262</v>
      </c>
      <c r="D94" s="52" t="s">
        <v>235</v>
      </c>
      <c r="E94" s="53"/>
      <c r="F94" s="25" t="s">
        <v>263</v>
      </c>
      <c r="G94" s="25" t="s">
        <v>237</v>
      </c>
      <c r="H94" s="54">
        <v>1.0</v>
      </c>
      <c r="I94" s="55" t="s">
        <v>272</v>
      </c>
      <c r="J94" s="20">
        <v>24.0</v>
      </c>
      <c r="K94" s="25">
        <v>15.0</v>
      </c>
      <c r="L94" s="25"/>
      <c r="M94" s="31" t="s">
        <v>239</v>
      </c>
      <c r="N94" s="31" t="s">
        <v>240</v>
      </c>
      <c r="O94" s="31" t="s">
        <v>258</v>
      </c>
      <c r="P94" s="31" t="s">
        <v>259</v>
      </c>
      <c r="Q94" s="31" t="s">
        <v>243</v>
      </c>
      <c r="R94" s="32">
        <v>1.0</v>
      </c>
      <c r="S94" s="31" t="s">
        <v>244</v>
      </c>
      <c r="T94" s="31" t="s">
        <v>245</v>
      </c>
      <c r="U94" s="31" t="s">
        <v>245</v>
      </c>
      <c r="V94" s="31" t="s">
        <v>246</v>
      </c>
      <c r="W94" s="24"/>
      <c r="X94" s="24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>
      <c r="A95" s="25" t="s">
        <v>26</v>
      </c>
      <c r="B95" s="50" t="s">
        <v>261</v>
      </c>
      <c r="C95" s="56" t="s">
        <v>262</v>
      </c>
      <c r="D95" s="52" t="s">
        <v>235</v>
      </c>
      <c r="E95" s="53"/>
      <c r="F95" s="25" t="s">
        <v>263</v>
      </c>
      <c r="G95" s="25" t="s">
        <v>237</v>
      </c>
      <c r="H95" s="54">
        <v>1.0</v>
      </c>
      <c r="I95" s="55" t="s">
        <v>273</v>
      </c>
      <c r="J95" s="20">
        <v>24.0</v>
      </c>
      <c r="K95" s="25">
        <v>19.0</v>
      </c>
      <c r="L95" s="25"/>
      <c r="M95" s="31" t="s">
        <v>239</v>
      </c>
      <c r="N95" s="31" t="s">
        <v>240</v>
      </c>
      <c r="O95" s="31" t="s">
        <v>258</v>
      </c>
      <c r="P95" s="31" t="s">
        <v>259</v>
      </c>
      <c r="Q95" s="31" t="s">
        <v>243</v>
      </c>
      <c r="R95" s="32">
        <v>1.0</v>
      </c>
      <c r="S95" s="31" t="s">
        <v>244</v>
      </c>
      <c r="T95" s="31" t="s">
        <v>245</v>
      </c>
      <c r="U95" s="31" t="s">
        <v>245</v>
      </c>
      <c r="V95" s="31" t="s">
        <v>246</v>
      </c>
      <c r="W95" s="24"/>
      <c r="X95" s="24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>
      <c r="A96" s="25" t="s">
        <v>26</v>
      </c>
      <c r="B96" s="50" t="s">
        <v>261</v>
      </c>
      <c r="C96" s="56" t="s">
        <v>262</v>
      </c>
      <c r="D96" s="52" t="s">
        <v>235</v>
      </c>
      <c r="E96" s="53"/>
      <c r="F96" s="25" t="s">
        <v>263</v>
      </c>
      <c r="G96" s="25" t="s">
        <v>237</v>
      </c>
      <c r="H96" s="54">
        <v>1.0</v>
      </c>
      <c r="I96" s="55" t="s">
        <v>274</v>
      </c>
      <c r="J96" s="20">
        <v>24.0</v>
      </c>
      <c r="K96" s="25">
        <v>17.0</v>
      </c>
      <c r="L96" s="25"/>
      <c r="M96" s="31" t="s">
        <v>239</v>
      </c>
      <c r="N96" s="31" t="s">
        <v>240</v>
      </c>
      <c r="O96" s="31" t="s">
        <v>258</v>
      </c>
      <c r="P96" s="31" t="s">
        <v>259</v>
      </c>
      <c r="Q96" s="31" t="s">
        <v>243</v>
      </c>
      <c r="R96" s="32">
        <v>1.0</v>
      </c>
      <c r="S96" s="31" t="s">
        <v>244</v>
      </c>
      <c r="T96" s="31" t="s">
        <v>245</v>
      </c>
      <c r="U96" s="31" t="s">
        <v>245</v>
      </c>
      <c r="V96" s="31" t="s">
        <v>246</v>
      </c>
      <c r="W96" s="24"/>
      <c r="X96" s="24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>
      <c r="A97" s="25" t="s">
        <v>26</v>
      </c>
      <c r="B97" s="50" t="s">
        <v>261</v>
      </c>
      <c r="C97" s="56" t="s">
        <v>262</v>
      </c>
      <c r="D97" s="52" t="s">
        <v>235</v>
      </c>
      <c r="E97" s="53"/>
      <c r="F97" s="25" t="s">
        <v>263</v>
      </c>
      <c r="G97" s="25" t="s">
        <v>237</v>
      </c>
      <c r="H97" s="54">
        <v>1.0</v>
      </c>
      <c r="I97" s="55" t="s">
        <v>275</v>
      </c>
      <c r="J97" s="20">
        <v>24.0</v>
      </c>
      <c r="K97" s="25">
        <v>18.0</v>
      </c>
      <c r="L97" s="25"/>
      <c r="M97" s="31" t="s">
        <v>239</v>
      </c>
      <c r="N97" s="31" t="s">
        <v>240</v>
      </c>
      <c r="O97" s="31" t="s">
        <v>258</v>
      </c>
      <c r="P97" s="31" t="s">
        <v>259</v>
      </c>
      <c r="Q97" s="31" t="s">
        <v>243</v>
      </c>
      <c r="R97" s="32">
        <v>1.0</v>
      </c>
      <c r="S97" s="31" t="s">
        <v>244</v>
      </c>
      <c r="T97" s="31" t="s">
        <v>245</v>
      </c>
      <c r="U97" s="31" t="s">
        <v>245</v>
      </c>
      <c r="V97" s="31" t="s">
        <v>246</v>
      </c>
      <c r="W97" s="24"/>
      <c r="X97" s="24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>
      <c r="A98" s="25" t="s">
        <v>26</v>
      </c>
      <c r="B98" s="50" t="s">
        <v>276</v>
      </c>
      <c r="C98" s="57" t="s">
        <v>277</v>
      </c>
      <c r="D98" s="52" t="s">
        <v>235</v>
      </c>
      <c r="E98" s="53"/>
      <c r="F98" s="25" t="s">
        <v>278</v>
      </c>
      <c r="G98" s="25" t="s">
        <v>237</v>
      </c>
      <c r="H98" s="54">
        <v>1.0</v>
      </c>
      <c r="I98" s="55" t="s">
        <v>279</v>
      </c>
      <c r="J98" s="20">
        <v>44.0</v>
      </c>
      <c r="K98" s="25">
        <v>34.0</v>
      </c>
      <c r="L98" s="25"/>
      <c r="M98" s="31" t="s">
        <v>239</v>
      </c>
      <c r="N98" s="31" t="s">
        <v>240</v>
      </c>
      <c r="O98" s="31" t="s">
        <v>280</v>
      </c>
      <c r="P98" s="31" t="s">
        <v>259</v>
      </c>
      <c r="Q98" s="31" t="s">
        <v>243</v>
      </c>
      <c r="R98" s="32">
        <v>1.0</v>
      </c>
      <c r="S98" s="31" t="s">
        <v>244</v>
      </c>
      <c r="T98" s="31" t="s">
        <v>245</v>
      </c>
      <c r="U98" s="31" t="s">
        <v>245</v>
      </c>
      <c r="V98" s="31" t="s">
        <v>246</v>
      </c>
      <c r="W98" s="24"/>
      <c r="X98" s="24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>
      <c r="A99" s="25" t="s">
        <v>26</v>
      </c>
      <c r="B99" s="50" t="s">
        <v>276</v>
      </c>
      <c r="C99" s="57" t="s">
        <v>281</v>
      </c>
      <c r="D99" s="52" t="s">
        <v>235</v>
      </c>
      <c r="E99" s="53"/>
      <c r="F99" s="25" t="s">
        <v>278</v>
      </c>
      <c r="G99" s="25" t="s">
        <v>237</v>
      </c>
      <c r="H99" s="54">
        <v>1.0</v>
      </c>
      <c r="I99" s="55" t="s">
        <v>282</v>
      </c>
      <c r="J99" s="20">
        <v>44.0</v>
      </c>
      <c r="K99" s="25">
        <v>43.0</v>
      </c>
      <c r="L99" s="25"/>
      <c r="M99" s="31" t="s">
        <v>239</v>
      </c>
      <c r="N99" s="31" t="s">
        <v>240</v>
      </c>
      <c r="O99" s="31" t="s">
        <v>280</v>
      </c>
      <c r="P99" s="31" t="s">
        <v>259</v>
      </c>
      <c r="Q99" s="31" t="s">
        <v>243</v>
      </c>
      <c r="R99" s="32">
        <v>1.0</v>
      </c>
      <c r="S99" s="31" t="s">
        <v>244</v>
      </c>
      <c r="T99" s="31" t="s">
        <v>245</v>
      </c>
      <c r="U99" s="31" t="s">
        <v>250</v>
      </c>
      <c r="V99" s="31" t="s">
        <v>246</v>
      </c>
      <c r="W99" s="24"/>
      <c r="X99" s="24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>
      <c r="A100" s="25" t="s">
        <v>26</v>
      </c>
      <c r="B100" s="50" t="s">
        <v>276</v>
      </c>
      <c r="C100" s="57" t="s">
        <v>283</v>
      </c>
      <c r="D100" s="52" t="s">
        <v>235</v>
      </c>
      <c r="E100" s="53"/>
      <c r="F100" s="25" t="s">
        <v>278</v>
      </c>
      <c r="G100" s="25" t="s">
        <v>237</v>
      </c>
      <c r="H100" s="54">
        <v>1.0</v>
      </c>
      <c r="I100" s="55" t="s">
        <v>284</v>
      </c>
      <c r="J100" s="20">
        <v>42.0</v>
      </c>
      <c r="K100" s="25">
        <v>22.0</v>
      </c>
      <c r="L100" s="25"/>
      <c r="M100" s="31" t="s">
        <v>239</v>
      </c>
      <c r="N100" s="31" t="s">
        <v>240</v>
      </c>
      <c r="O100" s="31" t="s">
        <v>280</v>
      </c>
      <c r="P100" s="31" t="s">
        <v>259</v>
      </c>
      <c r="Q100" s="31" t="s">
        <v>243</v>
      </c>
      <c r="R100" s="32">
        <v>1.0</v>
      </c>
      <c r="S100" s="31" t="s">
        <v>244</v>
      </c>
      <c r="T100" s="31" t="s">
        <v>245</v>
      </c>
      <c r="U100" s="31" t="s">
        <v>250</v>
      </c>
      <c r="V100" s="31" t="s">
        <v>246</v>
      </c>
      <c r="W100" s="24"/>
      <c r="X100" s="24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>
      <c r="A101" s="25" t="s">
        <v>26</v>
      </c>
      <c r="B101" s="50" t="s">
        <v>276</v>
      </c>
      <c r="C101" s="57" t="s">
        <v>285</v>
      </c>
      <c r="D101" s="52" t="s">
        <v>235</v>
      </c>
      <c r="E101" s="53"/>
      <c r="F101" s="25" t="s">
        <v>278</v>
      </c>
      <c r="G101" s="25" t="s">
        <v>237</v>
      </c>
      <c r="H101" s="54">
        <v>2.0</v>
      </c>
      <c r="I101" s="55" t="s">
        <v>286</v>
      </c>
      <c r="J101" s="20">
        <v>45.0</v>
      </c>
      <c r="K101" s="25">
        <v>37.0</v>
      </c>
      <c r="L101" s="25"/>
      <c r="M101" s="31" t="s">
        <v>239</v>
      </c>
      <c r="N101" s="31" t="s">
        <v>240</v>
      </c>
      <c r="O101" s="31" t="s">
        <v>280</v>
      </c>
      <c r="P101" s="31" t="s">
        <v>259</v>
      </c>
      <c r="Q101" s="31" t="s">
        <v>243</v>
      </c>
      <c r="R101" s="32">
        <v>1.0</v>
      </c>
      <c r="S101" s="31" t="s">
        <v>244</v>
      </c>
      <c r="T101" s="31" t="s">
        <v>245</v>
      </c>
      <c r="U101" s="31" t="s">
        <v>245</v>
      </c>
      <c r="V101" s="31" t="s">
        <v>246</v>
      </c>
      <c r="W101" s="24"/>
      <c r="X101" s="24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>
      <c r="A102" s="25" t="s">
        <v>26</v>
      </c>
      <c r="B102" s="50" t="s">
        <v>276</v>
      </c>
      <c r="C102" s="58" t="s">
        <v>287</v>
      </c>
      <c r="D102" s="52" t="s">
        <v>235</v>
      </c>
      <c r="E102" s="53"/>
      <c r="F102" s="25" t="s">
        <v>278</v>
      </c>
      <c r="G102" s="25" t="s">
        <v>237</v>
      </c>
      <c r="H102" s="54">
        <v>2.0</v>
      </c>
      <c r="I102" s="55" t="s">
        <v>288</v>
      </c>
      <c r="J102" s="20">
        <v>45.0</v>
      </c>
      <c r="K102" s="25">
        <v>40.0</v>
      </c>
      <c r="L102" s="25"/>
      <c r="M102" s="31" t="s">
        <v>239</v>
      </c>
      <c r="N102" s="31" t="s">
        <v>240</v>
      </c>
      <c r="O102" s="31" t="s">
        <v>280</v>
      </c>
      <c r="P102" s="31" t="s">
        <v>259</v>
      </c>
      <c r="Q102" s="31" t="s">
        <v>243</v>
      </c>
      <c r="R102" s="32">
        <v>1.0</v>
      </c>
      <c r="S102" s="31" t="s">
        <v>244</v>
      </c>
      <c r="T102" s="31" t="s">
        <v>245</v>
      </c>
      <c r="U102" s="31" t="s">
        <v>245</v>
      </c>
      <c r="V102" s="31" t="s">
        <v>246</v>
      </c>
      <c r="W102" s="24"/>
      <c r="X102" s="24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>
      <c r="A103" s="25" t="s">
        <v>26</v>
      </c>
      <c r="B103" s="50" t="s">
        <v>276</v>
      </c>
      <c r="C103" s="57" t="s">
        <v>289</v>
      </c>
      <c r="D103" s="52" t="s">
        <v>235</v>
      </c>
      <c r="E103" s="53"/>
      <c r="F103" s="25" t="s">
        <v>278</v>
      </c>
      <c r="G103" s="25" t="s">
        <v>237</v>
      </c>
      <c r="H103" s="54">
        <v>2.0</v>
      </c>
      <c r="I103" s="55" t="s">
        <v>290</v>
      </c>
      <c r="J103" s="20">
        <v>45.0</v>
      </c>
      <c r="K103" s="25">
        <v>26.0</v>
      </c>
      <c r="L103" s="25"/>
      <c r="M103" s="25" t="s">
        <v>239</v>
      </c>
      <c r="N103" s="31" t="s">
        <v>240</v>
      </c>
      <c r="O103" s="31" t="s">
        <v>280</v>
      </c>
      <c r="P103" s="31" t="s">
        <v>259</v>
      </c>
      <c r="Q103" s="31" t="s">
        <v>243</v>
      </c>
      <c r="R103" s="32">
        <v>1.0</v>
      </c>
      <c r="S103" s="31" t="s">
        <v>244</v>
      </c>
      <c r="T103" s="31" t="s">
        <v>245</v>
      </c>
      <c r="U103" s="31" t="s">
        <v>245</v>
      </c>
      <c r="V103" s="31" t="s">
        <v>246</v>
      </c>
      <c r="W103" s="24"/>
      <c r="X103" s="24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>
      <c r="A104" s="25" t="s">
        <v>26</v>
      </c>
      <c r="B104" s="50" t="s">
        <v>276</v>
      </c>
      <c r="C104" s="57" t="s">
        <v>291</v>
      </c>
      <c r="D104" s="52" t="s">
        <v>235</v>
      </c>
      <c r="E104" s="53"/>
      <c r="F104" s="25" t="s">
        <v>278</v>
      </c>
      <c r="G104" s="25" t="s">
        <v>237</v>
      </c>
      <c r="H104" s="54">
        <v>3.0</v>
      </c>
      <c r="I104" s="55" t="s">
        <v>292</v>
      </c>
      <c r="J104" s="20">
        <v>12.0</v>
      </c>
      <c r="K104" s="25">
        <v>11.0</v>
      </c>
      <c r="L104" s="25"/>
      <c r="M104" s="31" t="s">
        <v>239</v>
      </c>
      <c r="N104" s="31" t="s">
        <v>240</v>
      </c>
      <c r="O104" s="31" t="s">
        <v>280</v>
      </c>
      <c r="P104" s="31" t="s">
        <v>259</v>
      </c>
      <c r="Q104" s="31" t="s">
        <v>243</v>
      </c>
      <c r="R104" s="32">
        <v>1.0</v>
      </c>
      <c r="S104" s="31" t="s">
        <v>244</v>
      </c>
      <c r="T104" s="31" t="s">
        <v>245</v>
      </c>
      <c r="U104" s="31" t="s">
        <v>245</v>
      </c>
      <c r="V104" s="31" t="s">
        <v>246</v>
      </c>
      <c r="W104" s="24"/>
      <c r="X104" s="24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>
      <c r="A105" s="25" t="s">
        <v>26</v>
      </c>
      <c r="B105" s="50" t="s">
        <v>276</v>
      </c>
      <c r="C105" s="57" t="s">
        <v>293</v>
      </c>
      <c r="D105" s="52" t="s">
        <v>235</v>
      </c>
      <c r="E105" s="53"/>
      <c r="F105" s="25" t="s">
        <v>278</v>
      </c>
      <c r="G105" s="25" t="s">
        <v>237</v>
      </c>
      <c r="H105" s="54">
        <v>3.0</v>
      </c>
      <c r="I105" s="55" t="s">
        <v>294</v>
      </c>
      <c r="J105" s="20">
        <v>19.0</v>
      </c>
      <c r="K105" s="25">
        <v>17.0</v>
      </c>
      <c r="L105" s="25"/>
      <c r="M105" s="31" t="s">
        <v>239</v>
      </c>
      <c r="N105" s="31" t="s">
        <v>240</v>
      </c>
      <c r="O105" s="31" t="s">
        <v>280</v>
      </c>
      <c r="P105" s="31" t="s">
        <v>259</v>
      </c>
      <c r="Q105" s="31" t="s">
        <v>243</v>
      </c>
      <c r="R105" s="32">
        <v>1.0</v>
      </c>
      <c r="S105" s="31" t="s">
        <v>244</v>
      </c>
      <c r="T105" s="31" t="s">
        <v>245</v>
      </c>
      <c r="U105" s="31" t="s">
        <v>245</v>
      </c>
      <c r="V105" s="31" t="s">
        <v>295</v>
      </c>
      <c r="W105" s="24"/>
      <c r="X105" s="24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>
      <c r="A106" s="25" t="s">
        <v>26</v>
      </c>
      <c r="B106" s="50" t="s">
        <v>276</v>
      </c>
      <c r="C106" s="57" t="s">
        <v>296</v>
      </c>
      <c r="D106" s="52" t="s">
        <v>235</v>
      </c>
      <c r="E106" s="53"/>
      <c r="F106" s="25" t="s">
        <v>278</v>
      </c>
      <c r="G106" s="25" t="s">
        <v>237</v>
      </c>
      <c r="H106" s="54">
        <v>3.0</v>
      </c>
      <c r="I106" s="55" t="s">
        <v>297</v>
      </c>
      <c r="J106" s="20">
        <v>12.0</v>
      </c>
      <c r="K106" s="25">
        <v>12.0</v>
      </c>
      <c r="L106" s="25"/>
      <c r="M106" s="31" t="s">
        <v>239</v>
      </c>
      <c r="N106" s="31" t="s">
        <v>240</v>
      </c>
      <c r="O106" s="31" t="s">
        <v>280</v>
      </c>
      <c r="P106" s="31" t="s">
        <v>259</v>
      </c>
      <c r="Q106" s="31" t="s">
        <v>243</v>
      </c>
      <c r="R106" s="32">
        <v>1.0</v>
      </c>
      <c r="S106" s="31" t="s">
        <v>244</v>
      </c>
      <c r="T106" s="31" t="s">
        <v>245</v>
      </c>
      <c r="U106" s="31" t="s">
        <v>245</v>
      </c>
      <c r="V106" s="31" t="s">
        <v>246</v>
      </c>
      <c r="W106" s="24"/>
      <c r="X106" s="24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>
      <c r="A107" s="25" t="s">
        <v>26</v>
      </c>
      <c r="B107" s="50" t="s">
        <v>276</v>
      </c>
      <c r="C107" s="57" t="s">
        <v>298</v>
      </c>
      <c r="D107" s="52" t="s">
        <v>235</v>
      </c>
      <c r="E107" s="53"/>
      <c r="F107" s="25" t="s">
        <v>278</v>
      </c>
      <c r="G107" s="25" t="s">
        <v>237</v>
      </c>
      <c r="H107" s="54">
        <v>3.0</v>
      </c>
      <c r="I107" s="55" t="s">
        <v>299</v>
      </c>
      <c r="J107" s="20">
        <v>13.0</v>
      </c>
      <c r="K107" s="25">
        <v>13.0</v>
      </c>
      <c r="L107" s="25"/>
      <c r="M107" s="31" t="s">
        <v>239</v>
      </c>
      <c r="N107" s="31" t="s">
        <v>240</v>
      </c>
      <c r="O107" s="31" t="s">
        <v>280</v>
      </c>
      <c r="P107" s="31" t="s">
        <v>259</v>
      </c>
      <c r="Q107" s="31" t="s">
        <v>243</v>
      </c>
      <c r="R107" s="32">
        <v>1.0</v>
      </c>
      <c r="S107" s="31" t="s">
        <v>244</v>
      </c>
      <c r="T107" s="31" t="s">
        <v>245</v>
      </c>
      <c r="U107" s="31" t="s">
        <v>245</v>
      </c>
      <c r="V107" s="31" t="s">
        <v>295</v>
      </c>
      <c r="W107" s="24"/>
      <c r="X107" s="24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>
      <c r="A108" s="25" t="s">
        <v>26</v>
      </c>
      <c r="B108" s="50" t="s">
        <v>276</v>
      </c>
      <c r="C108" s="57" t="s">
        <v>300</v>
      </c>
      <c r="D108" s="52" t="s">
        <v>235</v>
      </c>
      <c r="E108" s="53"/>
      <c r="F108" s="25" t="s">
        <v>278</v>
      </c>
      <c r="G108" s="25" t="s">
        <v>237</v>
      </c>
      <c r="H108" s="54">
        <v>3.0</v>
      </c>
      <c r="I108" s="55" t="s">
        <v>301</v>
      </c>
      <c r="J108" s="20">
        <v>17.0</v>
      </c>
      <c r="K108" s="25">
        <v>11.0</v>
      </c>
      <c r="L108" s="25"/>
      <c r="M108" s="31" t="s">
        <v>239</v>
      </c>
      <c r="N108" s="31" t="s">
        <v>240</v>
      </c>
      <c r="O108" s="31" t="s">
        <v>280</v>
      </c>
      <c r="P108" s="31" t="s">
        <v>259</v>
      </c>
      <c r="Q108" s="31" t="s">
        <v>243</v>
      </c>
      <c r="R108" s="32">
        <v>1.0</v>
      </c>
      <c r="S108" s="31" t="s">
        <v>244</v>
      </c>
      <c r="T108" s="31" t="s">
        <v>245</v>
      </c>
      <c r="U108" s="31" t="s">
        <v>245</v>
      </c>
      <c r="V108" s="31" t="s">
        <v>246</v>
      </c>
      <c r="W108" s="24"/>
      <c r="X108" s="24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>
      <c r="A109" s="25" t="s">
        <v>26</v>
      </c>
      <c r="B109" s="50" t="s">
        <v>276</v>
      </c>
      <c r="C109" s="57" t="s">
        <v>302</v>
      </c>
      <c r="D109" s="52" t="s">
        <v>235</v>
      </c>
      <c r="E109" s="53"/>
      <c r="F109" s="25" t="s">
        <v>278</v>
      </c>
      <c r="G109" s="25" t="s">
        <v>237</v>
      </c>
      <c r="H109" s="54">
        <v>3.0</v>
      </c>
      <c r="I109" s="55" t="s">
        <v>303</v>
      </c>
      <c r="J109" s="20">
        <v>17.0</v>
      </c>
      <c r="K109" s="25">
        <v>7.0</v>
      </c>
      <c r="L109" s="25"/>
      <c r="M109" s="31" t="s">
        <v>239</v>
      </c>
      <c r="N109" s="31" t="s">
        <v>240</v>
      </c>
      <c r="O109" s="31" t="s">
        <v>280</v>
      </c>
      <c r="P109" s="31" t="s">
        <v>259</v>
      </c>
      <c r="Q109" s="31" t="s">
        <v>243</v>
      </c>
      <c r="R109" s="32">
        <v>1.0</v>
      </c>
      <c r="S109" s="31" t="s">
        <v>244</v>
      </c>
      <c r="T109" s="31" t="s">
        <v>245</v>
      </c>
      <c r="U109" s="31" t="s">
        <v>245</v>
      </c>
      <c r="V109" s="31" t="s">
        <v>295</v>
      </c>
      <c r="W109" s="24"/>
      <c r="X109" s="24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>
      <c r="A110" s="25" t="s">
        <v>26</v>
      </c>
      <c r="B110" s="50" t="s">
        <v>276</v>
      </c>
      <c r="C110" s="57" t="s">
        <v>304</v>
      </c>
      <c r="D110" s="52" t="s">
        <v>235</v>
      </c>
      <c r="E110" s="53"/>
      <c r="F110" s="25" t="s">
        <v>278</v>
      </c>
      <c r="G110" s="25" t="s">
        <v>237</v>
      </c>
      <c r="H110" s="54">
        <v>4.0</v>
      </c>
      <c r="I110" s="55" t="s">
        <v>305</v>
      </c>
      <c r="J110" s="20">
        <v>24.0</v>
      </c>
      <c r="K110" s="25">
        <v>16.0</v>
      </c>
      <c r="L110" s="25"/>
      <c r="M110" s="31" t="s">
        <v>239</v>
      </c>
      <c r="N110" s="31" t="s">
        <v>240</v>
      </c>
      <c r="O110" s="31" t="s">
        <v>280</v>
      </c>
      <c r="P110" s="31" t="s">
        <v>259</v>
      </c>
      <c r="Q110" s="31" t="s">
        <v>243</v>
      </c>
      <c r="R110" s="32">
        <v>1.0</v>
      </c>
      <c r="S110" s="31" t="s">
        <v>244</v>
      </c>
      <c r="T110" s="31" t="s">
        <v>245</v>
      </c>
      <c r="U110" s="31" t="s">
        <v>245</v>
      </c>
      <c r="V110" s="31" t="s">
        <v>295</v>
      </c>
      <c r="W110" s="24"/>
      <c r="X110" s="24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>
      <c r="A111" s="25" t="s">
        <v>26</v>
      </c>
      <c r="B111" s="50" t="s">
        <v>276</v>
      </c>
      <c r="C111" s="57" t="s">
        <v>306</v>
      </c>
      <c r="D111" s="52" t="s">
        <v>235</v>
      </c>
      <c r="E111" s="53"/>
      <c r="F111" s="25" t="s">
        <v>278</v>
      </c>
      <c r="G111" s="25" t="s">
        <v>237</v>
      </c>
      <c r="H111" s="54">
        <v>4.0</v>
      </c>
      <c r="I111" s="25" t="s">
        <v>307</v>
      </c>
      <c r="J111" s="20">
        <v>24.0</v>
      </c>
      <c r="K111" s="25">
        <v>15.0</v>
      </c>
      <c r="L111" s="25"/>
      <c r="M111" s="31" t="s">
        <v>239</v>
      </c>
      <c r="N111" s="31" t="s">
        <v>240</v>
      </c>
      <c r="O111" s="59" t="s">
        <v>280</v>
      </c>
      <c r="P111" s="31" t="s">
        <v>259</v>
      </c>
      <c r="Q111" s="31" t="s">
        <v>243</v>
      </c>
      <c r="R111" s="32">
        <v>1.0</v>
      </c>
      <c r="S111" s="31" t="s">
        <v>244</v>
      </c>
      <c r="T111" s="31" t="s">
        <v>245</v>
      </c>
      <c r="U111" s="31" t="s">
        <v>245</v>
      </c>
      <c r="V111" s="31" t="s">
        <v>295</v>
      </c>
      <c r="W111" s="33"/>
      <c r="X111" s="34"/>
      <c r="Y111" s="30"/>
      <c r="Z111" s="29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>
      <c r="A112" s="25" t="s">
        <v>26</v>
      </c>
      <c r="B112" s="59" t="s">
        <v>308</v>
      </c>
      <c r="C112" s="56" t="s">
        <v>309</v>
      </c>
      <c r="D112" s="52" t="s">
        <v>235</v>
      </c>
      <c r="E112" s="53"/>
      <c r="F112" s="25" t="s">
        <v>310</v>
      </c>
      <c r="G112" s="25" t="s">
        <v>237</v>
      </c>
      <c r="H112" s="54">
        <v>1.0</v>
      </c>
      <c r="I112" s="60" t="s">
        <v>311</v>
      </c>
      <c r="J112" s="20">
        <v>16.0</v>
      </c>
      <c r="K112" s="60">
        <v>5.0</v>
      </c>
      <c r="L112" s="60">
        <v>0.313</v>
      </c>
      <c r="M112" s="25" t="s">
        <v>312</v>
      </c>
      <c r="N112" s="25" t="s">
        <v>313</v>
      </c>
      <c r="O112" s="25" t="s">
        <v>314</v>
      </c>
      <c r="P112" s="25" t="s">
        <v>242</v>
      </c>
      <c r="Q112" s="25" t="s">
        <v>243</v>
      </c>
      <c r="R112" s="32">
        <v>1.0</v>
      </c>
      <c r="S112" s="25" t="s">
        <v>244</v>
      </c>
      <c r="T112" s="25" t="s">
        <v>250</v>
      </c>
      <c r="U112" s="25" t="s">
        <v>250</v>
      </c>
      <c r="V112" s="31" t="s">
        <v>246</v>
      </c>
      <c r="W112" s="44"/>
      <c r="X112" s="44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>
      <c r="A113" s="25" t="s">
        <v>26</v>
      </c>
      <c r="B113" s="59" t="s">
        <v>308</v>
      </c>
      <c r="C113" s="56" t="s">
        <v>309</v>
      </c>
      <c r="D113" s="52" t="s">
        <v>235</v>
      </c>
      <c r="E113" s="53"/>
      <c r="F113" s="25" t="s">
        <v>310</v>
      </c>
      <c r="G113" s="25" t="s">
        <v>237</v>
      </c>
      <c r="H113" s="54">
        <v>1.0</v>
      </c>
      <c r="I113" s="25" t="s">
        <v>315</v>
      </c>
      <c r="J113" s="25">
        <v>14.0</v>
      </c>
      <c r="K113" s="25">
        <v>6.0</v>
      </c>
      <c r="L113" s="25">
        <v>0.398</v>
      </c>
      <c r="M113" s="31" t="s">
        <v>312</v>
      </c>
      <c r="N113" s="25" t="s">
        <v>313</v>
      </c>
      <c r="O113" s="25" t="s">
        <v>314</v>
      </c>
      <c r="P113" s="25" t="s">
        <v>242</v>
      </c>
      <c r="Q113" s="25" t="s">
        <v>243</v>
      </c>
      <c r="R113" s="32">
        <v>1.0</v>
      </c>
      <c r="S113" s="25" t="s">
        <v>244</v>
      </c>
      <c r="T113" s="25" t="s">
        <v>250</v>
      </c>
      <c r="U113" s="25" t="s">
        <v>250</v>
      </c>
      <c r="V113" s="31" t="s">
        <v>246</v>
      </c>
      <c r="W113" s="24"/>
      <c r="X113" s="24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>
      <c r="A114" s="25" t="s">
        <v>26</v>
      </c>
      <c r="B114" s="59" t="s">
        <v>308</v>
      </c>
      <c r="C114" s="56" t="s">
        <v>309</v>
      </c>
      <c r="D114" s="52" t="s">
        <v>235</v>
      </c>
      <c r="E114" s="53"/>
      <c r="F114" s="25" t="s">
        <v>310</v>
      </c>
      <c r="G114" s="25" t="s">
        <v>237</v>
      </c>
      <c r="H114" s="54">
        <v>1.0</v>
      </c>
      <c r="I114" s="55" t="s">
        <v>316</v>
      </c>
      <c r="J114" s="25">
        <v>15.0</v>
      </c>
      <c r="K114" s="25">
        <v>5.0</v>
      </c>
      <c r="L114" s="25">
        <v>0.333</v>
      </c>
      <c r="M114" s="31" t="s">
        <v>312</v>
      </c>
      <c r="N114" s="25" t="s">
        <v>313</v>
      </c>
      <c r="O114" s="25" t="s">
        <v>314</v>
      </c>
      <c r="P114" s="25" t="s">
        <v>242</v>
      </c>
      <c r="Q114" s="25" t="s">
        <v>243</v>
      </c>
      <c r="R114" s="32">
        <v>1.0</v>
      </c>
      <c r="S114" s="25" t="s">
        <v>244</v>
      </c>
      <c r="T114" s="25" t="s">
        <v>250</v>
      </c>
      <c r="U114" s="25" t="s">
        <v>250</v>
      </c>
      <c r="V114" s="31" t="s">
        <v>246</v>
      </c>
      <c r="W114" s="24"/>
      <c r="X114" s="24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>
      <c r="A115" s="25" t="s">
        <v>26</v>
      </c>
      <c r="B115" s="59" t="s">
        <v>308</v>
      </c>
      <c r="C115" s="56" t="s">
        <v>309</v>
      </c>
      <c r="D115" s="52" t="s">
        <v>235</v>
      </c>
      <c r="E115" s="53"/>
      <c r="F115" s="25" t="s">
        <v>310</v>
      </c>
      <c r="G115" s="25" t="s">
        <v>237</v>
      </c>
      <c r="H115" s="54">
        <v>1.0</v>
      </c>
      <c r="I115" s="55" t="s">
        <v>317</v>
      </c>
      <c r="J115" s="25">
        <v>15.0</v>
      </c>
      <c r="K115" s="25">
        <v>4.0</v>
      </c>
      <c r="L115" s="25">
        <v>0.286</v>
      </c>
      <c r="M115" s="31" t="s">
        <v>312</v>
      </c>
      <c r="N115" s="25" t="s">
        <v>313</v>
      </c>
      <c r="O115" s="25" t="s">
        <v>314</v>
      </c>
      <c r="P115" s="25" t="s">
        <v>242</v>
      </c>
      <c r="Q115" s="25" t="s">
        <v>243</v>
      </c>
      <c r="R115" s="32">
        <v>1.0</v>
      </c>
      <c r="S115" s="25" t="s">
        <v>244</v>
      </c>
      <c r="T115" s="25" t="s">
        <v>250</v>
      </c>
      <c r="U115" s="25" t="s">
        <v>250</v>
      </c>
      <c r="V115" s="31" t="s">
        <v>246</v>
      </c>
      <c r="W115" s="24"/>
      <c r="X115" s="24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>
      <c r="A116" s="25" t="s">
        <v>318</v>
      </c>
      <c r="B116" s="25" t="s">
        <v>319</v>
      </c>
      <c r="C116" s="61" t="s">
        <v>320</v>
      </c>
      <c r="D116" s="62" t="s">
        <v>235</v>
      </c>
      <c r="E116" s="63"/>
      <c r="F116" s="61" t="s">
        <v>321</v>
      </c>
      <c r="G116" s="25" t="s">
        <v>237</v>
      </c>
      <c r="H116" s="64">
        <v>1.0</v>
      </c>
      <c r="I116" s="25" t="s">
        <v>322</v>
      </c>
      <c r="J116" s="25">
        <v>45.0</v>
      </c>
      <c r="K116" s="25">
        <v>38.0</v>
      </c>
      <c r="L116" s="25">
        <v>0.37777</v>
      </c>
      <c r="M116" s="25" t="s">
        <v>239</v>
      </c>
      <c r="N116" s="25" t="s">
        <v>240</v>
      </c>
      <c r="O116" s="25" t="s">
        <v>258</v>
      </c>
      <c r="P116" s="31" t="s">
        <v>259</v>
      </c>
      <c r="Q116" s="25" t="s">
        <v>243</v>
      </c>
      <c r="R116" s="32">
        <v>1.0</v>
      </c>
      <c r="S116" s="25" t="s">
        <v>244</v>
      </c>
      <c r="T116" s="25" t="s">
        <v>245</v>
      </c>
      <c r="U116" s="25" t="s">
        <v>250</v>
      </c>
      <c r="V116" s="25" t="s">
        <v>246</v>
      </c>
      <c r="W116" s="43">
        <v>0.3777778</v>
      </c>
      <c r="X116" s="43">
        <v>0.2833333</v>
      </c>
      <c r="Y116" s="25"/>
      <c r="Z116" s="25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>
      <c r="A117" s="25" t="s">
        <v>318</v>
      </c>
      <c r="B117" s="25" t="s">
        <v>319</v>
      </c>
      <c r="C117" s="61" t="s">
        <v>320</v>
      </c>
      <c r="D117" s="62" t="s">
        <v>235</v>
      </c>
      <c r="E117" s="63"/>
      <c r="F117" s="61" t="s">
        <v>321</v>
      </c>
      <c r="G117" s="25" t="s">
        <v>237</v>
      </c>
      <c r="H117" s="64">
        <v>1.0</v>
      </c>
      <c r="I117" s="25" t="s">
        <v>323</v>
      </c>
      <c r="J117" s="25">
        <v>45.0</v>
      </c>
      <c r="K117" s="25">
        <v>36.0</v>
      </c>
      <c r="L117" s="25">
        <v>0.3555</v>
      </c>
      <c r="M117" s="25" t="s">
        <v>239</v>
      </c>
      <c r="N117" s="25" t="s">
        <v>240</v>
      </c>
      <c r="O117" s="25" t="s">
        <v>258</v>
      </c>
      <c r="P117" s="31" t="s">
        <v>259</v>
      </c>
      <c r="Q117" s="25" t="s">
        <v>243</v>
      </c>
      <c r="R117" s="32">
        <v>1.0</v>
      </c>
      <c r="S117" s="25" t="s">
        <v>244</v>
      </c>
      <c r="T117" s="25" t="s">
        <v>245</v>
      </c>
      <c r="U117" s="25" t="s">
        <v>250</v>
      </c>
      <c r="V117" s="25" t="s">
        <v>246</v>
      </c>
      <c r="W117" s="43">
        <v>0.3555556</v>
      </c>
      <c r="X117" s="43">
        <v>0.2588889</v>
      </c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>
      <c r="A118" s="25" t="s">
        <v>318</v>
      </c>
      <c r="B118" s="25" t="s">
        <v>319</v>
      </c>
      <c r="C118" s="61" t="s">
        <v>320</v>
      </c>
      <c r="D118" s="62" t="s">
        <v>235</v>
      </c>
      <c r="E118" s="63"/>
      <c r="F118" s="61" t="s">
        <v>321</v>
      </c>
      <c r="G118" s="25" t="s">
        <v>237</v>
      </c>
      <c r="H118" s="64">
        <v>2.0</v>
      </c>
      <c r="I118" s="25" t="s">
        <v>322</v>
      </c>
      <c r="J118" s="25">
        <v>29.0</v>
      </c>
      <c r="K118" s="25">
        <v>29.0</v>
      </c>
      <c r="L118" s="25">
        <v>0.659</v>
      </c>
      <c r="M118" s="25" t="s">
        <v>239</v>
      </c>
      <c r="N118" s="25" t="s">
        <v>240</v>
      </c>
      <c r="O118" s="25" t="s">
        <v>258</v>
      </c>
      <c r="P118" s="31" t="s">
        <v>259</v>
      </c>
      <c r="Q118" s="25" t="s">
        <v>243</v>
      </c>
      <c r="R118" s="32">
        <v>1.0</v>
      </c>
      <c r="S118" s="25" t="s">
        <v>244</v>
      </c>
      <c r="T118" s="25" t="s">
        <v>245</v>
      </c>
      <c r="U118" s="25" t="s">
        <v>250</v>
      </c>
      <c r="V118" s="25" t="s">
        <v>246</v>
      </c>
      <c r="W118" s="43">
        <v>0.2944444</v>
      </c>
      <c r="X118" s="43">
        <v>0.6588889</v>
      </c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>
      <c r="A119" s="25" t="s">
        <v>318</v>
      </c>
      <c r="B119" s="25" t="s">
        <v>319</v>
      </c>
      <c r="C119" s="61" t="s">
        <v>320</v>
      </c>
      <c r="D119" s="62" t="s">
        <v>235</v>
      </c>
      <c r="E119" s="63"/>
      <c r="F119" s="61" t="s">
        <v>321</v>
      </c>
      <c r="G119" s="25" t="s">
        <v>237</v>
      </c>
      <c r="H119" s="64">
        <v>2.0</v>
      </c>
      <c r="I119" s="25" t="s">
        <v>323</v>
      </c>
      <c r="J119" s="25">
        <v>28.0</v>
      </c>
      <c r="K119" s="25">
        <v>25.0</v>
      </c>
      <c r="L119" s="25">
        <v>0.54</v>
      </c>
      <c r="M119" s="25" t="s">
        <v>239</v>
      </c>
      <c r="N119" s="25" t="s">
        <v>240</v>
      </c>
      <c r="O119" s="25" t="s">
        <v>258</v>
      </c>
      <c r="P119" s="31" t="s">
        <v>259</v>
      </c>
      <c r="Q119" s="25" t="s">
        <v>243</v>
      </c>
      <c r="R119" s="32">
        <v>1.0</v>
      </c>
      <c r="S119" s="25" t="s">
        <v>244</v>
      </c>
      <c r="T119" s="25" t="s">
        <v>245</v>
      </c>
      <c r="U119" s="25" t="s">
        <v>250</v>
      </c>
      <c r="V119" s="25" t="s">
        <v>246</v>
      </c>
      <c r="W119" s="43">
        <v>0.54</v>
      </c>
      <c r="X119" s="43">
        <v>0.2944444</v>
      </c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>
      <c r="A120" s="25" t="s">
        <v>318</v>
      </c>
      <c r="B120" s="25" t="s">
        <v>319</v>
      </c>
      <c r="C120" s="61" t="s">
        <v>320</v>
      </c>
      <c r="D120" s="62" t="s">
        <v>235</v>
      </c>
      <c r="E120" s="63"/>
      <c r="F120" s="61" t="s">
        <v>321</v>
      </c>
      <c r="G120" s="25" t="s">
        <v>237</v>
      </c>
      <c r="H120" s="64">
        <v>3.0</v>
      </c>
      <c r="I120" s="25" t="s">
        <v>322</v>
      </c>
      <c r="J120" s="25">
        <v>92.0</v>
      </c>
      <c r="K120" s="25">
        <v>90.0</v>
      </c>
      <c r="L120" s="25">
        <v>0.481</v>
      </c>
      <c r="M120" s="25" t="s">
        <v>239</v>
      </c>
      <c r="N120" s="25" t="s">
        <v>240</v>
      </c>
      <c r="O120" s="25" t="s">
        <v>258</v>
      </c>
      <c r="P120" s="31" t="s">
        <v>259</v>
      </c>
      <c r="Q120" s="25" t="s">
        <v>243</v>
      </c>
      <c r="R120" s="32">
        <v>1.0</v>
      </c>
      <c r="S120" s="25" t="s">
        <v>324</v>
      </c>
      <c r="T120" s="25" t="s">
        <v>245</v>
      </c>
      <c r="U120" s="25" t="s">
        <v>250</v>
      </c>
      <c r="V120" s="25" t="s">
        <v>246</v>
      </c>
      <c r="W120" s="43">
        <v>0.4811111</v>
      </c>
      <c r="X120" s="43">
        <v>0.1788889</v>
      </c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>
      <c r="A121" s="25" t="s">
        <v>318</v>
      </c>
      <c r="B121" s="25" t="s">
        <v>319</v>
      </c>
      <c r="C121" s="61" t="s">
        <v>320</v>
      </c>
      <c r="D121" s="62" t="s">
        <v>235</v>
      </c>
      <c r="E121" s="63"/>
      <c r="F121" s="61" t="s">
        <v>321</v>
      </c>
      <c r="G121" s="25" t="s">
        <v>237</v>
      </c>
      <c r="H121" s="64">
        <v>3.0</v>
      </c>
      <c r="I121" s="25" t="s">
        <v>323</v>
      </c>
      <c r="J121" s="25">
        <v>60.0</v>
      </c>
      <c r="K121" s="25">
        <v>60.0</v>
      </c>
      <c r="L121" s="25">
        <v>0.53888</v>
      </c>
      <c r="M121" s="25" t="s">
        <v>239</v>
      </c>
      <c r="N121" s="25" t="s">
        <v>240</v>
      </c>
      <c r="O121" s="25" t="s">
        <v>258</v>
      </c>
      <c r="P121" s="31" t="s">
        <v>259</v>
      </c>
      <c r="Q121" s="25" t="s">
        <v>243</v>
      </c>
      <c r="R121" s="32">
        <v>1.0</v>
      </c>
      <c r="S121" s="25" t="s">
        <v>324</v>
      </c>
      <c r="T121" s="25" t="s">
        <v>245</v>
      </c>
      <c r="U121" s="25" t="s">
        <v>250</v>
      </c>
      <c r="V121" s="25" t="s">
        <v>246</v>
      </c>
      <c r="W121" s="43">
        <v>0.1788889</v>
      </c>
      <c r="X121" s="43">
        <v>0.5388889</v>
      </c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>
      <c r="A122" s="25" t="s">
        <v>77</v>
      </c>
      <c r="B122" s="50" t="s">
        <v>325</v>
      </c>
      <c r="C122" s="65" t="s">
        <v>326</v>
      </c>
      <c r="D122" s="66" t="s">
        <v>235</v>
      </c>
      <c r="E122" s="53"/>
      <c r="F122" s="25" t="s">
        <v>327</v>
      </c>
      <c r="G122" s="25" t="s">
        <v>328</v>
      </c>
      <c r="H122" s="67">
        <v>1.0</v>
      </c>
      <c r="I122" s="55" t="s">
        <v>329</v>
      </c>
      <c r="J122" s="25">
        <v>54.0</v>
      </c>
      <c r="K122" s="25">
        <v>39.0</v>
      </c>
      <c r="L122" s="25"/>
      <c r="M122" s="31" t="s">
        <v>239</v>
      </c>
      <c r="N122" s="31" t="s">
        <v>240</v>
      </c>
      <c r="O122" s="31" t="s">
        <v>258</v>
      </c>
      <c r="P122" s="31" t="s">
        <v>259</v>
      </c>
      <c r="Q122" s="31" t="s">
        <v>243</v>
      </c>
      <c r="R122" s="32">
        <v>1.0</v>
      </c>
      <c r="S122" s="31" t="s">
        <v>244</v>
      </c>
      <c r="T122" s="31" t="s">
        <v>250</v>
      </c>
      <c r="U122" s="31" t="s">
        <v>250</v>
      </c>
      <c r="V122" s="31" t="s">
        <v>246</v>
      </c>
      <c r="W122" s="24"/>
      <c r="X122" s="24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>
      <c r="A123" s="25" t="s">
        <v>77</v>
      </c>
      <c r="B123" s="59" t="s">
        <v>325</v>
      </c>
      <c r="C123" s="65" t="s">
        <v>326</v>
      </c>
      <c r="D123" s="66" t="s">
        <v>235</v>
      </c>
      <c r="E123" s="53"/>
      <c r="F123" s="25" t="s">
        <v>327</v>
      </c>
      <c r="G123" s="25" t="s">
        <v>328</v>
      </c>
      <c r="H123" s="67">
        <v>1.0</v>
      </c>
      <c r="I123" s="55" t="s">
        <v>330</v>
      </c>
      <c r="J123" s="25">
        <v>54.0</v>
      </c>
      <c r="K123" s="25">
        <v>15.0</v>
      </c>
      <c r="L123" s="25"/>
      <c r="M123" s="31" t="s">
        <v>239</v>
      </c>
      <c r="N123" s="31" t="s">
        <v>240</v>
      </c>
      <c r="O123" s="31" t="s">
        <v>258</v>
      </c>
      <c r="P123" s="31" t="s">
        <v>259</v>
      </c>
      <c r="Q123" s="31" t="s">
        <v>243</v>
      </c>
      <c r="R123" s="32">
        <v>1.0</v>
      </c>
      <c r="S123" s="31" t="s">
        <v>244</v>
      </c>
      <c r="T123" s="31" t="s">
        <v>250</v>
      </c>
      <c r="U123" s="31" t="s">
        <v>250</v>
      </c>
      <c r="V123" s="31" t="s">
        <v>246</v>
      </c>
      <c r="W123" s="24"/>
      <c r="X123" s="24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>
      <c r="A124" s="25" t="s">
        <v>77</v>
      </c>
      <c r="B124" s="59" t="s">
        <v>325</v>
      </c>
      <c r="C124" s="68" t="s">
        <v>326</v>
      </c>
      <c r="D124" s="66" t="s">
        <v>235</v>
      </c>
      <c r="E124" s="53"/>
      <c r="F124" s="25" t="s">
        <v>327</v>
      </c>
      <c r="G124" s="25" t="s">
        <v>328</v>
      </c>
      <c r="H124" s="67">
        <v>2.0</v>
      </c>
      <c r="I124" s="55" t="s">
        <v>329</v>
      </c>
      <c r="J124" s="25">
        <v>24.0</v>
      </c>
      <c r="K124" s="25">
        <v>21.0</v>
      </c>
      <c r="L124" s="25"/>
      <c r="M124" s="31" t="s">
        <v>239</v>
      </c>
      <c r="N124" s="31" t="s">
        <v>240</v>
      </c>
      <c r="O124" s="31" t="s">
        <v>258</v>
      </c>
      <c r="P124" s="31" t="s">
        <v>259</v>
      </c>
      <c r="Q124" s="31" t="s">
        <v>243</v>
      </c>
      <c r="R124" s="32">
        <v>1.0</v>
      </c>
      <c r="S124" s="31" t="s">
        <v>244</v>
      </c>
      <c r="T124" s="31" t="s">
        <v>250</v>
      </c>
      <c r="U124" s="31" t="s">
        <v>250</v>
      </c>
      <c r="V124" s="31" t="s">
        <v>246</v>
      </c>
      <c r="W124" s="24"/>
      <c r="X124" s="24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>
      <c r="A125" s="25" t="s">
        <v>77</v>
      </c>
      <c r="B125" s="59" t="s">
        <v>325</v>
      </c>
      <c r="C125" s="68" t="s">
        <v>326</v>
      </c>
      <c r="D125" s="66" t="s">
        <v>235</v>
      </c>
      <c r="E125" s="53"/>
      <c r="F125" s="25" t="s">
        <v>327</v>
      </c>
      <c r="G125" s="25" t="s">
        <v>328</v>
      </c>
      <c r="H125" s="67">
        <v>2.0</v>
      </c>
      <c r="I125" s="55" t="s">
        <v>330</v>
      </c>
      <c r="J125" s="25">
        <v>24.0</v>
      </c>
      <c r="K125" s="25">
        <v>13.0</v>
      </c>
      <c r="L125" s="25"/>
      <c r="M125" s="31" t="s">
        <v>239</v>
      </c>
      <c r="N125" s="31" t="s">
        <v>240</v>
      </c>
      <c r="O125" s="31" t="s">
        <v>258</v>
      </c>
      <c r="P125" s="31" t="s">
        <v>259</v>
      </c>
      <c r="Q125" s="31" t="s">
        <v>243</v>
      </c>
      <c r="R125" s="32">
        <v>1.0</v>
      </c>
      <c r="S125" s="31" t="s">
        <v>244</v>
      </c>
      <c r="T125" s="31" t="s">
        <v>250</v>
      </c>
      <c r="U125" s="31" t="s">
        <v>250</v>
      </c>
      <c r="V125" s="31" t="s">
        <v>246</v>
      </c>
      <c r="W125" s="24"/>
      <c r="X125" s="24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>
      <c r="A126" s="25" t="s">
        <v>77</v>
      </c>
      <c r="B126" s="50" t="s">
        <v>331</v>
      </c>
      <c r="C126" s="51" t="s">
        <v>332</v>
      </c>
      <c r="D126" s="52" t="s">
        <v>235</v>
      </c>
      <c r="E126" s="53"/>
      <c r="F126" s="61" t="s">
        <v>333</v>
      </c>
      <c r="G126" s="25" t="s">
        <v>334</v>
      </c>
      <c r="H126" s="67">
        <v>1.0</v>
      </c>
      <c r="I126" s="55" t="s">
        <v>335</v>
      </c>
      <c r="J126" s="25">
        <v>18.0</v>
      </c>
      <c r="K126" s="25">
        <v>15.0</v>
      </c>
      <c r="L126" s="25"/>
      <c r="M126" s="31" t="s">
        <v>239</v>
      </c>
      <c r="N126" s="31" t="s">
        <v>240</v>
      </c>
      <c r="O126" s="31" t="s">
        <v>258</v>
      </c>
      <c r="P126" s="31" t="s">
        <v>259</v>
      </c>
      <c r="Q126" s="31" t="s">
        <v>243</v>
      </c>
      <c r="R126" s="32">
        <v>1.0</v>
      </c>
      <c r="S126" s="31" t="s">
        <v>336</v>
      </c>
      <c r="T126" s="31" t="s">
        <v>250</v>
      </c>
      <c r="U126" s="31" t="s">
        <v>245</v>
      </c>
      <c r="V126" s="31" t="s">
        <v>246</v>
      </c>
      <c r="W126" s="24"/>
      <c r="X126" s="24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>
      <c r="A127" s="25" t="s">
        <v>77</v>
      </c>
      <c r="B127" s="59" t="s">
        <v>331</v>
      </c>
      <c r="C127" s="51" t="s">
        <v>332</v>
      </c>
      <c r="D127" s="52" t="s">
        <v>235</v>
      </c>
      <c r="E127" s="53"/>
      <c r="F127" s="61" t="s">
        <v>333</v>
      </c>
      <c r="G127" s="25" t="s">
        <v>334</v>
      </c>
      <c r="H127" s="67">
        <v>2.0</v>
      </c>
      <c r="I127" s="55" t="s">
        <v>337</v>
      </c>
      <c r="J127" s="25">
        <v>22.0</v>
      </c>
      <c r="K127" s="25">
        <v>6.0</v>
      </c>
      <c r="L127" s="25"/>
      <c r="M127" s="31" t="s">
        <v>239</v>
      </c>
      <c r="N127" s="31" t="s">
        <v>240</v>
      </c>
      <c r="O127" s="31" t="s">
        <v>258</v>
      </c>
      <c r="P127" s="31" t="s">
        <v>259</v>
      </c>
      <c r="Q127" s="31" t="s">
        <v>243</v>
      </c>
      <c r="R127" s="32">
        <v>1.0</v>
      </c>
      <c r="S127" s="31" t="s">
        <v>336</v>
      </c>
      <c r="T127" s="31" t="s">
        <v>250</v>
      </c>
      <c r="U127" s="31" t="s">
        <v>245</v>
      </c>
      <c r="V127" s="31" t="s">
        <v>246</v>
      </c>
      <c r="W127" s="24"/>
      <c r="X127" s="24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>
      <c r="A128" s="25" t="s">
        <v>77</v>
      </c>
      <c r="B128" s="59" t="s">
        <v>331</v>
      </c>
      <c r="C128" s="69" t="s">
        <v>332</v>
      </c>
      <c r="D128" s="52" t="s">
        <v>235</v>
      </c>
      <c r="E128" s="53"/>
      <c r="F128" s="61" t="s">
        <v>333</v>
      </c>
      <c r="G128" s="25" t="s">
        <v>334</v>
      </c>
      <c r="H128" s="67">
        <v>2.0</v>
      </c>
      <c r="I128" s="55" t="s">
        <v>338</v>
      </c>
      <c r="J128" s="25">
        <v>22.0</v>
      </c>
      <c r="K128" s="25">
        <v>18.0</v>
      </c>
      <c r="L128" s="25"/>
      <c r="M128" s="31" t="s">
        <v>239</v>
      </c>
      <c r="N128" s="31" t="s">
        <v>240</v>
      </c>
      <c r="O128" s="31" t="s">
        <v>258</v>
      </c>
      <c r="P128" s="31" t="s">
        <v>259</v>
      </c>
      <c r="Q128" s="31" t="s">
        <v>243</v>
      </c>
      <c r="R128" s="32">
        <v>1.0</v>
      </c>
      <c r="S128" s="31" t="s">
        <v>336</v>
      </c>
      <c r="T128" s="31" t="s">
        <v>250</v>
      </c>
      <c r="U128" s="31" t="s">
        <v>245</v>
      </c>
      <c r="V128" s="31" t="s">
        <v>246</v>
      </c>
      <c r="W128" s="24"/>
      <c r="X128" s="24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>
      <c r="A129" s="25" t="s">
        <v>77</v>
      </c>
      <c r="B129" s="59" t="s">
        <v>331</v>
      </c>
      <c r="C129" s="69" t="s">
        <v>332</v>
      </c>
      <c r="D129" s="52" t="s">
        <v>235</v>
      </c>
      <c r="E129" s="53"/>
      <c r="F129" s="61" t="s">
        <v>333</v>
      </c>
      <c r="G129" s="25" t="s">
        <v>334</v>
      </c>
      <c r="H129" s="67">
        <v>2.0</v>
      </c>
      <c r="I129" s="55" t="s">
        <v>339</v>
      </c>
      <c r="J129" s="25">
        <v>22.0</v>
      </c>
      <c r="K129" s="25">
        <v>13.0</v>
      </c>
      <c r="L129" s="25"/>
      <c r="M129" s="31" t="s">
        <v>239</v>
      </c>
      <c r="N129" s="31" t="s">
        <v>240</v>
      </c>
      <c r="O129" s="31" t="s">
        <v>258</v>
      </c>
      <c r="P129" s="31" t="s">
        <v>259</v>
      </c>
      <c r="Q129" s="31" t="s">
        <v>243</v>
      </c>
      <c r="R129" s="32">
        <v>1.0</v>
      </c>
      <c r="S129" s="31" t="s">
        <v>336</v>
      </c>
      <c r="T129" s="31" t="s">
        <v>250</v>
      </c>
      <c r="U129" s="31" t="s">
        <v>245</v>
      </c>
      <c r="V129" s="31" t="s">
        <v>246</v>
      </c>
      <c r="W129" s="24"/>
      <c r="X129" s="24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>
      <c r="A130" s="25" t="s">
        <v>77</v>
      </c>
      <c r="B130" s="59" t="s">
        <v>331</v>
      </c>
      <c r="C130" s="69" t="s">
        <v>332</v>
      </c>
      <c r="D130" s="52" t="s">
        <v>235</v>
      </c>
      <c r="E130" s="53"/>
      <c r="F130" s="61" t="s">
        <v>333</v>
      </c>
      <c r="G130" s="25" t="s">
        <v>334</v>
      </c>
      <c r="H130" s="67">
        <v>2.0</v>
      </c>
      <c r="I130" s="55" t="s">
        <v>340</v>
      </c>
      <c r="J130" s="25">
        <v>24.0</v>
      </c>
      <c r="K130" s="25">
        <v>21.0</v>
      </c>
      <c r="L130" s="25"/>
      <c r="M130" s="31" t="s">
        <v>239</v>
      </c>
      <c r="N130" s="31" t="s">
        <v>240</v>
      </c>
      <c r="O130" s="31" t="s">
        <v>258</v>
      </c>
      <c r="P130" s="31" t="s">
        <v>259</v>
      </c>
      <c r="Q130" s="31" t="s">
        <v>243</v>
      </c>
      <c r="R130" s="32">
        <v>1.0</v>
      </c>
      <c r="S130" s="31" t="s">
        <v>336</v>
      </c>
      <c r="T130" s="31" t="s">
        <v>250</v>
      </c>
      <c r="U130" s="31" t="s">
        <v>245</v>
      </c>
      <c r="V130" s="31" t="s">
        <v>246</v>
      </c>
      <c r="W130" s="24"/>
      <c r="X130" s="24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>
      <c r="A131" s="25" t="s">
        <v>77</v>
      </c>
      <c r="B131" s="59" t="s">
        <v>331</v>
      </c>
      <c r="C131" s="69" t="s">
        <v>332</v>
      </c>
      <c r="D131" s="52" t="s">
        <v>235</v>
      </c>
      <c r="E131" s="53"/>
      <c r="F131" s="61" t="s">
        <v>333</v>
      </c>
      <c r="G131" s="25" t="s">
        <v>334</v>
      </c>
      <c r="H131" s="67">
        <v>4.0</v>
      </c>
      <c r="I131" s="55" t="s">
        <v>341</v>
      </c>
      <c r="J131" s="25">
        <v>23.0</v>
      </c>
      <c r="K131" s="25">
        <v>3.0</v>
      </c>
      <c r="L131" s="25"/>
      <c r="M131" s="31" t="s">
        <v>239</v>
      </c>
      <c r="N131" s="31" t="s">
        <v>240</v>
      </c>
      <c r="O131" s="31" t="s">
        <v>258</v>
      </c>
      <c r="P131" s="31" t="s">
        <v>259</v>
      </c>
      <c r="Q131" s="31" t="s">
        <v>243</v>
      </c>
      <c r="R131" s="32">
        <v>1.0</v>
      </c>
      <c r="S131" s="31" t="s">
        <v>336</v>
      </c>
      <c r="T131" s="31" t="s">
        <v>250</v>
      </c>
      <c r="U131" s="31" t="s">
        <v>245</v>
      </c>
      <c r="V131" s="31" t="s">
        <v>246</v>
      </c>
      <c r="W131" s="24"/>
      <c r="X131" s="24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>
      <c r="A132" s="25" t="s">
        <v>77</v>
      </c>
      <c r="B132" s="59" t="s">
        <v>331</v>
      </c>
      <c r="C132" s="69" t="s">
        <v>332</v>
      </c>
      <c r="D132" s="52" t="s">
        <v>235</v>
      </c>
      <c r="E132" s="53"/>
      <c r="F132" s="61" t="s">
        <v>333</v>
      </c>
      <c r="G132" s="25" t="s">
        <v>334</v>
      </c>
      <c r="H132" s="67">
        <v>4.0</v>
      </c>
      <c r="I132" s="55" t="s">
        <v>342</v>
      </c>
      <c r="J132" s="25">
        <v>25.0</v>
      </c>
      <c r="K132" s="25">
        <v>5.0</v>
      </c>
      <c r="L132" s="25"/>
      <c r="M132" s="31" t="s">
        <v>239</v>
      </c>
      <c r="N132" s="31" t="s">
        <v>240</v>
      </c>
      <c r="O132" s="31" t="s">
        <v>258</v>
      </c>
      <c r="P132" s="31" t="s">
        <v>259</v>
      </c>
      <c r="Q132" s="31" t="s">
        <v>243</v>
      </c>
      <c r="R132" s="32">
        <v>1.0</v>
      </c>
      <c r="S132" s="31" t="s">
        <v>336</v>
      </c>
      <c r="T132" s="31" t="s">
        <v>250</v>
      </c>
      <c r="U132" s="31" t="s">
        <v>245</v>
      </c>
      <c r="V132" s="31" t="s">
        <v>246</v>
      </c>
      <c r="W132" s="24"/>
      <c r="X132" s="24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>
      <c r="A133" s="25" t="s">
        <v>77</v>
      </c>
      <c r="B133" s="59" t="s">
        <v>331</v>
      </c>
      <c r="C133" s="69" t="s">
        <v>332</v>
      </c>
      <c r="D133" s="52" t="s">
        <v>235</v>
      </c>
      <c r="E133" s="53"/>
      <c r="F133" s="61" t="s">
        <v>333</v>
      </c>
      <c r="G133" s="25" t="s">
        <v>334</v>
      </c>
      <c r="H133" s="67">
        <v>4.0</v>
      </c>
      <c r="I133" s="55" t="s">
        <v>343</v>
      </c>
      <c r="J133" s="25">
        <v>25.0</v>
      </c>
      <c r="K133" s="25">
        <v>4.0</v>
      </c>
      <c r="L133" s="25"/>
      <c r="M133" s="31" t="s">
        <v>239</v>
      </c>
      <c r="N133" s="31" t="s">
        <v>240</v>
      </c>
      <c r="O133" s="31" t="s">
        <v>258</v>
      </c>
      <c r="P133" s="31" t="s">
        <v>259</v>
      </c>
      <c r="Q133" s="31" t="s">
        <v>243</v>
      </c>
      <c r="R133" s="32">
        <v>1.0</v>
      </c>
      <c r="S133" s="31" t="s">
        <v>336</v>
      </c>
      <c r="T133" s="31" t="s">
        <v>250</v>
      </c>
      <c r="U133" s="31" t="s">
        <v>245</v>
      </c>
      <c r="V133" s="31" t="s">
        <v>246</v>
      </c>
      <c r="W133" s="24"/>
      <c r="X133" s="24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>
      <c r="A134" s="25" t="s">
        <v>77</v>
      </c>
      <c r="B134" s="59" t="s">
        <v>331</v>
      </c>
      <c r="C134" s="69" t="s">
        <v>332</v>
      </c>
      <c r="D134" s="52" t="s">
        <v>235</v>
      </c>
      <c r="E134" s="53"/>
      <c r="F134" s="61" t="s">
        <v>333</v>
      </c>
      <c r="G134" s="25" t="s">
        <v>334</v>
      </c>
      <c r="H134" s="67">
        <v>4.0</v>
      </c>
      <c r="I134" s="55" t="s">
        <v>344</v>
      </c>
      <c r="J134" s="25">
        <v>24.0</v>
      </c>
      <c r="K134" s="25">
        <v>16.0</v>
      </c>
      <c r="L134" s="25"/>
      <c r="M134" s="31" t="s">
        <v>239</v>
      </c>
      <c r="N134" s="31" t="s">
        <v>240</v>
      </c>
      <c r="O134" s="31" t="s">
        <v>258</v>
      </c>
      <c r="P134" s="31" t="s">
        <v>259</v>
      </c>
      <c r="Q134" s="31" t="s">
        <v>243</v>
      </c>
      <c r="R134" s="32">
        <v>1.0</v>
      </c>
      <c r="S134" s="31" t="s">
        <v>336</v>
      </c>
      <c r="T134" s="31" t="s">
        <v>250</v>
      </c>
      <c r="U134" s="31" t="s">
        <v>245</v>
      </c>
      <c r="V134" s="31" t="s">
        <v>246</v>
      </c>
      <c r="W134" s="24"/>
      <c r="X134" s="24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>
      <c r="A135" s="25" t="s">
        <v>77</v>
      </c>
      <c r="B135" s="50" t="s">
        <v>345</v>
      </c>
      <c r="C135" s="56" t="s">
        <v>346</v>
      </c>
      <c r="D135" s="52" t="s">
        <v>235</v>
      </c>
      <c r="E135" s="53"/>
      <c r="F135" s="61" t="s">
        <v>347</v>
      </c>
      <c r="G135" s="25" t="s">
        <v>348</v>
      </c>
      <c r="H135" s="67">
        <v>2.0</v>
      </c>
      <c r="I135" s="55" t="s">
        <v>349</v>
      </c>
      <c r="J135" s="25">
        <v>76.0</v>
      </c>
      <c r="K135" s="25">
        <v>13.0</v>
      </c>
      <c r="L135" s="25"/>
      <c r="M135" s="31" t="s">
        <v>239</v>
      </c>
      <c r="N135" s="31" t="s">
        <v>240</v>
      </c>
      <c r="O135" s="31" t="s">
        <v>258</v>
      </c>
      <c r="P135" s="31" t="s">
        <v>259</v>
      </c>
      <c r="Q135" s="31" t="s">
        <v>243</v>
      </c>
      <c r="R135" s="32">
        <v>1.0</v>
      </c>
      <c r="S135" s="31" t="s">
        <v>336</v>
      </c>
      <c r="T135" s="31" t="s">
        <v>250</v>
      </c>
      <c r="U135" s="31" t="s">
        <v>250</v>
      </c>
      <c r="V135" s="31" t="s">
        <v>295</v>
      </c>
      <c r="W135" s="24"/>
      <c r="X135" s="24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>
      <c r="A136" s="25" t="s">
        <v>77</v>
      </c>
      <c r="B136" s="59" t="s">
        <v>345</v>
      </c>
      <c r="C136" s="56" t="s">
        <v>346</v>
      </c>
      <c r="D136" s="52" t="s">
        <v>235</v>
      </c>
      <c r="E136" s="53"/>
      <c r="F136" s="61" t="s">
        <v>347</v>
      </c>
      <c r="G136" s="25" t="s">
        <v>350</v>
      </c>
      <c r="H136" s="67">
        <v>3.0</v>
      </c>
      <c r="I136" s="55" t="s">
        <v>351</v>
      </c>
      <c r="J136" s="25">
        <v>80.0</v>
      </c>
      <c r="K136" s="25">
        <v>64.0</v>
      </c>
      <c r="L136" s="25"/>
      <c r="M136" s="31" t="s">
        <v>239</v>
      </c>
      <c r="N136" s="31" t="s">
        <v>240</v>
      </c>
      <c r="O136" s="31" t="s">
        <v>258</v>
      </c>
      <c r="P136" s="31" t="s">
        <v>259</v>
      </c>
      <c r="Q136" s="31" t="s">
        <v>243</v>
      </c>
      <c r="R136" s="32">
        <v>1.0</v>
      </c>
      <c r="S136" s="31" t="s">
        <v>336</v>
      </c>
      <c r="T136" s="31" t="s">
        <v>250</v>
      </c>
      <c r="U136" s="31" t="s">
        <v>250</v>
      </c>
      <c r="V136" s="31" t="s">
        <v>246</v>
      </c>
      <c r="W136" s="24"/>
      <c r="X136" s="24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>
      <c r="A137" s="25" t="s">
        <v>86</v>
      </c>
      <c r="B137" s="50" t="s">
        <v>352</v>
      </c>
      <c r="C137" s="56" t="s">
        <v>353</v>
      </c>
      <c r="D137" s="52" t="s">
        <v>235</v>
      </c>
      <c r="E137" s="53"/>
      <c r="F137" s="61" t="s">
        <v>354</v>
      </c>
      <c r="G137" s="25" t="s">
        <v>355</v>
      </c>
      <c r="H137" s="64">
        <v>1.0</v>
      </c>
      <c r="I137" s="55" t="s">
        <v>356</v>
      </c>
      <c r="J137" s="25">
        <v>48.0</v>
      </c>
      <c r="K137" s="25">
        <v>39.0</v>
      </c>
      <c r="L137" s="25"/>
      <c r="M137" s="31" t="s">
        <v>357</v>
      </c>
      <c r="N137" s="38" t="s">
        <v>240</v>
      </c>
      <c r="O137" s="31" t="s">
        <v>258</v>
      </c>
      <c r="P137" s="31" t="s">
        <v>259</v>
      </c>
      <c r="Q137" s="31" t="s">
        <v>243</v>
      </c>
      <c r="R137" s="32">
        <v>1.0</v>
      </c>
      <c r="S137" s="31" t="s">
        <v>244</v>
      </c>
      <c r="T137" s="31" t="s">
        <v>245</v>
      </c>
      <c r="U137" s="31" t="s">
        <v>245</v>
      </c>
      <c r="V137" s="31" t="s">
        <v>295</v>
      </c>
      <c r="W137" s="24"/>
      <c r="X137" s="24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>
      <c r="A138" s="25" t="s">
        <v>86</v>
      </c>
      <c r="B138" s="50" t="s">
        <v>352</v>
      </c>
      <c r="C138" s="56" t="s">
        <v>353</v>
      </c>
      <c r="D138" s="52" t="s">
        <v>235</v>
      </c>
      <c r="E138" s="53"/>
      <c r="F138" s="61" t="s">
        <v>354</v>
      </c>
      <c r="G138" s="25" t="s">
        <v>355</v>
      </c>
      <c r="H138" s="64">
        <v>2.0</v>
      </c>
      <c r="I138" s="55" t="s">
        <v>358</v>
      </c>
      <c r="J138" s="25">
        <v>48.0</v>
      </c>
      <c r="K138" s="25">
        <v>23.0</v>
      </c>
      <c r="L138" s="25"/>
      <c r="M138" s="31" t="s">
        <v>357</v>
      </c>
      <c r="N138" s="38" t="s">
        <v>240</v>
      </c>
      <c r="O138" s="31" t="s">
        <v>258</v>
      </c>
      <c r="P138" s="31" t="s">
        <v>259</v>
      </c>
      <c r="Q138" s="31" t="s">
        <v>243</v>
      </c>
      <c r="R138" s="32">
        <v>1.0</v>
      </c>
      <c r="S138" s="31" t="s">
        <v>244</v>
      </c>
      <c r="T138" s="31" t="s">
        <v>245</v>
      </c>
      <c r="U138" s="31" t="s">
        <v>245</v>
      </c>
      <c r="V138" s="31" t="s">
        <v>295</v>
      </c>
      <c r="W138" s="24"/>
      <c r="X138" s="24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>
      <c r="A139" s="25" t="s">
        <v>86</v>
      </c>
      <c r="B139" s="50" t="s">
        <v>352</v>
      </c>
      <c r="C139" s="56" t="s">
        <v>353</v>
      </c>
      <c r="D139" s="52" t="s">
        <v>235</v>
      </c>
      <c r="E139" s="53"/>
      <c r="F139" s="61" t="s">
        <v>354</v>
      </c>
      <c r="G139" s="25" t="s">
        <v>355</v>
      </c>
      <c r="H139" s="64">
        <v>3.0</v>
      </c>
      <c r="I139" s="55" t="s">
        <v>359</v>
      </c>
      <c r="J139" s="25">
        <v>48.0</v>
      </c>
      <c r="K139" s="25">
        <v>43.0</v>
      </c>
      <c r="L139" s="25"/>
      <c r="M139" s="31" t="s">
        <v>357</v>
      </c>
      <c r="N139" s="38" t="s">
        <v>240</v>
      </c>
      <c r="O139" s="31" t="s">
        <v>258</v>
      </c>
      <c r="P139" s="31" t="s">
        <v>259</v>
      </c>
      <c r="Q139" s="31" t="s">
        <v>243</v>
      </c>
      <c r="R139" s="32">
        <v>1.0</v>
      </c>
      <c r="S139" s="31" t="s">
        <v>244</v>
      </c>
      <c r="T139" s="31" t="s">
        <v>245</v>
      </c>
      <c r="U139" s="31" t="s">
        <v>245</v>
      </c>
      <c r="V139" s="31" t="s">
        <v>295</v>
      </c>
      <c r="W139" s="24"/>
      <c r="X139" s="24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>
      <c r="A140" s="25" t="s">
        <v>86</v>
      </c>
      <c r="B140" s="50" t="s">
        <v>360</v>
      </c>
      <c r="C140" s="51" t="s">
        <v>361</v>
      </c>
      <c r="D140" s="52" t="s">
        <v>235</v>
      </c>
      <c r="E140" s="53"/>
      <c r="F140" s="61" t="s">
        <v>362</v>
      </c>
      <c r="G140" s="25" t="s">
        <v>363</v>
      </c>
      <c r="H140" s="64">
        <v>1.0</v>
      </c>
      <c r="I140" s="55" t="s">
        <v>364</v>
      </c>
      <c r="J140" s="25">
        <v>54.0</v>
      </c>
      <c r="K140" s="25">
        <v>49.0</v>
      </c>
      <c r="L140" s="25"/>
      <c r="M140" s="31" t="s">
        <v>357</v>
      </c>
      <c r="N140" s="38" t="s">
        <v>240</v>
      </c>
      <c r="O140" s="38" t="s">
        <v>280</v>
      </c>
      <c r="P140" s="31" t="s">
        <v>259</v>
      </c>
      <c r="Q140" s="31" t="s">
        <v>243</v>
      </c>
      <c r="R140" s="32">
        <v>1.0</v>
      </c>
      <c r="S140" s="31" t="s">
        <v>244</v>
      </c>
      <c r="T140" s="31" t="s">
        <v>245</v>
      </c>
      <c r="U140" s="31" t="s">
        <v>245</v>
      </c>
      <c r="V140" s="31" t="s">
        <v>295</v>
      </c>
      <c r="W140" s="24"/>
      <c r="X140" s="24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>
      <c r="A141" s="25" t="s">
        <v>86</v>
      </c>
      <c r="B141" s="50" t="s">
        <v>360</v>
      </c>
      <c r="C141" s="51" t="s">
        <v>361</v>
      </c>
      <c r="D141" s="52" t="s">
        <v>235</v>
      </c>
      <c r="E141" s="53"/>
      <c r="F141" s="61" t="s">
        <v>362</v>
      </c>
      <c r="G141" s="25" t="s">
        <v>363</v>
      </c>
      <c r="H141" s="64">
        <v>1.0</v>
      </c>
      <c r="I141" s="70" t="s">
        <v>365</v>
      </c>
      <c r="J141" s="25">
        <v>54.0</v>
      </c>
      <c r="K141" s="25">
        <v>32.0</v>
      </c>
      <c r="L141" s="25"/>
      <c r="M141" s="31" t="s">
        <v>357</v>
      </c>
      <c r="N141" s="38" t="s">
        <v>240</v>
      </c>
      <c r="O141" s="38" t="s">
        <v>280</v>
      </c>
      <c r="P141" s="31" t="s">
        <v>259</v>
      </c>
      <c r="Q141" s="31" t="s">
        <v>243</v>
      </c>
      <c r="R141" s="32">
        <v>1.0</v>
      </c>
      <c r="S141" s="31" t="s">
        <v>244</v>
      </c>
      <c r="T141" s="31" t="s">
        <v>245</v>
      </c>
      <c r="U141" s="31" t="s">
        <v>245</v>
      </c>
      <c r="V141" s="31" t="s">
        <v>295</v>
      </c>
      <c r="W141" s="24"/>
      <c r="X141" s="24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>
      <c r="A142" s="25" t="s">
        <v>86</v>
      </c>
      <c r="B142" s="50" t="s">
        <v>360</v>
      </c>
      <c r="C142" s="51" t="s">
        <v>361</v>
      </c>
      <c r="D142" s="52" t="s">
        <v>235</v>
      </c>
      <c r="E142" s="53"/>
      <c r="F142" s="61" t="s">
        <v>362</v>
      </c>
      <c r="G142" s="25" t="s">
        <v>363</v>
      </c>
      <c r="H142" s="64">
        <v>1.0</v>
      </c>
      <c r="I142" s="70" t="s">
        <v>366</v>
      </c>
      <c r="J142" s="25">
        <v>54.0</v>
      </c>
      <c r="K142" s="25">
        <v>41.0</v>
      </c>
      <c r="L142" s="25"/>
      <c r="M142" s="31" t="s">
        <v>357</v>
      </c>
      <c r="N142" s="38" t="s">
        <v>240</v>
      </c>
      <c r="O142" s="38" t="s">
        <v>280</v>
      </c>
      <c r="P142" s="31" t="s">
        <v>259</v>
      </c>
      <c r="Q142" s="31" t="s">
        <v>243</v>
      </c>
      <c r="R142" s="32">
        <v>1.0</v>
      </c>
      <c r="S142" s="31" t="s">
        <v>244</v>
      </c>
      <c r="T142" s="31" t="s">
        <v>245</v>
      </c>
      <c r="U142" s="31" t="s">
        <v>245</v>
      </c>
      <c r="V142" s="31" t="s">
        <v>295</v>
      </c>
      <c r="W142" s="24"/>
      <c r="X142" s="24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>
      <c r="A143" s="25" t="s">
        <v>86</v>
      </c>
      <c r="B143" s="50" t="s">
        <v>360</v>
      </c>
      <c r="C143" s="51" t="s">
        <v>361</v>
      </c>
      <c r="D143" s="52" t="s">
        <v>235</v>
      </c>
      <c r="E143" s="53"/>
      <c r="F143" s="61" t="s">
        <v>362</v>
      </c>
      <c r="G143" s="25" t="s">
        <v>363</v>
      </c>
      <c r="H143" s="64">
        <v>1.0</v>
      </c>
      <c r="I143" s="70" t="s">
        <v>367</v>
      </c>
      <c r="J143" s="25">
        <v>61.0</v>
      </c>
      <c r="K143" s="25">
        <v>40.0</v>
      </c>
      <c r="L143" s="25"/>
      <c r="M143" s="31" t="s">
        <v>357</v>
      </c>
      <c r="N143" s="38" t="s">
        <v>240</v>
      </c>
      <c r="O143" s="38" t="s">
        <v>280</v>
      </c>
      <c r="P143" s="31" t="s">
        <v>259</v>
      </c>
      <c r="Q143" s="31" t="s">
        <v>243</v>
      </c>
      <c r="R143" s="32">
        <v>1.0</v>
      </c>
      <c r="S143" s="31" t="s">
        <v>244</v>
      </c>
      <c r="T143" s="31" t="s">
        <v>245</v>
      </c>
      <c r="U143" s="31" t="s">
        <v>245</v>
      </c>
      <c r="V143" s="31" t="s">
        <v>295</v>
      </c>
      <c r="W143" s="24"/>
      <c r="X143" s="24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>
      <c r="A144" s="25" t="s">
        <v>86</v>
      </c>
      <c r="B144" s="50" t="s">
        <v>360</v>
      </c>
      <c r="C144" s="51" t="s">
        <v>361</v>
      </c>
      <c r="D144" s="52" t="s">
        <v>235</v>
      </c>
      <c r="E144" s="53"/>
      <c r="F144" s="61" t="s">
        <v>362</v>
      </c>
      <c r="G144" s="25" t="s">
        <v>368</v>
      </c>
      <c r="H144" s="64">
        <v>2.0</v>
      </c>
      <c r="I144" s="55" t="s">
        <v>369</v>
      </c>
      <c r="J144" s="25">
        <v>98.0</v>
      </c>
      <c r="K144" s="25">
        <v>70.0</v>
      </c>
      <c r="L144" s="25"/>
      <c r="M144" s="31" t="s">
        <v>357</v>
      </c>
      <c r="N144" s="38" t="s">
        <v>240</v>
      </c>
      <c r="O144" s="38" t="s">
        <v>280</v>
      </c>
      <c r="P144" s="31" t="s">
        <v>259</v>
      </c>
      <c r="Q144" s="31" t="s">
        <v>243</v>
      </c>
      <c r="R144" s="32">
        <v>1.0</v>
      </c>
      <c r="S144" s="31" t="s">
        <v>244</v>
      </c>
      <c r="T144" s="31" t="s">
        <v>245</v>
      </c>
      <c r="U144" s="31" t="s">
        <v>245</v>
      </c>
      <c r="V144" s="31" t="s">
        <v>295</v>
      </c>
      <c r="W144" s="24"/>
      <c r="X144" s="24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>
      <c r="A145" s="25" t="s">
        <v>86</v>
      </c>
      <c r="B145" s="50" t="s">
        <v>360</v>
      </c>
      <c r="C145" s="51" t="s">
        <v>361</v>
      </c>
      <c r="D145" s="52" t="s">
        <v>235</v>
      </c>
      <c r="E145" s="53"/>
      <c r="F145" s="61" t="s">
        <v>362</v>
      </c>
      <c r="G145" s="25" t="s">
        <v>368</v>
      </c>
      <c r="H145" s="64">
        <v>2.0</v>
      </c>
      <c r="I145" s="55" t="s">
        <v>370</v>
      </c>
      <c r="J145" s="25">
        <v>98.0</v>
      </c>
      <c r="K145" s="25">
        <v>65.0</v>
      </c>
      <c r="L145" s="25"/>
      <c r="M145" s="31" t="s">
        <v>357</v>
      </c>
      <c r="N145" s="38" t="s">
        <v>240</v>
      </c>
      <c r="O145" s="38" t="s">
        <v>280</v>
      </c>
      <c r="P145" s="31" t="s">
        <v>259</v>
      </c>
      <c r="Q145" s="31" t="s">
        <v>243</v>
      </c>
      <c r="R145" s="32">
        <v>1.0</v>
      </c>
      <c r="S145" s="31" t="s">
        <v>244</v>
      </c>
      <c r="T145" s="31" t="s">
        <v>245</v>
      </c>
      <c r="U145" s="31" t="s">
        <v>245</v>
      </c>
      <c r="V145" s="31" t="s">
        <v>295</v>
      </c>
      <c r="W145" s="24"/>
      <c r="X145" s="24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>
      <c r="A146" s="25" t="s">
        <v>86</v>
      </c>
      <c r="B146" s="50" t="s">
        <v>360</v>
      </c>
      <c r="C146" s="51" t="s">
        <v>361</v>
      </c>
      <c r="D146" s="52" t="s">
        <v>235</v>
      </c>
      <c r="E146" s="53"/>
      <c r="F146" s="61" t="s">
        <v>362</v>
      </c>
      <c r="G146" s="25" t="s">
        <v>368</v>
      </c>
      <c r="H146" s="64">
        <v>2.0</v>
      </c>
      <c r="I146" s="55" t="s">
        <v>371</v>
      </c>
      <c r="J146" s="25">
        <v>98.0</v>
      </c>
      <c r="K146" s="25">
        <v>34.0</v>
      </c>
      <c r="L146" s="25"/>
      <c r="M146" s="31" t="s">
        <v>357</v>
      </c>
      <c r="N146" s="38" t="s">
        <v>240</v>
      </c>
      <c r="O146" s="38" t="s">
        <v>280</v>
      </c>
      <c r="P146" s="31" t="s">
        <v>259</v>
      </c>
      <c r="Q146" s="31" t="s">
        <v>243</v>
      </c>
      <c r="R146" s="32">
        <v>1.0</v>
      </c>
      <c r="S146" s="31" t="s">
        <v>244</v>
      </c>
      <c r="T146" s="31" t="s">
        <v>245</v>
      </c>
      <c r="U146" s="31" t="s">
        <v>245</v>
      </c>
      <c r="V146" s="31" t="s">
        <v>295</v>
      </c>
      <c r="W146" s="24"/>
      <c r="X146" s="24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>
      <c r="A147" s="25" t="s">
        <v>86</v>
      </c>
      <c r="B147" s="50" t="s">
        <v>360</v>
      </c>
      <c r="C147" s="51" t="s">
        <v>361</v>
      </c>
      <c r="D147" s="52" t="s">
        <v>235</v>
      </c>
      <c r="E147" s="53"/>
      <c r="F147" s="61" t="s">
        <v>362</v>
      </c>
      <c r="G147" s="25" t="s">
        <v>368</v>
      </c>
      <c r="H147" s="64">
        <v>2.0</v>
      </c>
      <c r="I147" s="55" t="s">
        <v>372</v>
      </c>
      <c r="J147" s="25">
        <v>98.0</v>
      </c>
      <c r="K147" s="25">
        <v>56.0</v>
      </c>
      <c r="L147" s="25"/>
      <c r="M147" s="31" t="s">
        <v>357</v>
      </c>
      <c r="N147" s="38" t="s">
        <v>240</v>
      </c>
      <c r="O147" s="38" t="s">
        <v>280</v>
      </c>
      <c r="P147" s="31" t="s">
        <v>259</v>
      </c>
      <c r="Q147" s="31" t="s">
        <v>243</v>
      </c>
      <c r="R147" s="32">
        <v>1.0</v>
      </c>
      <c r="S147" s="31" t="s">
        <v>244</v>
      </c>
      <c r="T147" s="31" t="s">
        <v>245</v>
      </c>
      <c r="U147" s="31" t="s">
        <v>245</v>
      </c>
      <c r="V147" s="31" t="s">
        <v>295</v>
      </c>
      <c r="W147" s="24"/>
      <c r="X147" s="24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>
      <c r="A148" s="25" t="s">
        <v>86</v>
      </c>
      <c r="B148" s="50" t="s">
        <v>360</v>
      </c>
      <c r="C148" s="51" t="s">
        <v>361</v>
      </c>
      <c r="D148" s="52" t="s">
        <v>235</v>
      </c>
      <c r="E148" s="53"/>
      <c r="F148" s="61" t="s">
        <v>362</v>
      </c>
      <c r="G148" s="25" t="s">
        <v>373</v>
      </c>
      <c r="H148" s="64">
        <v>3.0</v>
      </c>
      <c r="I148" s="55" t="s">
        <v>369</v>
      </c>
      <c r="J148" s="25">
        <v>64.0</v>
      </c>
      <c r="K148" s="25">
        <v>24.0</v>
      </c>
      <c r="L148" s="25"/>
      <c r="M148" s="31" t="s">
        <v>357</v>
      </c>
      <c r="N148" s="38" t="s">
        <v>240</v>
      </c>
      <c r="O148" s="31" t="s">
        <v>280</v>
      </c>
      <c r="P148" s="31" t="s">
        <v>259</v>
      </c>
      <c r="Q148" s="31" t="s">
        <v>243</v>
      </c>
      <c r="R148" s="32">
        <v>1.0</v>
      </c>
      <c r="S148" s="31" t="s">
        <v>244</v>
      </c>
      <c r="T148" s="31" t="s">
        <v>245</v>
      </c>
      <c r="U148" s="31" t="s">
        <v>245</v>
      </c>
      <c r="V148" s="31" t="s">
        <v>246</v>
      </c>
      <c r="W148" s="24"/>
      <c r="X148" s="24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>
      <c r="A149" s="25" t="s">
        <v>86</v>
      </c>
      <c r="B149" s="50" t="s">
        <v>360</v>
      </c>
      <c r="C149" s="51" t="s">
        <v>361</v>
      </c>
      <c r="D149" s="52" t="s">
        <v>235</v>
      </c>
      <c r="E149" s="53"/>
      <c r="F149" s="61" t="s">
        <v>362</v>
      </c>
      <c r="G149" s="25" t="s">
        <v>373</v>
      </c>
      <c r="H149" s="64">
        <v>3.0</v>
      </c>
      <c r="I149" s="55" t="s">
        <v>370</v>
      </c>
      <c r="J149" s="25">
        <v>64.0</v>
      </c>
      <c r="K149" s="25">
        <v>18.0</v>
      </c>
      <c r="L149" s="25"/>
      <c r="M149" s="31" t="s">
        <v>357</v>
      </c>
      <c r="N149" s="38" t="s">
        <v>240</v>
      </c>
      <c r="O149" s="31" t="s">
        <v>280</v>
      </c>
      <c r="P149" s="31" t="s">
        <v>259</v>
      </c>
      <c r="Q149" s="31" t="s">
        <v>243</v>
      </c>
      <c r="R149" s="32">
        <v>1.0</v>
      </c>
      <c r="S149" s="31" t="s">
        <v>244</v>
      </c>
      <c r="T149" s="31" t="s">
        <v>245</v>
      </c>
      <c r="U149" s="31" t="s">
        <v>245</v>
      </c>
      <c r="V149" s="31" t="s">
        <v>246</v>
      </c>
      <c r="W149" s="24"/>
      <c r="X149" s="24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>
      <c r="A150" s="25" t="s">
        <v>86</v>
      </c>
      <c r="B150" s="50" t="s">
        <v>360</v>
      </c>
      <c r="C150" s="51" t="s">
        <v>361</v>
      </c>
      <c r="D150" s="52" t="s">
        <v>235</v>
      </c>
      <c r="E150" s="53"/>
      <c r="F150" s="61" t="s">
        <v>362</v>
      </c>
      <c r="G150" s="25" t="s">
        <v>373</v>
      </c>
      <c r="H150" s="64">
        <v>3.0</v>
      </c>
      <c r="I150" s="55" t="s">
        <v>371</v>
      </c>
      <c r="J150" s="25">
        <v>64.0</v>
      </c>
      <c r="K150" s="25">
        <v>7.0</v>
      </c>
      <c r="L150" s="25"/>
      <c r="M150" s="31" t="s">
        <v>357</v>
      </c>
      <c r="N150" s="38" t="s">
        <v>240</v>
      </c>
      <c r="O150" s="31" t="s">
        <v>280</v>
      </c>
      <c r="P150" s="31" t="s">
        <v>259</v>
      </c>
      <c r="Q150" s="31" t="s">
        <v>243</v>
      </c>
      <c r="R150" s="32">
        <v>1.0</v>
      </c>
      <c r="S150" s="31" t="s">
        <v>244</v>
      </c>
      <c r="T150" s="31" t="s">
        <v>245</v>
      </c>
      <c r="U150" s="31" t="s">
        <v>245</v>
      </c>
      <c r="V150" s="31" t="s">
        <v>246</v>
      </c>
      <c r="W150" s="24"/>
      <c r="X150" s="24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>
      <c r="A151" s="25" t="s">
        <v>86</v>
      </c>
      <c r="B151" s="50" t="s">
        <v>360</v>
      </c>
      <c r="C151" s="51" t="s">
        <v>361</v>
      </c>
      <c r="D151" s="52" t="s">
        <v>235</v>
      </c>
      <c r="E151" s="53"/>
      <c r="F151" s="61" t="s">
        <v>362</v>
      </c>
      <c r="G151" s="25" t="s">
        <v>373</v>
      </c>
      <c r="H151" s="64">
        <v>3.0</v>
      </c>
      <c r="I151" s="55" t="s">
        <v>372</v>
      </c>
      <c r="J151" s="25">
        <v>64.0</v>
      </c>
      <c r="K151" s="25">
        <v>14.0</v>
      </c>
      <c r="L151" s="25"/>
      <c r="M151" s="31" t="s">
        <v>357</v>
      </c>
      <c r="N151" s="38" t="s">
        <v>240</v>
      </c>
      <c r="O151" s="31" t="s">
        <v>280</v>
      </c>
      <c r="P151" s="31" t="s">
        <v>259</v>
      </c>
      <c r="Q151" s="31" t="s">
        <v>243</v>
      </c>
      <c r="R151" s="32">
        <v>1.0</v>
      </c>
      <c r="S151" s="31" t="s">
        <v>244</v>
      </c>
      <c r="T151" s="31" t="s">
        <v>245</v>
      </c>
      <c r="U151" s="31" t="s">
        <v>245</v>
      </c>
      <c r="V151" s="31" t="s">
        <v>246</v>
      </c>
      <c r="W151" s="24"/>
      <c r="X151" s="24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>
      <c r="A152" s="25" t="s">
        <v>86</v>
      </c>
      <c r="B152" s="50" t="s">
        <v>360</v>
      </c>
      <c r="C152" s="51" t="s">
        <v>361</v>
      </c>
      <c r="D152" s="52" t="s">
        <v>235</v>
      </c>
      <c r="E152" s="53"/>
      <c r="F152" s="61" t="s">
        <v>362</v>
      </c>
      <c r="G152" s="25" t="s">
        <v>374</v>
      </c>
      <c r="H152" s="64">
        <v>4.0</v>
      </c>
      <c r="I152" s="55" t="s">
        <v>369</v>
      </c>
      <c r="J152" s="25">
        <v>36.0</v>
      </c>
      <c r="K152" s="25">
        <v>29.0</v>
      </c>
      <c r="L152" s="25"/>
      <c r="M152" s="31" t="s">
        <v>357</v>
      </c>
      <c r="N152" s="38" t="s">
        <v>240</v>
      </c>
      <c r="O152" s="31" t="s">
        <v>280</v>
      </c>
      <c r="P152" s="31" t="s">
        <v>259</v>
      </c>
      <c r="Q152" s="31" t="s">
        <v>243</v>
      </c>
      <c r="R152" s="32">
        <v>1.0</v>
      </c>
      <c r="S152" s="31" t="s">
        <v>244</v>
      </c>
      <c r="T152" s="31" t="s">
        <v>245</v>
      </c>
      <c r="U152" s="31" t="s">
        <v>245</v>
      </c>
      <c r="V152" s="31" t="s">
        <v>246</v>
      </c>
      <c r="W152" s="24"/>
      <c r="X152" s="24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>
      <c r="A153" s="25" t="s">
        <v>86</v>
      </c>
      <c r="B153" s="50" t="s">
        <v>360</v>
      </c>
      <c r="C153" s="51" t="s">
        <v>361</v>
      </c>
      <c r="D153" s="52" t="s">
        <v>235</v>
      </c>
      <c r="E153" s="53"/>
      <c r="F153" s="61" t="s">
        <v>362</v>
      </c>
      <c r="G153" s="25" t="s">
        <v>374</v>
      </c>
      <c r="H153" s="64">
        <v>4.0</v>
      </c>
      <c r="I153" s="55" t="s">
        <v>370</v>
      </c>
      <c r="J153" s="25">
        <v>22.0</v>
      </c>
      <c r="K153" s="25">
        <v>14.0</v>
      </c>
      <c r="L153" s="25"/>
      <c r="M153" s="31" t="s">
        <v>357</v>
      </c>
      <c r="N153" s="38" t="s">
        <v>240</v>
      </c>
      <c r="O153" s="31" t="s">
        <v>280</v>
      </c>
      <c r="P153" s="31" t="s">
        <v>259</v>
      </c>
      <c r="Q153" s="31" t="s">
        <v>243</v>
      </c>
      <c r="R153" s="32">
        <v>1.0</v>
      </c>
      <c r="S153" s="31" t="s">
        <v>244</v>
      </c>
      <c r="T153" s="31" t="s">
        <v>245</v>
      </c>
      <c r="U153" s="31" t="s">
        <v>245</v>
      </c>
      <c r="V153" s="31" t="s">
        <v>246</v>
      </c>
      <c r="W153" s="24"/>
      <c r="X153" s="24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>
      <c r="A154" s="25" t="s">
        <v>86</v>
      </c>
      <c r="B154" s="50" t="s">
        <v>375</v>
      </c>
      <c r="C154" s="56" t="s">
        <v>376</v>
      </c>
      <c r="D154" s="52" t="s">
        <v>235</v>
      </c>
      <c r="E154" s="53"/>
      <c r="F154" s="61" t="s">
        <v>377</v>
      </c>
      <c r="G154" s="25" t="s">
        <v>378</v>
      </c>
      <c r="H154" s="64">
        <v>1.0</v>
      </c>
      <c r="I154" s="55" t="s">
        <v>379</v>
      </c>
      <c r="J154" s="25">
        <v>67.0</v>
      </c>
      <c r="K154" s="25">
        <v>33.0</v>
      </c>
      <c r="L154" s="25"/>
      <c r="M154" s="31" t="s">
        <v>312</v>
      </c>
      <c r="N154" s="38" t="s">
        <v>240</v>
      </c>
      <c r="O154" s="31" t="s">
        <v>241</v>
      </c>
      <c r="P154" s="31" t="s">
        <v>380</v>
      </c>
      <c r="Q154" s="31" t="s">
        <v>243</v>
      </c>
      <c r="R154" s="32">
        <v>1.0</v>
      </c>
      <c r="S154" s="31" t="s">
        <v>244</v>
      </c>
      <c r="T154" s="31" t="s">
        <v>245</v>
      </c>
      <c r="U154" s="31" t="s">
        <v>250</v>
      </c>
      <c r="V154" s="31" t="s">
        <v>246</v>
      </c>
      <c r="W154" s="24"/>
      <c r="X154" s="24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>
      <c r="A155" s="25" t="s">
        <v>86</v>
      </c>
      <c r="B155" s="50" t="s">
        <v>375</v>
      </c>
      <c r="C155" s="56" t="s">
        <v>376</v>
      </c>
      <c r="D155" s="52" t="s">
        <v>235</v>
      </c>
      <c r="E155" s="53"/>
      <c r="F155" s="61" t="s">
        <v>377</v>
      </c>
      <c r="H155" s="64">
        <v>1.0</v>
      </c>
      <c r="I155" s="55" t="s">
        <v>381</v>
      </c>
      <c r="J155" s="25">
        <v>63.0</v>
      </c>
      <c r="K155" s="25">
        <v>27.0</v>
      </c>
      <c r="L155" s="25"/>
      <c r="M155" s="31" t="s">
        <v>312</v>
      </c>
      <c r="N155" s="38" t="s">
        <v>240</v>
      </c>
      <c r="O155" s="31" t="s">
        <v>241</v>
      </c>
      <c r="P155" s="31" t="s">
        <v>380</v>
      </c>
      <c r="Q155" s="31" t="s">
        <v>243</v>
      </c>
      <c r="R155" s="32">
        <v>1.0</v>
      </c>
      <c r="S155" s="31" t="s">
        <v>244</v>
      </c>
      <c r="T155" s="31" t="s">
        <v>245</v>
      </c>
      <c r="U155" s="31" t="s">
        <v>250</v>
      </c>
      <c r="V155" s="31" t="s">
        <v>246</v>
      </c>
      <c r="W155" s="24"/>
      <c r="X155" s="24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>
      <c r="A156" s="25" t="s">
        <v>86</v>
      </c>
      <c r="B156" s="50" t="s">
        <v>382</v>
      </c>
      <c r="C156" s="56" t="s">
        <v>383</v>
      </c>
      <c r="D156" s="52" t="s">
        <v>235</v>
      </c>
      <c r="E156" s="53"/>
      <c r="F156" s="71" t="s">
        <v>384</v>
      </c>
      <c r="G156" s="25" t="s">
        <v>385</v>
      </c>
      <c r="H156" s="64">
        <v>1.0</v>
      </c>
      <c r="I156" s="55" t="s">
        <v>386</v>
      </c>
      <c r="J156" s="25">
        <v>41.0</v>
      </c>
      <c r="K156" s="25">
        <v>34.0</v>
      </c>
      <c r="L156" s="25"/>
      <c r="M156" s="31" t="s">
        <v>312</v>
      </c>
      <c r="N156" s="38" t="s">
        <v>240</v>
      </c>
      <c r="O156" s="31" t="s">
        <v>280</v>
      </c>
      <c r="P156" s="31" t="s">
        <v>259</v>
      </c>
      <c r="Q156" s="31" t="s">
        <v>243</v>
      </c>
      <c r="R156" s="32">
        <v>1.0</v>
      </c>
      <c r="S156" s="31" t="s">
        <v>244</v>
      </c>
      <c r="T156" s="31" t="s">
        <v>245</v>
      </c>
      <c r="U156" s="31" t="s">
        <v>245</v>
      </c>
      <c r="V156" s="31" t="s">
        <v>246</v>
      </c>
      <c r="W156" s="24"/>
      <c r="X156" s="24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>
      <c r="A157" s="25" t="s">
        <v>86</v>
      </c>
      <c r="B157" s="50" t="s">
        <v>382</v>
      </c>
      <c r="C157" s="56" t="s">
        <v>383</v>
      </c>
      <c r="D157" s="52" t="s">
        <v>235</v>
      </c>
      <c r="E157" s="53"/>
      <c r="F157" s="71" t="s">
        <v>384</v>
      </c>
      <c r="G157" s="25" t="s">
        <v>385</v>
      </c>
      <c r="H157" s="64">
        <v>1.0</v>
      </c>
      <c r="I157" s="55" t="s">
        <v>387</v>
      </c>
      <c r="J157" s="25">
        <v>41.0</v>
      </c>
      <c r="K157" s="25">
        <v>35.0</v>
      </c>
      <c r="L157" s="25"/>
      <c r="M157" s="31" t="s">
        <v>312</v>
      </c>
      <c r="N157" s="38" t="s">
        <v>240</v>
      </c>
      <c r="O157" s="31" t="s">
        <v>280</v>
      </c>
      <c r="P157" s="31" t="s">
        <v>259</v>
      </c>
      <c r="Q157" s="31" t="s">
        <v>243</v>
      </c>
      <c r="R157" s="32">
        <v>1.0</v>
      </c>
      <c r="S157" s="31" t="s">
        <v>244</v>
      </c>
      <c r="T157" s="31" t="s">
        <v>245</v>
      </c>
      <c r="U157" s="31" t="s">
        <v>245</v>
      </c>
      <c r="V157" s="31" t="s">
        <v>246</v>
      </c>
      <c r="W157" s="24"/>
      <c r="X157" s="24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>
      <c r="A158" s="25" t="s">
        <v>86</v>
      </c>
      <c r="B158" s="50" t="s">
        <v>388</v>
      </c>
      <c r="C158" s="56" t="s">
        <v>389</v>
      </c>
      <c r="D158" s="52" t="s">
        <v>235</v>
      </c>
      <c r="E158" s="53"/>
      <c r="F158" s="61" t="s">
        <v>390</v>
      </c>
      <c r="G158" s="25" t="s">
        <v>391</v>
      </c>
      <c r="H158" s="64">
        <v>1.0</v>
      </c>
      <c r="I158" s="72"/>
      <c r="J158" s="25">
        <v>40.0</v>
      </c>
      <c r="K158" s="25">
        <v>23.0</v>
      </c>
      <c r="L158" s="25"/>
      <c r="M158" s="31" t="s">
        <v>239</v>
      </c>
      <c r="N158" s="38" t="s">
        <v>240</v>
      </c>
      <c r="O158" s="31" t="s">
        <v>280</v>
      </c>
      <c r="P158" s="31" t="s">
        <v>259</v>
      </c>
      <c r="Q158" s="31" t="s">
        <v>243</v>
      </c>
      <c r="R158" s="32">
        <v>1.0</v>
      </c>
      <c r="S158" s="31" t="s">
        <v>244</v>
      </c>
      <c r="T158" s="31" t="s">
        <v>245</v>
      </c>
      <c r="U158" s="31" t="s">
        <v>245</v>
      </c>
      <c r="V158" s="31" t="s">
        <v>295</v>
      </c>
      <c r="W158" s="24"/>
      <c r="X158" s="24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>
      <c r="A159" s="25" t="s">
        <v>115</v>
      </c>
      <c r="B159" s="50" t="s">
        <v>392</v>
      </c>
      <c r="C159" s="51" t="s">
        <v>393</v>
      </c>
      <c r="D159" s="52" t="s">
        <v>235</v>
      </c>
      <c r="E159" s="53"/>
      <c r="F159" s="73" t="s">
        <v>394</v>
      </c>
      <c r="G159" s="25" t="s">
        <v>237</v>
      </c>
      <c r="H159" s="74">
        <v>1.0</v>
      </c>
      <c r="I159" s="55" t="s">
        <v>395</v>
      </c>
      <c r="J159" s="25">
        <v>20.0</v>
      </c>
      <c r="K159" s="25">
        <v>15.0</v>
      </c>
      <c r="L159" s="25"/>
      <c r="M159" s="31" t="s">
        <v>312</v>
      </c>
      <c r="N159" s="31" t="s">
        <v>240</v>
      </c>
      <c r="O159" s="31" t="s">
        <v>258</v>
      </c>
      <c r="P159" s="31" t="s">
        <v>259</v>
      </c>
      <c r="Q159" s="31" t="s">
        <v>243</v>
      </c>
      <c r="R159" s="32">
        <v>1.0</v>
      </c>
      <c r="S159" s="31" t="s">
        <v>244</v>
      </c>
      <c r="T159" s="31" t="s">
        <v>250</v>
      </c>
      <c r="U159" s="31" t="s">
        <v>245</v>
      </c>
      <c r="V159" s="25" t="s">
        <v>246</v>
      </c>
      <c r="W159" s="24"/>
      <c r="X159" s="24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>
      <c r="A160" s="25" t="s">
        <v>115</v>
      </c>
      <c r="B160" s="50" t="s">
        <v>392</v>
      </c>
      <c r="C160" s="51" t="s">
        <v>393</v>
      </c>
      <c r="D160" s="52" t="s">
        <v>235</v>
      </c>
      <c r="E160" s="53"/>
      <c r="F160" s="75" t="s">
        <v>394</v>
      </c>
      <c r="G160" s="25" t="s">
        <v>237</v>
      </c>
      <c r="H160" s="74">
        <v>1.0</v>
      </c>
      <c r="I160" s="55" t="s">
        <v>396</v>
      </c>
      <c r="J160" s="25">
        <v>40.0</v>
      </c>
      <c r="K160" s="25">
        <v>18.0</v>
      </c>
      <c r="L160" s="25"/>
      <c r="M160" s="31" t="s">
        <v>312</v>
      </c>
      <c r="N160" s="31" t="s">
        <v>240</v>
      </c>
      <c r="O160" s="31" t="s">
        <v>258</v>
      </c>
      <c r="P160" s="31" t="s">
        <v>259</v>
      </c>
      <c r="Q160" s="31" t="s">
        <v>243</v>
      </c>
      <c r="R160" s="32">
        <v>1.0</v>
      </c>
      <c r="S160" s="31" t="s">
        <v>244</v>
      </c>
      <c r="T160" s="31" t="s">
        <v>250</v>
      </c>
      <c r="U160" s="31" t="s">
        <v>245</v>
      </c>
      <c r="V160" s="25" t="s">
        <v>295</v>
      </c>
      <c r="W160" s="24"/>
      <c r="X160" s="24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>
      <c r="A161" s="25" t="s">
        <v>115</v>
      </c>
      <c r="B161" s="50" t="s">
        <v>392</v>
      </c>
      <c r="C161" s="51" t="s">
        <v>393</v>
      </c>
      <c r="D161" s="52" t="s">
        <v>235</v>
      </c>
      <c r="E161" s="53"/>
      <c r="F161" s="76" t="s">
        <v>394</v>
      </c>
      <c r="G161" s="25" t="s">
        <v>237</v>
      </c>
      <c r="H161" s="74">
        <v>1.0</v>
      </c>
      <c r="I161" s="55" t="s">
        <v>397</v>
      </c>
      <c r="J161" s="25">
        <v>320.0</v>
      </c>
      <c r="K161" s="25">
        <v>250.0</v>
      </c>
      <c r="L161" s="25"/>
      <c r="M161" s="31" t="s">
        <v>312</v>
      </c>
      <c r="N161" s="31" t="s">
        <v>240</v>
      </c>
      <c r="O161" s="31" t="s">
        <v>258</v>
      </c>
      <c r="P161" s="31" t="s">
        <v>259</v>
      </c>
      <c r="Q161" s="31" t="s">
        <v>243</v>
      </c>
      <c r="R161" s="32">
        <v>1.0</v>
      </c>
      <c r="S161" s="31" t="s">
        <v>244</v>
      </c>
      <c r="T161" s="31" t="s">
        <v>250</v>
      </c>
      <c r="U161" s="31" t="s">
        <v>250</v>
      </c>
      <c r="V161" s="25" t="s">
        <v>246</v>
      </c>
      <c r="W161" s="24"/>
      <c r="X161" s="24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>
      <c r="A162" s="25" t="s">
        <v>115</v>
      </c>
      <c r="B162" s="50" t="s">
        <v>392</v>
      </c>
      <c r="C162" s="51" t="s">
        <v>393</v>
      </c>
      <c r="D162" s="52" t="s">
        <v>235</v>
      </c>
      <c r="E162" s="53"/>
      <c r="F162" s="76" t="s">
        <v>394</v>
      </c>
      <c r="G162" s="25" t="s">
        <v>237</v>
      </c>
      <c r="H162" s="74">
        <v>1.0</v>
      </c>
      <c r="I162" s="55" t="s">
        <v>398</v>
      </c>
      <c r="J162" s="25">
        <v>640.0</v>
      </c>
      <c r="K162" s="25">
        <v>260.0</v>
      </c>
      <c r="L162" s="25"/>
      <c r="M162" s="31" t="s">
        <v>312</v>
      </c>
      <c r="N162" s="31" t="s">
        <v>240</v>
      </c>
      <c r="O162" s="31" t="s">
        <v>258</v>
      </c>
      <c r="P162" s="31" t="s">
        <v>259</v>
      </c>
      <c r="Q162" s="31" t="s">
        <v>243</v>
      </c>
      <c r="R162" s="32">
        <v>1.0</v>
      </c>
      <c r="S162" s="31" t="s">
        <v>244</v>
      </c>
      <c r="T162" s="31" t="s">
        <v>250</v>
      </c>
      <c r="U162" s="31" t="s">
        <v>250</v>
      </c>
      <c r="V162" s="25" t="s">
        <v>295</v>
      </c>
      <c r="W162" s="24"/>
      <c r="X162" s="24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</row>
    <row r="163">
      <c r="A163" s="25" t="s">
        <v>115</v>
      </c>
      <c r="B163" s="50" t="s">
        <v>392</v>
      </c>
      <c r="C163" s="51" t="s">
        <v>393</v>
      </c>
      <c r="D163" s="52" t="s">
        <v>235</v>
      </c>
      <c r="E163" s="53"/>
      <c r="F163" s="76" t="s">
        <v>394</v>
      </c>
      <c r="G163" s="25" t="s">
        <v>237</v>
      </c>
      <c r="H163" s="74">
        <v>2.0</v>
      </c>
      <c r="I163" s="55" t="s">
        <v>399</v>
      </c>
      <c r="J163" s="25">
        <v>120.0</v>
      </c>
      <c r="K163" s="25">
        <v>92.0</v>
      </c>
      <c r="L163" s="25"/>
      <c r="M163" s="31" t="s">
        <v>312</v>
      </c>
      <c r="N163" s="31" t="s">
        <v>240</v>
      </c>
      <c r="O163" s="31" t="s">
        <v>258</v>
      </c>
      <c r="P163" s="31" t="s">
        <v>259</v>
      </c>
      <c r="Q163" s="31" t="s">
        <v>243</v>
      </c>
      <c r="R163" s="32">
        <v>1.0</v>
      </c>
      <c r="S163" s="31" t="s">
        <v>244</v>
      </c>
      <c r="T163" s="31" t="s">
        <v>250</v>
      </c>
      <c r="U163" s="31" t="s">
        <v>250</v>
      </c>
      <c r="V163" s="25" t="s">
        <v>246</v>
      </c>
      <c r="W163" s="24"/>
      <c r="X163" s="24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</row>
    <row r="164">
      <c r="A164" s="25" t="s">
        <v>115</v>
      </c>
      <c r="B164" s="50" t="s">
        <v>392</v>
      </c>
      <c r="C164" s="51" t="s">
        <v>393</v>
      </c>
      <c r="D164" s="52" t="s">
        <v>235</v>
      </c>
      <c r="E164" s="53"/>
      <c r="F164" s="76" t="s">
        <v>394</v>
      </c>
      <c r="G164" s="25" t="s">
        <v>237</v>
      </c>
      <c r="H164" s="74">
        <v>2.0</v>
      </c>
      <c r="I164" s="55" t="s">
        <v>400</v>
      </c>
      <c r="J164" s="25">
        <v>120.0</v>
      </c>
      <c r="K164" s="25">
        <v>54.0</v>
      </c>
      <c r="L164" s="25"/>
      <c r="M164" s="31" t="s">
        <v>312</v>
      </c>
      <c r="N164" s="31" t="s">
        <v>240</v>
      </c>
      <c r="O164" s="31" t="s">
        <v>258</v>
      </c>
      <c r="P164" s="31" t="s">
        <v>259</v>
      </c>
      <c r="Q164" s="31" t="s">
        <v>243</v>
      </c>
      <c r="R164" s="32">
        <v>1.0</v>
      </c>
      <c r="S164" s="31" t="s">
        <v>244</v>
      </c>
      <c r="T164" s="31" t="s">
        <v>250</v>
      </c>
      <c r="U164" s="31" t="s">
        <v>250</v>
      </c>
      <c r="V164" s="25" t="s">
        <v>295</v>
      </c>
      <c r="W164" s="24"/>
      <c r="X164" s="24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</row>
    <row r="165">
      <c r="A165" s="25" t="s">
        <v>115</v>
      </c>
      <c r="B165" s="50" t="s">
        <v>392</v>
      </c>
      <c r="C165" s="51" t="s">
        <v>393</v>
      </c>
      <c r="D165" s="52" t="s">
        <v>235</v>
      </c>
      <c r="E165" s="53"/>
      <c r="F165" s="76" t="s">
        <v>394</v>
      </c>
      <c r="G165" s="25" t="s">
        <v>237</v>
      </c>
      <c r="H165" s="74">
        <v>2.0</v>
      </c>
      <c r="I165" s="55" t="s">
        <v>401</v>
      </c>
      <c r="J165" s="25">
        <v>120.0</v>
      </c>
      <c r="K165" s="25">
        <v>116.0</v>
      </c>
      <c r="L165" s="25"/>
      <c r="M165" s="31" t="s">
        <v>312</v>
      </c>
      <c r="N165" s="31" t="s">
        <v>240</v>
      </c>
      <c r="O165" s="31" t="s">
        <v>258</v>
      </c>
      <c r="P165" s="31" t="s">
        <v>259</v>
      </c>
      <c r="Q165" s="31" t="s">
        <v>243</v>
      </c>
      <c r="R165" s="32">
        <v>1.0</v>
      </c>
      <c r="S165" s="31" t="s">
        <v>244</v>
      </c>
      <c r="T165" s="31" t="s">
        <v>250</v>
      </c>
      <c r="U165" s="31" t="s">
        <v>250</v>
      </c>
      <c r="V165" s="25" t="s">
        <v>246</v>
      </c>
      <c r="W165" s="24"/>
      <c r="X165" s="24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</row>
    <row r="166">
      <c r="A166" s="25" t="s">
        <v>115</v>
      </c>
      <c r="B166" s="50" t="s">
        <v>392</v>
      </c>
      <c r="C166" s="51" t="s">
        <v>393</v>
      </c>
      <c r="D166" s="52" t="s">
        <v>235</v>
      </c>
      <c r="E166" s="53"/>
      <c r="F166" s="76" t="s">
        <v>394</v>
      </c>
      <c r="G166" s="25" t="s">
        <v>237</v>
      </c>
      <c r="H166" s="74">
        <v>2.0</v>
      </c>
      <c r="I166" s="55" t="s">
        <v>402</v>
      </c>
      <c r="J166" s="25">
        <v>120.0</v>
      </c>
      <c r="K166" s="25">
        <v>113.0</v>
      </c>
      <c r="L166" s="25"/>
      <c r="M166" s="31" t="s">
        <v>312</v>
      </c>
      <c r="N166" s="31" t="s">
        <v>240</v>
      </c>
      <c r="O166" s="31" t="s">
        <v>258</v>
      </c>
      <c r="P166" s="31" t="s">
        <v>259</v>
      </c>
      <c r="Q166" s="31" t="s">
        <v>243</v>
      </c>
      <c r="R166" s="32">
        <v>1.0</v>
      </c>
      <c r="S166" s="31" t="s">
        <v>244</v>
      </c>
      <c r="T166" s="31" t="s">
        <v>250</v>
      </c>
      <c r="U166" s="31" t="s">
        <v>250</v>
      </c>
      <c r="V166" s="25" t="s">
        <v>295</v>
      </c>
      <c r="W166" s="24"/>
      <c r="X166" s="24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</row>
    <row r="167">
      <c r="A167" s="25" t="s">
        <v>115</v>
      </c>
      <c r="B167" s="50" t="s">
        <v>392</v>
      </c>
      <c r="C167" s="51" t="s">
        <v>393</v>
      </c>
      <c r="D167" s="52" t="s">
        <v>235</v>
      </c>
      <c r="E167" s="53"/>
      <c r="F167" s="76" t="s">
        <v>394</v>
      </c>
      <c r="G167" s="25" t="s">
        <v>237</v>
      </c>
      <c r="H167" s="74">
        <v>2.0</v>
      </c>
      <c r="I167" s="55" t="s">
        <v>403</v>
      </c>
      <c r="J167" s="25">
        <v>120.0</v>
      </c>
      <c r="K167" s="25">
        <v>93.0</v>
      </c>
      <c r="L167" s="25"/>
      <c r="M167" s="31" t="s">
        <v>312</v>
      </c>
      <c r="N167" s="31" t="s">
        <v>240</v>
      </c>
      <c r="O167" s="31" t="s">
        <v>258</v>
      </c>
      <c r="P167" s="31" t="s">
        <v>259</v>
      </c>
      <c r="Q167" s="31" t="s">
        <v>243</v>
      </c>
      <c r="R167" s="32">
        <v>1.0</v>
      </c>
      <c r="S167" s="31" t="s">
        <v>244</v>
      </c>
      <c r="T167" s="31" t="s">
        <v>250</v>
      </c>
      <c r="U167" s="31" t="s">
        <v>250</v>
      </c>
      <c r="V167" s="25" t="s">
        <v>246</v>
      </c>
      <c r="W167" s="24"/>
      <c r="X167" s="24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</row>
    <row r="168">
      <c r="A168" s="25" t="s">
        <v>115</v>
      </c>
      <c r="B168" s="50" t="s">
        <v>392</v>
      </c>
      <c r="C168" s="51" t="s">
        <v>393</v>
      </c>
      <c r="D168" s="52" t="s">
        <v>235</v>
      </c>
      <c r="E168" s="53"/>
      <c r="F168" s="76" t="s">
        <v>394</v>
      </c>
      <c r="G168" s="25" t="s">
        <v>237</v>
      </c>
      <c r="H168" s="74">
        <v>2.0</v>
      </c>
      <c r="I168" s="55" t="s">
        <v>404</v>
      </c>
      <c r="J168" s="25">
        <v>120.0</v>
      </c>
      <c r="K168" s="25">
        <v>92.0</v>
      </c>
      <c r="L168" s="25"/>
      <c r="M168" s="31" t="s">
        <v>312</v>
      </c>
      <c r="N168" s="31" t="s">
        <v>240</v>
      </c>
      <c r="O168" s="31" t="s">
        <v>258</v>
      </c>
      <c r="P168" s="31" t="s">
        <v>259</v>
      </c>
      <c r="Q168" s="31" t="s">
        <v>243</v>
      </c>
      <c r="R168" s="32">
        <v>1.0</v>
      </c>
      <c r="S168" s="31" t="s">
        <v>244</v>
      </c>
      <c r="T168" s="31" t="s">
        <v>250</v>
      </c>
      <c r="U168" s="31" t="s">
        <v>250</v>
      </c>
      <c r="V168" s="25" t="s">
        <v>295</v>
      </c>
      <c r="W168" s="24"/>
      <c r="X168" s="24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</row>
    <row r="169">
      <c r="A169" s="25" t="s">
        <v>115</v>
      </c>
      <c r="B169" s="50" t="s">
        <v>405</v>
      </c>
      <c r="C169" s="77" t="s">
        <v>406</v>
      </c>
      <c r="D169" s="62" t="s">
        <v>235</v>
      </c>
      <c r="E169" s="63"/>
      <c r="F169" s="71" t="s">
        <v>407</v>
      </c>
      <c r="G169" s="25" t="s">
        <v>408</v>
      </c>
      <c r="H169" s="64">
        <v>1.0</v>
      </c>
      <c r="I169" s="25" t="s">
        <v>409</v>
      </c>
      <c r="J169" s="25">
        <v>154.0</v>
      </c>
      <c r="K169" s="25">
        <v>73.0</v>
      </c>
      <c r="L169" s="25"/>
      <c r="M169" s="25" t="s">
        <v>239</v>
      </c>
      <c r="N169" s="25" t="s">
        <v>240</v>
      </c>
      <c r="O169" s="25" t="s">
        <v>258</v>
      </c>
      <c r="P169" s="31" t="s">
        <v>259</v>
      </c>
      <c r="Q169" s="25" t="s">
        <v>243</v>
      </c>
      <c r="R169" s="32">
        <v>1.0</v>
      </c>
      <c r="S169" s="25" t="s">
        <v>410</v>
      </c>
      <c r="T169" s="25" t="s">
        <v>250</v>
      </c>
      <c r="U169" s="25" t="s">
        <v>245</v>
      </c>
      <c r="V169" s="25" t="s">
        <v>246</v>
      </c>
      <c r="W169" s="44"/>
      <c r="X169" s="44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</row>
    <row r="170">
      <c r="A170" s="25" t="s">
        <v>115</v>
      </c>
      <c r="B170" s="50" t="s">
        <v>405</v>
      </c>
      <c r="C170" s="77" t="s">
        <v>406</v>
      </c>
      <c r="D170" s="62" t="s">
        <v>235</v>
      </c>
      <c r="E170" s="63"/>
      <c r="F170" s="71" t="s">
        <v>407</v>
      </c>
      <c r="G170" s="25" t="s">
        <v>408</v>
      </c>
      <c r="H170" s="64">
        <v>1.0</v>
      </c>
      <c r="I170" s="25" t="s">
        <v>411</v>
      </c>
      <c r="J170" s="25">
        <v>261.0</v>
      </c>
      <c r="K170" s="78">
        <v>184.0</v>
      </c>
      <c r="L170" s="78"/>
      <c r="M170" s="25" t="s">
        <v>239</v>
      </c>
      <c r="N170" s="25" t="s">
        <v>240</v>
      </c>
      <c r="O170" s="25" t="s">
        <v>258</v>
      </c>
      <c r="P170" s="31" t="s">
        <v>259</v>
      </c>
      <c r="Q170" s="25" t="s">
        <v>243</v>
      </c>
      <c r="R170" s="32">
        <v>1.0</v>
      </c>
      <c r="S170" s="25" t="s">
        <v>410</v>
      </c>
      <c r="T170" s="25" t="s">
        <v>250</v>
      </c>
      <c r="U170" s="25" t="s">
        <v>245</v>
      </c>
      <c r="V170" s="25" t="s">
        <v>246</v>
      </c>
      <c r="W170" s="44"/>
      <c r="X170" s="44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</row>
    <row r="171">
      <c r="A171" s="79" t="s">
        <v>115</v>
      </c>
      <c r="B171" s="80" t="s">
        <v>405</v>
      </c>
      <c r="C171" s="77" t="s">
        <v>406</v>
      </c>
      <c r="D171" s="81" t="s">
        <v>235</v>
      </c>
      <c r="E171" s="82"/>
      <c r="F171" s="71" t="s">
        <v>407</v>
      </c>
      <c r="G171" s="83" t="s">
        <v>408</v>
      </c>
      <c r="H171" s="84">
        <v>1.0</v>
      </c>
      <c r="I171" s="83" t="s">
        <v>412</v>
      </c>
      <c r="J171" s="83">
        <v>207.0</v>
      </c>
      <c r="K171" s="83">
        <v>128.0</v>
      </c>
      <c r="L171" s="83"/>
      <c r="M171" s="76" t="s">
        <v>239</v>
      </c>
      <c r="N171" s="83" t="s">
        <v>240</v>
      </c>
      <c r="O171" s="83" t="s">
        <v>258</v>
      </c>
      <c r="P171" s="31" t="s">
        <v>259</v>
      </c>
      <c r="Q171" s="83" t="s">
        <v>243</v>
      </c>
      <c r="R171" s="32">
        <v>1.0</v>
      </c>
      <c r="S171" s="83" t="s">
        <v>410</v>
      </c>
      <c r="T171" s="83" t="s">
        <v>250</v>
      </c>
      <c r="U171" s="83" t="s">
        <v>245</v>
      </c>
      <c r="V171" s="83" t="s">
        <v>246</v>
      </c>
      <c r="W171" s="85"/>
      <c r="X171" s="85"/>
      <c r="Y171" s="26"/>
      <c r="Z171" s="26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</row>
    <row r="172">
      <c r="A172" s="79" t="s">
        <v>115</v>
      </c>
      <c r="B172" s="80" t="s">
        <v>405</v>
      </c>
      <c r="C172" s="77" t="s">
        <v>406</v>
      </c>
      <c r="D172" s="81" t="s">
        <v>235</v>
      </c>
      <c r="E172" s="82"/>
      <c r="F172" s="71" t="s">
        <v>407</v>
      </c>
      <c r="G172" s="83" t="s">
        <v>408</v>
      </c>
      <c r="H172" s="84">
        <v>1.0</v>
      </c>
      <c r="I172" s="83" t="s">
        <v>413</v>
      </c>
      <c r="J172" s="83">
        <v>208.0</v>
      </c>
      <c r="K172" s="83">
        <v>129.0</v>
      </c>
      <c r="L172" s="83"/>
      <c r="M172" s="76" t="s">
        <v>239</v>
      </c>
      <c r="N172" s="83" t="s">
        <v>240</v>
      </c>
      <c r="O172" s="83" t="s">
        <v>258</v>
      </c>
      <c r="P172" s="31" t="s">
        <v>259</v>
      </c>
      <c r="Q172" s="83" t="s">
        <v>243</v>
      </c>
      <c r="R172" s="32">
        <v>1.0</v>
      </c>
      <c r="S172" s="83" t="s">
        <v>410</v>
      </c>
      <c r="T172" s="83" t="s">
        <v>250</v>
      </c>
      <c r="U172" s="83" t="s">
        <v>245</v>
      </c>
      <c r="V172" s="83" t="s">
        <v>246</v>
      </c>
      <c r="W172" s="85"/>
      <c r="X172" s="85"/>
      <c r="Y172" s="26"/>
      <c r="Z172" s="26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</row>
    <row r="173">
      <c r="A173" s="79" t="s">
        <v>115</v>
      </c>
      <c r="B173" s="80" t="s">
        <v>405</v>
      </c>
      <c r="C173" s="77" t="s">
        <v>406</v>
      </c>
      <c r="D173" s="86" t="s">
        <v>235</v>
      </c>
      <c r="E173" s="82"/>
      <c r="F173" s="71" t="s">
        <v>407</v>
      </c>
      <c r="G173" s="83" t="s">
        <v>408</v>
      </c>
      <c r="H173" s="84">
        <v>2.0</v>
      </c>
      <c r="I173" s="38" t="s">
        <v>409</v>
      </c>
      <c r="J173" s="83">
        <v>45.0</v>
      </c>
      <c r="K173" s="83">
        <v>16.0</v>
      </c>
      <c r="L173" s="83"/>
      <c r="M173" s="87" t="s">
        <v>239</v>
      </c>
      <c r="N173" s="38" t="s">
        <v>240</v>
      </c>
      <c r="O173" s="38" t="s">
        <v>258</v>
      </c>
      <c r="P173" s="31" t="s">
        <v>259</v>
      </c>
      <c r="Q173" s="38" t="s">
        <v>243</v>
      </c>
      <c r="R173" s="32">
        <v>1.0</v>
      </c>
      <c r="S173" s="38" t="s">
        <v>336</v>
      </c>
      <c r="T173" s="38" t="s">
        <v>250</v>
      </c>
      <c r="U173" s="38" t="s">
        <v>245</v>
      </c>
      <c r="V173" s="83" t="s">
        <v>246</v>
      </c>
      <c r="W173" s="88"/>
      <c r="X173" s="88"/>
      <c r="Y173" s="89"/>
      <c r="Z173" s="89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</row>
    <row r="174">
      <c r="A174" s="79" t="s">
        <v>115</v>
      </c>
      <c r="B174" s="80" t="s">
        <v>405</v>
      </c>
      <c r="C174" s="77" t="s">
        <v>406</v>
      </c>
      <c r="D174" s="86" t="s">
        <v>235</v>
      </c>
      <c r="E174" s="82"/>
      <c r="F174" s="71" t="s">
        <v>407</v>
      </c>
      <c r="G174" s="83" t="s">
        <v>408</v>
      </c>
      <c r="H174" s="84">
        <v>2.0</v>
      </c>
      <c r="I174" s="38" t="s">
        <v>411</v>
      </c>
      <c r="J174" s="90">
        <v>66.0</v>
      </c>
      <c r="K174" s="78">
        <v>46.0</v>
      </c>
      <c r="L174" s="78"/>
      <c r="M174" s="87" t="s">
        <v>239</v>
      </c>
      <c r="N174" s="38" t="s">
        <v>240</v>
      </c>
      <c r="O174" s="38" t="s">
        <v>258</v>
      </c>
      <c r="P174" s="31" t="s">
        <v>259</v>
      </c>
      <c r="Q174" s="38" t="s">
        <v>243</v>
      </c>
      <c r="R174" s="32">
        <v>1.0</v>
      </c>
      <c r="S174" s="38" t="s">
        <v>336</v>
      </c>
      <c r="T174" s="38" t="s">
        <v>250</v>
      </c>
      <c r="U174" s="38" t="s">
        <v>245</v>
      </c>
      <c r="V174" s="83" t="s">
        <v>246</v>
      </c>
      <c r="W174" s="88"/>
      <c r="X174" s="88"/>
      <c r="Y174" s="89"/>
      <c r="Z174" s="89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</row>
    <row r="175">
      <c r="A175" s="79" t="s">
        <v>115</v>
      </c>
      <c r="B175" s="80" t="s">
        <v>405</v>
      </c>
      <c r="C175" s="77" t="s">
        <v>406</v>
      </c>
      <c r="D175" s="86" t="s">
        <v>235</v>
      </c>
      <c r="E175" s="82"/>
      <c r="F175" s="71" t="s">
        <v>407</v>
      </c>
      <c r="G175" s="83" t="s">
        <v>408</v>
      </c>
      <c r="H175" s="84">
        <v>2.0</v>
      </c>
      <c r="I175" s="38" t="s">
        <v>412</v>
      </c>
      <c r="J175" s="83">
        <v>55.0</v>
      </c>
      <c r="K175" s="83">
        <v>38.0</v>
      </c>
      <c r="L175" s="83"/>
      <c r="M175" s="87" t="s">
        <v>239</v>
      </c>
      <c r="N175" s="38" t="s">
        <v>240</v>
      </c>
      <c r="O175" s="38" t="s">
        <v>258</v>
      </c>
      <c r="P175" s="31" t="s">
        <v>259</v>
      </c>
      <c r="Q175" s="38" t="s">
        <v>243</v>
      </c>
      <c r="R175" s="32">
        <v>1.0</v>
      </c>
      <c r="S175" s="38" t="s">
        <v>336</v>
      </c>
      <c r="T175" s="38" t="s">
        <v>250</v>
      </c>
      <c r="U175" s="38" t="s">
        <v>245</v>
      </c>
      <c r="V175" s="83" t="s">
        <v>246</v>
      </c>
      <c r="W175" s="88"/>
      <c r="X175" s="88"/>
      <c r="Y175" s="89"/>
      <c r="Z175" s="89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</row>
    <row r="176">
      <c r="A176" s="79" t="s">
        <v>115</v>
      </c>
      <c r="B176" s="80" t="s">
        <v>405</v>
      </c>
      <c r="C176" s="77" t="s">
        <v>406</v>
      </c>
      <c r="D176" s="86" t="s">
        <v>235</v>
      </c>
      <c r="E176" s="82"/>
      <c r="F176" s="71" t="s">
        <v>407</v>
      </c>
      <c r="G176" s="83" t="s">
        <v>408</v>
      </c>
      <c r="H176" s="84">
        <v>2.0</v>
      </c>
      <c r="I176" s="38" t="s">
        <v>413</v>
      </c>
      <c r="J176" s="83">
        <v>56.0</v>
      </c>
      <c r="K176" s="83">
        <v>24.0</v>
      </c>
      <c r="L176" s="83"/>
      <c r="M176" s="87" t="s">
        <v>239</v>
      </c>
      <c r="N176" s="38" t="s">
        <v>240</v>
      </c>
      <c r="O176" s="38" t="s">
        <v>258</v>
      </c>
      <c r="P176" s="31" t="s">
        <v>259</v>
      </c>
      <c r="Q176" s="38" t="s">
        <v>243</v>
      </c>
      <c r="R176" s="32">
        <v>1.0</v>
      </c>
      <c r="S176" s="38" t="s">
        <v>336</v>
      </c>
      <c r="T176" s="38" t="s">
        <v>250</v>
      </c>
      <c r="U176" s="38" t="s">
        <v>245</v>
      </c>
      <c r="V176" s="83" t="s">
        <v>246</v>
      </c>
      <c r="W176" s="88"/>
      <c r="X176" s="88"/>
      <c r="Y176" s="89"/>
      <c r="Z176" s="89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</row>
    <row r="177">
      <c r="A177" s="79" t="s">
        <v>115</v>
      </c>
      <c r="B177" s="80" t="s">
        <v>405</v>
      </c>
      <c r="C177" s="77" t="s">
        <v>406</v>
      </c>
      <c r="D177" s="86" t="s">
        <v>235</v>
      </c>
      <c r="E177" s="82"/>
      <c r="F177" s="71" t="s">
        <v>407</v>
      </c>
      <c r="G177" s="83" t="s">
        <v>408</v>
      </c>
      <c r="H177" s="84">
        <v>3.0</v>
      </c>
      <c r="I177" s="38" t="s">
        <v>409</v>
      </c>
      <c r="J177" s="83">
        <v>249.0</v>
      </c>
      <c r="K177" s="83">
        <v>104.0</v>
      </c>
      <c r="L177" s="83"/>
      <c r="M177" s="87" t="s">
        <v>239</v>
      </c>
      <c r="N177" s="38" t="s">
        <v>240</v>
      </c>
      <c r="O177" s="38" t="s">
        <v>258</v>
      </c>
      <c r="P177" s="31" t="s">
        <v>259</v>
      </c>
      <c r="Q177" s="38" t="s">
        <v>243</v>
      </c>
      <c r="R177" s="32">
        <v>1.0</v>
      </c>
      <c r="S177" s="38" t="s">
        <v>244</v>
      </c>
      <c r="T177" s="38" t="s">
        <v>250</v>
      </c>
      <c r="U177" s="38" t="s">
        <v>245</v>
      </c>
      <c r="V177" s="83" t="s">
        <v>295</v>
      </c>
      <c r="W177" s="88"/>
      <c r="X177" s="88"/>
      <c r="Y177" s="89"/>
      <c r="Z177" s="89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</row>
    <row r="178">
      <c r="A178" s="79" t="s">
        <v>115</v>
      </c>
      <c r="B178" s="80" t="s">
        <v>405</v>
      </c>
      <c r="C178" s="77" t="s">
        <v>406</v>
      </c>
      <c r="D178" s="86" t="s">
        <v>235</v>
      </c>
      <c r="E178" s="82"/>
      <c r="F178" s="71" t="s">
        <v>407</v>
      </c>
      <c r="G178" s="83" t="s">
        <v>408</v>
      </c>
      <c r="H178" s="84">
        <v>3.0</v>
      </c>
      <c r="I178" s="38" t="s">
        <v>411</v>
      </c>
      <c r="J178" s="90">
        <v>112.0</v>
      </c>
      <c r="K178" s="78">
        <v>69.0</v>
      </c>
      <c r="L178" s="78"/>
      <c r="M178" s="87" t="s">
        <v>239</v>
      </c>
      <c r="N178" s="38" t="s">
        <v>240</v>
      </c>
      <c r="O178" s="38" t="s">
        <v>258</v>
      </c>
      <c r="P178" s="31" t="s">
        <v>259</v>
      </c>
      <c r="Q178" s="38" t="s">
        <v>243</v>
      </c>
      <c r="R178" s="32">
        <v>1.0</v>
      </c>
      <c r="S178" s="38" t="s">
        <v>244</v>
      </c>
      <c r="T178" s="38" t="s">
        <v>250</v>
      </c>
      <c r="U178" s="38" t="s">
        <v>245</v>
      </c>
      <c r="V178" s="83" t="s">
        <v>295</v>
      </c>
      <c r="W178" s="88"/>
      <c r="X178" s="88"/>
      <c r="Y178" s="89"/>
      <c r="Z178" s="89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</row>
    <row r="179">
      <c r="A179" s="79" t="s">
        <v>115</v>
      </c>
      <c r="B179" s="80" t="s">
        <v>405</v>
      </c>
      <c r="C179" s="77" t="s">
        <v>406</v>
      </c>
      <c r="D179" s="86" t="s">
        <v>235</v>
      </c>
      <c r="E179" s="82"/>
      <c r="F179" s="71" t="s">
        <v>407</v>
      </c>
      <c r="G179" s="83" t="s">
        <v>408</v>
      </c>
      <c r="H179" s="84">
        <v>3.0</v>
      </c>
      <c r="I179" s="38" t="s">
        <v>412</v>
      </c>
      <c r="J179" s="83">
        <v>182.0</v>
      </c>
      <c r="K179" s="83">
        <v>85.0</v>
      </c>
      <c r="L179" s="83"/>
      <c r="M179" s="87" t="s">
        <v>239</v>
      </c>
      <c r="N179" s="38" t="s">
        <v>240</v>
      </c>
      <c r="O179" s="38" t="s">
        <v>258</v>
      </c>
      <c r="P179" s="31" t="s">
        <v>259</v>
      </c>
      <c r="Q179" s="38" t="s">
        <v>243</v>
      </c>
      <c r="R179" s="32">
        <v>1.0</v>
      </c>
      <c r="S179" s="38" t="s">
        <v>244</v>
      </c>
      <c r="T179" s="38" t="s">
        <v>250</v>
      </c>
      <c r="U179" s="38" t="s">
        <v>245</v>
      </c>
      <c r="V179" s="83" t="s">
        <v>295</v>
      </c>
      <c r="W179" s="88"/>
      <c r="X179" s="88"/>
      <c r="Y179" s="89"/>
      <c r="Z179" s="89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</row>
    <row r="180">
      <c r="A180" s="79" t="s">
        <v>115</v>
      </c>
      <c r="B180" s="80" t="s">
        <v>405</v>
      </c>
      <c r="C180" s="77" t="s">
        <v>406</v>
      </c>
      <c r="D180" s="86" t="s">
        <v>235</v>
      </c>
      <c r="E180" s="82"/>
      <c r="F180" s="71" t="s">
        <v>407</v>
      </c>
      <c r="G180" s="83" t="s">
        <v>408</v>
      </c>
      <c r="H180" s="84">
        <v>3.0</v>
      </c>
      <c r="I180" s="38" t="s">
        <v>413</v>
      </c>
      <c r="J180" s="83">
        <v>179.0</v>
      </c>
      <c r="K180" s="83">
        <v>88.0</v>
      </c>
      <c r="L180" s="83"/>
      <c r="M180" s="87" t="s">
        <v>239</v>
      </c>
      <c r="N180" s="38" t="s">
        <v>240</v>
      </c>
      <c r="O180" s="38" t="s">
        <v>258</v>
      </c>
      <c r="P180" s="31" t="s">
        <v>259</v>
      </c>
      <c r="Q180" s="38" t="s">
        <v>243</v>
      </c>
      <c r="R180" s="32">
        <v>1.0</v>
      </c>
      <c r="S180" s="38" t="s">
        <v>244</v>
      </c>
      <c r="T180" s="38" t="s">
        <v>250</v>
      </c>
      <c r="U180" s="38" t="s">
        <v>245</v>
      </c>
      <c r="V180" s="83" t="s">
        <v>295</v>
      </c>
      <c r="W180" s="88"/>
      <c r="X180" s="88"/>
      <c r="Y180" s="89"/>
      <c r="Z180" s="89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</row>
    <row r="181">
      <c r="A181" s="25" t="s">
        <v>115</v>
      </c>
      <c r="B181" s="50" t="s">
        <v>414</v>
      </c>
      <c r="C181" s="56" t="s">
        <v>415</v>
      </c>
      <c r="D181" s="52" t="s">
        <v>235</v>
      </c>
      <c r="E181" s="53"/>
      <c r="F181" s="71" t="s">
        <v>416</v>
      </c>
      <c r="G181" s="25" t="s">
        <v>417</v>
      </c>
      <c r="H181" s="74">
        <v>5.0</v>
      </c>
      <c r="I181" s="55" t="s">
        <v>418</v>
      </c>
      <c r="J181" s="25">
        <v>158.0</v>
      </c>
      <c r="K181" s="25">
        <v>66.0</v>
      </c>
      <c r="L181" s="25"/>
      <c r="M181" s="31" t="s">
        <v>239</v>
      </c>
      <c r="N181" s="31" t="s">
        <v>240</v>
      </c>
      <c r="O181" s="31" t="s">
        <v>258</v>
      </c>
      <c r="P181" s="31" t="s">
        <v>259</v>
      </c>
      <c r="Q181" s="31" t="s">
        <v>243</v>
      </c>
      <c r="R181" s="32">
        <v>1.0</v>
      </c>
      <c r="S181" s="31" t="s">
        <v>336</v>
      </c>
      <c r="T181" s="31" t="s">
        <v>250</v>
      </c>
      <c r="U181" s="31" t="s">
        <v>250</v>
      </c>
      <c r="V181" s="31" t="s">
        <v>246</v>
      </c>
      <c r="W181" s="24"/>
      <c r="X181" s="24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</row>
    <row r="182">
      <c r="A182" s="25" t="s">
        <v>115</v>
      </c>
      <c r="B182" s="50" t="s">
        <v>419</v>
      </c>
      <c r="C182" s="56" t="s">
        <v>420</v>
      </c>
      <c r="D182" s="52" t="s">
        <v>235</v>
      </c>
      <c r="E182" s="53"/>
      <c r="F182" s="71" t="s">
        <v>421</v>
      </c>
      <c r="G182" s="25" t="s">
        <v>237</v>
      </c>
      <c r="H182" s="74">
        <v>1.0</v>
      </c>
      <c r="I182" s="55" t="s">
        <v>422</v>
      </c>
      <c r="J182" s="25">
        <v>20.0</v>
      </c>
      <c r="K182" s="25">
        <v>19.0</v>
      </c>
      <c r="L182" s="25"/>
      <c r="M182" s="31" t="s">
        <v>423</v>
      </c>
      <c r="N182" s="31" t="s">
        <v>240</v>
      </c>
      <c r="O182" s="31" t="s">
        <v>241</v>
      </c>
      <c r="P182" s="31" t="s">
        <v>242</v>
      </c>
      <c r="Q182" s="31" t="s">
        <v>243</v>
      </c>
      <c r="R182" s="32">
        <v>1.0</v>
      </c>
      <c r="S182" s="31" t="s">
        <v>424</v>
      </c>
      <c r="T182" s="31" t="s">
        <v>250</v>
      </c>
      <c r="U182" s="31" t="s">
        <v>245</v>
      </c>
      <c r="V182" s="31" t="s">
        <v>246</v>
      </c>
      <c r="W182" s="24"/>
      <c r="X182" s="24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</row>
    <row r="183">
      <c r="A183" s="25" t="s">
        <v>115</v>
      </c>
      <c r="B183" s="50" t="s">
        <v>419</v>
      </c>
      <c r="C183" s="56" t="s">
        <v>420</v>
      </c>
      <c r="D183" s="52" t="s">
        <v>235</v>
      </c>
      <c r="E183" s="53"/>
      <c r="F183" s="71" t="s">
        <v>421</v>
      </c>
      <c r="G183" s="25" t="s">
        <v>237</v>
      </c>
      <c r="H183" s="74">
        <v>1.0</v>
      </c>
      <c r="I183" s="55" t="s">
        <v>425</v>
      </c>
      <c r="J183" s="25">
        <v>17.0</v>
      </c>
      <c r="K183" s="25">
        <v>14.0</v>
      </c>
      <c r="L183" s="25"/>
      <c r="M183" s="31" t="s">
        <v>423</v>
      </c>
      <c r="N183" s="31" t="s">
        <v>240</v>
      </c>
      <c r="O183" s="31" t="s">
        <v>241</v>
      </c>
      <c r="P183" s="31" t="s">
        <v>242</v>
      </c>
      <c r="Q183" s="31" t="s">
        <v>243</v>
      </c>
      <c r="R183" s="32">
        <v>1.0</v>
      </c>
      <c r="S183" s="31" t="s">
        <v>424</v>
      </c>
      <c r="T183" s="31" t="s">
        <v>250</v>
      </c>
      <c r="U183" s="31" t="s">
        <v>245</v>
      </c>
      <c r="V183" s="31" t="s">
        <v>246</v>
      </c>
      <c r="W183" s="24"/>
      <c r="X183" s="24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</row>
    <row r="184">
      <c r="A184" s="25" t="s">
        <v>115</v>
      </c>
      <c r="B184" s="50" t="s">
        <v>419</v>
      </c>
      <c r="C184" s="56" t="s">
        <v>420</v>
      </c>
      <c r="D184" s="52" t="s">
        <v>235</v>
      </c>
      <c r="E184" s="53"/>
      <c r="F184" s="71" t="s">
        <v>421</v>
      </c>
      <c r="G184" s="25" t="s">
        <v>237</v>
      </c>
      <c r="H184" s="74">
        <v>1.0</v>
      </c>
      <c r="I184" s="55" t="s">
        <v>426</v>
      </c>
      <c r="J184" s="25">
        <v>18.0</v>
      </c>
      <c r="K184" s="25">
        <v>1.0</v>
      </c>
      <c r="L184" s="25"/>
      <c r="M184" s="31" t="s">
        <v>423</v>
      </c>
      <c r="N184" s="31" t="s">
        <v>240</v>
      </c>
      <c r="O184" s="31" t="s">
        <v>241</v>
      </c>
      <c r="P184" s="31" t="s">
        <v>242</v>
      </c>
      <c r="Q184" s="31" t="s">
        <v>243</v>
      </c>
      <c r="R184" s="32">
        <v>1.0</v>
      </c>
      <c r="S184" s="31" t="s">
        <v>424</v>
      </c>
      <c r="T184" s="31" t="s">
        <v>250</v>
      </c>
      <c r="U184" s="31" t="s">
        <v>245</v>
      </c>
      <c r="V184" s="31" t="s">
        <v>295</v>
      </c>
      <c r="W184" s="24"/>
      <c r="X184" s="24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</row>
    <row r="185">
      <c r="A185" s="25" t="s">
        <v>115</v>
      </c>
      <c r="B185" s="50" t="s">
        <v>427</v>
      </c>
      <c r="C185" s="51" t="s">
        <v>428</v>
      </c>
      <c r="D185" s="52" t="s">
        <v>235</v>
      </c>
      <c r="E185" s="53"/>
      <c r="F185" s="76" t="s">
        <v>429</v>
      </c>
      <c r="G185" s="25" t="s">
        <v>237</v>
      </c>
      <c r="H185" s="74">
        <v>1.0</v>
      </c>
      <c r="I185" s="55" t="s">
        <v>430</v>
      </c>
      <c r="J185" s="25">
        <v>60.0</v>
      </c>
      <c r="K185" s="25">
        <v>51.0</v>
      </c>
      <c r="L185" s="25"/>
      <c r="M185" s="31" t="s">
        <v>239</v>
      </c>
      <c r="N185" s="31" t="s">
        <v>240</v>
      </c>
      <c r="O185" s="31" t="s">
        <v>258</v>
      </c>
      <c r="P185" s="31" t="s">
        <v>259</v>
      </c>
      <c r="Q185" s="31" t="s">
        <v>243</v>
      </c>
      <c r="R185" s="32">
        <v>1.0</v>
      </c>
      <c r="S185" s="31" t="s">
        <v>324</v>
      </c>
      <c r="T185" s="31" t="s">
        <v>250</v>
      </c>
      <c r="U185" s="31" t="s">
        <v>250</v>
      </c>
      <c r="V185" s="31" t="s">
        <v>246</v>
      </c>
      <c r="W185" s="24"/>
      <c r="X185" s="24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</row>
    <row r="186" ht="15.0" customHeight="1">
      <c r="A186" s="25" t="s">
        <v>115</v>
      </c>
      <c r="B186" s="50" t="s">
        <v>427</v>
      </c>
      <c r="C186" s="91" t="s">
        <v>428</v>
      </c>
      <c r="D186" s="52" t="s">
        <v>235</v>
      </c>
      <c r="E186" s="53"/>
      <c r="F186" s="92" t="s">
        <v>429</v>
      </c>
      <c r="G186" s="25" t="s">
        <v>237</v>
      </c>
      <c r="H186" s="74">
        <v>2.0</v>
      </c>
      <c r="I186" s="55" t="s">
        <v>431</v>
      </c>
      <c r="J186" s="25">
        <v>60.0</v>
      </c>
      <c r="K186" s="25">
        <v>47.0</v>
      </c>
      <c r="L186" s="25"/>
      <c r="M186" s="31" t="s">
        <v>239</v>
      </c>
      <c r="N186" s="31" t="s">
        <v>240</v>
      </c>
      <c r="O186" s="31" t="s">
        <v>258</v>
      </c>
      <c r="P186" s="31" t="s">
        <v>259</v>
      </c>
      <c r="Q186" s="31" t="s">
        <v>243</v>
      </c>
      <c r="R186" s="32">
        <v>1.0</v>
      </c>
      <c r="S186" s="31" t="s">
        <v>324</v>
      </c>
      <c r="T186" s="31" t="s">
        <v>250</v>
      </c>
      <c r="U186" s="31" t="s">
        <v>250</v>
      </c>
      <c r="V186" s="31" t="s">
        <v>246</v>
      </c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</row>
    <row r="187">
      <c r="A187" s="25" t="s">
        <v>144</v>
      </c>
      <c r="B187" s="50" t="s">
        <v>432</v>
      </c>
      <c r="C187" s="56" t="s">
        <v>433</v>
      </c>
      <c r="D187" s="52" t="s">
        <v>235</v>
      </c>
      <c r="E187" s="53"/>
      <c r="F187" s="61" t="s">
        <v>434</v>
      </c>
      <c r="G187" s="25" t="s">
        <v>328</v>
      </c>
      <c r="H187" s="74">
        <v>1.0</v>
      </c>
      <c r="I187" s="55" t="s">
        <v>435</v>
      </c>
      <c r="J187" s="25">
        <v>48.0</v>
      </c>
      <c r="K187" s="25">
        <v>40.0</v>
      </c>
      <c r="L187" s="25">
        <v>0.83</v>
      </c>
      <c r="M187" s="31" t="s">
        <v>239</v>
      </c>
      <c r="N187" s="31" t="s">
        <v>240</v>
      </c>
      <c r="O187" s="31" t="s">
        <v>280</v>
      </c>
      <c r="P187" s="31" t="s">
        <v>259</v>
      </c>
      <c r="Q187" s="31" t="s">
        <v>243</v>
      </c>
      <c r="R187" s="32">
        <v>1.0</v>
      </c>
      <c r="S187" s="31" t="s">
        <v>244</v>
      </c>
      <c r="T187" s="31" t="s">
        <v>245</v>
      </c>
      <c r="U187" s="31" t="s">
        <v>245</v>
      </c>
      <c r="V187" s="31" t="s">
        <v>246</v>
      </c>
      <c r="W187" s="24"/>
      <c r="X187" s="24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</row>
    <row r="188">
      <c r="A188" s="25" t="s">
        <v>144</v>
      </c>
      <c r="B188" s="50" t="s">
        <v>432</v>
      </c>
      <c r="C188" s="56" t="s">
        <v>433</v>
      </c>
      <c r="D188" s="52" t="s">
        <v>235</v>
      </c>
      <c r="E188" s="53"/>
      <c r="F188" s="61" t="s">
        <v>434</v>
      </c>
      <c r="G188" s="25" t="s">
        <v>328</v>
      </c>
      <c r="H188" s="74">
        <v>1.0</v>
      </c>
      <c r="I188" s="55" t="s">
        <v>436</v>
      </c>
      <c r="J188" s="25">
        <v>48.0</v>
      </c>
      <c r="K188" s="25">
        <v>27.0</v>
      </c>
      <c r="L188" s="25">
        <v>0.56</v>
      </c>
      <c r="M188" s="31" t="s">
        <v>239</v>
      </c>
      <c r="N188" s="31" t="s">
        <v>240</v>
      </c>
      <c r="O188" s="31" t="s">
        <v>280</v>
      </c>
      <c r="P188" s="31" t="s">
        <v>259</v>
      </c>
      <c r="Q188" s="31" t="s">
        <v>243</v>
      </c>
      <c r="R188" s="32">
        <v>1.0</v>
      </c>
      <c r="S188" s="31" t="s">
        <v>244</v>
      </c>
      <c r="T188" s="31" t="s">
        <v>245</v>
      </c>
      <c r="U188" s="31" t="s">
        <v>437</v>
      </c>
      <c r="V188" s="31" t="s">
        <v>246</v>
      </c>
      <c r="W188" s="24"/>
      <c r="X188" s="24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</row>
    <row r="189">
      <c r="A189" s="25" t="s">
        <v>144</v>
      </c>
      <c r="B189" s="50" t="s">
        <v>438</v>
      </c>
      <c r="C189" s="56" t="s">
        <v>439</v>
      </c>
      <c r="D189" s="52" t="s">
        <v>235</v>
      </c>
      <c r="E189" s="52"/>
      <c r="F189" s="61" t="s">
        <v>440</v>
      </c>
      <c r="G189" s="25" t="s">
        <v>328</v>
      </c>
      <c r="H189" s="74">
        <v>1.0</v>
      </c>
      <c r="I189" s="55" t="s">
        <v>441</v>
      </c>
      <c r="J189" s="25">
        <v>24.0</v>
      </c>
      <c r="K189" s="25">
        <v>18.0</v>
      </c>
      <c r="L189" s="25">
        <v>0.737</v>
      </c>
      <c r="M189" s="31" t="s">
        <v>312</v>
      </c>
      <c r="N189" s="31" t="s">
        <v>240</v>
      </c>
      <c r="O189" s="31" t="s">
        <v>241</v>
      </c>
      <c r="P189" s="31" t="s">
        <v>242</v>
      </c>
      <c r="Q189" s="31" t="s">
        <v>243</v>
      </c>
      <c r="R189" s="32">
        <v>1.0</v>
      </c>
      <c r="S189" s="31" t="s">
        <v>424</v>
      </c>
      <c r="T189" s="31" t="s">
        <v>250</v>
      </c>
      <c r="U189" s="31" t="s">
        <v>250</v>
      </c>
      <c r="V189" s="31" t="s">
        <v>246</v>
      </c>
      <c r="W189" s="24"/>
      <c r="X189" s="24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</row>
    <row r="190">
      <c r="A190" s="26" t="s">
        <v>144</v>
      </c>
      <c r="B190" s="80" t="s">
        <v>438</v>
      </c>
      <c r="C190" s="56" t="s">
        <v>439</v>
      </c>
      <c r="D190" s="93" t="s">
        <v>235</v>
      </c>
      <c r="E190" s="80"/>
      <c r="F190" s="94" t="s">
        <v>440</v>
      </c>
      <c r="G190" s="25" t="s">
        <v>328</v>
      </c>
      <c r="H190" s="95">
        <v>1.0</v>
      </c>
      <c r="I190" s="55" t="s">
        <v>442</v>
      </c>
      <c r="J190" s="83">
        <v>24.0</v>
      </c>
      <c r="K190" s="83">
        <v>6.0</v>
      </c>
      <c r="L190" s="83">
        <v>0.23</v>
      </c>
      <c r="M190" s="38" t="s">
        <v>312</v>
      </c>
      <c r="N190" s="38" t="s">
        <v>240</v>
      </c>
      <c r="O190" s="38" t="s">
        <v>241</v>
      </c>
      <c r="P190" s="38" t="s">
        <v>242</v>
      </c>
      <c r="Q190" s="38" t="s">
        <v>243</v>
      </c>
      <c r="R190" s="32">
        <v>1.0</v>
      </c>
      <c r="S190" s="38" t="s">
        <v>424</v>
      </c>
      <c r="T190" s="38" t="s">
        <v>250</v>
      </c>
      <c r="U190" s="38" t="s">
        <v>250</v>
      </c>
      <c r="V190" s="38" t="s">
        <v>295</v>
      </c>
      <c r="W190" s="88"/>
      <c r="X190" s="88"/>
      <c r="Y190" s="89"/>
      <c r="Z190" s="89"/>
      <c r="AA190" s="89"/>
      <c r="AB190" s="89"/>
      <c r="AC190" s="89"/>
      <c r="AD190" s="89"/>
      <c r="AE190" s="89"/>
      <c r="AF190" s="89"/>
      <c r="AG190" s="89"/>
      <c r="AH190" s="89"/>
      <c r="AI190" s="89"/>
      <c r="AJ190" s="89"/>
      <c r="AK190" s="89"/>
      <c r="AL190" s="89"/>
      <c r="AM190" s="89"/>
      <c r="AN190" s="89"/>
      <c r="AO190" s="89"/>
      <c r="AP190" s="89"/>
      <c r="AQ190" s="89"/>
      <c r="AR190" s="89"/>
      <c r="AS190" s="89"/>
      <c r="AT190" s="89"/>
      <c r="AU190" s="89"/>
      <c r="AV190" s="89"/>
      <c r="AW190" s="89"/>
      <c r="AX190" s="89"/>
      <c r="AY190" s="89"/>
      <c r="AZ190" s="89"/>
      <c r="BA190" s="89"/>
      <c r="BB190" s="89"/>
      <c r="BC190" s="89"/>
      <c r="BD190" s="89"/>
      <c r="BE190" s="89"/>
      <c r="BF190" s="89"/>
      <c r="BG190" s="89"/>
      <c r="BH190" s="89"/>
      <c r="BI190" s="89"/>
    </row>
    <row r="191">
      <c r="A191" s="26" t="s">
        <v>144</v>
      </c>
      <c r="B191" s="80" t="s">
        <v>438</v>
      </c>
      <c r="C191" s="56" t="s">
        <v>439</v>
      </c>
      <c r="D191" s="93" t="s">
        <v>235</v>
      </c>
      <c r="E191" s="80"/>
      <c r="F191" s="94" t="s">
        <v>440</v>
      </c>
      <c r="G191" s="25" t="s">
        <v>328</v>
      </c>
      <c r="H191" s="95">
        <v>1.0</v>
      </c>
      <c r="I191" s="96" t="s">
        <v>443</v>
      </c>
      <c r="J191" s="83">
        <v>24.0</v>
      </c>
      <c r="K191" s="83">
        <v>22.0</v>
      </c>
      <c r="L191" s="83">
        <v>0.904</v>
      </c>
      <c r="M191" s="38" t="s">
        <v>312</v>
      </c>
      <c r="N191" s="38" t="s">
        <v>240</v>
      </c>
      <c r="O191" s="38" t="s">
        <v>241</v>
      </c>
      <c r="P191" s="38" t="s">
        <v>242</v>
      </c>
      <c r="Q191" s="38" t="s">
        <v>243</v>
      </c>
      <c r="R191" s="32">
        <v>1.0</v>
      </c>
      <c r="S191" s="38" t="s">
        <v>424</v>
      </c>
      <c r="T191" s="38" t="s">
        <v>250</v>
      </c>
      <c r="U191" s="38" t="s">
        <v>245</v>
      </c>
      <c r="V191" s="38" t="s">
        <v>246</v>
      </c>
      <c r="W191" s="88"/>
      <c r="X191" s="88"/>
      <c r="Y191" s="89"/>
      <c r="Z191" s="89"/>
      <c r="AA191" s="89"/>
      <c r="AB191" s="89"/>
      <c r="AC191" s="89"/>
      <c r="AD191" s="89"/>
      <c r="AE191" s="89"/>
      <c r="AF191" s="89"/>
      <c r="AG191" s="89"/>
      <c r="AH191" s="89"/>
      <c r="AI191" s="89"/>
      <c r="AJ191" s="89"/>
      <c r="AK191" s="89"/>
      <c r="AL191" s="89"/>
      <c r="AM191" s="89"/>
      <c r="AN191" s="89"/>
      <c r="AO191" s="89"/>
      <c r="AP191" s="89"/>
      <c r="AQ191" s="89"/>
      <c r="AR191" s="89"/>
      <c r="AS191" s="89"/>
      <c r="AT191" s="89"/>
      <c r="AU191" s="89"/>
      <c r="AV191" s="89"/>
      <c r="AW191" s="89"/>
      <c r="AX191" s="89"/>
      <c r="AY191" s="89"/>
      <c r="AZ191" s="89"/>
      <c r="BA191" s="89"/>
      <c r="BB191" s="89"/>
      <c r="BC191" s="89"/>
      <c r="BD191" s="89"/>
      <c r="BE191" s="89"/>
      <c r="BF191" s="89"/>
      <c r="BG191" s="89"/>
      <c r="BH191" s="89"/>
      <c r="BI191" s="89"/>
    </row>
    <row r="192">
      <c r="A192" s="25" t="s">
        <v>144</v>
      </c>
      <c r="B192" s="59" t="s">
        <v>444</v>
      </c>
      <c r="C192" s="61" t="s">
        <v>445</v>
      </c>
      <c r="D192" s="25" t="s">
        <v>235</v>
      </c>
      <c r="F192" s="61" t="s">
        <v>446</v>
      </c>
      <c r="H192" s="74">
        <v>1.0</v>
      </c>
      <c r="I192" s="55" t="s">
        <v>447</v>
      </c>
      <c r="J192" s="25">
        <v>86.0</v>
      </c>
      <c r="K192" s="25">
        <v>50.0</v>
      </c>
      <c r="L192" s="25">
        <v>0.581</v>
      </c>
      <c r="M192" s="31" t="s">
        <v>239</v>
      </c>
      <c r="N192" s="38" t="s">
        <v>240</v>
      </c>
      <c r="O192" s="31" t="s">
        <v>258</v>
      </c>
      <c r="P192" s="31" t="s">
        <v>259</v>
      </c>
      <c r="Q192" s="31" t="s">
        <v>243</v>
      </c>
      <c r="R192" s="32">
        <v>1.0</v>
      </c>
      <c r="S192" s="31" t="s">
        <v>244</v>
      </c>
      <c r="T192" s="22" t="s">
        <v>250</v>
      </c>
      <c r="U192" s="31" t="s">
        <v>245</v>
      </c>
      <c r="V192" s="31" t="s">
        <v>246</v>
      </c>
      <c r="W192" s="24"/>
      <c r="X192" s="24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</row>
    <row r="193">
      <c r="A193" s="25" t="s">
        <v>144</v>
      </c>
      <c r="B193" s="59" t="s">
        <v>444</v>
      </c>
      <c r="C193" s="61" t="s">
        <v>445</v>
      </c>
      <c r="D193" s="25" t="s">
        <v>235</v>
      </c>
      <c r="F193" s="61" t="s">
        <v>446</v>
      </c>
      <c r="H193" s="74">
        <v>1.0</v>
      </c>
      <c r="I193" s="55" t="s">
        <v>448</v>
      </c>
      <c r="J193" s="25">
        <v>94.0</v>
      </c>
      <c r="K193" s="25">
        <v>31.0</v>
      </c>
      <c r="L193" s="25">
        <v>0.33</v>
      </c>
      <c r="M193" s="31" t="s">
        <v>239</v>
      </c>
      <c r="N193" s="38" t="s">
        <v>240</v>
      </c>
      <c r="O193" s="31" t="s">
        <v>258</v>
      </c>
      <c r="P193" s="31" t="s">
        <v>259</v>
      </c>
      <c r="Q193" s="31" t="s">
        <v>243</v>
      </c>
      <c r="R193" s="32">
        <v>1.0</v>
      </c>
      <c r="S193" s="31" t="s">
        <v>244</v>
      </c>
      <c r="T193" s="31" t="s">
        <v>250</v>
      </c>
      <c r="U193" s="31" t="s">
        <v>245</v>
      </c>
      <c r="V193" s="31" t="s">
        <v>246</v>
      </c>
      <c r="W193" s="24"/>
      <c r="X193" s="24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</row>
    <row r="194">
      <c r="A194" s="25" t="s">
        <v>144</v>
      </c>
      <c r="B194" s="59" t="s">
        <v>444</v>
      </c>
      <c r="C194" s="61" t="s">
        <v>445</v>
      </c>
      <c r="D194" s="25" t="s">
        <v>235</v>
      </c>
      <c r="F194" s="61" t="s">
        <v>446</v>
      </c>
      <c r="H194" s="74">
        <v>1.0</v>
      </c>
      <c r="I194" s="55" t="s">
        <v>449</v>
      </c>
      <c r="J194" s="25">
        <v>56.0</v>
      </c>
      <c r="K194" s="25">
        <v>27.0</v>
      </c>
      <c r="L194" s="25">
        <v>0.482</v>
      </c>
      <c r="M194" s="31" t="s">
        <v>239</v>
      </c>
      <c r="N194" s="38" t="s">
        <v>240</v>
      </c>
      <c r="O194" s="31" t="s">
        <v>258</v>
      </c>
      <c r="P194" s="31" t="s">
        <v>259</v>
      </c>
      <c r="Q194" s="31" t="s">
        <v>450</v>
      </c>
      <c r="R194" s="32">
        <v>2.0</v>
      </c>
      <c r="S194" s="31" t="s">
        <v>244</v>
      </c>
      <c r="T194" s="31" t="s">
        <v>250</v>
      </c>
      <c r="U194" s="31" t="s">
        <v>245</v>
      </c>
      <c r="V194" s="31" t="s">
        <v>246</v>
      </c>
      <c r="W194" s="24"/>
      <c r="X194" s="24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</row>
    <row r="195">
      <c r="A195" s="25" t="s">
        <v>144</v>
      </c>
      <c r="B195" s="59" t="s">
        <v>444</v>
      </c>
      <c r="C195" s="61" t="s">
        <v>445</v>
      </c>
      <c r="D195" s="25" t="s">
        <v>235</v>
      </c>
      <c r="F195" s="61" t="s">
        <v>446</v>
      </c>
      <c r="H195" s="74">
        <v>1.0</v>
      </c>
      <c r="I195" s="25" t="s">
        <v>451</v>
      </c>
      <c r="J195" s="25">
        <v>38.0</v>
      </c>
      <c r="K195" s="25">
        <v>5.0</v>
      </c>
      <c r="L195" s="25">
        <v>0.132</v>
      </c>
      <c r="M195" s="25" t="s">
        <v>239</v>
      </c>
      <c r="N195" s="38" t="s">
        <v>240</v>
      </c>
      <c r="O195" s="31" t="s">
        <v>258</v>
      </c>
      <c r="P195" s="31" t="s">
        <v>259</v>
      </c>
      <c r="Q195" s="25" t="s">
        <v>450</v>
      </c>
      <c r="R195" s="32">
        <v>2.0</v>
      </c>
      <c r="S195" s="25" t="s">
        <v>244</v>
      </c>
      <c r="T195" s="25" t="s">
        <v>250</v>
      </c>
      <c r="U195" s="25" t="s">
        <v>245</v>
      </c>
      <c r="V195" s="25" t="s">
        <v>246</v>
      </c>
      <c r="W195" s="24"/>
      <c r="X195" s="24"/>
    </row>
    <row r="196">
      <c r="A196" s="25" t="s">
        <v>144</v>
      </c>
      <c r="B196" s="59" t="s">
        <v>444</v>
      </c>
      <c r="C196" s="61" t="s">
        <v>445</v>
      </c>
      <c r="D196" s="25" t="s">
        <v>235</v>
      </c>
      <c r="F196" s="61" t="s">
        <v>446</v>
      </c>
      <c r="H196" s="74">
        <v>1.0</v>
      </c>
      <c r="I196" s="25" t="s">
        <v>452</v>
      </c>
      <c r="J196" s="25">
        <v>39.0</v>
      </c>
      <c r="K196" s="25">
        <v>10.0</v>
      </c>
      <c r="L196" s="25">
        <v>0.256</v>
      </c>
      <c r="M196" s="25" t="s">
        <v>239</v>
      </c>
      <c r="N196" s="38" t="s">
        <v>240</v>
      </c>
      <c r="O196" s="31" t="s">
        <v>258</v>
      </c>
      <c r="P196" s="31" t="s">
        <v>259</v>
      </c>
      <c r="Q196" s="25" t="s">
        <v>450</v>
      </c>
      <c r="R196" s="32">
        <v>3.0</v>
      </c>
      <c r="S196" s="25" t="s">
        <v>244</v>
      </c>
      <c r="T196" s="25" t="s">
        <v>250</v>
      </c>
      <c r="U196" s="25" t="s">
        <v>245</v>
      </c>
      <c r="V196" s="25" t="s">
        <v>246</v>
      </c>
      <c r="W196" s="24"/>
      <c r="X196" s="24"/>
    </row>
    <row r="197">
      <c r="A197" s="25" t="s">
        <v>144</v>
      </c>
      <c r="B197" s="59" t="s">
        <v>444</v>
      </c>
      <c r="C197" s="61" t="s">
        <v>445</v>
      </c>
      <c r="D197" s="25" t="s">
        <v>235</v>
      </c>
      <c r="F197" s="61" t="s">
        <v>446</v>
      </c>
      <c r="H197" s="74">
        <v>1.0</v>
      </c>
      <c r="I197" s="25" t="s">
        <v>453</v>
      </c>
      <c r="J197" s="25">
        <v>48.0</v>
      </c>
      <c r="K197" s="25">
        <v>5.0</v>
      </c>
      <c r="L197" s="25">
        <v>0.104</v>
      </c>
      <c r="M197" s="25" t="s">
        <v>239</v>
      </c>
      <c r="N197" s="38" t="s">
        <v>240</v>
      </c>
      <c r="O197" s="31" t="s">
        <v>258</v>
      </c>
      <c r="P197" s="31" t="s">
        <v>259</v>
      </c>
      <c r="Q197" s="25" t="s">
        <v>450</v>
      </c>
      <c r="R197" s="32">
        <v>3.0</v>
      </c>
      <c r="S197" s="25" t="s">
        <v>244</v>
      </c>
      <c r="T197" s="25" t="s">
        <v>250</v>
      </c>
      <c r="U197" s="25" t="s">
        <v>245</v>
      </c>
      <c r="V197" s="25" t="s">
        <v>246</v>
      </c>
      <c r="W197" s="24"/>
      <c r="X197" s="24"/>
    </row>
    <row r="198">
      <c r="A198" s="25" t="s">
        <v>144</v>
      </c>
      <c r="B198" s="50" t="s">
        <v>454</v>
      </c>
      <c r="C198" s="97" t="s">
        <v>455</v>
      </c>
      <c r="D198" s="52" t="s">
        <v>235</v>
      </c>
      <c r="E198" s="53"/>
      <c r="F198" s="25" t="s">
        <v>456</v>
      </c>
      <c r="H198" s="74">
        <v>1.0</v>
      </c>
      <c r="I198" s="55" t="s">
        <v>457</v>
      </c>
      <c r="J198" s="25">
        <v>51.0</v>
      </c>
      <c r="K198" s="25">
        <v>26.0</v>
      </c>
      <c r="L198" s="25">
        <v>0.51</v>
      </c>
      <c r="M198" s="31" t="s">
        <v>239</v>
      </c>
      <c r="N198" s="38" t="s">
        <v>240</v>
      </c>
      <c r="O198" s="31" t="s">
        <v>258</v>
      </c>
      <c r="P198" s="31" t="s">
        <v>259</v>
      </c>
      <c r="Q198" s="31" t="s">
        <v>243</v>
      </c>
      <c r="R198" s="32">
        <v>1.0</v>
      </c>
      <c r="S198" s="31" t="s">
        <v>244</v>
      </c>
      <c r="T198" s="31" t="s">
        <v>250</v>
      </c>
      <c r="U198" s="31" t="s">
        <v>250</v>
      </c>
      <c r="V198" s="31" t="s">
        <v>246</v>
      </c>
      <c r="W198" s="24"/>
      <c r="X198" s="24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</row>
    <row r="199">
      <c r="A199" s="25" t="s">
        <v>144</v>
      </c>
      <c r="B199" s="50" t="s">
        <v>454</v>
      </c>
      <c r="C199" s="97" t="s">
        <v>455</v>
      </c>
      <c r="D199" s="52" t="s">
        <v>235</v>
      </c>
      <c r="E199" s="53"/>
      <c r="F199" s="25" t="s">
        <v>456</v>
      </c>
      <c r="H199" s="74">
        <v>1.0</v>
      </c>
      <c r="I199" s="55" t="s">
        <v>458</v>
      </c>
      <c r="J199" s="25">
        <v>51.0</v>
      </c>
      <c r="K199" s="25">
        <v>18.0</v>
      </c>
      <c r="L199" s="25">
        <v>0.35</v>
      </c>
      <c r="M199" s="31" t="s">
        <v>239</v>
      </c>
      <c r="N199" s="38" t="s">
        <v>240</v>
      </c>
      <c r="O199" s="31" t="s">
        <v>258</v>
      </c>
      <c r="P199" s="31" t="s">
        <v>259</v>
      </c>
      <c r="Q199" s="31" t="s">
        <v>243</v>
      </c>
      <c r="R199" s="32">
        <v>1.0</v>
      </c>
      <c r="S199" s="31" t="s">
        <v>244</v>
      </c>
      <c r="T199" s="31" t="s">
        <v>250</v>
      </c>
      <c r="U199" s="31" t="s">
        <v>250</v>
      </c>
      <c r="V199" s="31" t="s">
        <v>246</v>
      </c>
      <c r="W199" s="24"/>
      <c r="X199" s="24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</row>
    <row r="200">
      <c r="A200" s="25" t="s">
        <v>144</v>
      </c>
      <c r="B200" s="50" t="s">
        <v>454</v>
      </c>
      <c r="C200" s="97" t="s">
        <v>455</v>
      </c>
      <c r="D200" s="52" t="s">
        <v>235</v>
      </c>
      <c r="E200" s="53"/>
      <c r="F200" s="25" t="s">
        <v>456</v>
      </c>
      <c r="H200" s="74">
        <v>1.0</v>
      </c>
      <c r="I200" s="55" t="s">
        <v>459</v>
      </c>
      <c r="J200" s="25">
        <v>51.0</v>
      </c>
      <c r="K200" s="25">
        <v>12.0</v>
      </c>
      <c r="L200" s="25">
        <v>0.24</v>
      </c>
      <c r="M200" s="31" t="s">
        <v>239</v>
      </c>
      <c r="N200" s="38" t="s">
        <v>240</v>
      </c>
      <c r="O200" s="31" t="s">
        <v>258</v>
      </c>
      <c r="P200" s="31" t="s">
        <v>259</v>
      </c>
      <c r="Q200" s="31" t="s">
        <v>243</v>
      </c>
      <c r="R200" s="32">
        <v>1.0</v>
      </c>
      <c r="S200" s="31" t="s">
        <v>244</v>
      </c>
      <c r="T200" s="31" t="s">
        <v>250</v>
      </c>
      <c r="U200" s="31" t="s">
        <v>250</v>
      </c>
      <c r="V200" s="31" t="s">
        <v>246</v>
      </c>
      <c r="W200" s="24"/>
      <c r="X200" s="24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</row>
    <row r="201">
      <c r="A201" s="25" t="s">
        <v>144</v>
      </c>
      <c r="B201" s="50" t="s">
        <v>460</v>
      </c>
      <c r="C201" s="56" t="s">
        <v>461</v>
      </c>
      <c r="D201" s="52" t="s">
        <v>235</v>
      </c>
      <c r="E201" s="52"/>
      <c r="F201" s="61" t="s">
        <v>462</v>
      </c>
      <c r="H201" s="74">
        <v>1.0</v>
      </c>
      <c r="I201" s="72"/>
      <c r="J201" s="25">
        <v>223.0</v>
      </c>
      <c r="K201" s="25">
        <v>83.0</v>
      </c>
      <c r="L201" s="25">
        <v>0.37</v>
      </c>
      <c r="M201" s="31" t="s">
        <v>239</v>
      </c>
      <c r="N201" s="38" t="s">
        <v>240</v>
      </c>
      <c r="O201" s="31" t="s">
        <v>258</v>
      </c>
      <c r="P201" s="31" t="s">
        <v>259</v>
      </c>
      <c r="Q201" s="31" t="s">
        <v>243</v>
      </c>
      <c r="R201" s="32">
        <v>1.0</v>
      </c>
      <c r="S201" s="31" t="s">
        <v>244</v>
      </c>
      <c r="T201" s="31" t="s">
        <v>250</v>
      </c>
      <c r="U201" s="31" t="s">
        <v>250</v>
      </c>
      <c r="V201" s="31" t="s">
        <v>246</v>
      </c>
      <c r="W201" s="24"/>
      <c r="X201" s="24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</row>
    <row r="202">
      <c r="A202" s="25" t="s">
        <v>144</v>
      </c>
      <c r="B202" s="50" t="s">
        <v>463</v>
      </c>
      <c r="C202" s="56" t="s">
        <v>464</v>
      </c>
      <c r="D202" s="52" t="s">
        <v>235</v>
      </c>
      <c r="E202" s="53"/>
      <c r="F202" s="61" t="s">
        <v>465</v>
      </c>
      <c r="H202" s="74">
        <v>2.0</v>
      </c>
      <c r="I202" s="55" t="s">
        <v>386</v>
      </c>
      <c r="J202" s="25">
        <v>147.0</v>
      </c>
      <c r="K202" s="25">
        <v>112.0</v>
      </c>
      <c r="L202" s="25">
        <v>0.76</v>
      </c>
      <c r="M202" s="31" t="s">
        <v>357</v>
      </c>
      <c r="N202" s="38" t="s">
        <v>240</v>
      </c>
      <c r="O202" s="31" t="s">
        <v>280</v>
      </c>
      <c r="P202" s="31" t="s">
        <v>259</v>
      </c>
      <c r="Q202" s="31" t="s">
        <v>243</v>
      </c>
      <c r="R202" s="32">
        <v>1.0</v>
      </c>
      <c r="S202" s="31" t="s">
        <v>244</v>
      </c>
      <c r="T202" s="31" t="s">
        <v>250</v>
      </c>
      <c r="U202" s="31" t="s">
        <v>245</v>
      </c>
      <c r="V202" s="31" t="s">
        <v>246</v>
      </c>
      <c r="W202" s="24"/>
      <c r="X202" s="24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</row>
    <row r="203">
      <c r="A203" s="25" t="s">
        <v>144</v>
      </c>
      <c r="B203" s="50" t="s">
        <v>466</v>
      </c>
      <c r="C203" s="56" t="s">
        <v>467</v>
      </c>
      <c r="D203" s="52" t="s">
        <v>235</v>
      </c>
      <c r="E203" s="53"/>
      <c r="F203" s="61" t="s">
        <v>468</v>
      </c>
      <c r="H203" s="74">
        <v>1.0</v>
      </c>
      <c r="I203" s="55" t="s">
        <v>469</v>
      </c>
      <c r="J203" s="25">
        <v>74.0</v>
      </c>
      <c r="K203" s="25">
        <v>24.0</v>
      </c>
      <c r="M203" s="31" t="s">
        <v>312</v>
      </c>
      <c r="N203" s="38" t="s">
        <v>240</v>
      </c>
      <c r="O203" s="31" t="s">
        <v>241</v>
      </c>
      <c r="P203" s="31" t="s">
        <v>380</v>
      </c>
      <c r="Q203" s="31" t="s">
        <v>243</v>
      </c>
      <c r="R203" s="32">
        <v>1.0</v>
      </c>
      <c r="S203" s="31" t="s">
        <v>244</v>
      </c>
      <c r="T203" s="31" t="s">
        <v>250</v>
      </c>
      <c r="U203" s="31" t="s">
        <v>245</v>
      </c>
      <c r="V203" s="31" t="s">
        <v>246</v>
      </c>
      <c r="W203" s="24"/>
      <c r="X203" s="24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</row>
    <row r="204">
      <c r="A204" s="25" t="s">
        <v>144</v>
      </c>
      <c r="B204" s="50" t="s">
        <v>466</v>
      </c>
      <c r="C204" s="56" t="s">
        <v>467</v>
      </c>
      <c r="D204" s="52" t="s">
        <v>235</v>
      </c>
      <c r="E204" s="53"/>
      <c r="F204" s="61" t="s">
        <v>468</v>
      </c>
      <c r="H204" s="74">
        <v>1.0</v>
      </c>
      <c r="I204" s="55" t="s">
        <v>470</v>
      </c>
      <c r="J204" s="25">
        <v>207.0</v>
      </c>
      <c r="K204" s="25">
        <v>69.0</v>
      </c>
      <c r="M204" s="31" t="s">
        <v>312</v>
      </c>
      <c r="N204" s="38" t="s">
        <v>240</v>
      </c>
      <c r="O204" s="31" t="s">
        <v>241</v>
      </c>
      <c r="P204" s="31" t="s">
        <v>380</v>
      </c>
      <c r="Q204" s="31" t="s">
        <v>243</v>
      </c>
      <c r="R204" s="32">
        <v>1.0</v>
      </c>
      <c r="S204" s="31" t="s">
        <v>244</v>
      </c>
      <c r="T204" s="31" t="s">
        <v>250</v>
      </c>
      <c r="U204" s="31" t="s">
        <v>245</v>
      </c>
      <c r="V204" s="31" t="s">
        <v>246</v>
      </c>
      <c r="W204" s="24"/>
      <c r="X204" s="24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</row>
    <row r="205">
      <c r="A205" s="25" t="s">
        <v>144</v>
      </c>
      <c r="B205" s="50" t="s">
        <v>466</v>
      </c>
      <c r="C205" s="56" t="s">
        <v>467</v>
      </c>
      <c r="D205" s="52" t="s">
        <v>235</v>
      </c>
      <c r="E205" s="53"/>
      <c r="F205" s="61" t="s">
        <v>468</v>
      </c>
      <c r="H205" s="74">
        <v>2.0</v>
      </c>
      <c r="I205" s="55" t="s">
        <v>471</v>
      </c>
      <c r="J205" s="25">
        <v>136.0</v>
      </c>
      <c r="K205" s="25">
        <v>95.0</v>
      </c>
      <c r="M205" s="31" t="s">
        <v>312</v>
      </c>
      <c r="N205" s="38" t="s">
        <v>240</v>
      </c>
      <c r="O205" s="31" t="s">
        <v>241</v>
      </c>
      <c r="P205" s="31" t="s">
        <v>380</v>
      </c>
      <c r="Q205" s="31" t="s">
        <v>243</v>
      </c>
      <c r="R205" s="32">
        <v>1.0</v>
      </c>
      <c r="S205" s="31" t="s">
        <v>244</v>
      </c>
      <c r="T205" s="31" t="s">
        <v>250</v>
      </c>
      <c r="U205" s="31" t="s">
        <v>245</v>
      </c>
      <c r="V205" s="31" t="s">
        <v>246</v>
      </c>
      <c r="W205" s="24"/>
      <c r="X205" s="24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</row>
    <row r="206">
      <c r="A206" s="25" t="s">
        <v>144</v>
      </c>
      <c r="B206" s="50" t="s">
        <v>466</v>
      </c>
      <c r="C206" s="56" t="s">
        <v>467</v>
      </c>
      <c r="D206" s="52" t="s">
        <v>235</v>
      </c>
      <c r="E206" s="53"/>
      <c r="F206" s="61" t="s">
        <v>468</v>
      </c>
      <c r="H206" s="74">
        <v>2.0</v>
      </c>
      <c r="I206" s="55" t="s">
        <v>472</v>
      </c>
      <c r="J206" s="25">
        <v>123.0</v>
      </c>
      <c r="K206" s="25">
        <v>87.0</v>
      </c>
      <c r="M206" s="31" t="s">
        <v>312</v>
      </c>
      <c r="N206" s="38" t="s">
        <v>240</v>
      </c>
      <c r="O206" s="31" t="s">
        <v>241</v>
      </c>
      <c r="P206" s="31" t="s">
        <v>380</v>
      </c>
      <c r="Q206" s="31" t="s">
        <v>243</v>
      </c>
      <c r="R206" s="32">
        <v>1.0</v>
      </c>
      <c r="S206" s="31" t="s">
        <v>244</v>
      </c>
      <c r="T206" s="31" t="s">
        <v>250</v>
      </c>
      <c r="U206" s="31" t="s">
        <v>245</v>
      </c>
      <c r="V206" s="31" t="s">
        <v>246</v>
      </c>
      <c r="W206" s="24"/>
      <c r="X206" s="24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</row>
    <row r="207">
      <c r="A207" s="25" t="s">
        <v>144</v>
      </c>
      <c r="B207" s="50" t="s">
        <v>466</v>
      </c>
      <c r="C207" s="56" t="s">
        <v>467</v>
      </c>
      <c r="D207" s="52" t="s">
        <v>235</v>
      </c>
      <c r="E207" s="53"/>
      <c r="F207" s="61" t="s">
        <v>468</v>
      </c>
      <c r="H207" s="74">
        <v>3.0</v>
      </c>
      <c r="I207" s="55" t="s">
        <v>473</v>
      </c>
      <c r="J207" s="25">
        <v>103.0</v>
      </c>
      <c r="K207" s="25">
        <v>54.0</v>
      </c>
      <c r="M207" s="31" t="s">
        <v>312</v>
      </c>
      <c r="N207" s="38" t="s">
        <v>240</v>
      </c>
      <c r="O207" s="31" t="s">
        <v>241</v>
      </c>
      <c r="P207" s="31" t="s">
        <v>380</v>
      </c>
      <c r="Q207" s="31" t="s">
        <v>243</v>
      </c>
      <c r="R207" s="32">
        <v>1.0</v>
      </c>
      <c r="S207" s="31" t="s">
        <v>244</v>
      </c>
      <c r="T207" s="31" t="s">
        <v>250</v>
      </c>
      <c r="U207" s="31" t="s">
        <v>245</v>
      </c>
      <c r="V207" s="31" t="s">
        <v>246</v>
      </c>
      <c r="W207" s="24"/>
      <c r="X207" s="24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</row>
    <row r="208">
      <c r="A208" s="25" t="s">
        <v>144</v>
      </c>
      <c r="B208" s="50" t="s">
        <v>466</v>
      </c>
      <c r="C208" s="56" t="s">
        <v>467</v>
      </c>
      <c r="D208" s="52" t="s">
        <v>235</v>
      </c>
      <c r="E208" s="53"/>
      <c r="F208" s="61" t="s">
        <v>468</v>
      </c>
      <c r="H208" s="74">
        <v>3.0</v>
      </c>
      <c r="I208" s="55" t="s">
        <v>474</v>
      </c>
      <c r="J208" s="25">
        <v>99.0</v>
      </c>
      <c r="K208" s="25">
        <v>63.0</v>
      </c>
      <c r="M208" s="31" t="s">
        <v>312</v>
      </c>
      <c r="N208" s="38" t="s">
        <v>240</v>
      </c>
      <c r="O208" s="31" t="s">
        <v>241</v>
      </c>
      <c r="P208" s="31" t="s">
        <v>380</v>
      </c>
      <c r="Q208" s="31" t="s">
        <v>243</v>
      </c>
      <c r="R208" s="32">
        <v>1.0</v>
      </c>
      <c r="S208" s="31" t="s">
        <v>244</v>
      </c>
      <c r="T208" s="31" t="s">
        <v>250</v>
      </c>
      <c r="U208" s="31" t="s">
        <v>245</v>
      </c>
      <c r="V208" s="31" t="s">
        <v>246</v>
      </c>
      <c r="W208" s="24"/>
      <c r="X208" s="24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</row>
    <row r="209">
      <c r="A209" s="25" t="s">
        <v>144</v>
      </c>
      <c r="B209" s="50" t="s">
        <v>475</v>
      </c>
      <c r="C209" s="56" t="s">
        <v>476</v>
      </c>
      <c r="D209" s="52" t="s">
        <v>235</v>
      </c>
      <c r="E209" s="53"/>
      <c r="F209" s="61" t="s">
        <v>477</v>
      </c>
      <c r="H209" s="74">
        <v>1.0</v>
      </c>
      <c r="I209" s="55" t="s">
        <v>243</v>
      </c>
      <c r="J209" s="25">
        <v>60.0</v>
      </c>
      <c r="K209" s="25">
        <v>53.0</v>
      </c>
      <c r="L209" s="25">
        <v>0.879</v>
      </c>
      <c r="M209" s="31" t="s">
        <v>312</v>
      </c>
      <c r="N209" s="31" t="s">
        <v>240</v>
      </c>
      <c r="O209" s="31" t="s">
        <v>280</v>
      </c>
      <c r="P209" s="31" t="s">
        <v>259</v>
      </c>
      <c r="Q209" s="31" t="s">
        <v>243</v>
      </c>
      <c r="R209" s="32">
        <v>1.0</v>
      </c>
      <c r="S209" s="31" t="s">
        <v>324</v>
      </c>
      <c r="T209" s="31" t="s">
        <v>250</v>
      </c>
      <c r="U209" s="31" t="s">
        <v>245</v>
      </c>
      <c r="V209" s="31" t="s">
        <v>246</v>
      </c>
      <c r="W209" s="24"/>
      <c r="X209" s="24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</row>
    <row r="210">
      <c r="A210" s="25" t="s">
        <v>144</v>
      </c>
      <c r="B210" s="50" t="s">
        <v>475</v>
      </c>
      <c r="C210" s="56" t="s">
        <v>476</v>
      </c>
      <c r="D210" s="52" t="s">
        <v>235</v>
      </c>
      <c r="E210" s="53"/>
      <c r="F210" s="61" t="s">
        <v>477</v>
      </c>
      <c r="H210" s="74">
        <v>1.0</v>
      </c>
      <c r="I210" s="55" t="s">
        <v>450</v>
      </c>
      <c r="J210" s="25">
        <v>60.0</v>
      </c>
      <c r="K210" s="25">
        <v>32.0</v>
      </c>
      <c r="L210" s="25">
        <v>0.533</v>
      </c>
      <c r="M210" s="31" t="s">
        <v>312</v>
      </c>
      <c r="N210" s="31" t="s">
        <v>240</v>
      </c>
      <c r="O210" s="31" t="s">
        <v>280</v>
      </c>
      <c r="P210" s="31" t="s">
        <v>259</v>
      </c>
      <c r="Q210" s="31" t="s">
        <v>450</v>
      </c>
      <c r="R210" s="32">
        <v>3.0</v>
      </c>
      <c r="S210" s="31" t="s">
        <v>324</v>
      </c>
      <c r="T210" s="31" t="s">
        <v>250</v>
      </c>
      <c r="U210" s="31" t="s">
        <v>245</v>
      </c>
      <c r="V210" s="31" t="s">
        <v>246</v>
      </c>
      <c r="W210" s="24"/>
      <c r="X210" s="24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</row>
    <row r="211">
      <c r="A211" s="25" t="s">
        <v>144</v>
      </c>
      <c r="B211" s="50" t="s">
        <v>475</v>
      </c>
      <c r="C211" s="56" t="s">
        <v>476</v>
      </c>
      <c r="D211" s="52" t="s">
        <v>235</v>
      </c>
      <c r="E211" s="53"/>
      <c r="F211" s="61" t="s">
        <v>477</v>
      </c>
      <c r="H211" s="74">
        <v>1.0</v>
      </c>
      <c r="I211" s="55" t="s">
        <v>478</v>
      </c>
      <c r="J211" s="25">
        <v>60.0</v>
      </c>
      <c r="K211" s="25">
        <v>15.0</v>
      </c>
      <c r="L211" s="25">
        <v>0.25</v>
      </c>
      <c r="M211" s="31" t="s">
        <v>312</v>
      </c>
      <c r="N211" s="31" t="s">
        <v>240</v>
      </c>
      <c r="O211" s="31" t="s">
        <v>280</v>
      </c>
      <c r="P211" s="31" t="s">
        <v>259</v>
      </c>
      <c r="Q211" s="31" t="s">
        <v>243</v>
      </c>
      <c r="R211" s="32">
        <v>1.0</v>
      </c>
      <c r="S211" s="31" t="s">
        <v>324</v>
      </c>
      <c r="T211" s="31" t="s">
        <v>250</v>
      </c>
      <c r="U211" s="31" t="s">
        <v>245</v>
      </c>
      <c r="V211" s="31" t="s">
        <v>246</v>
      </c>
      <c r="W211" s="24"/>
      <c r="X211" s="24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</row>
    <row r="212">
      <c r="A212" s="25" t="s">
        <v>144</v>
      </c>
      <c r="B212" s="50" t="s">
        <v>475</v>
      </c>
      <c r="C212" s="56" t="s">
        <v>476</v>
      </c>
      <c r="D212" s="52" t="s">
        <v>235</v>
      </c>
      <c r="E212" s="53"/>
      <c r="F212" s="61" t="s">
        <v>477</v>
      </c>
      <c r="H212" s="74">
        <v>1.0</v>
      </c>
      <c r="I212" s="55" t="s">
        <v>479</v>
      </c>
      <c r="J212" s="25">
        <v>60.0</v>
      </c>
      <c r="K212" s="25">
        <v>52.0</v>
      </c>
      <c r="L212" s="25">
        <v>0.872</v>
      </c>
      <c r="M212" s="31" t="s">
        <v>312</v>
      </c>
      <c r="N212" s="31" t="s">
        <v>240</v>
      </c>
      <c r="O212" s="31" t="s">
        <v>280</v>
      </c>
      <c r="P212" s="31" t="s">
        <v>259</v>
      </c>
      <c r="Q212" s="31" t="s">
        <v>243</v>
      </c>
      <c r="R212" s="32">
        <v>1.0</v>
      </c>
      <c r="S212" s="31" t="s">
        <v>324</v>
      </c>
      <c r="T212" s="31" t="s">
        <v>250</v>
      </c>
      <c r="U212" s="31" t="s">
        <v>245</v>
      </c>
      <c r="V212" s="31" t="s">
        <v>246</v>
      </c>
      <c r="W212" s="24"/>
      <c r="X212" s="24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</row>
    <row r="213">
      <c r="A213" s="25" t="s">
        <v>144</v>
      </c>
      <c r="B213" s="50" t="s">
        <v>480</v>
      </c>
      <c r="C213" s="98" t="s">
        <v>481</v>
      </c>
      <c r="D213" s="52" t="s">
        <v>235</v>
      </c>
      <c r="E213" s="53"/>
      <c r="F213" s="99" t="s">
        <v>482</v>
      </c>
      <c r="H213" s="74">
        <v>1.0</v>
      </c>
      <c r="I213" s="55" t="s">
        <v>483</v>
      </c>
      <c r="J213" s="25">
        <v>100.0</v>
      </c>
      <c r="K213" s="25">
        <v>52.0</v>
      </c>
      <c r="M213" s="31" t="s">
        <v>239</v>
      </c>
      <c r="N213" s="31" t="s">
        <v>240</v>
      </c>
      <c r="O213" s="31" t="s">
        <v>280</v>
      </c>
      <c r="P213" s="31" t="s">
        <v>259</v>
      </c>
      <c r="Q213" s="31" t="s">
        <v>243</v>
      </c>
      <c r="R213" s="32">
        <v>1.0</v>
      </c>
      <c r="S213" s="31" t="s">
        <v>244</v>
      </c>
      <c r="T213" s="31" t="s">
        <v>245</v>
      </c>
      <c r="U213" s="31" t="s">
        <v>245</v>
      </c>
      <c r="V213" s="31" t="s">
        <v>246</v>
      </c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</row>
    <row r="214">
      <c r="A214" s="25" t="s">
        <v>144</v>
      </c>
      <c r="B214" s="50" t="s">
        <v>480</v>
      </c>
      <c r="C214" s="56" t="s">
        <v>481</v>
      </c>
      <c r="D214" s="52" t="s">
        <v>235</v>
      </c>
      <c r="E214" s="53"/>
      <c r="F214" s="61" t="s">
        <v>482</v>
      </c>
      <c r="H214" s="74">
        <v>1.0</v>
      </c>
      <c r="I214" s="55" t="s">
        <v>484</v>
      </c>
      <c r="J214" s="25">
        <v>100.0</v>
      </c>
      <c r="K214" s="25">
        <v>36.0</v>
      </c>
      <c r="M214" s="31" t="s">
        <v>239</v>
      </c>
      <c r="N214" s="31" t="s">
        <v>240</v>
      </c>
      <c r="O214" s="31" t="s">
        <v>280</v>
      </c>
      <c r="P214" s="31" t="s">
        <v>259</v>
      </c>
      <c r="Q214" s="31" t="s">
        <v>243</v>
      </c>
      <c r="R214" s="32">
        <v>1.0</v>
      </c>
      <c r="S214" s="31" t="s">
        <v>244</v>
      </c>
      <c r="T214" s="31" t="s">
        <v>245</v>
      </c>
      <c r="U214" s="31" t="s">
        <v>245</v>
      </c>
      <c r="V214" s="31" t="s">
        <v>246</v>
      </c>
      <c r="W214" s="24"/>
      <c r="X214" s="24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</row>
    <row r="215">
      <c r="A215" s="25" t="s">
        <v>144</v>
      </c>
      <c r="B215" s="50" t="s">
        <v>485</v>
      </c>
      <c r="C215" s="97" t="s">
        <v>486</v>
      </c>
      <c r="D215" s="52" t="s">
        <v>235</v>
      </c>
      <c r="E215" s="53"/>
      <c r="F215" s="61" t="s">
        <v>487</v>
      </c>
      <c r="H215" s="74">
        <v>1.0</v>
      </c>
      <c r="I215" s="55" t="s">
        <v>488</v>
      </c>
      <c r="J215" s="25">
        <v>115.0</v>
      </c>
      <c r="K215" s="25">
        <v>60.0</v>
      </c>
      <c r="M215" s="31" t="s">
        <v>357</v>
      </c>
      <c r="N215" s="31" t="s">
        <v>240</v>
      </c>
      <c r="O215" s="31" t="s">
        <v>280</v>
      </c>
      <c r="P215" s="31" t="s">
        <v>259</v>
      </c>
      <c r="Q215" s="31" t="s">
        <v>243</v>
      </c>
      <c r="R215" s="32">
        <v>1.0</v>
      </c>
      <c r="S215" s="31" t="s">
        <v>244</v>
      </c>
      <c r="T215" s="31" t="s">
        <v>250</v>
      </c>
      <c r="U215" s="31" t="s">
        <v>245</v>
      </c>
      <c r="V215" s="31" t="s">
        <v>246</v>
      </c>
      <c r="W215" s="24"/>
      <c r="X215" s="24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</row>
    <row r="216">
      <c r="A216" s="25" t="s">
        <v>144</v>
      </c>
      <c r="B216" s="50" t="s">
        <v>485</v>
      </c>
      <c r="C216" s="97" t="s">
        <v>486</v>
      </c>
      <c r="D216" s="52" t="s">
        <v>235</v>
      </c>
      <c r="E216" s="53"/>
      <c r="F216" s="61" t="s">
        <v>487</v>
      </c>
      <c r="H216" s="74">
        <v>1.0</v>
      </c>
      <c r="I216" s="55" t="s">
        <v>489</v>
      </c>
      <c r="J216" s="25">
        <v>115.0</v>
      </c>
      <c r="K216" s="25">
        <v>14.0</v>
      </c>
      <c r="M216" s="31" t="s">
        <v>357</v>
      </c>
      <c r="N216" s="31" t="s">
        <v>240</v>
      </c>
      <c r="O216" s="31" t="s">
        <v>280</v>
      </c>
      <c r="P216" s="31" t="s">
        <v>259</v>
      </c>
      <c r="Q216" s="31" t="s">
        <v>243</v>
      </c>
      <c r="R216" s="32">
        <v>1.0</v>
      </c>
      <c r="S216" s="31" t="s">
        <v>244</v>
      </c>
      <c r="T216" s="31" t="s">
        <v>250</v>
      </c>
      <c r="U216" s="31" t="s">
        <v>245</v>
      </c>
      <c r="V216" s="31" t="s">
        <v>246</v>
      </c>
      <c r="W216" s="24"/>
      <c r="X216" s="24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</row>
    <row r="217">
      <c r="A217" s="25" t="s">
        <v>144</v>
      </c>
      <c r="B217" s="50" t="s">
        <v>490</v>
      </c>
      <c r="C217" s="56" t="s">
        <v>491</v>
      </c>
      <c r="D217" s="52" t="s">
        <v>235</v>
      </c>
      <c r="E217" s="53"/>
      <c r="F217" s="61" t="s">
        <v>492</v>
      </c>
      <c r="H217" s="74">
        <v>1.0</v>
      </c>
      <c r="I217" s="55" t="s">
        <v>493</v>
      </c>
      <c r="J217" s="25">
        <v>40.0</v>
      </c>
      <c r="K217" s="25">
        <v>39.0</v>
      </c>
      <c r="L217" s="25">
        <v>0.45</v>
      </c>
      <c r="M217" s="31" t="s">
        <v>239</v>
      </c>
      <c r="N217" s="31" t="s">
        <v>240</v>
      </c>
      <c r="O217" s="31" t="s">
        <v>280</v>
      </c>
      <c r="P217" s="31" t="s">
        <v>259</v>
      </c>
      <c r="Q217" s="31" t="s">
        <v>243</v>
      </c>
      <c r="R217" s="32">
        <v>1.0</v>
      </c>
      <c r="S217" s="31" t="s">
        <v>244</v>
      </c>
      <c r="T217" s="31" t="s">
        <v>250</v>
      </c>
      <c r="U217" s="31" t="s">
        <v>245</v>
      </c>
      <c r="V217" s="31" t="s">
        <v>246</v>
      </c>
      <c r="W217" s="24"/>
      <c r="X217" s="24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</row>
    <row r="218" ht="15.0" customHeight="1">
      <c r="A218" s="25" t="s">
        <v>144</v>
      </c>
      <c r="B218" s="50" t="s">
        <v>490</v>
      </c>
      <c r="C218" s="56" t="s">
        <v>491</v>
      </c>
      <c r="D218" s="52" t="s">
        <v>235</v>
      </c>
      <c r="E218" s="53"/>
      <c r="F218" s="61" t="s">
        <v>492</v>
      </c>
      <c r="H218" s="25">
        <v>1.0</v>
      </c>
      <c r="I218" s="25" t="s">
        <v>494</v>
      </c>
      <c r="J218" s="25">
        <v>40.0</v>
      </c>
      <c r="K218" s="25">
        <v>37.0</v>
      </c>
      <c r="L218" s="25">
        <v>0.44</v>
      </c>
      <c r="M218" s="25" t="s">
        <v>239</v>
      </c>
      <c r="N218" s="25" t="s">
        <v>240</v>
      </c>
      <c r="O218" s="25" t="s">
        <v>280</v>
      </c>
      <c r="P218" s="31" t="s">
        <v>259</v>
      </c>
      <c r="Q218" s="25" t="s">
        <v>243</v>
      </c>
      <c r="R218" s="32">
        <v>1.0</v>
      </c>
      <c r="S218" s="25" t="s">
        <v>244</v>
      </c>
      <c r="T218" s="25" t="s">
        <v>250</v>
      </c>
      <c r="U218" s="25" t="s">
        <v>245</v>
      </c>
      <c r="V218" s="25" t="s">
        <v>246</v>
      </c>
      <c r="W218" s="88"/>
      <c r="X218" s="88"/>
    </row>
    <row r="219">
      <c r="A219" s="25" t="s">
        <v>144</v>
      </c>
      <c r="B219" s="50" t="s">
        <v>490</v>
      </c>
      <c r="C219" s="56" t="s">
        <v>491</v>
      </c>
      <c r="D219" s="52" t="s">
        <v>235</v>
      </c>
      <c r="E219" s="53"/>
      <c r="F219" s="61" t="s">
        <v>492</v>
      </c>
      <c r="H219" s="25">
        <v>1.0</v>
      </c>
      <c r="I219" s="25" t="s">
        <v>495</v>
      </c>
      <c r="J219" s="25">
        <v>40.0</v>
      </c>
      <c r="K219" s="25">
        <v>16.0</v>
      </c>
      <c r="L219" s="25">
        <v>0.41</v>
      </c>
      <c r="M219" s="25" t="s">
        <v>239</v>
      </c>
      <c r="N219" s="25" t="s">
        <v>240</v>
      </c>
      <c r="O219" s="25" t="s">
        <v>280</v>
      </c>
      <c r="P219" s="31" t="s">
        <v>259</v>
      </c>
      <c r="Q219" s="25" t="s">
        <v>243</v>
      </c>
      <c r="R219" s="32">
        <v>1.0</v>
      </c>
      <c r="S219" s="25" t="s">
        <v>244</v>
      </c>
      <c r="T219" s="25" t="s">
        <v>250</v>
      </c>
      <c r="U219" s="25" t="s">
        <v>245</v>
      </c>
      <c r="V219" s="25" t="s">
        <v>246</v>
      </c>
      <c r="W219" s="88"/>
      <c r="X219" s="88"/>
    </row>
    <row r="220">
      <c r="A220" s="25" t="s">
        <v>144</v>
      </c>
      <c r="B220" s="50" t="s">
        <v>490</v>
      </c>
      <c r="C220" s="56" t="s">
        <v>491</v>
      </c>
      <c r="D220" s="52" t="s">
        <v>235</v>
      </c>
      <c r="E220" s="53"/>
      <c r="F220" s="61" t="s">
        <v>492</v>
      </c>
      <c r="H220" s="25">
        <v>1.0</v>
      </c>
      <c r="I220" s="25" t="s">
        <v>496</v>
      </c>
      <c r="J220" s="25">
        <v>40.0</v>
      </c>
      <c r="K220" s="25">
        <v>19.0</v>
      </c>
      <c r="L220" s="25">
        <v>0.47</v>
      </c>
      <c r="M220" s="25" t="s">
        <v>239</v>
      </c>
      <c r="N220" s="25" t="s">
        <v>240</v>
      </c>
      <c r="O220" s="25" t="s">
        <v>280</v>
      </c>
      <c r="P220" s="31" t="s">
        <v>259</v>
      </c>
      <c r="Q220" s="25" t="s">
        <v>243</v>
      </c>
      <c r="R220" s="32">
        <v>1.0</v>
      </c>
      <c r="S220" s="25" t="s">
        <v>244</v>
      </c>
      <c r="T220" s="25" t="s">
        <v>250</v>
      </c>
      <c r="U220" s="25" t="s">
        <v>245</v>
      </c>
      <c r="V220" s="25" t="s">
        <v>246</v>
      </c>
      <c r="W220" s="88"/>
      <c r="X220" s="88"/>
    </row>
    <row r="221">
      <c r="A221" s="25" t="s">
        <v>144</v>
      </c>
      <c r="B221" s="50" t="s">
        <v>497</v>
      </c>
      <c r="C221" s="56" t="s">
        <v>498</v>
      </c>
      <c r="D221" s="52" t="s">
        <v>235</v>
      </c>
      <c r="E221" s="53"/>
      <c r="F221" s="61" t="s">
        <v>499</v>
      </c>
      <c r="H221" s="74">
        <v>1.0</v>
      </c>
      <c r="I221" s="55" t="s">
        <v>500</v>
      </c>
      <c r="J221" s="25">
        <v>22.0</v>
      </c>
      <c r="K221" s="25">
        <v>15.0</v>
      </c>
      <c r="L221" s="25"/>
      <c r="M221" s="31" t="s">
        <v>357</v>
      </c>
      <c r="N221" s="25" t="s">
        <v>240</v>
      </c>
      <c r="O221" s="31" t="s">
        <v>258</v>
      </c>
      <c r="P221" s="31" t="s">
        <v>259</v>
      </c>
      <c r="Q221" s="31" t="s">
        <v>243</v>
      </c>
      <c r="R221" s="32">
        <v>1.0</v>
      </c>
      <c r="S221" s="31" t="s">
        <v>244</v>
      </c>
      <c r="T221" s="31" t="s">
        <v>250</v>
      </c>
      <c r="U221" s="31" t="s">
        <v>250</v>
      </c>
      <c r="V221" s="31" t="s">
        <v>246</v>
      </c>
      <c r="W221" s="24"/>
      <c r="X221" s="24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</row>
    <row r="222">
      <c r="A222" s="25" t="s">
        <v>144</v>
      </c>
      <c r="B222" s="50" t="s">
        <v>497</v>
      </c>
      <c r="C222" s="56" t="s">
        <v>498</v>
      </c>
      <c r="D222" s="52" t="s">
        <v>235</v>
      </c>
      <c r="E222" s="53"/>
      <c r="F222" s="61" t="s">
        <v>499</v>
      </c>
      <c r="H222" s="74">
        <v>1.0</v>
      </c>
      <c r="I222" s="55" t="s">
        <v>501</v>
      </c>
      <c r="J222" s="25">
        <v>28.0</v>
      </c>
      <c r="K222" s="25">
        <v>20.0</v>
      </c>
      <c r="L222" s="25"/>
      <c r="M222" s="31" t="s">
        <v>357</v>
      </c>
      <c r="N222" s="25" t="s">
        <v>240</v>
      </c>
      <c r="O222" s="31" t="s">
        <v>258</v>
      </c>
      <c r="P222" s="31" t="s">
        <v>259</v>
      </c>
      <c r="Q222" s="31" t="s">
        <v>243</v>
      </c>
      <c r="R222" s="32">
        <v>1.0</v>
      </c>
      <c r="S222" s="31" t="s">
        <v>244</v>
      </c>
      <c r="T222" s="31" t="s">
        <v>250</v>
      </c>
      <c r="U222" s="31" t="s">
        <v>250</v>
      </c>
      <c r="V222" s="31" t="s">
        <v>246</v>
      </c>
      <c r="W222" s="24"/>
      <c r="X222" s="24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</row>
    <row r="223">
      <c r="A223" s="25" t="s">
        <v>144</v>
      </c>
      <c r="B223" s="50" t="s">
        <v>497</v>
      </c>
      <c r="C223" s="56" t="s">
        <v>498</v>
      </c>
      <c r="D223" s="52" t="s">
        <v>235</v>
      </c>
      <c r="E223" s="53"/>
      <c r="F223" s="61" t="s">
        <v>499</v>
      </c>
      <c r="H223" s="74">
        <v>1.0</v>
      </c>
      <c r="I223" s="55" t="s">
        <v>502</v>
      </c>
      <c r="J223" s="25">
        <v>25.0</v>
      </c>
      <c r="K223" s="25">
        <v>19.0</v>
      </c>
      <c r="L223" s="25"/>
      <c r="M223" s="31" t="s">
        <v>357</v>
      </c>
      <c r="N223" s="25" t="s">
        <v>240</v>
      </c>
      <c r="O223" s="31" t="s">
        <v>258</v>
      </c>
      <c r="P223" s="31" t="s">
        <v>259</v>
      </c>
      <c r="Q223" s="31" t="s">
        <v>243</v>
      </c>
      <c r="R223" s="32">
        <v>1.0</v>
      </c>
      <c r="S223" s="31" t="s">
        <v>244</v>
      </c>
      <c r="T223" s="31" t="s">
        <v>250</v>
      </c>
      <c r="U223" s="31" t="s">
        <v>250</v>
      </c>
      <c r="V223" s="31" t="s">
        <v>246</v>
      </c>
      <c r="W223" s="24"/>
      <c r="X223" s="24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</row>
    <row r="224">
      <c r="A224" s="25" t="s">
        <v>144</v>
      </c>
      <c r="B224" s="50" t="s">
        <v>503</v>
      </c>
      <c r="C224" s="56" t="s">
        <v>504</v>
      </c>
      <c r="D224" s="52" t="s">
        <v>235</v>
      </c>
      <c r="E224" s="53"/>
      <c r="F224" s="61" t="s">
        <v>505</v>
      </c>
      <c r="H224" s="74">
        <v>5.0</v>
      </c>
      <c r="I224" s="55" t="s">
        <v>506</v>
      </c>
      <c r="J224" s="25">
        <v>66.0</v>
      </c>
      <c r="K224" s="25">
        <v>38.0</v>
      </c>
      <c r="L224" s="25"/>
      <c r="M224" s="31" t="s">
        <v>507</v>
      </c>
      <c r="N224" s="31" t="s">
        <v>240</v>
      </c>
      <c r="O224" s="31" t="s">
        <v>280</v>
      </c>
      <c r="P224" s="31" t="s">
        <v>259</v>
      </c>
      <c r="Q224" s="31" t="s">
        <v>243</v>
      </c>
      <c r="R224" s="32">
        <v>1.0</v>
      </c>
      <c r="S224" s="31" t="s">
        <v>244</v>
      </c>
      <c r="T224" s="31" t="s">
        <v>250</v>
      </c>
      <c r="U224" s="31" t="s">
        <v>245</v>
      </c>
      <c r="V224" s="31" t="s">
        <v>246</v>
      </c>
      <c r="W224" s="24"/>
      <c r="X224" s="24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</row>
    <row r="225">
      <c r="A225" s="25" t="s">
        <v>144</v>
      </c>
      <c r="B225" s="50" t="s">
        <v>503</v>
      </c>
      <c r="C225" s="56" t="s">
        <v>504</v>
      </c>
      <c r="D225" s="52" t="s">
        <v>235</v>
      </c>
      <c r="E225" s="53"/>
      <c r="F225" s="61" t="s">
        <v>505</v>
      </c>
      <c r="H225" s="74">
        <v>5.0</v>
      </c>
      <c r="I225" s="55" t="s">
        <v>508</v>
      </c>
      <c r="J225" s="25">
        <v>76.0</v>
      </c>
      <c r="K225" s="25">
        <v>31.0</v>
      </c>
      <c r="L225" s="25"/>
      <c r="M225" s="31" t="s">
        <v>507</v>
      </c>
      <c r="N225" s="25" t="s">
        <v>240</v>
      </c>
      <c r="O225" s="31" t="s">
        <v>280</v>
      </c>
      <c r="P225" s="31" t="s">
        <v>259</v>
      </c>
      <c r="Q225" s="31" t="s">
        <v>243</v>
      </c>
      <c r="R225" s="32">
        <v>1.0</v>
      </c>
      <c r="S225" s="31" t="s">
        <v>244</v>
      </c>
      <c r="T225" s="31" t="s">
        <v>250</v>
      </c>
      <c r="U225" s="31" t="s">
        <v>245</v>
      </c>
      <c r="V225" s="31" t="s">
        <v>246</v>
      </c>
      <c r="W225" s="24"/>
      <c r="X225" s="24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</row>
    <row r="226">
      <c r="A226" s="25" t="s">
        <v>144</v>
      </c>
      <c r="B226" s="50" t="s">
        <v>509</v>
      </c>
      <c r="C226" s="56" t="s">
        <v>510</v>
      </c>
      <c r="D226" s="52" t="s">
        <v>235</v>
      </c>
      <c r="F226" s="61" t="s">
        <v>511</v>
      </c>
      <c r="H226" s="74">
        <v>1.0</v>
      </c>
      <c r="I226" s="55" t="s">
        <v>512</v>
      </c>
      <c r="J226" s="25">
        <v>57.0</v>
      </c>
      <c r="K226" s="25">
        <v>35.0</v>
      </c>
      <c r="M226" s="31" t="s">
        <v>357</v>
      </c>
      <c r="N226" s="31" t="s">
        <v>240</v>
      </c>
      <c r="O226" s="31" t="s">
        <v>280</v>
      </c>
      <c r="P226" s="31" t="s">
        <v>259</v>
      </c>
      <c r="Q226" s="31" t="s">
        <v>243</v>
      </c>
      <c r="R226" s="32">
        <v>1.0</v>
      </c>
      <c r="S226" s="31" t="s">
        <v>244</v>
      </c>
      <c r="T226" s="31" t="s">
        <v>250</v>
      </c>
      <c r="U226" s="31" t="s">
        <v>250</v>
      </c>
      <c r="V226" s="31" t="s">
        <v>246</v>
      </c>
      <c r="W226" s="24"/>
      <c r="X226" s="24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</row>
    <row r="227">
      <c r="A227" s="25" t="s">
        <v>144</v>
      </c>
      <c r="B227" s="50" t="s">
        <v>509</v>
      </c>
      <c r="C227" s="56" t="s">
        <v>510</v>
      </c>
      <c r="D227" s="52" t="s">
        <v>235</v>
      </c>
      <c r="F227" s="61" t="s">
        <v>511</v>
      </c>
      <c r="H227" s="74">
        <v>1.0</v>
      </c>
      <c r="I227" s="55" t="s">
        <v>513</v>
      </c>
      <c r="J227" s="25">
        <v>57.0</v>
      </c>
      <c r="K227" s="25">
        <v>46.0</v>
      </c>
      <c r="M227" s="31" t="s">
        <v>357</v>
      </c>
      <c r="N227" s="31" t="s">
        <v>240</v>
      </c>
      <c r="O227" s="31" t="s">
        <v>280</v>
      </c>
      <c r="P227" s="31" t="s">
        <v>259</v>
      </c>
      <c r="Q227" s="31" t="s">
        <v>243</v>
      </c>
      <c r="R227" s="32">
        <v>1.0</v>
      </c>
      <c r="S227" s="31" t="s">
        <v>244</v>
      </c>
      <c r="T227" s="31" t="s">
        <v>250</v>
      </c>
      <c r="U227" s="31" t="s">
        <v>250</v>
      </c>
      <c r="V227" s="31" t="s">
        <v>246</v>
      </c>
      <c r="W227" s="24"/>
      <c r="X227" s="24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</row>
    <row r="228">
      <c r="A228" s="25" t="s">
        <v>144</v>
      </c>
      <c r="B228" s="50" t="s">
        <v>509</v>
      </c>
      <c r="C228" s="56" t="s">
        <v>510</v>
      </c>
      <c r="D228" s="52" t="s">
        <v>235</v>
      </c>
      <c r="F228" s="61" t="s">
        <v>511</v>
      </c>
      <c r="H228" s="74">
        <v>2.0</v>
      </c>
      <c r="I228" s="55" t="s">
        <v>514</v>
      </c>
      <c r="J228" s="25">
        <v>25.0</v>
      </c>
      <c r="K228" s="25">
        <v>20.0</v>
      </c>
      <c r="L228" s="25"/>
      <c r="M228" s="31" t="s">
        <v>357</v>
      </c>
      <c r="N228" s="31" t="s">
        <v>240</v>
      </c>
      <c r="O228" s="31" t="s">
        <v>280</v>
      </c>
      <c r="P228" s="31" t="s">
        <v>259</v>
      </c>
      <c r="Q228" s="31" t="s">
        <v>243</v>
      </c>
      <c r="R228" s="32">
        <v>1.0</v>
      </c>
      <c r="S228" s="31" t="s">
        <v>244</v>
      </c>
      <c r="T228" s="31" t="s">
        <v>250</v>
      </c>
      <c r="U228" s="31" t="s">
        <v>250</v>
      </c>
      <c r="V228" s="31" t="s">
        <v>246</v>
      </c>
      <c r="W228" s="24"/>
      <c r="X228" s="24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</row>
    <row r="229">
      <c r="A229" s="25" t="s">
        <v>144</v>
      </c>
      <c r="B229" s="50" t="s">
        <v>509</v>
      </c>
      <c r="C229" s="56" t="s">
        <v>510</v>
      </c>
      <c r="D229" s="52" t="s">
        <v>235</v>
      </c>
      <c r="F229" s="61" t="s">
        <v>511</v>
      </c>
      <c r="H229" s="74">
        <v>2.0</v>
      </c>
      <c r="I229" s="55" t="s">
        <v>515</v>
      </c>
      <c r="J229" s="25">
        <v>25.0</v>
      </c>
      <c r="K229" s="25">
        <v>9.0</v>
      </c>
      <c r="L229" s="25"/>
      <c r="M229" s="31" t="s">
        <v>357</v>
      </c>
      <c r="N229" s="31" t="s">
        <v>240</v>
      </c>
      <c r="O229" s="31" t="s">
        <v>280</v>
      </c>
      <c r="P229" s="31" t="s">
        <v>259</v>
      </c>
      <c r="Q229" s="31" t="s">
        <v>243</v>
      </c>
      <c r="R229" s="32">
        <v>1.0</v>
      </c>
      <c r="S229" s="31" t="s">
        <v>244</v>
      </c>
      <c r="T229" s="31" t="s">
        <v>250</v>
      </c>
      <c r="U229" s="31" t="s">
        <v>250</v>
      </c>
      <c r="V229" s="31" t="s">
        <v>246</v>
      </c>
      <c r="W229" s="24"/>
      <c r="X229" s="24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</row>
    <row r="230">
      <c r="A230" s="25" t="s">
        <v>144</v>
      </c>
      <c r="B230" s="50" t="s">
        <v>509</v>
      </c>
      <c r="C230" s="56" t="s">
        <v>510</v>
      </c>
      <c r="D230" s="52" t="s">
        <v>235</v>
      </c>
      <c r="F230" s="61" t="s">
        <v>511</v>
      </c>
      <c r="H230" s="74">
        <v>2.0</v>
      </c>
      <c r="I230" s="55" t="s">
        <v>516</v>
      </c>
      <c r="J230" s="25">
        <v>25.0</v>
      </c>
      <c r="K230" s="25">
        <v>2.0</v>
      </c>
      <c r="L230" s="25"/>
      <c r="M230" s="31" t="s">
        <v>357</v>
      </c>
      <c r="N230" s="31" t="s">
        <v>240</v>
      </c>
      <c r="O230" s="31" t="s">
        <v>280</v>
      </c>
      <c r="P230" s="31" t="s">
        <v>259</v>
      </c>
      <c r="Q230" s="31" t="s">
        <v>243</v>
      </c>
      <c r="R230" s="32">
        <v>1.0</v>
      </c>
      <c r="S230" s="31" t="s">
        <v>244</v>
      </c>
      <c r="T230" s="31" t="s">
        <v>250</v>
      </c>
      <c r="U230" s="31" t="s">
        <v>250</v>
      </c>
      <c r="V230" s="31" t="s">
        <v>246</v>
      </c>
      <c r="W230" s="24"/>
      <c r="X230" s="24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</row>
    <row r="231">
      <c r="A231" s="25" t="s">
        <v>144</v>
      </c>
      <c r="B231" s="50" t="s">
        <v>517</v>
      </c>
      <c r="C231" s="56" t="s">
        <v>518</v>
      </c>
      <c r="D231" s="52" t="s">
        <v>235</v>
      </c>
      <c r="E231" s="53"/>
      <c r="F231" s="61" t="s">
        <v>519</v>
      </c>
      <c r="H231" s="74">
        <v>5.0</v>
      </c>
      <c r="I231" s="55" t="s">
        <v>520</v>
      </c>
      <c r="J231" s="25">
        <v>116.0</v>
      </c>
      <c r="K231" s="25">
        <v>77.0</v>
      </c>
      <c r="L231" s="25">
        <v>0.34</v>
      </c>
      <c r="M231" s="31" t="s">
        <v>312</v>
      </c>
      <c r="N231" s="25" t="s">
        <v>240</v>
      </c>
      <c r="O231" s="31" t="s">
        <v>280</v>
      </c>
      <c r="P231" s="31" t="s">
        <v>259</v>
      </c>
      <c r="Q231" s="31" t="s">
        <v>243</v>
      </c>
      <c r="R231" s="32">
        <v>1.0</v>
      </c>
      <c r="S231" s="31" t="s">
        <v>244</v>
      </c>
      <c r="T231" s="31" t="s">
        <v>250</v>
      </c>
      <c r="U231" s="31" t="s">
        <v>245</v>
      </c>
      <c r="V231" s="31" t="s">
        <v>246</v>
      </c>
      <c r="W231" s="24"/>
      <c r="X231" s="24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</row>
    <row r="232">
      <c r="A232" s="25" t="s">
        <v>144</v>
      </c>
      <c r="B232" s="50" t="s">
        <v>517</v>
      </c>
      <c r="C232" s="56" t="s">
        <v>518</v>
      </c>
      <c r="D232" s="52" t="s">
        <v>235</v>
      </c>
      <c r="E232" s="53"/>
      <c r="F232" s="61" t="s">
        <v>519</v>
      </c>
      <c r="H232" s="74">
        <v>5.0</v>
      </c>
      <c r="I232" s="55" t="s">
        <v>521</v>
      </c>
      <c r="J232" s="25">
        <v>43.0</v>
      </c>
      <c r="K232" s="25">
        <v>22.0</v>
      </c>
      <c r="L232" s="25">
        <v>0.48</v>
      </c>
      <c r="M232" s="31" t="s">
        <v>312</v>
      </c>
      <c r="N232" s="31" t="s">
        <v>240</v>
      </c>
      <c r="O232" s="31" t="s">
        <v>280</v>
      </c>
      <c r="P232" s="31" t="s">
        <v>259</v>
      </c>
      <c r="Q232" s="31" t="s">
        <v>243</v>
      </c>
      <c r="R232" s="32">
        <v>1.0</v>
      </c>
      <c r="S232" s="31" t="s">
        <v>244</v>
      </c>
      <c r="T232" s="31" t="s">
        <v>250</v>
      </c>
      <c r="U232" s="31" t="s">
        <v>245</v>
      </c>
      <c r="V232" s="31" t="s">
        <v>246</v>
      </c>
      <c r="W232" s="24"/>
      <c r="X232" s="24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</row>
    <row r="233">
      <c r="A233" s="25" t="s">
        <v>144</v>
      </c>
      <c r="B233" s="50" t="s">
        <v>517</v>
      </c>
      <c r="C233" s="56" t="s">
        <v>518</v>
      </c>
      <c r="D233" s="52" t="s">
        <v>235</v>
      </c>
      <c r="E233" s="53"/>
      <c r="F233" s="61" t="s">
        <v>519</v>
      </c>
      <c r="H233" s="74">
        <v>5.0</v>
      </c>
      <c r="I233" s="55" t="s">
        <v>522</v>
      </c>
      <c r="J233" s="25">
        <v>53.0</v>
      </c>
      <c r="K233" s="25">
        <v>29.0</v>
      </c>
      <c r="L233" s="25">
        <v>0.46</v>
      </c>
      <c r="M233" s="31" t="s">
        <v>312</v>
      </c>
      <c r="N233" s="31" t="s">
        <v>240</v>
      </c>
      <c r="O233" s="31" t="s">
        <v>280</v>
      </c>
      <c r="P233" s="31" t="s">
        <v>259</v>
      </c>
      <c r="Q233" s="31" t="s">
        <v>243</v>
      </c>
      <c r="R233" s="32">
        <v>1.0</v>
      </c>
      <c r="S233" s="31" t="s">
        <v>244</v>
      </c>
      <c r="T233" s="31" t="s">
        <v>250</v>
      </c>
      <c r="U233" s="31" t="s">
        <v>245</v>
      </c>
      <c r="V233" s="31" t="s">
        <v>246</v>
      </c>
      <c r="W233" s="24"/>
      <c r="X233" s="24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</row>
    <row r="234">
      <c r="A234" s="79" t="s">
        <v>144</v>
      </c>
      <c r="B234" s="80" t="s">
        <v>517</v>
      </c>
      <c r="C234" s="56" t="s">
        <v>518</v>
      </c>
      <c r="D234" s="93" t="s">
        <v>235</v>
      </c>
      <c r="E234" s="26"/>
      <c r="F234" s="100" t="s">
        <v>519</v>
      </c>
      <c r="G234" s="26"/>
      <c r="H234" s="95">
        <v>5.0</v>
      </c>
      <c r="I234" s="101" t="s">
        <v>523</v>
      </c>
      <c r="J234" s="83">
        <v>54.0</v>
      </c>
      <c r="K234" s="83">
        <v>37.0</v>
      </c>
      <c r="L234" s="83">
        <v>0.32</v>
      </c>
      <c r="M234" s="38" t="s">
        <v>312</v>
      </c>
      <c r="N234" s="38" t="s">
        <v>240</v>
      </c>
      <c r="O234" s="38" t="s">
        <v>280</v>
      </c>
      <c r="P234" s="31" t="s">
        <v>259</v>
      </c>
      <c r="Q234" s="38" t="s">
        <v>243</v>
      </c>
      <c r="R234" s="32">
        <v>1.0</v>
      </c>
      <c r="S234" s="31" t="s">
        <v>244</v>
      </c>
      <c r="T234" s="31" t="s">
        <v>250</v>
      </c>
      <c r="U234" s="31" t="s">
        <v>245</v>
      </c>
      <c r="V234" s="31" t="s">
        <v>246</v>
      </c>
      <c r="W234" s="88"/>
      <c r="X234" s="88"/>
      <c r="Y234" s="89"/>
      <c r="Z234" s="89"/>
      <c r="AA234" s="89"/>
      <c r="AB234" s="89"/>
      <c r="AC234" s="89"/>
      <c r="AD234" s="89"/>
      <c r="AE234" s="89"/>
      <c r="AF234" s="89"/>
      <c r="AG234" s="89"/>
      <c r="AH234" s="89"/>
      <c r="AI234" s="89"/>
      <c r="AJ234" s="89"/>
      <c r="AK234" s="89"/>
      <c r="AL234" s="89"/>
      <c r="AM234" s="89"/>
      <c r="AN234" s="89"/>
      <c r="AO234" s="89"/>
      <c r="AP234" s="89"/>
      <c r="AQ234" s="89"/>
      <c r="AR234" s="89"/>
      <c r="AS234" s="89"/>
      <c r="AT234" s="89"/>
      <c r="AU234" s="89"/>
      <c r="AV234" s="89"/>
      <c r="AW234" s="89"/>
      <c r="AX234" s="89"/>
      <c r="AY234" s="89"/>
      <c r="AZ234" s="89"/>
      <c r="BA234" s="89"/>
      <c r="BB234" s="89"/>
      <c r="BC234" s="89"/>
      <c r="BD234" s="89"/>
      <c r="BE234" s="89"/>
      <c r="BF234" s="89"/>
      <c r="BG234" s="89"/>
      <c r="BH234" s="89"/>
      <c r="BI234" s="89"/>
    </row>
    <row r="235">
      <c r="A235" s="26" t="s">
        <v>144</v>
      </c>
      <c r="B235" s="80" t="s">
        <v>517</v>
      </c>
      <c r="C235" s="56" t="s">
        <v>518</v>
      </c>
      <c r="D235" s="102" t="s">
        <v>235</v>
      </c>
      <c r="E235" s="26"/>
      <c r="F235" s="100" t="s">
        <v>519</v>
      </c>
      <c r="G235" s="26"/>
      <c r="H235" s="103">
        <v>5.0</v>
      </c>
      <c r="I235" s="96" t="s">
        <v>524</v>
      </c>
      <c r="J235" s="83">
        <v>60.0</v>
      </c>
      <c r="K235" s="25">
        <v>30.0</v>
      </c>
      <c r="L235" s="25">
        <v>0.49</v>
      </c>
      <c r="M235" s="38" t="s">
        <v>312</v>
      </c>
      <c r="N235" s="38" t="s">
        <v>240</v>
      </c>
      <c r="O235" s="38" t="s">
        <v>280</v>
      </c>
      <c r="P235" s="31" t="s">
        <v>259</v>
      </c>
      <c r="Q235" s="38" t="s">
        <v>243</v>
      </c>
      <c r="R235" s="32">
        <v>1.0</v>
      </c>
      <c r="S235" s="31" t="s">
        <v>244</v>
      </c>
      <c r="T235" s="31" t="s">
        <v>250</v>
      </c>
      <c r="U235" s="31" t="s">
        <v>245</v>
      </c>
      <c r="V235" s="31" t="s">
        <v>246</v>
      </c>
      <c r="W235" s="88"/>
      <c r="X235" s="88"/>
      <c r="Y235" s="89"/>
      <c r="Z235" s="89"/>
      <c r="AA235" s="89"/>
      <c r="AB235" s="89"/>
      <c r="AC235" s="89"/>
      <c r="AD235" s="89"/>
      <c r="AE235" s="89"/>
      <c r="AF235" s="89"/>
      <c r="AG235" s="89"/>
      <c r="AH235" s="89"/>
      <c r="AI235" s="89"/>
      <c r="AJ235" s="89"/>
      <c r="AK235" s="89"/>
      <c r="AL235" s="89"/>
      <c r="AM235" s="89"/>
      <c r="AN235" s="89"/>
      <c r="AO235" s="89"/>
      <c r="AP235" s="89"/>
      <c r="AQ235" s="89"/>
      <c r="AR235" s="89"/>
      <c r="AS235" s="89"/>
      <c r="AT235" s="89"/>
      <c r="AU235" s="89"/>
      <c r="AV235" s="89"/>
      <c r="AW235" s="89"/>
      <c r="AX235" s="89"/>
      <c r="AY235" s="89"/>
      <c r="AZ235" s="89"/>
      <c r="BA235" s="89"/>
      <c r="BB235" s="89"/>
      <c r="BC235" s="89"/>
      <c r="BD235" s="89"/>
      <c r="BE235" s="89"/>
      <c r="BF235" s="89"/>
      <c r="BG235" s="89"/>
      <c r="BH235" s="89"/>
      <c r="BI235" s="89"/>
    </row>
    <row r="236">
      <c r="A236" s="26" t="s">
        <v>144</v>
      </c>
      <c r="B236" s="80" t="s">
        <v>517</v>
      </c>
      <c r="C236" s="56" t="s">
        <v>518</v>
      </c>
      <c r="D236" s="102" t="s">
        <v>235</v>
      </c>
      <c r="E236" s="26"/>
      <c r="F236" s="100" t="s">
        <v>519</v>
      </c>
      <c r="G236" s="26"/>
      <c r="H236" s="103">
        <v>5.0</v>
      </c>
      <c r="I236" s="96" t="s">
        <v>525</v>
      </c>
      <c r="J236" s="83">
        <v>45.0</v>
      </c>
      <c r="K236" s="83">
        <v>11.0</v>
      </c>
      <c r="L236" s="83">
        <v>0.75</v>
      </c>
      <c r="M236" s="38" t="s">
        <v>312</v>
      </c>
      <c r="N236" s="38" t="s">
        <v>240</v>
      </c>
      <c r="O236" s="38" t="s">
        <v>280</v>
      </c>
      <c r="P236" s="31" t="s">
        <v>259</v>
      </c>
      <c r="Q236" s="38" t="s">
        <v>243</v>
      </c>
      <c r="R236" s="32">
        <v>1.0</v>
      </c>
      <c r="S236" s="31" t="s">
        <v>244</v>
      </c>
      <c r="T236" s="31" t="s">
        <v>250</v>
      </c>
      <c r="U236" s="31" t="s">
        <v>245</v>
      </c>
      <c r="V236" s="31" t="s">
        <v>246</v>
      </c>
      <c r="W236" s="88"/>
      <c r="X236" s="88"/>
      <c r="Y236" s="89"/>
      <c r="Z236" s="89"/>
      <c r="AA236" s="89"/>
      <c r="AB236" s="89"/>
      <c r="AC236" s="89"/>
      <c r="AD236" s="89"/>
      <c r="AE236" s="89"/>
      <c r="AF236" s="89"/>
      <c r="AG236" s="89"/>
      <c r="AH236" s="89"/>
      <c r="AI236" s="89"/>
      <c r="AJ236" s="89"/>
      <c r="AK236" s="89"/>
      <c r="AL236" s="89"/>
      <c r="AM236" s="89"/>
      <c r="AN236" s="89"/>
      <c r="AO236" s="89"/>
      <c r="AP236" s="89"/>
      <c r="AQ236" s="89"/>
      <c r="AR236" s="89"/>
      <c r="AS236" s="89"/>
      <c r="AT236" s="89"/>
      <c r="AU236" s="89"/>
      <c r="AV236" s="89"/>
      <c r="AW236" s="89"/>
      <c r="AX236" s="89"/>
      <c r="AY236" s="89"/>
      <c r="AZ236" s="89"/>
      <c r="BA236" s="89"/>
      <c r="BB236" s="89"/>
      <c r="BC236" s="89"/>
      <c r="BD236" s="89"/>
      <c r="BE236" s="89"/>
      <c r="BF236" s="89"/>
      <c r="BG236" s="89"/>
      <c r="BH236" s="89"/>
      <c r="BI236" s="89"/>
    </row>
    <row r="237">
      <c r="A237" s="26" t="s">
        <v>144</v>
      </c>
      <c r="B237" s="80" t="s">
        <v>517</v>
      </c>
      <c r="C237" s="56" t="s">
        <v>518</v>
      </c>
      <c r="D237" s="102" t="s">
        <v>235</v>
      </c>
      <c r="E237" s="26"/>
      <c r="F237" s="100" t="s">
        <v>519</v>
      </c>
      <c r="G237" s="26"/>
      <c r="H237" s="103">
        <v>5.0</v>
      </c>
      <c r="I237" s="96" t="s">
        <v>526</v>
      </c>
      <c r="J237" s="83">
        <v>73.0</v>
      </c>
      <c r="K237" s="83">
        <v>53.0</v>
      </c>
      <c r="L237" s="83">
        <v>0.28</v>
      </c>
      <c r="M237" s="38" t="s">
        <v>312</v>
      </c>
      <c r="N237" s="38" t="s">
        <v>240</v>
      </c>
      <c r="O237" s="38" t="s">
        <v>280</v>
      </c>
      <c r="P237" s="31" t="s">
        <v>259</v>
      </c>
      <c r="Q237" s="38" t="s">
        <v>243</v>
      </c>
      <c r="R237" s="32">
        <v>1.0</v>
      </c>
      <c r="S237" s="31" t="s">
        <v>244</v>
      </c>
      <c r="T237" s="31" t="s">
        <v>250</v>
      </c>
      <c r="U237" s="31" t="s">
        <v>245</v>
      </c>
      <c r="V237" s="31" t="s">
        <v>246</v>
      </c>
      <c r="W237" s="88"/>
      <c r="X237" s="88"/>
      <c r="Y237" s="89"/>
      <c r="Z237" s="89"/>
      <c r="AA237" s="89"/>
      <c r="AB237" s="89"/>
      <c r="AC237" s="89"/>
      <c r="AD237" s="89"/>
      <c r="AE237" s="89"/>
      <c r="AF237" s="89"/>
      <c r="AG237" s="89"/>
      <c r="AH237" s="89"/>
      <c r="AI237" s="89"/>
      <c r="AJ237" s="89"/>
      <c r="AK237" s="89"/>
      <c r="AL237" s="89"/>
      <c r="AM237" s="89"/>
      <c r="AN237" s="89"/>
      <c r="AO237" s="89"/>
      <c r="AP237" s="89"/>
      <c r="AQ237" s="89"/>
      <c r="AR237" s="89"/>
      <c r="AS237" s="89"/>
      <c r="AT237" s="89"/>
      <c r="AU237" s="89"/>
      <c r="AV237" s="89"/>
      <c r="AW237" s="89"/>
      <c r="AX237" s="89"/>
      <c r="AY237" s="89"/>
      <c r="AZ237" s="89"/>
      <c r="BA237" s="89"/>
      <c r="BB237" s="89"/>
      <c r="BC237" s="89"/>
      <c r="BD237" s="89"/>
      <c r="BE237" s="89"/>
      <c r="BF237" s="89"/>
      <c r="BG237" s="89"/>
      <c r="BH237" s="89"/>
      <c r="BI237" s="89"/>
    </row>
    <row r="238">
      <c r="A238" s="26" t="s">
        <v>144</v>
      </c>
      <c r="B238" s="80" t="s">
        <v>517</v>
      </c>
      <c r="C238" s="56" t="s">
        <v>518</v>
      </c>
      <c r="D238" s="102" t="s">
        <v>235</v>
      </c>
      <c r="E238" s="26"/>
      <c r="F238" s="100" t="s">
        <v>519</v>
      </c>
      <c r="G238" s="26"/>
      <c r="H238" s="103">
        <v>5.0</v>
      </c>
      <c r="I238" s="96" t="s">
        <v>527</v>
      </c>
      <c r="J238" s="83">
        <v>282.0</v>
      </c>
      <c r="K238" s="83">
        <v>161.0</v>
      </c>
      <c r="L238" s="83">
        <v>0.43</v>
      </c>
      <c r="M238" s="38" t="s">
        <v>312</v>
      </c>
      <c r="N238" s="38" t="s">
        <v>240</v>
      </c>
      <c r="O238" s="38" t="s">
        <v>280</v>
      </c>
      <c r="P238" s="31" t="s">
        <v>259</v>
      </c>
      <c r="Q238" s="38" t="s">
        <v>243</v>
      </c>
      <c r="R238" s="32">
        <v>1.0</v>
      </c>
      <c r="S238" s="31" t="s">
        <v>244</v>
      </c>
      <c r="T238" s="31" t="s">
        <v>250</v>
      </c>
      <c r="U238" s="31" t="s">
        <v>245</v>
      </c>
      <c r="V238" s="31" t="s">
        <v>246</v>
      </c>
      <c r="W238" s="88"/>
      <c r="X238" s="88"/>
      <c r="Y238" s="89"/>
      <c r="Z238" s="89"/>
      <c r="AA238" s="89"/>
      <c r="AB238" s="89"/>
      <c r="AC238" s="89"/>
      <c r="AD238" s="89"/>
      <c r="AE238" s="89"/>
      <c r="AF238" s="89"/>
      <c r="AG238" s="89"/>
      <c r="AH238" s="89"/>
      <c r="AI238" s="89"/>
      <c r="AJ238" s="89"/>
      <c r="AK238" s="89"/>
      <c r="AL238" s="89"/>
      <c r="AM238" s="89"/>
      <c r="AN238" s="89"/>
      <c r="AO238" s="89"/>
      <c r="AP238" s="89"/>
      <c r="AQ238" s="89"/>
      <c r="AR238" s="89"/>
      <c r="AS238" s="89"/>
      <c r="AT238" s="89"/>
      <c r="AU238" s="89"/>
      <c r="AV238" s="89"/>
      <c r="AW238" s="89"/>
      <c r="AX238" s="89"/>
      <c r="AY238" s="89"/>
      <c r="AZ238" s="89"/>
      <c r="BA238" s="89"/>
      <c r="BB238" s="89"/>
      <c r="BC238" s="89"/>
      <c r="BD238" s="89"/>
      <c r="BE238" s="89"/>
      <c r="BF238" s="89"/>
      <c r="BG238" s="89"/>
      <c r="BH238" s="89"/>
      <c r="BI238" s="89"/>
    </row>
    <row r="239">
      <c r="A239" s="25" t="s">
        <v>144</v>
      </c>
      <c r="B239" s="50" t="s">
        <v>528</v>
      </c>
      <c r="C239" s="56" t="s">
        <v>529</v>
      </c>
      <c r="D239" s="52" t="s">
        <v>235</v>
      </c>
      <c r="E239" s="52"/>
      <c r="F239" s="61" t="s">
        <v>530</v>
      </c>
      <c r="H239" s="74">
        <v>1.0</v>
      </c>
      <c r="I239" s="72"/>
      <c r="J239" s="25">
        <v>224.0</v>
      </c>
      <c r="K239" s="25">
        <v>148.0</v>
      </c>
      <c r="L239" s="25"/>
      <c r="M239" s="31" t="s">
        <v>239</v>
      </c>
      <c r="N239" s="38" t="s">
        <v>240</v>
      </c>
      <c r="O239" s="31" t="s">
        <v>258</v>
      </c>
      <c r="P239" s="31" t="s">
        <v>259</v>
      </c>
      <c r="Q239" s="31" t="s">
        <v>243</v>
      </c>
      <c r="R239" s="32">
        <v>1.0</v>
      </c>
      <c r="S239" s="31" t="s">
        <v>531</v>
      </c>
      <c r="T239" s="31" t="s">
        <v>250</v>
      </c>
      <c r="U239" s="31" t="s">
        <v>245</v>
      </c>
      <c r="V239" s="31" t="s">
        <v>246</v>
      </c>
      <c r="W239" s="24"/>
      <c r="X239" s="24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  <c r="BG239" s="22"/>
      <c r="BH239" s="22"/>
      <c r="BI239" s="22"/>
    </row>
    <row r="240">
      <c r="A240" s="25" t="s">
        <v>144</v>
      </c>
      <c r="B240" s="50" t="s">
        <v>532</v>
      </c>
      <c r="C240" s="56" t="s">
        <v>533</v>
      </c>
      <c r="D240" s="52" t="s">
        <v>235</v>
      </c>
      <c r="E240" s="53"/>
      <c r="F240" s="61" t="s">
        <v>534</v>
      </c>
      <c r="H240" s="74">
        <v>3.0</v>
      </c>
      <c r="I240" s="72"/>
      <c r="J240" s="25">
        <v>90.0</v>
      </c>
      <c r="K240" s="25">
        <v>65.0</v>
      </c>
      <c r="L240" s="25"/>
      <c r="M240" s="31" t="s">
        <v>312</v>
      </c>
      <c r="N240" s="38" t="s">
        <v>240</v>
      </c>
      <c r="O240" s="38" t="s">
        <v>241</v>
      </c>
      <c r="P240" s="38" t="s">
        <v>380</v>
      </c>
      <c r="Q240" s="38" t="s">
        <v>243</v>
      </c>
      <c r="R240" s="32">
        <v>1.0</v>
      </c>
      <c r="S240" s="31" t="s">
        <v>244</v>
      </c>
      <c r="T240" s="31" t="s">
        <v>250</v>
      </c>
      <c r="U240" s="31" t="s">
        <v>245</v>
      </c>
      <c r="V240" s="31" t="s">
        <v>246</v>
      </c>
      <c r="W240" s="24"/>
      <c r="X240" s="24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  <c r="BG240" s="22"/>
      <c r="BH240" s="22"/>
      <c r="BI240" s="22"/>
    </row>
    <row r="241">
      <c r="A241" s="25" t="s">
        <v>144</v>
      </c>
      <c r="B241" s="50" t="s">
        <v>535</v>
      </c>
      <c r="C241" s="56" t="s">
        <v>536</v>
      </c>
      <c r="D241" s="52" t="s">
        <v>235</v>
      </c>
      <c r="E241" s="53"/>
      <c r="F241" s="61" t="s">
        <v>537</v>
      </c>
      <c r="H241" s="74">
        <v>1.0</v>
      </c>
      <c r="I241" s="55" t="s">
        <v>538</v>
      </c>
      <c r="J241" s="25">
        <v>26.0</v>
      </c>
      <c r="K241" s="25">
        <v>11.0</v>
      </c>
      <c r="L241" s="25"/>
      <c r="M241" s="31" t="s">
        <v>357</v>
      </c>
      <c r="N241" s="31" t="s">
        <v>240</v>
      </c>
      <c r="O241" s="31" t="s">
        <v>280</v>
      </c>
      <c r="P241" s="31" t="s">
        <v>259</v>
      </c>
      <c r="Q241" s="31" t="s">
        <v>243</v>
      </c>
      <c r="R241" s="32">
        <v>1.0</v>
      </c>
      <c r="S241" s="31" t="s">
        <v>244</v>
      </c>
      <c r="T241" s="31" t="s">
        <v>250</v>
      </c>
      <c r="U241" s="31" t="s">
        <v>245</v>
      </c>
      <c r="V241" s="31" t="s">
        <v>246</v>
      </c>
      <c r="W241" s="24"/>
      <c r="X241" s="24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  <c r="BH241" s="22"/>
      <c r="BI241" s="22"/>
    </row>
    <row r="242">
      <c r="A242" s="25" t="s">
        <v>144</v>
      </c>
      <c r="B242" s="50" t="s">
        <v>535</v>
      </c>
      <c r="C242" s="56" t="s">
        <v>536</v>
      </c>
      <c r="D242" s="52" t="s">
        <v>235</v>
      </c>
      <c r="E242" s="53"/>
      <c r="F242" s="61" t="s">
        <v>537</v>
      </c>
      <c r="H242" s="25">
        <v>1.0</v>
      </c>
      <c r="I242" s="25" t="s">
        <v>539</v>
      </c>
      <c r="J242" s="25">
        <v>26.0</v>
      </c>
      <c r="K242" s="25">
        <v>7.0</v>
      </c>
      <c r="L242" s="25"/>
      <c r="M242" s="25" t="s">
        <v>312</v>
      </c>
      <c r="N242" s="25" t="s">
        <v>240</v>
      </c>
      <c r="O242" s="25" t="s">
        <v>280</v>
      </c>
      <c r="P242" s="31" t="s">
        <v>259</v>
      </c>
      <c r="Q242" s="25" t="s">
        <v>243</v>
      </c>
      <c r="R242" s="32">
        <v>1.0</v>
      </c>
      <c r="S242" s="25" t="s">
        <v>244</v>
      </c>
      <c r="T242" s="25" t="s">
        <v>250</v>
      </c>
      <c r="U242" s="25" t="s">
        <v>245</v>
      </c>
      <c r="V242" s="25" t="s">
        <v>246</v>
      </c>
      <c r="W242" s="88"/>
      <c r="X242" s="88"/>
    </row>
    <row r="243">
      <c r="A243" s="25" t="s">
        <v>144</v>
      </c>
      <c r="B243" s="50" t="s">
        <v>540</v>
      </c>
      <c r="C243" s="56" t="s">
        <v>541</v>
      </c>
      <c r="D243" s="52" t="s">
        <v>235</v>
      </c>
      <c r="E243" s="53"/>
      <c r="F243" s="61" t="s">
        <v>542</v>
      </c>
      <c r="H243" s="74">
        <v>1.0</v>
      </c>
      <c r="I243" s="55" t="s">
        <v>543</v>
      </c>
      <c r="J243" s="25">
        <v>85.0</v>
      </c>
      <c r="K243" s="25">
        <v>54.0</v>
      </c>
      <c r="L243" s="25"/>
      <c r="M243" s="31" t="s">
        <v>357</v>
      </c>
      <c r="N243" s="25" t="s">
        <v>240</v>
      </c>
      <c r="O243" s="25" t="s">
        <v>280</v>
      </c>
      <c r="P243" s="31" t="s">
        <v>259</v>
      </c>
      <c r="Q243" s="25" t="s">
        <v>243</v>
      </c>
      <c r="R243" s="32">
        <v>1.0</v>
      </c>
      <c r="S243" s="25" t="s">
        <v>244</v>
      </c>
      <c r="T243" s="25" t="s">
        <v>250</v>
      </c>
      <c r="U243" s="25" t="s">
        <v>245</v>
      </c>
      <c r="V243" s="25" t="s">
        <v>246</v>
      </c>
      <c r="W243" s="24"/>
      <c r="X243" s="24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  <c r="BG243" s="22"/>
      <c r="BH243" s="22"/>
      <c r="BI243" s="22"/>
    </row>
    <row r="244">
      <c r="A244" s="25" t="s">
        <v>144</v>
      </c>
      <c r="B244" s="50" t="s">
        <v>540</v>
      </c>
      <c r="C244" s="56" t="s">
        <v>541</v>
      </c>
      <c r="D244" s="52" t="s">
        <v>235</v>
      </c>
      <c r="E244" s="53"/>
      <c r="F244" s="61" t="s">
        <v>542</v>
      </c>
      <c r="H244" s="74">
        <v>1.0</v>
      </c>
      <c r="I244" s="55" t="s">
        <v>544</v>
      </c>
      <c r="J244" s="25">
        <v>106.0</v>
      </c>
      <c r="K244" s="25">
        <v>41.0</v>
      </c>
      <c r="L244" s="25"/>
      <c r="M244" s="31" t="s">
        <v>357</v>
      </c>
      <c r="N244" s="25" t="s">
        <v>240</v>
      </c>
      <c r="O244" s="25" t="s">
        <v>280</v>
      </c>
      <c r="P244" s="31" t="s">
        <v>259</v>
      </c>
      <c r="Q244" s="25" t="s">
        <v>243</v>
      </c>
      <c r="R244" s="32">
        <v>1.0</v>
      </c>
      <c r="S244" s="25" t="s">
        <v>244</v>
      </c>
      <c r="T244" s="25" t="s">
        <v>250</v>
      </c>
      <c r="U244" s="25" t="s">
        <v>245</v>
      </c>
      <c r="V244" s="25" t="s">
        <v>246</v>
      </c>
      <c r="W244" s="24"/>
      <c r="X244" s="24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  <c r="BG244" s="22"/>
      <c r="BH244" s="22"/>
      <c r="BI244" s="22"/>
    </row>
    <row r="245">
      <c r="A245" s="25" t="s">
        <v>144</v>
      </c>
      <c r="B245" s="50" t="s">
        <v>545</v>
      </c>
      <c r="C245" s="56" t="s">
        <v>546</v>
      </c>
      <c r="D245" s="52" t="s">
        <v>235</v>
      </c>
      <c r="E245" s="53"/>
      <c r="F245" s="61" t="s">
        <v>547</v>
      </c>
      <c r="H245" s="104">
        <v>1.0</v>
      </c>
      <c r="I245" s="55" t="s">
        <v>548</v>
      </c>
      <c r="J245" s="25">
        <v>100.0</v>
      </c>
      <c r="K245" s="25">
        <v>71.0</v>
      </c>
      <c r="L245" s="25">
        <v>0.71</v>
      </c>
      <c r="M245" s="31" t="s">
        <v>357</v>
      </c>
      <c r="N245" s="25" t="s">
        <v>240</v>
      </c>
      <c r="O245" s="25" t="s">
        <v>280</v>
      </c>
      <c r="P245" s="31" t="s">
        <v>259</v>
      </c>
      <c r="Q245" s="25" t="s">
        <v>243</v>
      </c>
      <c r="R245" s="32">
        <v>1.0</v>
      </c>
      <c r="S245" s="25" t="s">
        <v>244</v>
      </c>
      <c r="T245" s="25" t="s">
        <v>250</v>
      </c>
      <c r="U245" s="25" t="s">
        <v>245</v>
      </c>
      <c r="V245" s="25" t="s">
        <v>246</v>
      </c>
      <c r="W245" s="24"/>
      <c r="X245" s="24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  <c r="BH245" s="22"/>
      <c r="BI245" s="22"/>
    </row>
    <row r="246">
      <c r="A246" s="25" t="s">
        <v>144</v>
      </c>
      <c r="B246" s="50" t="s">
        <v>545</v>
      </c>
      <c r="C246" s="56" t="s">
        <v>546</v>
      </c>
      <c r="D246" s="52" t="s">
        <v>235</v>
      </c>
      <c r="E246" s="53"/>
      <c r="F246" s="61" t="s">
        <v>547</v>
      </c>
      <c r="H246" s="104">
        <v>1.0</v>
      </c>
      <c r="I246" s="55" t="s">
        <v>549</v>
      </c>
      <c r="J246" s="25">
        <v>100.0</v>
      </c>
      <c r="K246" s="25">
        <v>62.0</v>
      </c>
      <c r="L246" s="25">
        <v>0.62</v>
      </c>
      <c r="M246" s="31" t="s">
        <v>357</v>
      </c>
      <c r="N246" s="25" t="s">
        <v>240</v>
      </c>
      <c r="O246" s="25" t="s">
        <v>280</v>
      </c>
      <c r="P246" s="31" t="s">
        <v>259</v>
      </c>
      <c r="Q246" s="25" t="s">
        <v>243</v>
      </c>
      <c r="R246" s="32">
        <v>1.0</v>
      </c>
      <c r="S246" s="25" t="s">
        <v>244</v>
      </c>
      <c r="T246" s="25" t="s">
        <v>250</v>
      </c>
      <c r="U246" s="25" t="s">
        <v>245</v>
      </c>
      <c r="V246" s="25" t="s">
        <v>246</v>
      </c>
      <c r="W246" s="24"/>
      <c r="X246" s="24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  <c r="BH246" s="22"/>
      <c r="BI246" s="22"/>
    </row>
    <row r="247">
      <c r="A247" s="25" t="s">
        <v>144</v>
      </c>
      <c r="B247" s="50" t="s">
        <v>545</v>
      </c>
      <c r="C247" s="56" t="s">
        <v>546</v>
      </c>
      <c r="D247" s="52" t="s">
        <v>235</v>
      </c>
      <c r="E247" s="53"/>
      <c r="F247" s="61" t="s">
        <v>547</v>
      </c>
      <c r="H247" s="104">
        <v>1.0</v>
      </c>
      <c r="I247" s="55" t="s">
        <v>550</v>
      </c>
      <c r="J247" s="25">
        <v>100.0</v>
      </c>
      <c r="K247" s="25">
        <v>88.0</v>
      </c>
      <c r="L247" s="25">
        <v>0.88</v>
      </c>
      <c r="M247" s="31" t="s">
        <v>357</v>
      </c>
      <c r="N247" s="25" t="s">
        <v>240</v>
      </c>
      <c r="O247" s="25" t="s">
        <v>280</v>
      </c>
      <c r="P247" s="31" t="s">
        <v>259</v>
      </c>
      <c r="Q247" s="25" t="s">
        <v>243</v>
      </c>
      <c r="R247" s="32">
        <v>1.0</v>
      </c>
      <c r="S247" s="25" t="s">
        <v>244</v>
      </c>
      <c r="T247" s="25" t="s">
        <v>250</v>
      </c>
      <c r="U247" s="25" t="s">
        <v>245</v>
      </c>
      <c r="V247" s="25" t="s">
        <v>246</v>
      </c>
      <c r="W247" s="24"/>
      <c r="X247" s="24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  <c r="BD247" s="22"/>
      <c r="BE247" s="22"/>
      <c r="BF247" s="22"/>
      <c r="BG247" s="22"/>
      <c r="BH247" s="22"/>
      <c r="BI247" s="22"/>
    </row>
    <row r="248">
      <c r="A248" s="25" t="s">
        <v>144</v>
      </c>
      <c r="B248" s="50" t="s">
        <v>551</v>
      </c>
      <c r="C248" s="56" t="s">
        <v>552</v>
      </c>
      <c r="D248" s="52" t="s">
        <v>235</v>
      </c>
      <c r="E248" s="53"/>
      <c r="F248" s="61" t="s">
        <v>553</v>
      </c>
      <c r="H248" s="74">
        <v>1.0</v>
      </c>
      <c r="I248" s="55" t="s">
        <v>554</v>
      </c>
      <c r="J248" s="25">
        <v>30.0</v>
      </c>
      <c r="K248" s="25">
        <v>12.0</v>
      </c>
      <c r="L248" s="25"/>
      <c r="M248" s="31" t="s">
        <v>357</v>
      </c>
      <c r="N248" s="25" t="s">
        <v>240</v>
      </c>
      <c r="O248" s="25" t="s">
        <v>258</v>
      </c>
      <c r="P248" s="31" t="s">
        <v>259</v>
      </c>
      <c r="Q248" s="25" t="s">
        <v>243</v>
      </c>
      <c r="R248" s="32">
        <v>1.0</v>
      </c>
      <c r="S248" s="25" t="s">
        <v>244</v>
      </c>
      <c r="T248" s="25" t="s">
        <v>250</v>
      </c>
      <c r="U248" s="25" t="s">
        <v>245</v>
      </c>
      <c r="V248" s="25" t="s">
        <v>246</v>
      </c>
      <c r="W248" s="24"/>
      <c r="X248" s="24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  <c r="BA248" s="22"/>
      <c r="BB248" s="22"/>
      <c r="BC248" s="22"/>
      <c r="BD248" s="22"/>
      <c r="BE248" s="22"/>
      <c r="BF248" s="22"/>
      <c r="BG248" s="22"/>
      <c r="BH248" s="22"/>
      <c r="BI248" s="22"/>
    </row>
    <row r="249">
      <c r="A249" s="25" t="s">
        <v>144</v>
      </c>
      <c r="B249" s="50" t="s">
        <v>551</v>
      </c>
      <c r="C249" s="56" t="s">
        <v>552</v>
      </c>
      <c r="D249" s="52" t="s">
        <v>235</v>
      </c>
      <c r="E249" s="53"/>
      <c r="F249" s="61" t="s">
        <v>553</v>
      </c>
      <c r="H249" s="74">
        <v>1.0</v>
      </c>
      <c r="I249" s="55" t="s">
        <v>555</v>
      </c>
      <c r="J249" s="25">
        <v>30.0</v>
      </c>
      <c r="K249" s="25">
        <v>7.0</v>
      </c>
      <c r="L249" s="25"/>
      <c r="M249" s="31" t="s">
        <v>357</v>
      </c>
      <c r="N249" s="25" t="s">
        <v>240</v>
      </c>
      <c r="O249" s="25" t="s">
        <v>258</v>
      </c>
      <c r="P249" s="31" t="s">
        <v>259</v>
      </c>
      <c r="Q249" s="25" t="s">
        <v>243</v>
      </c>
      <c r="R249" s="32">
        <v>1.0</v>
      </c>
      <c r="S249" s="25" t="s">
        <v>244</v>
      </c>
      <c r="T249" s="25" t="s">
        <v>250</v>
      </c>
      <c r="U249" s="25" t="s">
        <v>245</v>
      </c>
      <c r="V249" s="25" t="s">
        <v>246</v>
      </c>
      <c r="W249" s="24"/>
      <c r="X249" s="24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  <c r="BG249" s="22"/>
      <c r="BH249" s="22"/>
      <c r="BI249" s="22"/>
    </row>
    <row r="250">
      <c r="A250" s="25" t="s">
        <v>144</v>
      </c>
      <c r="B250" s="50" t="s">
        <v>556</v>
      </c>
      <c r="C250" s="56" t="s">
        <v>557</v>
      </c>
      <c r="D250" s="52" t="s">
        <v>235</v>
      </c>
      <c r="E250" s="53"/>
      <c r="F250" s="61" t="s">
        <v>558</v>
      </c>
      <c r="H250" s="74">
        <v>1.0</v>
      </c>
      <c r="I250" s="55" t="s">
        <v>559</v>
      </c>
      <c r="J250" s="25">
        <v>23.0</v>
      </c>
      <c r="K250" s="25">
        <v>16.0</v>
      </c>
      <c r="L250" s="25">
        <v>0.72</v>
      </c>
      <c r="M250" s="31" t="s">
        <v>560</v>
      </c>
      <c r="N250" s="25" t="s">
        <v>240</v>
      </c>
      <c r="O250" s="25" t="s">
        <v>258</v>
      </c>
      <c r="P250" s="31" t="s">
        <v>259</v>
      </c>
      <c r="Q250" s="25" t="s">
        <v>243</v>
      </c>
      <c r="R250" s="32">
        <v>1.0</v>
      </c>
      <c r="S250" s="25" t="s">
        <v>244</v>
      </c>
      <c r="T250" s="25" t="s">
        <v>250</v>
      </c>
      <c r="U250" s="25" t="s">
        <v>245</v>
      </c>
      <c r="V250" s="25" t="s">
        <v>246</v>
      </c>
      <c r="W250" s="24"/>
      <c r="X250" s="24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F250" s="22"/>
      <c r="BG250" s="22"/>
      <c r="BH250" s="22"/>
      <c r="BI250" s="22"/>
    </row>
    <row r="251">
      <c r="A251" s="25" t="s">
        <v>144</v>
      </c>
      <c r="B251" s="50" t="s">
        <v>556</v>
      </c>
      <c r="C251" s="56" t="s">
        <v>557</v>
      </c>
      <c r="D251" s="52" t="s">
        <v>235</v>
      </c>
      <c r="E251" s="53"/>
      <c r="F251" s="61" t="s">
        <v>558</v>
      </c>
      <c r="H251" s="74">
        <v>1.0</v>
      </c>
      <c r="I251" s="55" t="s">
        <v>561</v>
      </c>
      <c r="J251" s="25">
        <v>23.0</v>
      </c>
      <c r="K251" s="25">
        <v>15.0</v>
      </c>
      <c r="L251" s="25">
        <v>0.65</v>
      </c>
      <c r="M251" s="31" t="s">
        <v>560</v>
      </c>
      <c r="N251" s="25" t="s">
        <v>240</v>
      </c>
      <c r="O251" s="25" t="s">
        <v>258</v>
      </c>
      <c r="P251" s="31" t="s">
        <v>259</v>
      </c>
      <c r="Q251" s="25" t="s">
        <v>243</v>
      </c>
      <c r="R251" s="32">
        <v>1.0</v>
      </c>
      <c r="S251" s="25" t="s">
        <v>244</v>
      </c>
      <c r="T251" s="25" t="s">
        <v>250</v>
      </c>
      <c r="U251" s="25" t="s">
        <v>245</v>
      </c>
      <c r="V251" s="25" t="s">
        <v>246</v>
      </c>
      <c r="W251" s="24"/>
      <c r="X251" s="24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  <c r="BG251" s="22"/>
      <c r="BH251" s="22"/>
      <c r="BI251" s="22"/>
    </row>
    <row r="252">
      <c r="A252" s="25" t="s">
        <v>144</v>
      </c>
      <c r="B252" s="50" t="s">
        <v>556</v>
      </c>
      <c r="C252" s="56" t="s">
        <v>557</v>
      </c>
      <c r="D252" s="52" t="s">
        <v>235</v>
      </c>
      <c r="E252" s="53"/>
      <c r="F252" s="61" t="s">
        <v>558</v>
      </c>
      <c r="H252" s="74">
        <v>1.0</v>
      </c>
      <c r="I252" s="55" t="s">
        <v>562</v>
      </c>
      <c r="J252" s="25">
        <v>41.0</v>
      </c>
      <c r="K252" s="25">
        <v>36.0</v>
      </c>
      <c r="L252" s="25">
        <v>0.88</v>
      </c>
      <c r="M252" s="31" t="s">
        <v>560</v>
      </c>
      <c r="N252" s="25" t="s">
        <v>240</v>
      </c>
      <c r="O252" s="25" t="s">
        <v>258</v>
      </c>
      <c r="P252" s="31" t="s">
        <v>259</v>
      </c>
      <c r="Q252" s="25" t="s">
        <v>243</v>
      </c>
      <c r="R252" s="32">
        <v>1.0</v>
      </c>
      <c r="S252" s="25" t="s">
        <v>244</v>
      </c>
      <c r="T252" s="25" t="s">
        <v>250</v>
      </c>
      <c r="U252" s="25" t="s">
        <v>245</v>
      </c>
      <c r="V252" s="25" t="s">
        <v>246</v>
      </c>
      <c r="W252" s="24"/>
      <c r="X252" s="24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E252" s="22"/>
      <c r="BF252" s="22"/>
      <c r="BG252" s="22"/>
      <c r="BH252" s="22"/>
      <c r="BI252" s="22"/>
    </row>
    <row r="253">
      <c r="A253" s="25" t="s">
        <v>144</v>
      </c>
      <c r="B253" s="50" t="s">
        <v>556</v>
      </c>
      <c r="C253" s="56" t="s">
        <v>557</v>
      </c>
      <c r="D253" s="52" t="s">
        <v>235</v>
      </c>
      <c r="E253" s="53"/>
      <c r="F253" s="61" t="s">
        <v>558</v>
      </c>
      <c r="H253" s="74">
        <v>1.0</v>
      </c>
      <c r="I253" s="55" t="s">
        <v>563</v>
      </c>
      <c r="J253" s="25">
        <v>41.0</v>
      </c>
      <c r="K253" s="25">
        <v>23.0</v>
      </c>
      <c r="L253" s="25">
        <v>0.56</v>
      </c>
      <c r="M253" s="31" t="s">
        <v>560</v>
      </c>
      <c r="N253" s="25" t="s">
        <v>240</v>
      </c>
      <c r="O253" s="25" t="s">
        <v>258</v>
      </c>
      <c r="P253" s="31" t="s">
        <v>259</v>
      </c>
      <c r="Q253" s="25" t="s">
        <v>243</v>
      </c>
      <c r="R253" s="32">
        <v>1.0</v>
      </c>
      <c r="S253" s="25" t="s">
        <v>244</v>
      </c>
      <c r="T253" s="25" t="s">
        <v>250</v>
      </c>
      <c r="U253" s="25" t="s">
        <v>245</v>
      </c>
      <c r="V253" s="25" t="s">
        <v>246</v>
      </c>
      <c r="W253" s="24"/>
      <c r="X253" s="24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  <c r="BG253" s="22"/>
      <c r="BH253" s="22"/>
      <c r="BI253" s="22"/>
    </row>
    <row r="254">
      <c r="A254" s="25" t="s">
        <v>144</v>
      </c>
      <c r="B254" s="50" t="s">
        <v>564</v>
      </c>
      <c r="C254" s="105" t="s">
        <v>565</v>
      </c>
      <c r="D254" s="52" t="s">
        <v>235</v>
      </c>
      <c r="E254" s="53"/>
      <c r="F254" s="61" t="s">
        <v>566</v>
      </c>
      <c r="H254" s="74">
        <v>1.0</v>
      </c>
      <c r="I254" s="55" t="s">
        <v>567</v>
      </c>
      <c r="J254" s="25">
        <v>22.0</v>
      </c>
      <c r="K254" s="25">
        <v>19.0</v>
      </c>
      <c r="L254" s="25"/>
      <c r="M254" s="31" t="s">
        <v>507</v>
      </c>
      <c r="N254" s="31" t="s">
        <v>240</v>
      </c>
      <c r="O254" s="31" t="s">
        <v>258</v>
      </c>
      <c r="P254" s="31" t="s">
        <v>259</v>
      </c>
      <c r="Q254" s="25" t="s">
        <v>243</v>
      </c>
      <c r="R254" s="32">
        <v>1.0</v>
      </c>
      <c r="S254" s="25" t="s">
        <v>244</v>
      </c>
      <c r="T254" s="25" t="s">
        <v>250</v>
      </c>
      <c r="U254" s="25" t="s">
        <v>245</v>
      </c>
      <c r="V254" s="25" t="s">
        <v>246</v>
      </c>
      <c r="W254" s="24"/>
      <c r="X254" s="24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  <c r="BH254" s="22"/>
      <c r="BI254" s="22"/>
    </row>
    <row r="255">
      <c r="A255" s="25" t="s">
        <v>144</v>
      </c>
      <c r="B255" s="50" t="s">
        <v>564</v>
      </c>
      <c r="C255" s="105" t="s">
        <v>565</v>
      </c>
      <c r="D255" s="52" t="s">
        <v>235</v>
      </c>
      <c r="E255" s="53"/>
      <c r="F255" s="61" t="s">
        <v>566</v>
      </c>
      <c r="H255" s="74">
        <v>1.0</v>
      </c>
      <c r="I255" s="55" t="s">
        <v>253</v>
      </c>
      <c r="J255" s="25">
        <v>45.0</v>
      </c>
      <c r="K255" s="25">
        <v>43.0</v>
      </c>
      <c r="L255" s="25"/>
      <c r="M255" s="31" t="s">
        <v>507</v>
      </c>
      <c r="N255" s="31" t="s">
        <v>240</v>
      </c>
      <c r="O255" s="31" t="s">
        <v>258</v>
      </c>
      <c r="P255" s="31" t="s">
        <v>259</v>
      </c>
      <c r="Q255" s="25" t="s">
        <v>243</v>
      </c>
      <c r="R255" s="32">
        <v>1.0</v>
      </c>
      <c r="S255" s="25" t="s">
        <v>244</v>
      </c>
      <c r="T255" s="25" t="s">
        <v>250</v>
      </c>
      <c r="U255" s="25" t="s">
        <v>245</v>
      </c>
      <c r="V255" s="25" t="s">
        <v>246</v>
      </c>
      <c r="W255" s="24"/>
      <c r="X255" s="24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2"/>
      <c r="BB255" s="22"/>
      <c r="BC255" s="22"/>
      <c r="BD255" s="22"/>
      <c r="BE255" s="22"/>
      <c r="BF255" s="22"/>
      <c r="BG255" s="22"/>
      <c r="BH255" s="22"/>
      <c r="BI255" s="22"/>
    </row>
    <row r="256">
      <c r="A256" s="25" t="s">
        <v>144</v>
      </c>
      <c r="B256" s="50" t="s">
        <v>568</v>
      </c>
      <c r="C256" s="56" t="s">
        <v>569</v>
      </c>
      <c r="D256" s="66" t="s">
        <v>235</v>
      </c>
      <c r="E256" s="53"/>
      <c r="F256" s="61" t="s">
        <v>570</v>
      </c>
      <c r="H256" s="74">
        <v>4.0</v>
      </c>
      <c r="I256" s="72"/>
      <c r="J256" s="25">
        <v>200.0</v>
      </c>
      <c r="K256" s="25">
        <v>137.0</v>
      </c>
      <c r="L256" s="25"/>
      <c r="M256" s="31" t="s">
        <v>239</v>
      </c>
      <c r="N256" s="31" t="s">
        <v>240</v>
      </c>
      <c r="O256" s="31" t="s">
        <v>258</v>
      </c>
      <c r="P256" s="31" t="s">
        <v>259</v>
      </c>
      <c r="Q256" s="31" t="s">
        <v>243</v>
      </c>
      <c r="R256" s="32">
        <v>1.0</v>
      </c>
      <c r="S256" s="31" t="s">
        <v>571</v>
      </c>
      <c r="T256" s="31" t="s">
        <v>245</v>
      </c>
      <c r="U256" s="31" t="s">
        <v>250</v>
      </c>
      <c r="V256" s="31" t="s">
        <v>246</v>
      </c>
      <c r="W256" s="24"/>
      <c r="X256" s="24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E256" s="22"/>
      <c r="BF256" s="22"/>
      <c r="BG256" s="22"/>
      <c r="BH256" s="22"/>
      <c r="BI256" s="22"/>
    </row>
    <row r="257">
      <c r="A257" s="25" t="s">
        <v>144</v>
      </c>
      <c r="B257" s="50" t="s">
        <v>572</v>
      </c>
      <c r="C257" s="56" t="s">
        <v>573</v>
      </c>
      <c r="D257" s="52" t="s">
        <v>235</v>
      </c>
      <c r="E257" s="53"/>
      <c r="F257" s="61" t="s">
        <v>574</v>
      </c>
      <c r="H257" s="106"/>
      <c r="I257" s="55" t="s">
        <v>575</v>
      </c>
      <c r="J257" s="25">
        <v>33.0</v>
      </c>
      <c r="K257" s="25">
        <v>29.0</v>
      </c>
      <c r="L257" s="25"/>
      <c r="M257" s="31" t="s">
        <v>357</v>
      </c>
      <c r="N257" s="31" t="s">
        <v>240</v>
      </c>
      <c r="O257" s="31" t="s">
        <v>258</v>
      </c>
      <c r="P257" s="31" t="s">
        <v>259</v>
      </c>
      <c r="Q257" s="31" t="s">
        <v>243</v>
      </c>
      <c r="R257" s="32">
        <v>1.0</v>
      </c>
      <c r="S257" s="31" t="s">
        <v>244</v>
      </c>
      <c r="T257" s="31" t="s">
        <v>250</v>
      </c>
      <c r="U257" s="31" t="s">
        <v>245</v>
      </c>
      <c r="V257" s="31" t="s">
        <v>246</v>
      </c>
      <c r="W257" s="24"/>
      <c r="X257" s="24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E257" s="22"/>
      <c r="BF257" s="22"/>
      <c r="BG257" s="22"/>
      <c r="BH257" s="22"/>
      <c r="BI257" s="22"/>
    </row>
    <row r="258">
      <c r="A258" s="25" t="s">
        <v>144</v>
      </c>
      <c r="B258" s="50" t="s">
        <v>572</v>
      </c>
      <c r="C258" s="56" t="s">
        <v>573</v>
      </c>
      <c r="D258" s="52" t="s">
        <v>235</v>
      </c>
      <c r="E258" s="53"/>
      <c r="F258" s="61" t="s">
        <v>574</v>
      </c>
      <c r="H258" s="106"/>
      <c r="I258" s="55" t="s">
        <v>576</v>
      </c>
      <c r="J258" s="25">
        <v>32.0</v>
      </c>
      <c r="K258" s="25">
        <v>18.0</v>
      </c>
      <c r="L258" s="25"/>
      <c r="M258" s="31" t="s">
        <v>357</v>
      </c>
      <c r="N258" s="31" t="s">
        <v>240</v>
      </c>
      <c r="O258" s="31" t="s">
        <v>258</v>
      </c>
      <c r="P258" s="31" t="s">
        <v>259</v>
      </c>
      <c r="Q258" s="31" t="s">
        <v>243</v>
      </c>
      <c r="R258" s="32">
        <v>1.0</v>
      </c>
      <c r="S258" s="31" t="s">
        <v>244</v>
      </c>
      <c r="T258" s="31" t="s">
        <v>250</v>
      </c>
      <c r="U258" s="31" t="s">
        <v>245</v>
      </c>
      <c r="V258" s="31" t="s">
        <v>246</v>
      </c>
      <c r="W258" s="24"/>
      <c r="X258" s="24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  <c r="BG258" s="22"/>
      <c r="BH258" s="22"/>
      <c r="BI258" s="22"/>
    </row>
    <row r="259">
      <c r="A259" s="25" t="s">
        <v>144</v>
      </c>
      <c r="B259" s="50" t="s">
        <v>572</v>
      </c>
      <c r="C259" s="56" t="s">
        <v>573</v>
      </c>
      <c r="D259" s="52" t="s">
        <v>235</v>
      </c>
      <c r="E259" s="53"/>
      <c r="F259" s="61" t="s">
        <v>574</v>
      </c>
      <c r="H259" s="106"/>
      <c r="I259" s="55" t="s">
        <v>577</v>
      </c>
      <c r="J259" s="25">
        <v>35.0</v>
      </c>
      <c r="K259" s="25">
        <v>20.0</v>
      </c>
      <c r="L259" s="25"/>
      <c r="M259" s="31" t="s">
        <v>357</v>
      </c>
      <c r="N259" s="31" t="s">
        <v>240</v>
      </c>
      <c r="O259" s="31" t="s">
        <v>258</v>
      </c>
      <c r="P259" s="31" t="s">
        <v>259</v>
      </c>
      <c r="Q259" s="31" t="s">
        <v>243</v>
      </c>
      <c r="R259" s="32">
        <v>1.0</v>
      </c>
      <c r="S259" s="31" t="s">
        <v>244</v>
      </c>
      <c r="T259" s="31" t="s">
        <v>250</v>
      </c>
      <c r="U259" s="31" t="s">
        <v>245</v>
      </c>
      <c r="V259" s="31" t="s">
        <v>246</v>
      </c>
      <c r="W259" s="24"/>
      <c r="X259" s="24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E259" s="22"/>
      <c r="BF259" s="22"/>
      <c r="BG259" s="22"/>
      <c r="BH259" s="22"/>
      <c r="BI259" s="22"/>
    </row>
    <row r="260">
      <c r="A260" s="25" t="s">
        <v>144</v>
      </c>
      <c r="B260" s="50" t="s">
        <v>578</v>
      </c>
      <c r="C260" s="56" t="s">
        <v>579</v>
      </c>
      <c r="D260" s="52" t="s">
        <v>235</v>
      </c>
      <c r="E260" s="53"/>
      <c r="F260" s="61" t="s">
        <v>580</v>
      </c>
      <c r="H260" s="74">
        <v>1.0</v>
      </c>
      <c r="I260" s="55" t="s">
        <v>581</v>
      </c>
      <c r="J260" s="25">
        <v>189.0</v>
      </c>
      <c r="K260" s="25">
        <v>153.0</v>
      </c>
      <c r="L260" s="25"/>
      <c r="M260" s="31" t="s">
        <v>312</v>
      </c>
      <c r="N260" s="31" t="s">
        <v>240</v>
      </c>
      <c r="O260" s="31" t="s">
        <v>241</v>
      </c>
      <c r="P260" s="31" t="s">
        <v>242</v>
      </c>
      <c r="Q260" s="31" t="s">
        <v>243</v>
      </c>
      <c r="R260" s="32">
        <v>1.0</v>
      </c>
      <c r="S260" s="31" t="s">
        <v>582</v>
      </c>
      <c r="T260" s="31" t="s">
        <v>250</v>
      </c>
      <c r="U260" s="31" t="s">
        <v>250</v>
      </c>
      <c r="V260" s="31" t="s">
        <v>246</v>
      </c>
      <c r="W260" s="24"/>
      <c r="X260" s="24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  <c r="BG260" s="22"/>
      <c r="BH260" s="22"/>
      <c r="BI260" s="22"/>
    </row>
    <row r="261">
      <c r="A261" s="25" t="s">
        <v>144</v>
      </c>
      <c r="B261" s="50" t="s">
        <v>578</v>
      </c>
      <c r="C261" s="56" t="s">
        <v>579</v>
      </c>
      <c r="D261" s="52" t="s">
        <v>235</v>
      </c>
      <c r="E261" s="53"/>
      <c r="F261" s="61" t="s">
        <v>580</v>
      </c>
      <c r="H261" s="74">
        <v>1.0</v>
      </c>
      <c r="I261" s="55" t="s">
        <v>583</v>
      </c>
      <c r="J261" s="25">
        <v>189.0</v>
      </c>
      <c r="K261" s="25">
        <v>161.0</v>
      </c>
      <c r="L261" s="25"/>
      <c r="M261" s="31" t="s">
        <v>312</v>
      </c>
      <c r="N261" s="31" t="s">
        <v>240</v>
      </c>
      <c r="O261" s="31" t="s">
        <v>241</v>
      </c>
      <c r="P261" s="31" t="s">
        <v>242</v>
      </c>
      <c r="Q261" s="31" t="s">
        <v>243</v>
      </c>
      <c r="R261" s="32">
        <v>1.0</v>
      </c>
      <c r="S261" s="31" t="s">
        <v>582</v>
      </c>
      <c r="T261" s="31" t="s">
        <v>250</v>
      </c>
      <c r="U261" s="31" t="s">
        <v>245</v>
      </c>
      <c r="V261" s="31" t="s">
        <v>246</v>
      </c>
      <c r="W261" s="24"/>
      <c r="X261" s="24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2"/>
      <c r="BE261" s="22"/>
      <c r="BF261" s="22"/>
      <c r="BG261" s="22"/>
      <c r="BH261" s="22"/>
      <c r="BI261" s="22"/>
    </row>
    <row r="262">
      <c r="A262" s="25" t="s">
        <v>144</v>
      </c>
      <c r="B262" s="50" t="s">
        <v>584</v>
      </c>
      <c r="C262" s="91" t="s">
        <v>585</v>
      </c>
      <c r="D262" s="52" t="s">
        <v>235</v>
      </c>
      <c r="E262" s="53"/>
      <c r="F262" s="61" t="s">
        <v>586</v>
      </c>
      <c r="H262" s="74">
        <v>1.0</v>
      </c>
      <c r="I262" s="55" t="s">
        <v>587</v>
      </c>
      <c r="J262" s="25">
        <v>33.0</v>
      </c>
      <c r="K262" s="25">
        <v>16.0</v>
      </c>
      <c r="L262" s="25"/>
      <c r="M262" s="31" t="s">
        <v>357</v>
      </c>
      <c r="N262" s="31" t="s">
        <v>240</v>
      </c>
      <c r="O262" s="31" t="s">
        <v>241</v>
      </c>
      <c r="P262" s="31" t="s">
        <v>242</v>
      </c>
      <c r="Q262" s="31" t="s">
        <v>243</v>
      </c>
      <c r="R262" s="32">
        <v>1.0</v>
      </c>
      <c r="S262" s="31" t="s">
        <v>244</v>
      </c>
      <c r="T262" s="31" t="s">
        <v>250</v>
      </c>
      <c r="U262" s="31" t="s">
        <v>250</v>
      </c>
      <c r="V262" s="31" t="s">
        <v>246</v>
      </c>
      <c r="W262" s="24"/>
      <c r="X262" s="24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  <c r="BG262" s="22"/>
      <c r="BH262" s="22"/>
      <c r="BI262" s="22"/>
    </row>
    <row r="263">
      <c r="A263" s="25" t="s">
        <v>144</v>
      </c>
      <c r="B263" s="50" t="s">
        <v>584</v>
      </c>
      <c r="C263" s="91" t="s">
        <v>585</v>
      </c>
      <c r="D263" s="52" t="s">
        <v>235</v>
      </c>
      <c r="E263" s="53"/>
      <c r="F263" s="61" t="s">
        <v>586</v>
      </c>
      <c r="H263" s="74">
        <v>1.0</v>
      </c>
      <c r="I263" s="55" t="s">
        <v>588</v>
      </c>
      <c r="J263" s="25">
        <v>33.0</v>
      </c>
      <c r="K263" s="25">
        <v>20.0</v>
      </c>
      <c r="L263" s="25"/>
      <c r="M263" s="31" t="s">
        <v>357</v>
      </c>
      <c r="N263" s="31" t="s">
        <v>240</v>
      </c>
      <c r="O263" s="31" t="s">
        <v>241</v>
      </c>
      <c r="P263" s="31" t="s">
        <v>242</v>
      </c>
      <c r="Q263" s="31" t="s">
        <v>243</v>
      </c>
      <c r="R263" s="32">
        <v>1.0</v>
      </c>
      <c r="S263" s="31" t="s">
        <v>244</v>
      </c>
      <c r="T263" s="31" t="s">
        <v>250</v>
      </c>
      <c r="U263" s="31" t="s">
        <v>250</v>
      </c>
      <c r="V263" s="31" t="s">
        <v>246</v>
      </c>
      <c r="W263" s="24"/>
      <c r="X263" s="24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E263" s="22"/>
      <c r="BF263" s="22"/>
      <c r="BG263" s="22"/>
      <c r="BH263" s="22"/>
      <c r="BI263" s="22"/>
    </row>
    <row r="264">
      <c r="A264" s="25" t="s">
        <v>144</v>
      </c>
      <c r="B264" s="50" t="s">
        <v>584</v>
      </c>
      <c r="C264" s="91" t="s">
        <v>585</v>
      </c>
      <c r="D264" s="52" t="s">
        <v>235</v>
      </c>
      <c r="E264" s="53"/>
      <c r="F264" s="61" t="s">
        <v>586</v>
      </c>
      <c r="H264" s="74">
        <v>1.0</v>
      </c>
      <c r="I264" s="55" t="s">
        <v>589</v>
      </c>
      <c r="J264" s="25">
        <v>33.0</v>
      </c>
      <c r="K264" s="25">
        <v>22.0</v>
      </c>
      <c r="L264" s="25"/>
      <c r="M264" s="31" t="s">
        <v>357</v>
      </c>
      <c r="N264" s="31" t="s">
        <v>240</v>
      </c>
      <c r="O264" s="31" t="s">
        <v>241</v>
      </c>
      <c r="P264" s="31" t="s">
        <v>242</v>
      </c>
      <c r="Q264" s="31" t="s">
        <v>243</v>
      </c>
      <c r="R264" s="32">
        <v>1.0</v>
      </c>
      <c r="S264" s="31" t="s">
        <v>244</v>
      </c>
      <c r="T264" s="31" t="s">
        <v>250</v>
      </c>
      <c r="U264" s="31" t="s">
        <v>250</v>
      </c>
      <c r="V264" s="31" t="s">
        <v>246</v>
      </c>
      <c r="W264" s="24"/>
      <c r="X264" s="24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  <c r="BG264" s="22"/>
      <c r="BH264" s="22"/>
      <c r="BI264" s="22"/>
    </row>
    <row r="265">
      <c r="A265" s="25" t="s">
        <v>144</v>
      </c>
      <c r="B265" s="50" t="s">
        <v>590</v>
      </c>
      <c r="C265" s="56" t="s">
        <v>591</v>
      </c>
      <c r="D265" s="52" t="s">
        <v>235</v>
      </c>
      <c r="E265" s="53"/>
      <c r="F265" s="61" t="s">
        <v>592</v>
      </c>
      <c r="H265" s="74">
        <v>1.0</v>
      </c>
      <c r="J265" s="25">
        <v>70.0</v>
      </c>
      <c r="K265" s="25">
        <v>47.0</v>
      </c>
      <c r="L265" s="25"/>
      <c r="M265" s="31" t="s">
        <v>239</v>
      </c>
      <c r="N265" s="31" t="s">
        <v>240</v>
      </c>
      <c r="O265" s="31" t="s">
        <v>241</v>
      </c>
      <c r="P265" s="31" t="s">
        <v>242</v>
      </c>
      <c r="Q265" s="31" t="s">
        <v>243</v>
      </c>
      <c r="R265" s="32">
        <v>1.0</v>
      </c>
      <c r="S265" s="31" t="s">
        <v>424</v>
      </c>
      <c r="T265" s="31" t="s">
        <v>250</v>
      </c>
      <c r="U265" s="31" t="s">
        <v>245</v>
      </c>
      <c r="V265" s="31" t="s">
        <v>246</v>
      </c>
      <c r="W265" s="24"/>
      <c r="X265" s="24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  <c r="BG265" s="22"/>
      <c r="BH265" s="22"/>
      <c r="BI265" s="22"/>
    </row>
    <row r="266">
      <c r="A266" s="25" t="s">
        <v>144</v>
      </c>
      <c r="B266" s="50" t="s">
        <v>593</v>
      </c>
      <c r="C266" s="56" t="s">
        <v>594</v>
      </c>
      <c r="D266" s="52" t="s">
        <v>235</v>
      </c>
      <c r="E266" s="53"/>
      <c r="F266" s="61" t="s">
        <v>595</v>
      </c>
      <c r="H266" s="74">
        <v>1.0</v>
      </c>
      <c r="I266" s="55" t="s">
        <v>411</v>
      </c>
      <c r="J266" s="25">
        <v>1250.0</v>
      </c>
      <c r="K266" s="25">
        <v>783.0</v>
      </c>
      <c r="L266" s="25"/>
      <c r="M266" s="31" t="s">
        <v>312</v>
      </c>
      <c r="N266" s="31" t="s">
        <v>240</v>
      </c>
      <c r="O266" s="31" t="s">
        <v>241</v>
      </c>
      <c r="P266" s="31" t="s">
        <v>380</v>
      </c>
      <c r="Q266" s="31" t="s">
        <v>243</v>
      </c>
      <c r="R266" s="32">
        <v>1.0</v>
      </c>
      <c r="S266" s="31" t="s">
        <v>336</v>
      </c>
      <c r="T266" s="31" t="s">
        <v>250</v>
      </c>
      <c r="U266" s="31" t="s">
        <v>245</v>
      </c>
      <c r="V266" s="31" t="s">
        <v>246</v>
      </c>
      <c r="W266" s="24"/>
      <c r="X266" s="24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  <c r="BG266" s="22"/>
      <c r="BH266" s="22"/>
      <c r="BI266" s="22"/>
    </row>
    <row r="267">
      <c r="A267" s="25" t="s">
        <v>144</v>
      </c>
      <c r="B267" s="50" t="s">
        <v>593</v>
      </c>
      <c r="C267" s="56" t="s">
        <v>594</v>
      </c>
      <c r="D267" s="52" t="s">
        <v>235</v>
      </c>
      <c r="E267" s="53"/>
      <c r="F267" s="61" t="s">
        <v>595</v>
      </c>
      <c r="H267" s="74">
        <v>1.0</v>
      </c>
      <c r="I267" s="55" t="s">
        <v>409</v>
      </c>
      <c r="J267" s="25">
        <v>1250.0</v>
      </c>
      <c r="K267" s="25">
        <v>479.0</v>
      </c>
      <c r="L267" s="25"/>
      <c r="M267" s="31" t="s">
        <v>312</v>
      </c>
      <c r="N267" s="31" t="s">
        <v>240</v>
      </c>
      <c r="O267" s="31" t="s">
        <v>241</v>
      </c>
      <c r="P267" s="31" t="s">
        <v>380</v>
      </c>
      <c r="Q267" s="31" t="s">
        <v>243</v>
      </c>
      <c r="R267" s="32">
        <v>1.0</v>
      </c>
      <c r="S267" s="31" t="s">
        <v>336</v>
      </c>
      <c r="T267" s="31" t="s">
        <v>250</v>
      </c>
      <c r="U267" s="31" t="s">
        <v>245</v>
      </c>
      <c r="V267" s="31" t="s">
        <v>246</v>
      </c>
      <c r="W267" s="24"/>
      <c r="X267" s="24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2"/>
      <c r="BI267" s="22"/>
    </row>
    <row r="268">
      <c r="A268" s="25" t="s">
        <v>144</v>
      </c>
      <c r="B268" s="50" t="s">
        <v>596</v>
      </c>
      <c r="C268" s="107" t="s">
        <v>597</v>
      </c>
      <c r="D268" s="52" t="s">
        <v>235</v>
      </c>
      <c r="E268" s="53"/>
      <c r="F268" s="61" t="s">
        <v>598</v>
      </c>
      <c r="H268" s="74">
        <v>1.0</v>
      </c>
      <c r="I268" s="55" t="s">
        <v>549</v>
      </c>
      <c r="J268" s="25">
        <v>53.0</v>
      </c>
      <c r="K268" s="25">
        <v>21.0</v>
      </c>
      <c r="L268" s="25"/>
      <c r="M268" s="31" t="s">
        <v>312</v>
      </c>
      <c r="N268" s="31" t="s">
        <v>240</v>
      </c>
      <c r="O268" s="31" t="s">
        <v>241</v>
      </c>
      <c r="P268" s="31" t="s">
        <v>380</v>
      </c>
      <c r="Q268" s="31" t="s">
        <v>243</v>
      </c>
      <c r="R268" s="32">
        <v>1.0</v>
      </c>
      <c r="S268" s="31" t="s">
        <v>244</v>
      </c>
      <c r="T268" s="31" t="s">
        <v>250</v>
      </c>
      <c r="U268" s="31" t="s">
        <v>245</v>
      </c>
      <c r="V268" s="31" t="s">
        <v>246</v>
      </c>
      <c r="W268" s="24"/>
      <c r="X268" s="24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  <c r="BH268" s="22"/>
      <c r="BI268" s="22"/>
    </row>
    <row r="269">
      <c r="A269" s="25" t="s">
        <v>144</v>
      </c>
      <c r="B269" s="50" t="s">
        <v>596</v>
      </c>
      <c r="C269" s="107" t="s">
        <v>597</v>
      </c>
      <c r="D269" s="52" t="s">
        <v>235</v>
      </c>
      <c r="E269" s="53"/>
      <c r="F269" s="61" t="s">
        <v>598</v>
      </c>
      <c r="H269" s="74"/>
      <c r="I269" s="55" t="s">
        <v>599</v>
      </c>
      <c r="J269" s="25">
        <v>35.0</v>
      </c>
      <c r="K269" s="25">
        <v>15.0</v>
      </c>
      <c r="L269" s="25"/>
      <c r="M269" s="31" t="s">
        <v>312</v>
      </c>
      <c r="N269" s="31" t="s">
        <v>240</v>
      </c>
      <c r="O269" s="31" t="s">
        <v>241</v>
      </c>
      <c r="P269" s="31" t="s">
        <v>380</v>
      </c>
      <c r="Q269" s="31" t="s">
        <v>243</v>
      </c>
      <c r="R269" s="32">
        <v>1.0</v>
      </c>
      <c r="S269" s="31" t="s">
        <v>244</v>
      </c>
      <c r="T269" s="31" t="s">
        <v>250</v>
      </c>
      <c r="U269" s="31" t="s">
        <v>250</v>
      </c>
      <c r="V269" s="31" t="s">
        <v>246</v>
      </c>
      <c r="W269" s="24"/>
      <c r="X269" s="24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  <c r="BG269" s="22"/>
      <c r="BH269" s="22"/>
      <c r="BI269" s="22"/>
    </row>
    <row r="270">
      <c r="A270" s="25" t="s">
        <v>144</v>
      </c>
      <c r="B270" s="50" t="s">
        <v>596</v>
      </c>
      <c r="C270" s="107" t="s">
        <v>597</v>
      </c>
      <c r="D270" s="52" t="s">
        <v>235</v>
      </c>
      <c r="E270" s="53"/>
      <c r="F270" s="61" t="s">
        <v>598</v>
      </c>
      <c r="H270" s="74"/>
      <c r="I270" s="55" t="s">
        <v>600</v>
      </c>
      <c r="J270" s="25">
        <v>50.0</v>
      </c>
      <c r="K270" s="25">
        <v>15.0</v>
      </c>
      <c r="L270" s="25"/>
      <c r="M270" s="31" t="s">
        <v>312</v>
      </c>
      <c r="N270" s="31" t="s">
        <v>240</v>
      </c>
      <c r="O270" s="31" t="s">
        <v>241</v>
      </c>
      <c r="P270" s="31" t="s">
        <v>380</v>
      </c>
      <c r="Q270" s="31" t="s">
        <v>243</v>
      </c>
      <c r="R270" s="32">
        <v>1.0</v>
      </c>
      <c r="S270" s="31" t="s">
        <v>244</v>
      </c>
      <c r="T270" s="31" t="s">
        <v>250</v>
      </c>
      <c r="U270" s="31" t="s">
        <v>250</v>
      </c>
      <c r="V270" s="31" t="s">
        <v>246</v>
      </c>
      <c r="W270" s="24"/>
      <c r="X270" s="24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  <c r="BG270" s="22"/>
      <c r="BH270" s="22"/>
      <c r="BI270" s="22"/>
    </row>
    <row r="271">
      <c r="A271" s="25" t="s">
        <v>144</v>
      </c>
      <c r="B271" s="59" t="s">
        <v>601</v>
      </c>
      <c r="C271" s="56" t="s">
        <v>602</v>
      </c>
      <c r="D271" s="52" t="s">
        <v>235</v>
      </c>
      <c r="E271" s="53"/>
      <c r="F271" s="61" t="s">
        <v>603</v>
      </c>
      <c r="H271" s="74">
        <v>1.0</v>
      </c>
      <c r="I271" s="72"/>
      <c r="J271" s="25">
        <v>40.0</v>
      </c>
      <c r="K271" s="25">
        <v>33.0</v>
      </c>
      <c r="L271" s="21"/>
      <c r="M271" s="31" t="s">
        <v>239</v>
      </c>
      <c r="N271" s="31" t="s">
        <v>240</v>
      </c>
      <c r="O271" s="31" t="s">
        <v>258</v>
      </c>
      <c r="P271" s="31" t="s">
        <v>259</v>
      </c>
      <c r="Q271" s="31" t="s">
        <v>243</v>
      </c>
      <c r="R271" s="32">
        <v>1.0</v>
      </c>
      <c r="S271" s="31" t="s">
        <v>336</v>
      </c>
      <c r="T271" s="31" t="s">
        <v>250</v>
      </c>
      <c r="U271" s="31" t="s">
        <v>245</v>
      </c>
      <c r="V271" s="31" t="s">
        <v>246</v>
      </c>
      <c r="W271" s="24"/>
      <c r="X271" s="24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2"/>
      <c r="BH271" s="22"/>
      <c r="BI271" s="22"/>
    </row>
    <row r="272">
      <c r="A272" s="108" t="s">
        <v>144</v>
      </c>
      <c r="B272" s="109" t="s">
        <v>604</v>
      </c>
      <c r="C272" s="110" t="s">
        <v>605</v>
      </c>
      <c r="D272" s="111" t="s">
        <v>235</v>
      </c>
      <c r="E272" s="112"/>
      <c r="F272" s="113" t="s">
        <v>606</v>
      </c>
      <c r="G272" s="114"/>
      <c r="H272" s="115">
        <v>1.0</v>
      </c>
      <c r="I272" s="116" t="s">
        <v>20</v>
      </c>
      <c r="J272" s="25">
        <v>132.0</v>
      </c>
      <c r="K272" s="108">
        <v>102.0</v>
      </c>
      <c r="L272" s="117"/>
      <c r="M272" s="118" t="s">
        <v>239</v>
      </c>
      <c r="N272" s="118" t="s">
        <v>240</v>
      </c>
      <c r="O272" s="118" t="s">
        <v>258</v>
      </c>
      <c r="P272" s="31" t="s">
        <v>259</v>
      </c>
      <c r="Q272" s="118" t="s">
        <v>243</v>
      </c>
      <c r="R272" s="32">
        <v>1.0</v>
      </c>
      <c r="S272" s="118" t="s">
        <v>607</v>
      </c>
      <c r="T272" s="118" t="s">
        <v>250</v>
      </c>
      <c r="U272" s="118" t="s">
        <v>245</v>
      </c>
      <c r="V272" s="118" t="s">
        <v>295</v>
      </c>
      <c r="W272" s="119"/>
      <c r="X272" s="119"/>
      <c r="Y272" s="119"/>
      <c r="Z272" s="119"/>
      <c r="AA272" s="119"/>
      <c r="AB272" s="119"/>
      <c r="AC272" s="119"/>
      <c r="AD272" s="119"/>
      <c r="AE272" s="119"/>
      <c r="AF272" s="119"/>
      <c r="AG272" s="119"/>
      <c r="AH272" s="119"/>
      <c r="AI272" s="119"/>
      <c r="AJ272" s="119"/>
      <c r="AK272" s="119"/>
      <c r="AL272" s="119"/>
      <c r="AM272" s="119"/>
      <c r="AN272" s="119"/>
      <c r="AO272" s="119"/>
      <c r="AP272" s="119"/>
      <c r="AQ272" s="119"/>
      <c r="AR272" s="119"/>
      <c r="AS272" s="119"/>
      <c r="AT272" s="119"/>
      <c r="AU272" s="119"/>
      <c r="AV272" s="119"/>
      <c r="AW272" s="119"/>
      <c r="AX272" s="119"/>
      <c r="AY272" s="119"/>
      <c r="AZ272" s="119"/>
      <c r="BA272" s="119"/>
      <c r="BB272" s="119"/>
      <c r="BC272" s="119"/>
      <c r="BD272" s="119"/>
      <c r="BE272" s="119"/>
      <c r="BF272" s="119"/>
      <c r="BG272" s="119"/>
      <c r="BH272" s="119"/>
      <c r="BI272" s="119"/>
    </row>
    <row r="273">
      <c r="A273" s="108" t="s">
        <v>144</v>
      </c>
      <c r="B273" s="109" t="s">
        <v>604</v>
      </c>
      <c r="C273" s="110" t="s">
        <v>605</v>
      </c>
      <c r="D273" s="111" t="s">
        <v>235</v>
      </c>
      <c r="E273" s="112"/>
      <c r="F273" s="113" t="s">
        <v>606</v>
      </c>
      <c r="G273" s="114"/>
      <c r="H273" s="115">
        <v>1.0</v>
      </c>
      <c r="I273" s="116" t="s">
        <v>608</v>
      </c>
      <c r="J273" s="25">
        <v>132.0</v>
      </c>
      <c r="K273" s="108">
        <v>43.0</v>
      </c>
      <c r="L273" s="117"/>
      <c r="M273" s="118" t="s">
        <v>239</v>
      </c>
      <c r="N273" s="118" t="s">
        <v>240</v>
      </c>
      <c r="O273" s="118" t="s">
        <v>258</v>
      </c>
      <c r="P273" s="31" t="s">
        <v>259</v>
      </c>
      <c r="Q273" s="118" t="s">
        <v>243</v>
      </c>
      <c r="R273" s="32">
        <v>1.0</v>
      </c>
      <c r="S273" s="118" t="s">
        <v>607</v>
      </c>
      <c r="T273" s="118" t="s">
        <v>250</v>
      </c>
      <c r="U273" s="118" t="s">
        <v>250</v>
      </c>
      <c r="V273" s="118" t="s">
        <v>295</v>
      </c>
      <c r="W273" s="119"/>
      <c r="X273" s="119"/>
      <c r="Y273" s="119"/>
      <c r="Z273" s="119"/>
      <c r="AA273" s="119"/>
      <c r="AB273" s="119"/>
      <c r="AC273" s="119"/>
      <c r="AD273" s="119"/>
      <c r="AE273" s="119"/>
      <c r="AF273" s="119"/>
      <c r="AG273" s="119"/>
      <c r="AH273" s="119"/>
      <c r="AI273" s="119"/>
      <c r="AJ273" s="119"/>
      <c r="AK273" s="119"/>
      <c r="AL273" s="119"/>
      <c r="AM273" s="119"/>
      <c r="AN273" s="119"/>
      <c r="AO273" s="119"/>
      <c r="AP273" s="119"/>
      <c r="AQ273" s="119"/>
      <c r="AR273" s="119"/>
      <c r="AS273" s="119"/>
      <c r="AT273" s="119"/>
      <c r="AU273" s="119"/>
      <c r="AV273" s="119"/>
      <c r="AW273" s="119"/>
      <c r="AX273" s="119"/>
      <c r="AY273" s="119"/>
      <c r="AZ273" s="119"/>
      <c r="BA273" s="119"/>
      <c r="BB273" s="119"/>
      <c r="BC273" s="119"/>
      <c r="BD273" s="119"/>
      <c r="BE273" s="119"/>
      <c r="BF273" s="119"/>
      <c r="BG273" s="119"/>
      <c r="BH273" s="119"/>
      <c r="BI273" s="119"/>
    </row>
    <row r="274">
      <c r="A274" s="108" t="s">
        <v>144</v>
      </c>
      <c r="B274" s="109" t="s">
        <v>604</v>
      </c>
      <c r="C274" s="110" t="s">
        <v>605</v>
      </c>
      <c r="D274" s="111" t="s">
        <v>235</v>
      </c>
      <c r="E274" s="112"/>
      <c r="F274" s="113" t="s">
        <v>606</v>
      </c>
      <c r="G274" s="114"/>
      <c r="H274" s="115">
        <v>1.0</v>
      </c>
      <c r="I274" s="116" t="s">
        <v>609</v>
      </c>
      <c r="J274" s="25">
        <v>132.0</v>
      </c>
      <c r="K274" s="108">
        <v>70.0</v>
      </c>
      <c r="L274" s="117"/>
      <c r="M274" s="118" t="s">
        <v>239</v>
      </c>
      <c r="N274" s="118" t="s">
        <v>240</v>
      </c>
      <c r="O274" s="118" t="s">
        <v>258</v>
      </c>
      <c r="P274" s="31" t="s">
        <v>259</v>
      </c>
      <c r="Q274" s="118" t="s">
        <v>243</v>
      </c>
      <c r="R274" s="32">
        <v>1.0</v>
      </c>
      <c r="S274" s="118" t="s">
        <v>607</v>
      </c>
      <c r="T274" s="118" t="s">
        <v>250</v>
      </c>
      <c r="U274" s="118" t="s">
        <v>250</v>
      </c>
      <c r="V274" s="118" t="s">
        <v>295</v>
      </c>
      <c r="W274" s="119"/>
      <c r="X274" s="119"/>
      <c r="Y274" s="119"/>
      <c r="Z274" s="119"/>
      <c r="AA274" s="119"/>
      <c r="AB274" s="119"/>
      <c r="AC274" s="119"/>
      <c r="AD274" s="119"/>
      <c r="AE274" s="119"/>
      <c r="AF274" s="119"/>
      <c r="AG274" s="119"/>
      <c r="AH274" s="119"/>
      <c r="AI274" s="119"/>
      <c r="AJ274" s="119"/>
      <c r="AK274" s="119"/>
      <c r="AL274" s="119"/>
      <c r="AM274" s="119"/>
      <c r="AN274" s="119"/>
      <c r="AO274" s="119"/>
      <c r="AP274" s="119"/>
      <c r="AQ274" s="119"/>
      <c r="AR274" s="119"/>
      <c r="AS274" s="119"/>
      <c r="AT274" s="119"/>
      <c r="AU274" s="119"/>
      <c r="AV274" s="119"/>
      <c r="AW274" s="119"/>
      <c r="AX274" s="119"/>
      <c r="AY274" s="119"/>
      <c r="AZ274" s="119"/>
      <c r="BA274" s="119"/>
      <c r="BB274" s="119"/>
      <c r="BC274" s="119"/>
      <c r="BD274" s="119"/>
      <c r="BE274" s="119"/>
      <c r="BF274" s="119"/>
      <c r="BG274" s="119"/>
      <c r="BH274" s="119"/>
      <c r="BI274" s="119"/>
    </row>
    <row r="275">
      <c r="A275" s="108" t="s">
        <v>144</v>
      </c>
      <c r="B275" s="109" t="s">
        <v>604</v>
      </c>
      <c r="C275" s="110" t="s">
        <v>605</v>
      </c>
      <c r="D275" s="111" t="s">
        <v>235</v>
      </c>
      <c r="E275" s="112"/>
      <c r="F275" s="113" t="s">
        <v>606</v>
      </c>
      <c r="G275" s="114"/>
      <c r="H275" s="115">
        <v>1.0</v>
      </c>
      <c r="I275" s="116" t="s">
        <v>610</v>
      </c>
      <c r="J275" s="25">
        <v>132.0</v>
      </c>
      <c r="K275" s="108">
        <v>45.0</v>
      </c>
      <c r="L275" s="117"/>
      <c r="M275" s="118" t="s">
        <v>239</v>
      </c>
      <c r="N275" s="118" t="s">
        <v>240</v>
      </c>
      <c r="O275" s="118" t="s">
        <v>258</v>
      </c>
      <c r="P275" s="31" t="s">
        <v>259</v>
      </c>
      <c r="Q275" s="118" t="s">
        <v>243</v>
      </c>
      <c r="R275" s="32">
        <v>1.0</v>
      </c>
      <c r="S275" s="118" t="s">
        <v>607</v>
      </c>
      <c r="T275" s="118" t="s">
        <v>250</v>
      </c>
      <c r="U275" s="118" t="s">
        <v>250</v>
      </c>
      <c r="V275" s="118" t="s">
        <v>295</v>
      </c>
      <c r="W275" s="119"/>
      <c r="X275" s="119"/>
      <c r="Y275" s="119"/>
      <c r="Z275" s="119"/>
      <c r="AA275" s="119"/>
      <c r="AB275" s="119"/>
      <c r="AC275" s="119"/>
      <c r="AD275" s="119"/>
      <c r="AE275" s="119"/>
      <c r="AF275" s="119"/>
      <c r="AG275" s="119"/>
      <c r="AH275" s="119"/>
      <c r="AI275" s="119"/>
      <c r="AJ275" s="119"/>
      <c r="AK275" s="119"/>
      <c r="AL275" s="119"/>
      <c r="AM275" s="119"/>
      <c r="AN275" s="119"/>
      <c r="AO275" s="119"/>
      <c r="AP275" s="119"/>
      <c r="AQ275" s="119"/>
      <c r="AR275" s="119"/>
      <c r="AS275" s="119"/>
      <c r="AT275" s="119"/>
      <c r="AU275" s="119"/>
      <c r="AV275" s="119"/>
      <c r="AW275" s="119"/>
      <c r="AX275" s="119"/>
      <c r="AY275" s="119"/>
      <c r="AZ275" s="119"/>
      <c r="BA275" s="119"/>
      <c r="BB275" s="119"/>
      <c r="BC275" s="119"/>
      <c r="BD275" s="119"/>
      <c r="BE275" s="119"/>
      <c r="BF275" s="119"/>
      <c r="BG275" s="119"/>
      <c r="BH275" s="119"/>
      <c r="BI275" s="119"/>
    </row>
    <row r="276">
      <c r="A276" s="108" t="s">
        <v>144</v>
      </c>
      <c r="B276" s="109" t="s">
        <v>604</v>
      </c>
      <c r="C276" s="110" t="s">
        <v>605</v>
      </c>
      <c r="D276" s="111" t="s">
        <v>235</v>
      </c>
      <c r="E276" s="112"/>
      <c r="F276" s="113" t="s">
        <v>606</v>
      </c>
      <c r="G276" s="114"/>
      <c r="H276" s="115">
        <v>1.0</v>
      </c>
      <c r="I276" s="116" t="s">
        <v>611</v>
      </c>
      <c r="J276" s="25">
        <v>132.0</v>
      </c>
      <c r="K276" s="108">
        <v>70.0</v>
      </c>
      <c r="L276" s="117"/>
      <c r="M276" s="118" t="s">
        <v>239</v>
      </c>
      <c r="N276" s="118" t="s">
        <v>240</v>
      </c>
      <c r="O276" s="118" t="s">
        <v>258</v>
      </c>
      <c r="P276" s="31" t="s">
        <v>259</v>
      </c>
      <c r="Q276" s="118" t="s">
        <v>243</v>
      </c>
      <c r="R276" s="32">
        <v>1.0</v>
      </c>
      <c r="S276" s="118" t="s">
        <v>607</v>
      </c>
      <c r="T276" s="118" t="s">
        <v>250</v>
      </c>
      <c r="U276" s="118" t="s">
        <v>250</v>
      </c>
      <c r="V276" s="118" t="s">
        <v>295</v>
      </c>
      <c r="W276" s="119"/>
      <c r="X276" s="119"/>
      <c r="Y276" s="119"/>
      <c r="Z276" s="119"/>
      <c r="AA276" s="119"/>
      <c r="AB276" s="119"/>
      <c r="AC276" s="119"/>
      <c r="AD276" s="119"/>
      <c r="AE276" s="119"/>
      <c r="AF276" s="119"/>
      <c r="AG276" s="119"/>
      <c r="AH276" s="119"/>
      <c r="AI276" s="119"/>
      <c r="AJ276" s="119"/>
      <c r="AK276" s="119"/>
      <c r="AL276" s="119"/>
      <c r="AM276" s="119"/>
      <c r="AN276" s="119"/>
      <c r="AO276" s="119"/>
      <c r="AP276" s="119"/>
      <c r="AQ276" s="119"/>
      <c r="AR276" s="119"/>
      <c r="AS276" s="119"/>
      <c r="AT276" s="119"/>
      <c r="AU276" s="119"/>
      <c r="AV276" s="119"/>
      <c r="AW276" s="119"/>
      <c r="AX276" s="119"/>
      <c r="AY276" s="119"/>
      <c r="AZ276" s="119"/>
      <c r="BA276" s="119"/>
      <c r="BB276" s="119"/>
      <c r="BC276" s="119"/>
      <c r="BD276" s="119"/>
      <c r="BE276" s="119"/>
      <c r="BF276" s="119"/>
      <c r="BG276" s="119"/>
      <c r="BH276" s="119"/>
      <c r="BI276" s="119"/>
    </row>
    <row r="277">
      <c r="A277" s="108" t="s">
        <v>144</v>
      </c>
      <c r="B277" s="109" t="s">
        <v>604</v>
      </c>
      <c r="C277" s="110" t="s">
        <v>605</v>
      </c>
      <c r="D277" s="111" t="s">
        <v>235</v>
      </c>
      <c r="E277" s="112"/>
      <c r="F277" s="113" t="s">
        <v>606</v>
      </c>
      <c r="G277" s="114"/>
      <c r="H277" s="115">
        <v>1.0</v>
      </c>
      <c r="I277" s="116" t="s">
        <v>612</v>
      </c>
      <c r="J277" s="25">
        <v>132.0</v>
      </c>
      <c r="K277" s="108">
        <v>28.0</v>
      </c>
      <c r="L277" s="117"/>
      <c r="M277" s="118" t="s">
        <v>239</v>
      </c>
      <c r="N277" s="118" t="s">
        <v>240</v>
      </c>
      <c r="O277" s="118" t="s">
        <v>258</v>
      </c>
      <c r="P277" s="31" t="s">
        <v>259</v>
      </c>
      <c r="Q277" s="118" t="s">
        <v>243</v>
      </c>
      <c r="R277" s="32">
        <v>1.0</v>
      </c>
      <c r="S277" s="118" t="s">
        <v>607</v>
      </c>
      <c r="T277" s="118" t="s">
        <v>250</v>
      </c>
      <c r="U277" s="118" t="s">
        <v>250</v>
      </c>
      <c r="V277" s="118" t="s">
        <v>295</v>
      </c>
      <c r="W277" s="119"/>
      <c r="X277" s="119"/>
      <c r="Y277" s="119"/>
      <c r="Z277" s="119"/>
      <c r="AA277" s="119"/>
      <c r="AB277" s="119"/>
      <c r="AC277" s="119"/>
      <c r="AD277" s="119"/>
      <c r="AE277" s="119"/>
      <c r="AF277" s="119"/>
      <c r="AG277" s="119"/>
      <c r="AH277" s="119"/>
      <c r="AI277" s="119"/>
      <c r="AJ277" s="119"/>
      <c r="AK277" s="119"/>
      <c r="AL277" s="119"/>
      <c r="AM277" s="119"/>
      <c r="AN277" s="119"/>
      <c r="AO277" s="119"/>
      <c r="AP277" s="119"/>
      <c r="AQ277" s="119"/>
      <c r="AR277" s="119"/>
      <c r="AS277" s="119"/>
      <c r="AT277" s="119"/>
      <c r="AU277" s="119"/>
      <c r="AV277" s="119"/>
      <c r="AW277" s="119"/>
      <c r="AX277" s="119"/>
      <c r="AY277" s="119"/>
      <c r="AZ277" s="119"/>
      <c r="BA277" s="119"/>
      <c r="BB277" s="119"/>
      <c r="BC277" s="119"/>
      <c r="BD277" s="119"/>
      <c r="BE277" s="119"/>
      <c r="BF277" s="119"/>
      <c r="BG277" s="119"/>
      <c r="BH277" s="119"/>
      <c r="BI277" s="119"/>
    </row>
    <row r="278">
      <c r="A278" s="108" t="s">
        <v>144</v>
      </c>
      <c r="B278" s="109" t="s">
        <v>604</v>
      </c>
      <c r="C278" s="110" t="s">
        <v>605</v>
      </c>
      <c r="D278" s="111" t="s">
        <v>235</v>
      </c>
      <c r="E278" s="112"/>
      <c r="F278" s="113" t="s">
        <v>606</v>
      </c>
      <c r="G278" s="114"/>
      <c r="H278" s="115">
        <v>1.0</v>
      </c>
      <c r="I278" s="116" t="s">
        <v>613</v>
      </c>
      <c r="J278" s="25">
        <v>132.0</v>
      </c>
      <c r="K278" s="108">
        <v>22.0</v>
      </c>
      <c r="L278" s="117"/>
      <c r="M278" s="118" t="s">
        <v>239</v>
      </c>
      <c r="N278" s="118" t="s">
        <v>240</v>
      </c>
      <c r="O278" s="118" t="s">
        <v>258</v>
      </c>
      <c r="P278" s="31" t="s">
        <v>259</v>
      </c>
      <c r="Q278" s="118" t="s">
        <v>243</v>
      </c>
      <c r="R278" s="32">
        <v>1.0</v>
      </c>
      <c r="S278" s="118" t="s">
        <v>607</v>
      </c>
      <c r="T278" s="118" t="s">
        <v>250</v>
      </c>
      <c r="U278" s="118" t="s">
        <v>250</v>
      </c>
      <c r="V278" s="118" t="s">
        <v>295</v>
      </c>
      <c r="W278" s="119"/>
      <c r="X278" s="119"/>
      <c r="Y278" s="119"/>
      <c r="Z278" s="119"/>
      <c r="AA278" s="119"/>
      <c r="AB278" s="119"/>
      <c r="AC278" s="119"/>
      <c r="AD278" s="119"/>
      <c r="AE278" s="119"/>
      <c r="AF278" s="119"/>
      <c r="AG278" s="119"/>
      <c r="AH278" s="119"/>
      <c r="AI278" s="119"/>
      <c r="AJ278" s="119"/>
      <c r="AK278" s="119"/>
      <c r="AL278" s="119"/>
      <c r="AM278" s="119"/>
      <c r="AN278" s="119"/>
      <c r="AO278" s="119"/>
      <c r="AP278" s="119"/>
      <c r="AQ278" s="119"/>
      <c r="AR278" s="119"/>
      <c r="AS278" s="119"/>
      <c r="AT278" s="119"/>
      <c r="AU278" s="119"/>
      <c r="AV278" s="119"/>
      <c r="AW278" s="119"/>
      <c r="AX278" s="119"/>
      <c r="AY278" s="119"/>
      <c r="AZ278" s="119"/>
      <c r="BA278" s="119"/>
      <c r="BB278" s="119"/>
      <c r="BC278" s="119"/>
      <c r="BD278" s="119"/>
      <c r="BE278" s="119"/>
      <c r="BF278" s="119"/>
      <c r="BG278" s="119"/>
      <c r="BH278" s="119"/>
      <c r="BI278" s="119"/>
    </row>
    <row r="279">
      <c r="A279" s="25" t="s">
        <v>144</v>
      </c>
      <c r="B279" s="50" t="s">
        <v>614</v>
      </c>
      <c r="C279" s="56" t="s">
        <v>615</v>
      </c>
      <c r="D279" s="120"/>
      <c r="E279" s="53"/>
      <c r="H279" s="74">
        <v>1.0</v>
      </c>
      <c r="I279" s="55" t="s">
        <v>616</v>
      </c>
      <c r="J279" s="25">
        <v>257.0</v>
      </c>
      <c r="K279" s="25">
        <v>241.0</v>
      </c>
      <c r="L279" s="21"/>
      <c r="M279" s="31" t="s">
        <v>312</v>
      </c>
      <c r="N279" s="31" t="s">
        <v>240</v>
      </c>
      <c r="O279" s="31" t="s">
        <v>241</v>
      </c>
      <c r="P279" s="31" t="s">
        <v>380</v>
      </c>
      <c r="Q279" s="31" t="s">
        <v>243</v>
      </c>
      <c r="R279" s="32">
        <v>1.0</v>
      </c>
      <c r="S279" s="31" t="s">
        <v>244</v>
      </c>
      <c r="T279" s="31" t="s">
        <v>250</v>
      </c>
      <c r="U279" s="31" t="s">
        <v>250</v>
      </c>
      <c r="V279" s="31" t="s">
        <v>246</v>
      </c>
      <c r="W279" s="24"/>
      <c r="X279" s="24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  <c r="BH279" s="22"/>
      <c r="BI279" s="22"/>
    </row>
    <row r="280">
      <c r="A280" s="25" t="s">
        <v>144</v>
      </c>
      <c r="B280" s="50" t="s">
        <v>614</v>
      </c>
      <c r="C280" s="56" t="s">
        <v>615</v>
      </c>
      <c r="D280" s="120"/>
      <c r="E280" s="53"/>
      <c r="H280" s="74">
        <v>1.0</v>
      </c>
      <c r="I280" s="55" t="s">
        <v>441</v>
      </c>
      <c r="J280" s="25">
        <v>257.0</v>
      </c>
      <c r="K280" s="25">
        <v>243.0</v>
      </c>
      <c r="L280" s="21"/>
      <c r="M280" s="31" t="s">
        <v>312</v>
      </c>
      <c r="N280" s="31" t="s">
        <v>240</v>
      </c>
      <c r="O280" s="31" t="s">
        <v>241</v>
      </c>
      <c r="P280" s="31" t="s">
        <v>380</v>
      </c>
      <c r="Q280" s="31" t="s">
        <v>243</v>
      </c>
      <c r="R280" s="32">
        <v>1.0</v>
      </c>
      <c r="S280" s="31" t="s">
        <v>244</v>
      </c>
      <c r="T280" s="31" t="s">
        <v>250</v>
      </c>
      <c r="U280" s="31" t="s">
        <v>250</v>
      </c>
      <c r="V280" s="31" t="s">
        <v>246</v>
      </c>
      <c r="W280" s="24"/>
      <c r="X280" s="24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  <c r="BH280" s="22"/>
      <c r="BI280" s="22"/>
    </row>
    <row r="284">
      <c r="B284" s="50"/>
      <c r="C284" s="121"/>
      <c r="D284" s="63"/>
      <c r="E284" s="63"/>
      <c r="G284" s="22"/>
      <c r="H284" s="122"/>
      <c r="I284" s="22"/>
      <c r="J284" s="21"/>
      <c r="K284" s="21"/>
      <c r="L284" s="21"/>
      <c r="M284" s="22"/>
      <c r="N284" s="22"/>
      <c r="O284" s="22"/>
      <c r="P284" s="22"/>
      <c r="Q284" s="22"/>
      <c r="R284" s="23"/>
      <c r="S284" s="22"/>
      <c r="T284" s="22"/>
      <c r="U284" s="22"/>
      <c r="V284" s="22"/>
      <c r="W284" s="24"/>
      <c r="X284" s="24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  <c r="BH284" s="22"/>
      <c r="BI284" s="22"/>
    </row>
    <row r="285">
      <c r="B285" s="50"/>
      <c r="C285" s="121"/>
      <c r="D285" s="63"/>
      <c r="E285" s="63"/>
      <c r="G285" s="22"/>
      <c r="H285" s="122"/>
      <c r="I285" s="22"/>
      <c r="J285" s="21"/>
      <c r="K285" s="21"/>
      <c r="L285" s="21"/>
      <c r="M285" s="22"/>
      <c r="N285" s="22"/>
      <c r="O285" s="22"/>
      <c r="P285" s="22"/>
      <c r="Q285" s="22"/>
      <c r="R285" s="23"/>
      <c r="S285" s="22"/>
      <c r="T285" s="22"/>
      <c r="U285" s="22"/>
      <c r="V285" s="22"/>
      <c r="W285" s="24"/>
      <c r="X285" s="24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  <c r="BG285" s="22"/>
      <c r="BH285" s="22"/>
      <c r="BI285" s="22"/>
    </row>
    <row r="286">
      <c r="B286" s="50"/>
      <c r="C286" s="77"/>
      <c r="D286" s="63"/>
      <c r="E286" s="63"/>
      <c r="G286" s="22"/>
      <c r="H286" s="122"/>
      <c r="I286" s="22"/>
      <c r="J286" s="21"/>
      <c r="K286" s="21"/>
      <c r="L286" s="21"/>
      <c r="M286" s="22"/>
      <c r="N286" s="22"/>
      <c r="O286" s="22"/>
      <c r="P286" s="22"/>
      <c r="Q286" s="22"/>
      <c r="R286" s="23"/>
      <c r="S286" s="22"/>
      <c r="T286" s="22"/>
      <c r="U286" s="22"/>
      <c r="V286" s="22"/>
      <c r="W286" s="24"/>
      <c r="X286" s="24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  <c r="BH286" s="22"/>
      <c r="BI286" s="22"/>
    </row>
    <row r="287">
      <c r="B287" s="50"/>
      <c r="C287" s="121"/>
      <c r="D287" s="63"/>
      <c r="E287" s="63"/>
      <c r="G287" s="22"/>
      <c r="H287" s="122"/>
      <c r="I287" s="22"/>
      <c r="J287" s="21"/>
      <c r="K287" s="21"/>
      <c r="L287" s="21"/>
      <c r="M287" s="22"/>
      <c r="N287" s="22"/>
      <c r="O287" s="22"/>
      <c r="P287" s="22"/>
      <c r="Q287" s="22"/>
      <c r="R287" s="23"/>
      <c r="S287" s="22"/>
      <c r="T287" s="22"/>
      <c r="U287" s="22"/>
      <c r="V287" s="22"/>
      <c r="W287" s="24"/>
      <c r="X287" s="24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  <c r="BH287" s="22"/>
      <c r="BI287" s="22"/>
    </row>
    <row r="288">
      <c r="B288" s="50"/>
      <c r="C288" s="77"/>
      <c r="D288" s="63"/>
      <c r="E288" s="63"/>
      <c r="G288" s="22"/>
      <c r="H288" s="122"/>
      <c r="I288" s="22"/>
      <c r="J288" s="21"/>
      <c r="K288" s="21"/>
      <c r="L288" s="21"/>
      <c r="M288" s="22"/>
      <c r="N288" s="22"/>
      <c r="O288" s="22"/>
      <c r="P288" s="22"/>
      <c r="Q288" s="22"/>
      <c r="R288" s="23"/>
      <c r="S288" s="22"/>
      <c r="T288" s="22"/>
      <c r="U288" s="22"/>
      <c r="V288" s="22"/>
      <c r="W288" s="24"/>
      <c r="X288" s="24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  <c r="BG288" s="22"/>
      <c r="BH288" s="22"/>
      <c r="BI288" s="22"/>
    </row>
    <row r="289">
      <c r="B289" s="50"/>
      <c r="C289" s="77"/>
      <c r="D289" s="63"/>
      <c r="E289" s="63"/>
      <c r="G289" s="22"/>
      <c r="H289" s="122"/>
      <c r="I289" s="22"/>
      <c r="J289" s="21"/>
      <c r="K289" s="21"/>
      <c r="L289" s="21"/>
      <c r="M289" s="22"/>
      <c r="N289" s="22"/>
      <c r="O289" s="22"/>
      <c r="P289" s="22"/>
      <c r="Q289" s="22"/>
      <c r="R289" s="23"/>
      <c r="S289" s="22"/>
      <c r="T289" s="22"/>
      <c r="U289" s="22"/>
      <c r="V289" s="22"/>
      <c r="W289" s="24"/>
      <c r="X289" s="24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  <c r="BG289" s="22"/>
      <c r="BH289" s="22"/>
      <c r="BI289" s="22"/>
    </row>
    <row r="290">
      <c r="B290" s="50"/>
      <c r="C290" s="77"/>
      <c r="D290" s="63"/>
      <c r="E290" s="63"/>
      <c r="G290" s="22"/>
      <c r="H290" s="122"/>
      <c r="I290" s="22"/>
      <c r="J290" s="21"/>
      <c r="K290" s="21"/>
      <c r="L290" s="21"/>
      <c r="M290" s="22"/>
      <c r="N290" s="22"/>
      <c r="O290" s="22"/>
      <c r="P290" s="22"/>
      <c r="Q290" s="22"/>
      <c r="R290" s="23"/>
      <c r="S290" s="22"/>
      <c r="T290" s="22"/>
      <c r="U290" s="22"/>
      <c r="V290" s="22"/>
      <c r="W290" s="24"/>
      <c r="X290" s="24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</row>
    <row r="291">
      <c r="B291" s="50"/>
      <c r="C291" s="77"/>
      <c r="D291" s="63"/>
      <c r="E291" s="63"/>
      <c r="G291" s="22"/>
      <c r="H291" s="122"/>
      <c r="I291" s="22"/>
      <c r="J291" s="21"/>
      <c r="K291" s="21"/>
      <c r="L291" s="21"/>
      <c r="M291" s="22"/>
      <c r="N291" s="22"/>
      <c r="O291" s="22"/>
      <c r="P291" s="22"/>
      <c r="Q291" s="22"/>
      <c r="R291" s="23"/>
      <c r="S291" s="22"/>
      <c r="T291" s="22"/>
      <c r="U291" s="22"/>
      <c r="V291" s="22"/>
      <c r="W291" s="24"/>
      <c r="X291" s="24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  <c r="BI291" s="22"/>
    </row>
    <row r="292">
      <c r="B292" s="50"/>
      <c r="C292" s="77"/>
      <c r="D292" s="63"/>
      <c r="E292" s="63"/>
      <c r="G292" s="22"/>
      <c r="H292" s="122"/>
      <c r="I292" s="22"/>
      <c r="J292" s="21"/>
      <c r="K292" s="21"/>
      <c r="L292" s="21"/>
      <c r="M292" s="22"/>
      <c r="N292" s="22"/>
      <c r="O292" s="22"/>
      <c r="P292" s="22"/>
      <c r="Q292" s="22"/>
      <c r="R292" s="23"/>
      <c r="S292" s="22"/>
      <c r="T292" s="22"/>
      <c r="U292" s="22"/>
      <c r="V292" s="22"/>
      <c r="W292" s="24"/>
      <c r="X292" s="24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</row>
    <row r="293">
      <c r="B293" s="50"/>
      <c r="C293" s="77"/>
      <c r="D293" s="63"/>
      <c r="E293" s="63"/>
      <c r="G293" s="22"/>
      <c r="H293" s="122"/>
      <c r="I293" s="22"/>
      <c r="J293" s="21"/>
      <c r="K293" s="21"/>
      <c r="L293" s="21"/>
      <c r="M293" s="22"/>
      <c r="N293" s="22"/>
      <c r="O293" s="22"/>
      <c r="P293" s="22"/>
      <c r="Q293" s="22"/>
      <c r="R293" s="23"/>
      <c r="S293" s="22"/>
      <c r="T293" s="22"/>
      <c r="U293" s="22"/>
      <c r="V293" s="22"/>
      <c r="W293" s="24"/>
      <c r="X293" s="24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2"/>
      <c r="BI293" s="22"/>
    </row>
    <row r="294">
      <c r="B294" s="50"/>
      <c r="C294" s="77"/>
      <c r="D294" s="63"/>
      <c r="E294" s="63"/>
      <c r="G294" s="22"/>
      <c r="H294" s="122"/>
      <c r="I294" s="22"/>
      <c r="J294" s="21"/>
      <c r="K294" s="21"/>
      <c r="L294" s="21"/>
      <c r="M294" s="22"/>
      <c r="N294" s="22"/>
      <c r="O294" s="22"/>
      <c r="P294" s="22"/>
      <c r="Q294" s="22"/>
      <c r="R294" s="23"/>
      <c r="S294" s="22"/>
      <c r="T294" s="22"/>
      <c r="U294" s="22"/>
      <c r="V294" s="22"/>
      <c r="W294" s="24"/>
      <c r="X294" s="24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  <c r="BD294" s="22"/>
      <c r="BE294" s="22"/>
      <c r="BF294" s="22"/>
      <c r="BG294" s="22"/>
      <c r="BH294" s="22"/>
      <c r="BI294" s="22"/>
    </row>
    <row r="295">
      <c r="B295" s="50"/>
      <c r="C295" s="77"/>
      <c r="D295" s="63"/>
      <c r="E295" s="63"/>
      <c r="G295" s="22"/>
      <c r="H295" s="122"/>
      <c r="I295" s="22"/>
      <c r="J295" s="21"/>
      <c r="K295" s="21"/>
      <c r="L295" s="21"/>
      <c r="M295" s="22"/>
      <c r="N295" s="22"/>
      <c r="O295" s="22"/>
      <c r="P295" s="22"/>
      <c r="Q295" s="22"/>
      <c r="R295" s="23"/>
      <c r="S295" s="22"/>
      <c r="T295" s="22"/>
      <c r="U295" s="22"/>
      <c r="V295" s="22"/>
      <c r="W295" s="24"/>
      <c r="X295" s="24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  <c r="BG295" s="22"/>
      <c r="BH295" s="22"/>
      <c r="BI295" s="22"/>
    </row>
    <row r="296">
      <c r="B296" s="50"/>
      <c r="C296" s="77"/>
      <c r="D296" s="63"/>
      <c r="E296" s="63"/>
      <c r="G296" s="22"/>
      <c r="H296" s="122"/>
      <c r="I296" s="22"/>
      <c r="J296" s="21"/>
      <c r="K296" s="21"/>
      <c r="L296" s="21"/>
      <c r="M296" s="22"/>
      <c r="N296" s="22"/>
      <c r="O296" s="22"/>
      <c r="P296" s="22"/>
      <c r="Q296" s="22"/>
      <c r="R296" s="23"/>
      <c r="S296" s="22"/>
      <c r="T296" s="22"/>
      <c r="U296" s="22"/>
      <c r="V296" s="22"/>
      <c r="W296" s="24"/>
      <c r="X296" s="24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  <c r="BD296" s="22"/>
      <c r="BE296" s="22"/>
      <c r="BF296" s="22"/>
      <c r="BG296" s="22"/>
      <c r="BH296" s="22"/>
      <c r="BI296" s="22"/>
    </row>
    <row r="297">
      <c r="B297" s="50"/>
      <c r="C297" s="77"/>
      <c r="D297" s="63"/>
      <c r="E297" s="63"/>
      <c r="G297" s="22"/>
      <c r="H297" s="122"/>
      <c r="I297" s="22"/>
      <c r="J297" s="21"/>
      <c r="K297" s="21"/>
      <c r="L297" s="21"/>
      <c r="M297" s="22"/>
      <c r="N297" s="22"/>
      <c r="O297" s="22"/>
      <c r="P297" s="22"/>
      <c r="Q297" s="22"/>
      <c r="R297" s="23"/>
      <c r="S297" s="22"/>
      <c r="T297" s="22"/>
      <c r="U297" s="22"/>
      <c r="V297" s="22"/>
      <c r="W297" s="24"/>
      <c r="X297" s="24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2"/>
      <c r="BE297" s="22"/>
      <c r="BF297" s="22"/>
      <c r="BG297" s="22"/>
      <c r="BH297" s="22"/>
      <c r="BI297" s="22"/>
    </row>
    <row r="298">
      <c r="B298" s="50"/>
      <c r="C298" s="77"/>
      <c r="D298" s="63"/>
      <c r="E298" s="63"/>
      <c r="G298" s="22"/>
      <c r="H298" s="122"/>
      <c r="I298" s="22"/>
      <c r="J298" s="21"/>
      <c r="K298" s="21"/>
      <c r="L298" s="21"/>
      <c r="M298" s="22"/>
      <c r="N298" s="22"/>
      <c r="O298" s="22"/>
      <c r="P298" s="22"/>
      <c r="Q298" s="22"/>
      <c r="R298" s="23"/>
      <c r="S298" s="22"/>
      <c r="T298" s="22"/>
      <c r="U298" s="22"/>
      <c r="V298" s="22"/>
      <c r="W298" s="24"/>
      <c r="X298" s="24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  <c r="BG298" s="22"/>
      <c r="BH298" s="22"/>
      <c r="BI298" s="22"/>
    </row>
    <row r="299">
      <c r="B299" s="50"/>
      <c r="C299" s="77"/>
      <c r="D299" s="63"/>
      <c r="E299" s="63"/>
      <c r="G299" s="22"/>
      <c r="H299" s="122"/>
      <c r="I299" s="22"/>
      <c r="J299" s="21"/>
      <c r="K299" s="21"/>
      <c r="L299" s="21"/>
      <c r="M299" s="22"/>
      <c r="N299" s="22"/>
      <c r="O299" s="22"/>
      <c r="P299" s="22"/>
      <c r="Q299" s="22"/>
      <c r="R299" s="23"/>
      <c r="S299" s="22"/>
      <c r="T299" s="22"/>
      <c r="U299" s="22"/>
      <c r="V299" s="22"/>
      <c r="W299" s="24"/>
      <c r="X299" s="24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2"/>
      <c r="BE299" s="22"/>
      <c r="BF299" s="22"/>
      <c r="BG299" s="22"/>
      <c r="BH299" s="22"/>
      <c r="BI299" s="22"/>
    </row>
    <row r="300">
      <c r="B300" s="50"/>
      <c r="C300" s="77"/>
      <c r="D300" s="63"/>
      <c r="E300" s="63"/>
      <c r="G300" s="22"/>
      <c r="H300" s="122"/>
      <c r="I300" s="22"/>
      <c r="J300" s="21"/>
      <c r="K300" s="21"/>
      <c r="L300" s="21"/>
      <c r="M300" s="22"/>
      <c r="N300" s="22"/>
      <c r="O300" s="22"/>
      <c r="P300" s="22"/>
      <c r="Q300" s="22"/>
      <c r="R300" s="23"/>
      <c r="S300" s="22"/>
      <c r="T300" s="22"/>
      <c r="U300" s="22"/>
      <c r="V300" s="22"/>
      <c r="W300" s="24"/>
      <c r="X300" s="24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  <c r="BD300" s="22"/>
      <c r="BE300" s="22"/>
      <c r="BF300" s="22"/>
      <c r="BG300" s="22"/>
      <c r="BH300" s="22"/>
      <c r="BI300" s="22"/>
    </row>
    <row r="301">
      <c r="B301" s="50"/>
      <c r="C301" s="77"/>
      <c r="D301" s="63"/>
      <c r="E301" s="63"/>
      <c r="G301" s="22"/>
      <c r="H301" s="122"/>
      <c r="I301" s="22"/>
      <c r="J301" s="21"/>
      <c r="K301" s="21"/>
      <c r="L301" s="21"/>
      <c r="M301" s="22"/>
      <c r="N301" s="22"/>
      <c r="O301" s="22"/>
      <c r="P301" s="22"/>
      <c r="Q301" s="22"/>
      <c r="R301" s="23"/>
      <c r="S301" s="22"/>
      <c r="T301" s="22"/>
      <c r="U301" s="22"/>
      <c r="V301" s="22"/>
      <c r="W301" s="24"/>
      <c r="X301" s="24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2"/>
      <c r="BE301" s="22"/>
      <c r="BF301" s="22"/>
      <c r="BG301" s="22"/>
      <c r="BH301" s="22"/>
      <c r="BI301" s="22"/>
    </row>
    <row r="302">
      <c r="B302" s="50"/>
      <c r="C302" s="123"/>
      <c r="D302" s="63"/>
      <c r="E302" s="63"/>
      <c r="G302" s="22"/>
      <c r="H302" s="122"/>
      <c r="I302" s="22"/>
      <c r="J302" s="21"/>
      <c r="K302" s="21"/>
      <c r="L302" s="21"/>
      <c r="M302" s="22"/>
      <c r="N302" s="22"/>
      <c r="O302" s="22"/>
      <c r="P302" s="22"/>
      <c r="Q302" s="22"/>
      <c r="R302" s="23"/>
      <c r="S302" s="22"/>
      <c r="T302" s="22"/>
      <c r="U302" s="22"/>
      <c r="V302" s="22"/>
      <c r="W302" s="24"/>
      <c r="X302" s="24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2"/>
      <c r="BF302" s="22"/>
      <c r="BG302" s="22"/>
      <c r="BH302" s="22"/>
      <c r="BI302" s="22"/>
    </row>
    <row r="303">
      <c r="B303" s="50"/>
      <c r="C303" s="77"/>
      <c r="D303" s="63"/>
      <c r="E303" s="63"/>
      <c r="G303" s="22"/>
      <c r="H303" s="122"/>
      <c r="I303" s="22"/>
      <c r="J303" s="21"/>
      <c r="K303" s="21"/>
      <c r="L303" s="21"/>
      <c r="M303" s="22"/>
      <c r="N303" s="22"/>
      <c r="O303" s="22"/>
      <c r="P303" s="22"/>
      <c r="Q303" s="22"/>
      <c r="R303" s="23"/>
      <c r="S303" s="22"/>
      <c r="T303" s="22"/>
      <c r="U303" s="22"/>
      <c r="V303" s="22"/>
      <c r="W303" s="24"/>
      <c r="X303" s="24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  <c r="BG303" s="22"/>
      <c r="BH303" s="22"/>
      <c r="BI303" s="22"/>
    </row>
    <row r="304">
      <c r="B304" s="50"/>
      <c r="C304" s="77"/>
      <c r="D304" s="63"/>
      <c r="E304" s="63"/>
      <c r="G304" s="22"/>
      <c r="H304" s="122"/>
      <c r="I304" s="22"/>
      <c r="J304" s="21"/>
      <c r="K304" s="21"/>
      <c r="L304" s="21"/>
      <c r="M304" s="22"/>
      <c r="N304" s="22"/>
      <c r="O304" s="22"/>
      <c r="P304" s="22"/>
      <c r="Q304" s="22"/>
      <c r="R304" s="23"/>
      <c r="S304" s="22"/>
      <c r="T304" s="22"/>
      <c r="U304" s="22"/>
      <c r="V304" s="22"/>
      <c r="W304" s="24"/>
      <c r="X304" s="24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  <c r="BD304" s="22"/>
      <c r="BE304" s="22"/>
      <c r="BF304" s="22"/>
      <c r="BG304" s="22"/>
      <c r="BH304" s="22"/>
      <c r="BI304" s="22"/>
    </row>
    <row r="305">
      <c r="B305" s="50"/>
      <c r="C305" s="77"/>
      <c r="D305" s="63"/>
      <c r="E305" s="63"/>
      <c r="G305" s="22"/>
      <c r="H305" s="122"/>
      <c r="I305" s="22"/>
      <c r="J305" s="21"/>
      <c r="K305" s="21"/>
      <c r="L305" s="21"/>
      <c r="M305" s="22"/>
      <c r="N305" s="22"/>
      <c r="O305" s="22"/>
      <c r="P305" s="22"/>
      <c r="Q305" s="22"/>
      <c r="R305" s="23"/>
      <c r="S305" s="22"/>
      <c r="T305" s="22"/>
      <c r="U305" s="22"/>
      <c r="V305" s="22"/>
      <c r="W305" s="24"/>
      <c r="X305" s="24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  <c r="BD305" s="22"/>
      <c r="BE305" s="22"/>
      <c r="BF305" s="22"/>
      <c r="BG305" s="22"/>
      <c r="BH305" s="22"/>
      <c r="BI305" s="22"/>
    </row>
    <row r="306">
      <c r="B306" s="50"/>
      <c r="C306" s="77"/>
      <c r="D306" s="63"/>
      <c r="E306" s="63"/>
      <c r="G306" s="22"/>
      <c r="H306" s="122"/>
      <c r="I306" s="22"/>
      <c r="J306" s="21"/>
      <c r="K306" s="21"/>
      <c r="L306" s="21"/>
      <c r="M306" s="22"/>
      <c r="N306" s="22"/>
      <c r="O306" s="22"/>
      <c r="P306" s="22"/>
      <c r="Q306" s="22"/>
      <c r="R306" s="23"/>
      <c r="S306" s="22"/>
      <c r="T306" s="22"/>
      <c r="U306" s="22"/>
      <c r="V306" s="22"/>
      <c r="W306" s="24"/>
      <c r="X306" s="24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  <c r="BI306" s="22"/>
    </row>
    <row r="307">
      <c r="B307" s="77"/>
      <c r="C307" s="77"/>
      <c r="D307" s="63"/>
      <c r="E307" s="63"/>
      <c r="G307" s="22"/>
      <c r="H307" s="122"/>
      <c r="I307" s="22"/>
      <c r="J307" s="21"/>
      <c r="K307" s="21"/>
      <c r="L307" s="21"/>
      <c r="M307" s="22"/>
      <c r="N307" s="22"/>
      <c r="O307" s="22"/>
      <c r="P307" s="22"/>
      <c r="Q307" s="22"/>
      <c r="R307" s="23"/>
      <c r="S307" s="22"/>
      <c r="T307" s="22"/>
      <c r="U307" s="22"/>
      <c r="V307" s="22"/>
      <c r="W307" s="24"/>
      <c r="X307" s="24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F307" s="22"/>
      <c r="BG307" s="22"/>
      <c r="BH307" s="22"/>
      <c r="BI307" s="22"/>
    </row>
    <row r="308">
      <c r="A308" s="124"/>
      <c r="B308" s="125"/>
      <c r="C308" s="29"/>
      <c r="D308" s="126"/>
      <c r="E308" s="126"/>
      <c r="F308" s="124"/>
      <c r="G308" s="30"/>
      <c r="H308" s="127"/>
      <c r="I308" s="29"/>
      <c r="J308" s="29"/>
      <c r="K308" s="30"/>
      <c r="L308" s="30"/>
      <c r="M308" s="30"/>
      <c r="N308" s="30"/>
      <c r="O308" s="30"/>
      <c r="P308" s="30"/>
      <c r="Q308" s="30"/>
      <c r="R308" s="128"/>
      <c r="S308" s="30"/>
      <c r="T308" s="30"/>
      <c r="U308" s="30"/>
      <c r="V308" s="22"/>
      <c r="W308" s="7"/>
      <c r="X308" s="7"/>
      <c r="Y308" s="29"/>
      <c r="Z308" s="29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  <c r="BG308" s="22"/>
      <c r="BH308" s="22"/>
      <c r="BI308" s="22"/>
    </row>
    <row r="309">
      <c r="D309" s="63"/>
      <c r="E309" s="63"/>
      <c r="H309" s="122"/>
      <c r="J309" s="21"/>
      <c r="K309" s="21"/>
      <c r="L309" s="21"/>
      <c r="R309" s="23"/>
      <c r="V309" s="22"/>
      <c r="W309" s="44"/>
      <c r="X309" s="44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2"/>
      <c r="BE309" s="22"/>
      <c r="BF309" s="22"/>
      <c r="BG309" s="22"/>
      <c r="BH309" s="22"/>
      <c r="BI309" s="22"/>
    </row>
    <row r="310">
      <c r="D310" s="63"/>
      <c r="E310" s="63"/>
      <c r="H310" s="122"/>
      <c r="J310" s="21"/>
      <c r="K310" s="21"/>
      <c r="L310" s="21"/>
      <c r="R310" s="23"/>
      <c r="V310" s="22"/>
      <c r="W310" s="44"/>
      <c r="X310" s="44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  <c r="BG310" s="22"/>
      <c r="BH310" s="22"/>
      <c r="BI310" s="22"/>
    </row>
    <row r="311">
      <c r="D311" s="63"/>
      <c r="E311" s="63"/>
      <c r="H311" s="122"/>
      <c r="J311" s="21"/>
      <c r="K311" s="21"/>
      <c r="L311" s="21"/>
      <c r="R311" s="23"/>
      <c r="V311" s="22"/>
      <c r="W311" s="44"/>
      <c r="X311" s="44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2"/>
      <c r="BE311" s="22"/>
      <c r="BF311" s="22"/>
      <c r="BG311" s="22"/>
      <c r="BH311" s="22"/>
      <c r="BI311" s="22"/>
    </row>
    <row r="312">
      <c r="D312" s="63"/>
      <c r="E312" s="63"/>
      <c r="H312" s="122"/>
      <c r="J312" s="21"/>
      <c r="K312" s="21"/>
      <c r="L312" s="21"/>
      <c r="R312" s="23"/>
      <c r="V312" s="22"/>
      <c r="W312" s="44"/>
      <c r="X312" s="44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  <c r="BG312" s="22"/>
      <c r="BH312" s="22"/>
      <c r="BI312" s="22"/>
    </row>
    <row r="313">
      <c r="D313" s="63"/>
      <c r="E313" s="63"/>
      <c r="H313" s="122"/>
      <c r="J313" s="21"/>
      <c r="K313" s="21"/>
      <c r="L313" s="21"/>
      <c r="R313" s="23"/>
      <c r="V313" s="22"/>
      <c r="W313" s="44"/>
      <c r="X313" s="44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2"/>
      <c r="BI313" s="22"/>
    </row>
    <row r="314">
      <c r="D314" s="63"/>
      <c r="E314" s="63"/>
      <c r="H314" s="122"/>
      <c r="J314" s="21"/>
      <c r="K314" s="21"/>
      <c r="L314" s="21"/>
      <c r="R314" s="23"/>
      <c r="V314" s="22"/>
      <c r="W314" s="44"/>
      <c r="X314" s="44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  <c r="BG314" s="22"/>
      <c r="BH314" s="22"/>
      <c r="BI314" s="22"/>
    </row>
    <row r="315">
      <c r="D315" s="63"/>
      <c r="E315" s="63"/>
      <c r="H315" s="122"/>
      <c r="J315" s="21"/>
      <c r="K315" s="21"/>
      <c r="L315" s="21"/>
      <c r="R315" s="23"/>
      <c r="V315" s="22"/>
      <c r="W315" s="44"/>
      <c r="X315" s="44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  <c r="BG315" s="22"/>
      <c r="BH315" s="22"/>
      <c r="BI315" s="22"/>
    </row>
    <row r="316">
      <c r="D316" s="63"/>
      <c r="E316" s="63"/>
      <c r="H316" s="122"/>
      <c r="J316" s="21"/>
      <c r="K316" s="21"/>
      <c r="L316" s="21"/>
      <c r="R316" s="23"/>
      <c r="V316" s="22"/>
      <c r="W316" s="44"/>
      <c r="X316" s="44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  <c r="BG316" s="22"/>
      <c r="BH316" s="22"/>
      <c r="BI316" s="22"/>
    </row>
    <row r="317">
      <c r="D317" s="63"/>
      <c r="E317" s="63"/>
      <c r="H317" s="122"/>
      <c r="J317" s="21"/>
      <c r="K317" s="21"/>
      <c r="L317" s="21"/>
      <c r="R317" s="23"/>
      <c r="V317" s="22"/>
      <c r="W317" s="44"/>
      <c r="X317" s="44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  <c r="BH317" s="22"/>
      <c r="BI317" s="22"/>
    </row>
    <row r="318">
      <c r="D318" s="63"/>
      <c r="E318" s="63"/>
      <c r="H318" s="122"/>
      <c r="J318" s="21"/>
      <c r="K318" s="21"/>
      <c r="L318" s="21"/>
      <c r="R318" s="23"/>
      <c r="V318" s="22"/>
      <c r="W318" s="44"/>
      <c r="X318" s="44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2"/>
      <c r="BB318" s="22"/>
      <c r="BC318" s="22"/>
      <c r="BD318" s="22"/>
      <c r="BE318" s="22"/>
      <c r="BF318" s="22"/>
      <c r="BG318" s="22"/>
      <c r="BH318" s="22"/>
      <c r="BI318" s="22"/>
    </row>
    <row r="319">
      <c r="D319" s="63"/>
      <c r="E319" s="63"/>
      <c r="H319" s="122"/>
      <c r="J319" s="21"/>
      <c r="K319" s="21"/>
      <c r="L319" s="21"/>
      <c r="R319" s="23"/>
      <c r="V319" s="22"/>
      <c r="W319" s="44"/>
      <c r="X319" s="44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  <c r="BA319" s="22"/>
      <c r="BB319" s="22"/>
      <c r="BC319" s="22"/>
      <c r="BD319" s="22"/>
      <c r="BE319" s="22"/>
      <c r="BF319" s="22"/>
      <c r="BG319" s="22"/>
      <c r="BH319" s="22"/>
      <c r="BI319" s="22"/>
    </row>
    <row r="320">
      <c r="D320" s="63"/>
      <c r="E320" s="63"/>
      <c r="H320" s="122"/>
      <c r="J320" s="21"/>
      <c r="K320" s="21"/>
      <c r="L320" s="21"/>
      <c r="R320" s="23"/>
      <c r="V320" s="22"/>
      <c r="W320" s="44"/>
      <c r="X320" s="44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2"/>
      <c r="BB320" s="22"/>
      <c r="BC320" s="22"/>
      <c r="BD320" s="22"/>
      <c r="BE320" s="22"/>
      <c r="BF320" s="22"/>
      <c r="BG320" s="22"/>
      <c r="BH320" s="22"/>
      <c r="BI320" s="22"/>
    </row>
    <row r="321">
      <c r="D321" s="63"/>
      <c r="E321" s="63"/>
      <c r="H321" s="122"/>
      <c r="J321" s="21"/>
      <c r="K321" s="21"/>
      <c r="L321" s="21"/>
      <c r="R321" s="23"/>
      <c r="V321" s="22"/>
      <c r="W321" s="44"/>
      <c r="X321" s="44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2"/>
      <c r="BE321" s="22"/>
      <c r="BF321" s="22"/>
      <c r="BG321" s="22"/>
      <c r="BH321" s="22"/>
      <c r="BI321" s="22"/>
    </row>
    <row r="322">
      <c r="D322" s="63"/>
      <c r="E322" s="63"/>
      <c r="H322" s="122"/>
      <c r="J322" s="21"/>
      <c r="K322" s="21"/>
      <c r="L322" s="21"/>
      <c r="R322" s="23"/>
      <c r="V322" s="22"/>
      <c r="W322" s="44"/>
      <c r="X322" s="44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  <c r="BG322" s="22"/>
      <c r="BH322" s="22"/>
      <c r="BI322" s="22"/>
    </row>
    <row r="323">
      <c r="D323" s="63"/>
      <c r="E323" s="63"/>
      <c r="H323" s="122"/>
      <c r="J323" s="21"/>
      <c r="K323" s="21"/>
      <c r="L323" s="21"/>
      <c r="R323" s="23"/>
      <c r="V323" s="22"/>
      <c r="W323" s="44"/>
      <c r="X323" s="44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2"/>
      <c r="BE323" s="22"/>
      <c r="BF323" s="22"/>
      <c r="BG323" s="22"/>
      <c r="BH323" s="22"/>
      <c r="BI323" s="22"/>
    </row>
    <row r="324">
      <c r="D324" s="63"/>
      <c r="E324" s="63"/>
      <c r="H324" s="122"/>
      <c r="J324" s="21"/>
      <c r="K324" s="21"/>
      <c r="L324" s="21"/>
      <c r="R324" s="23"/>
      <c r="V324" s="22"/>
      <c r="W324" s="44"/>
      <c r="X324" s="44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2"/>
      <c r="BE324" s="22"/>
      <c r="BF324" s="22"/>
      <c r="BG324" s="22"/>
      <c r="BH324" s="22"/>
      <c r="BI324" s="22"/>
    </row>
    <row r="325">
      <c r="D325" s="63"/>
      <c r="E325" s="63"/>
      <c r="H325" s="122"/>
      <c r="J325" s="21"/>
      <c r="K325" s="21"/>
      <c r="L325" s="21"/>
      <c r="R325" s="23"/>
      <c r="V325" s="22"/>
      <c r="W325" s="44"/>
      <c r="X325" s="44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2"/>
      <c r="BE325" s="22"/>
      <c r="BF325" s="22"/>
      <c r="BG325" s="22"/>
      <c r="BH325" s="22"/>
      <c r="BI325" s="22"/>
    </row>
    <row r="326">
      <c r="D326" s="63"/>
      <c r="E326" s="63"/>
      <c r="H326" s="122"/>
      <c r="J326" s="21"/>
      <c r="K326" s="21"/>
      <c r="L326" s="21"/>
      <c r="R326" s="23"/>
      <c r="V326" s="22"/>
      <c r="W326" s="44"/>
      <c r="X326" s="44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2"/>
      <c r="BE326" s="22"/>
      <c r="BF326" s="22"/>
      <c r="BG326" s="22"/>
      <c r="BH326" s="22"/>
      <c r="BI326" s="22"/>
    </row>
    <row r="327">
      <c r="D327" s="63"/>
      <c r="E327" s="63"/>
      <c r="H327" s="122"/>
      <c r="J327" s="21"/>
      <c r="K327" s="21"/>
      <c r="L327" s="21"/>
      <c r="R327" s="23"/>
      <c r="V327" s="22"/>
      <c r="W327" s="44"/>
      <c r="X327" s="44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  <c r="BA327" s="22"/>
      <c r="BB327" s="22"/>
      <c r="BC327" s="22"/>
      <c r="BD327" s="22"/>
      <c r="BE327" s="22"/>
      <c r="BF327" s="22"/>
      <c r="BG327" s="22"/>
      <c r="BH327" s="22"/>
      <c r="BI327" s="22"/>
    </row>
    <row r="328">
      <c r="D328" s="63"/>
      <c r="E328" s="63"/>
      <c r="H328" s="122"/>
      <c r="J328" s="21"/>
      <c r="K328" s="21"/>
      <c r="L328" s="21"/>
      <c r="R328" s="23"/>
      <c r="V328" s="22"/>
      <c r="W328" s="44"/>
      <c r="X328" s="44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2"/>
      <c r="BB328" s="22"/>
      <c r="BC328" s="22"/>
      <c r="BD328" s="22"/>
      <c r="BE328" s="22"/>
      <c r="BF328" s="22"/>
      <c r="BG328" s="22"/>
      <c r="BH328" s="22"/>
      <c r="BI328" s="22"/>
    </row>
    <row r="329">
      <c r="D329" s="63"/>
      <c r="E329" s="63"/>
      <c r="H329" s="122"/>
      <c r="J329" s="21"/>
      <c r="K329" s="21"/>
      <c r="L329" s="21"/>
      <c r="R329" s="23"/>
      <c r="V329" s="22"/>
      <c r="W329" s="44"/>
      <c r="X329" s="44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2"/>
      <c r="BB329" s="22"/>
      <c r="BC329" s="22"/>
      <c r="BD329" s="22"/>
      <c r="BE329" s="22"/>
      <c r="BF329" s="22"/>
      <c r="BG329" s="22"/>
      <c r="BH329" s="22"/>
      <c r="BI329" s="22"/>
    </row>
    <row r="330">
      <c r="D330" s="63"/>
      <c r="E330" s="63"/>
      <c r="H330" s="122"/>
      <c r="J330" s="21"/>
      <c r="K330" s="21"/>
      <c r="L330" s="21"/>
      <c r="R330" s="23"/>
      <c r="V330" s="22"/>
      <c r="W330" s="44"/>
      <c r="X330" s="44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  <c r="BA330" s="22"/>
      <c r="BB330" s="22"/>
      <c r="BC330" s="22"/>
      <c r="BD330" s="22"/>
      <c r="BE330" s="22"/>
      <c r="BF330" s="22"/>
      <c r="BG330" s="22"/>
      <c r="BH330" s="22"/>
      <c r="BI330" s="22"/>
    </row>
    <row r="331">
      <c r="D331" s="63"/>
      <c r="E331" s="63"/>
      <c r="H331" s="122"/>
      <c r="J331" s="21"/>
      <c r="K331" s="21"/>
      <c r="L331" s="21"/>
      <c r="R331" s="23"/>
      <c r="V331" s="22"/>
      <c r="W331" s="44"/>
      <c r="X331" s="44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  <c r="BA331" s="22"/>
      <c r="BB331" s="22"/>
      <c r="BC331" s="22"/>
      <c r="BD331" s="22"/>
      <c r="BE331" s="22"/>
      <c r="BF331" s="22"/>
      <c r="BG331" s="22"/>
      <c r="BH331" s="22"/>
      <c r="BI331" s="22"/>
    </row>
    <row r="332">
      <c r="D332" s="63"/>
      <c r="E332" s="63"/>
      <c r="H332" s="122"/>
      <c r="J332" s="21"/>
      <c r="K332" s="21"/>
      <c r="L332" s="21"/>
      <c r="R332" s="23"/>
      <c r="V332" s="22"/>
      <c r="W332" s="44"/>
      <c r="X332" s="44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2"/>
      <c r="BB332" s="22"/>
      <c r="BC332" s="22"/>
      <c r="BD332" s="22"/>
      <c r="BE332" s="22"/>
      <c r="BF332" s="22"/>
      <c r="BG332" s="22"/>
      <c r="BH332" s="22"/>
      <c r="BI332" s="22"/>
    </row>
    <row r="333">
      <c r="D333" s="63"/>
      <c r="E333" s="63"/>
      <c r="H333" s="122"/>
      <c r="J333" s="21"/>
      <c r="K333" s="21"/>
      <c r="L333" s="21"/>
      <c r="R333" s="23"/>
      <c r="V333" s="22"/>
      <c r="W333" s="44"/>
      <c r="X333" s="44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  <c r="BG333" s="22"/>
      <c r="BH333" s="22"/>
      <c r="BI333" s="22"/>
    </row>
    <row r="334">
      <c r="D334" s="63"/>
      <c r="E334" s="63"/>
      <c r="H334" s="122"/>
      <c r="J334" s="21"/>
      <c r="K334" s="21"/>
      <c r="L334" s="21"/>
      <c r="R334" s="23"/>
      <c r="V334" s="22"/>
      <c r="W334" s="44"/>
      <c r="X334" s="44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2"/>
      <c r="BE334" s="22"/>
      <c r="BF334" s="22"/>
      <c r="BG334" s="22"/>
      <c r="BH334" s="22"/>
      <c r="BI334" s="22"/>
    </row>
    <row r="335">
      <c r="D335" s="63"/>
      <c r="E335" s="63"/>
      <c r="H335" s="122"/>
      <c r="J335" s="21"/>
      <c r="K335" s="21"/>
      <c r="L335" s="21"/>
      <c r="R335" s="23"/>
      <c r="V335" s="22"/>
      <c r="W335" s="44"/>
      <c r="X335" s="44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2"/>
      <c r="BE335" s="22"/>
      <c r="BF335" s="22"/>
      <c r="BG335" s="22"/>
      <c r="BH335" s="22"/>
      <c r="BI335" s="22"/>
    </row>
    <row r="336">
      <c r="D336" s="63"/>
      <c r="E336" s="63"/>
      <c r="H336" s="122"/>
      <c r="J336" s="21"/>
      <c r="K336" s="21"/>
      <c r="L336" s="21"/>
      <c r="R336" s="23"/>
      <c r="V336" s="22"/>
      <c r="W336" s="44"/>
      <c r="X336" s="44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2"/>
      <c r="BE336" s="22"/>
      <c r="BF336" s="22"/>
      <c r="BG336" s="22"/>
      <c r="BH336" s="22"/>
      <c r="BI336" s="22"/>
    </row>
    <row r="337">
      <c r="D337" s="63"/>
      <c r="E337" s="63"/>
      <c r="H337" s="122"/>
      <c r="J337" s="21"/>
      <c r="K337" s="21"/>
      <c r="L337" s="21"/>
      <c r="R337" s="23"/>
      <c r="V337" s="22"/>
      <c r="W337" s="44"/>
      <c r="X337" s="44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2"/>
      <c r="BE337" s="22"/>
      <c r="BF337" s="22"/>
      <c r="BG337" s="22"/>
      <c r="BH337" s="22"/>
      <c r="BI337" s="22"/>
    </row>
    <row r="338">
      <c r="D338" s="63"/>
      <c r="E338" s="63"/>
      <c r="H338" s="122"/>
      <c r="J338" s="21"/>
      <c r="K338" s="21"/>
      <c r="L338" s="21"/>
      <c r="R338" s="23"/>
      <c r="V338" s="22"/>
      <c r="W338" s="44"/>
      <c r="X338" s="44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2"/>
      <c r="BE338" s="22"/>
      <c r="BF338" s="22"/>
      <c r="BG338" s="22"/>
      <c r="BH338" s="22"/>
      <c r="BI338" s="22"/>
    </row>
    <row r="339">
      <c r="D339" s="63"/>
      <c r="E339" s="63"/>
      <c r="H339" s="122"/>
      <c r="J339" s="21"/>
      <c r="K339" s="21"/>
      <c r="L339" s="21"/>
      <c r="R339" s="23"/>
      <c r="V339" s="22"/>
      <c r="W339" s="44"/>
      <c r="X339" s="44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2"/>
      <c r="BB339" s="22"/>
      <c r="BC339" s="22"/>
      <c r="BD339" s="22"/>
      <c r="BE339" s="22"/>
      <c r="BF339" s="22"/>
      <c r="BG339" s="22"/>
      <c r="BH339" s="22"/>
      <c r="BI339" s="22"/>
    </row>
    <row r="340">
      <c r="D340" s="63"/>
      <c r="E340" s="63"/>
      <c r="H340" s="122"/>
      <c r="J340" s="21"/>
      <c r="K340" s="21"/>
      <c r="L340" s="21"/>
      <c r="R340" s="23"/>
      <c r="V340" s="22"/>
      <c r="W340" s="44"/>
      <c r="X340" s="44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  <c r="BA340" s="22"/>
      <c r="BB340" s="22"/>
      <c r="BC340" s="22"/>
      <c r="BD340" s="22"/>
      <c r="BE340" s="22"/>
      <c r="BF340" s="22"/>
      <c r="BG340" s="22"/>
      <c r="BH340" s="22"/>
      <c r="BI340" s="22"/>
    </row>
    <row r="341">
      <c r="D341" s="63"/>
      <c r="E341" s="63"/>
      <c r="H341" s="122"/>
      <c r="J341" s="21"/>
      <c r="K341" s="21"/>
      <c r="L341" s="21"/>
      <c r="R341" s="23"/>
      <c r="V341" s="22"/>
      <c r="W341" s="44"/>
      <c r="X341" s="44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BA341" s="22"/>
      <c r="BB341" s="22"/>
      <c r="BC341" s="22"/>
      <c r="BD341" s="22"/>
      <c r="BE341" s="22"/>
      <c r="BF341" s="22"/>
      <c r="BG341" s="22"/>
      <c r="BH341" s="22"/>
      <c r="BI341" s="22"/>
    </row>
    <row r="342">
      <c r="D342" s="63"/>
      <c r="E342" s="63"/>
      <c r="H342" s="122"/>
      <c r="J342" s="21"/>
      <c r="K342" s="21"/>
      <c r="L342" s="21"/>
      <c r="R342" s="23"/>
      <c r="V342" s="22"/>
      <c r="W342" s="44"/>
      <c r="X342" s="44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  <c r="BA342" s="22"/>
      <c r="BB342" s="22"/>
      <c r="BC342" s="22"/>
      <c r="BD342" s="22"/>
      <c r="BE342" s="22"/>
      <c r="BF342" s="22"/>
      <c r="BG342" s="22"/>
      <c r="BH342" s="22"/>
      <c r="BI342" s="22"/>
    </row>
    <row r="343">
      <c r="D343" s="63"/>
      <c r="E343" s="63"/>
      <c r="H343" s="122"/>
      <c r="J343" s="21"/>
      <c r="K343" s="21"/>
      <c r="L343" s="21"/>
      <c r="R343" s="23"/>
      <c r="V343" s="22"/>
      <c r="W343" s="44"/>
      <c r="X343" s="44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  <c r="BD343" s="22"/>
      <c r="BE343" s="22"/>
      <c r="BF343" s="22"/>
      <c r="BG343" s="22"/>
      <c r="BH343" s="22"/>
      <c r="BI343" s="22"/>
    </row>
    <row r="344">
      <c r="D344" s="63"/>
      <c r="E344" s="63"/>
      <c r="H344" s="122"/>
      <c r="J344" s="21"/>
      <c r="K344" s="21"/>
      <c r="L344" s="21"/>
      <c r="R344" s="23"/>
      <c r="V344" s="22"/>
      <c r="W344" s="44"/>
      <c r="X344" s="44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  <c r="BA344" s="22"/>
      <c r="BB344" s="22"/>
      <c r="BC344" s="22"/>
      <c r="BD344" s="22"/>
      <c r="BE344" s="22"/>
      <c r="BF344" s="22"/>
      <c r="BG344" s="22"/>
      <c r="BH344" s="22"/>
      <c r="BI344" s="22"/>
    </row>
    <row r="345">
      <c r="D345" s="63"/>
      <c r="E345" s="63"/>
      <c r="H345" s="122"/>
      <c r="J345" s="21"/>
      <c r="K345" s="21"/>
      <c r="L345" s="21"/>
      <c r="R345" s="23"/>
      <c r="V345" s="22"/>
      <c r="W345" s="44"/>
      <c r="X345" s="44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  <c r="BD345" s="22"/>
      <c r="BE345" s="22"/>
      <c r="BF345" s="22"/>
      <c r="BG345" s="22"/>
      <c r="BH345" s="22"/>
      <c r="BI345" s="22"/>
    </row>
    <row r="346">
      <c r="D346" s="63"/>
      <c r="E346" s="63"/>
      <c r="H346" s="122"/>
      <c r="J346" s="21"/>
      <c r="K346" s="21"/>
      <c r="L346" s="21"/>
      <c r="R346" s="23"/>
      <c r="V346" s="22"/>
      <c r="W346" s="44"/>
      <c r="X346" s="44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  <c r="BD346" s="22"/>
      <c r="BE346" s="22"/>
      <c r="BF346" s="22"/>
      <c r="BG346" s="22"/>
      <c r="BH346" s="22"/>
      <c r="BI346" s="22"/>
    </row>
    <row r="347">
      <c r="D347" s="63"/>
      <c r="E347" s="63"/>
      <c r="H347" s="122"/>
      <c r="J347" s="21"/>
      <c r="K347" s="21"/>
      <c r="L347" s="21"/>
      <c r="R347" s="23"/>
      <c r="V347" s="22"/>
      <c r="W347" s="44"/>
      <c r="X347" s="44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2"/>
      <c r="BE347" s="22"/>
      <c r="BF347" s="22"/>
      <c r="BG347" s="22"/>
      <c r="BH347" s="22"/>
      <c r="BI347" s="22"/>
    </row>
    <row r="348">
      <c r="D348" s="63"/>
      <c r="E348" s="63"/>
      <c r="H348" s="122"/>
      <c r="J348" s="21"/>
      <c r="K348" s="21"/>
      <c r="L348" s="21"/>
      <c r="R348" s="23"/>
      <c r="V348" s="22"/>
      <c r="W348" s="44"/>
      <c r="X348" s="44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  <c r="BD348" s="22"/>
      <c r="BE348" s="22"/>
      <c r="BF348" s="22"/>
      <c r="BG348" s="22"/>
      <c r="BH348" s="22"/>
      <c r="BI348" s="22"/>
    </row>
    <row r="349">
      <c r="D349" s="63"/>
      <c r="E349" s="63"/>
      <c r="H349" s="122"/>
      <c r="J349" s="21"/>
      <c r="K349" s="21"/>
      <c r="L349" s="21"/>
      <c r="R349" s="23"/>
      <c r="V349" s="22"/>
      <c r="W349" s="44"/>
      <c r="X349" s="44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2"/>
      <c r="BE349" s="22"/>
      <c r="BF349" s="22"/>
      <c r="BG349" s="22"/>
      <c r="BH349" s="22"/>
      <c r="BI349" s="22"/>
    </row>
    <row r="350">
      <c r="D350" s="63"/>
      <c r="E350" s="63"/>
      <c r="H350" s="122"/>
      <c r="J350" s="21"/>
      <c r="K350" s="21"/>
      <c r="L350" s="21"/>
      <c r="R350" s="23"/>
      <c r="V350" s="22"/>
      <c r="W350" s="44"/>
      <c r="X350" s="44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  <c r="BD350" s="22"/>
      <c r="BE350" s="22"/>
      <c r="BF350" s="22"/>
      <c r="BG350" s="22"/>
      <c r="BH350" s="22"/>
      <c r="BI350" s="22"/>
    </row>
    <row r="351">
      <c r="D351" s="63"/>
      <c r="E351" s="63"/>
      <c r="H351" s="122"/>
      <c r="J351" s="21"/>
      <c r="K351" s="21"/>
      <c r="L351" s="21"/>
      <c r="R351" s="23"/>
      <c r="V351" s="22"/>
      <c r="W351" s="44"/>
      <c r="X351" s="44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  <c r="BA351" s="22"/>
      <c r="BB351" s="22"/>
      <c r="BC351" s="22"/>
      <c r="BD351" s="22"/>
      <c r="BE351" s="22"/>
      <c r="BF351" s="22"/>
      <c r="BG351" s="22"/>
      <c r="BH351" s="22"/>
      <c r="BI351" s="22"/>
    </row>
    <row r="352">
      <c r="D352" s="63"/>
      <c r="E352" s="63"/>
      <c r="H352" s="122"/>
      <c r="J352" s="21"/>
      <c r="K352" s="21"/>
      <c r="L352" s="21"/>
      <c r="R352" s="23"/>
      <c r="V352" s="22"/>
      <c r="W352" s="44"/>
      <c r="X352" s="44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  <c r="BA352" s="22"/>
      <c r="BB352" s="22"/>
      <c r="BC352" s="22"/>
      <c r="BD352" s="22"/>
      <c r="BE352" s="22"/>
      <c r="BF352" s="22"/>
      <c r="BG352" s="22"/>
      <c r="BH352" s="22"/>
      <c r="BI352" s="22"/>
    </row>
    <row r="353">
      <c r="D353" s="63"/>
      <c r="E353" s="63"/>
      <c r="H353" s="122"/>
      <c r="J353" s="21"/>
      <c r="K353" s="21"/>
      <c r="L353" s="21"/>
      <c r="R353" s="23"/>
      <c r="V353" s="22"/>
      <c r="W353" s="44"/>
      <c r="X353" s="44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  <c r="BA353" s="22"/>
      <c r="BB353" s="22"/>
      <c r="BC353" s="22"/>
      <c r="BD353" s="22"/>
      <c r="BE353" s="22"/>
      <c r="BF353" s="22"/>
      <c r="BG353" s="22"/>
      <c r="BH353" s="22"/>
      <c r="BI353" s="22"/>
    </row>
    <row r="354">
      <c r="D354" s="63"/>
      <c r="E354" s="63"/>
      <c r="H354" s="122"/>
      <c r="J354" s="21"/>
      <c r="K354" s="21"/>
      <c r="L354" s="21"/>
      <c r="R354" s="23"/>
      <c r="V354" s="22"/>
      <c r="W354" s="44"/>
      <c r="X354" s="44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  <c r="BA354" s="22"/>
      <c r="BB354" s="22"/>
      <c r="BC354" s="22"/>
      <c r="BD354" s="22"/>
      <c r="BE354" s="22"/>
      <c r="BF354" s="22"/>
      <c r="BG354" s="22"/>
      <c r="BH354" s="22"/>
      <c r="BI354" s="22"/>
    </row>
    <row r="355">
      <c r="D355" s="63"/>
      <c r="E355" s="63"/>
      <c r="H355" s="122"/>
      <c r="J355" s="21"/>
      <c r="K355" s="21"/>
      <c r="L355" s="21"/>
      <c r="R355" s="23"/>
      <c r="V355" s="22"/>
      <c r="W355" s="44"/>
      <c r="X355" s="44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  <c r="BA355" s="22"/>
      <c r="BB355" s="22"/>
      <c r="BC355" s="22"/>
      <c r="BD355" s="22"/>
      <c r="BE355" s="22"/>
      <c r="BF355" s="22"/>
      <c r="BG355" s="22"/>
      <c r="BH355" s="22"/>
      <c r="BI355" s="22"/>
    </row>
    <row r="356">
      <c r="D356" s="63"/>
      <c r="E356" s="63"/>
      <c r="H356" s="122"/>
      <c r="J356" s="21"/>
      <c r="K356" s="21"/>
      <c r="L356" s="21"/>
      <c r="R356" s="23"/>
      <c r="V356" s="22"/>
      <c r="W356" s="44"/>
      <c r="X356" s="44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  <c r="BA356" s="22"/>
      <c r="BB356" s="22"/>
      <c r="BC356" s="22"/>
      <c r="BD356" s="22"/>
      <c r="BE356" s="22"/>
      <c r="BF356" s="22"/>
      <c r="BG356" s="22"/>
      <c r="BH356" s="22"/>
      <c r="BI356" s="22"/>
    </row>
    <row r="357">
      <c r="D357" s="63"/>
      <c r="E357" s="63"/>
      <c r="H357" s="122"/>
      <c r="J357" s="21"/>
      <c r="K357" s="21"/>
      <c r="L357" s="21"/>
      <c r="R357" s="23"/>
      <c r="V357" s="22"/>
      <c r="W357" s="44"/>
      <c r="X357" s="44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2"/>
      <c r="BE357" s="22"/>
      <c r="BF357" s="22"/>
      <c r="BG357" s="22"/>
      <c r="BH357" s="22"/>
      <c r="BI357" s="22"/>
    </row>
    <row r="358">
      <c r="D358" s="63"/>
      <c r="E358" s="63"/>
      <c r="H358" s="122"/>
      <c r="J358" s="21"/>
      <c r="K358" s="21"/>
      <c r="L358" s="21"/>
      <c r="R358" s="23"/>
      <c r="V358" s="22"/>
      <c r="W358" s="44"/>
      <c r="X358" s="44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  <c r="BD358" s="22"/>
      <c r="BE358" s="22"/>
      <c r="BF358" s="22"/>
      <c r="BG358" s="22"/>
      <c r="BH358" s="22"/>
      <c r="BI358" s="22"/>
    </row>
    <row r="359">
      <c r="D359" s="63"/>
      <c r="E359" s="63"/>
      <c r="H359" s="122"/>
      <c r="J359" s="21"/>
      <c r="K359" s="21"/>
      <c r="L359" s="21"/>
      <c r="R359" s="23"/>
      <c r="V359" s="22"/>
      <c r="W359" s="44"/>
      <c r="X359" s="44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  <c r="BD359" s="22"/>
      <c r="BE359" s="22"/>
      <c r="BF359" s="22"/>
      <c r="BG359" s="22"/>
      <c r="BH359" s="22"/>
      <c r="BI359" s="22"/>
    </row>
    <row r="360">
      <c r="D360" s="63"/>
      <c r="E360" s="63"/>
      <c r="H360" s="122"/>
      <c r="J360" s="21"/>
      <c r="K360" s="21"/>
      <c r="L360" s="21"/>
      <c r="R360" s="23"/>
      <c r="V360" s="22"/>
      <c r="W360" s="44"/>
      <c r="X360" s="44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2"/>
      <c r="BE360" s="22"/>
      <c r="BF360" s="22"/>
      <c r="BG360" s="22"/>
      <c r="BH360" s="22"/>
      <c r="BI360" s="22"/>
    </row>
    <row r="361">
      <c r="D361" s="63"/>
      <c r="E361" s="63"/>
      <c r="H361" s="122"/>
      <c r="J361" s="21"/>
      <c r="K361" s="21"/>
      <c r="L361" s="21"/>
      <c r="R361" s="23"/>
      <c r="V361" s="22"/>
      <c r="W361" s="44"/>
      <c r="X361" s="44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  <c r="BD361" s="22"/>
      <c r="BE361" s="22"/>
      <c r="BF361" s="22"/>
      <c r="BG361" s="22"/>
      <c r="BH361" s="22"/>
      <c r="BI361" s="22"/>
    </row>
    <row r="362">
      <c r="D362" s="63"/>
      <c r="E362" s="63"/>
      <c r="H362" s="122"/>
      <c r="J362" s="21"/>
      <c r="K362" s="21"/>
      <c r="L362" s="21"/>
      <c r="R362" s="23"/>
      <c r="V362" s="22"/>
      <c r="W362" s="44"/>
      <c r="X362" s="44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  <c r="BD362" s="22"/>
      <c r="BE362" s="22"/>
      <c r="BF362" s="22"/>
      <c r="BG362" s="22"/>
      <c r="BH362" s="22"/>
      <c r="BI362" s="22"/>
    </row>
    <row r="363">
      <c r="D363" s="63"/>
      <c r="E363" s="63"/>
      <c r="H363" s="122"/>
      <c r="J363" s="21"/>
      <c r="K363" s="21"/>
      <c r="L363" s="21"/>
      <c r="R363" s="23"/>
      <c r="V363" s="22"/>
      <c r="W363" s="44"/>
      <c r="X363" s="44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  <c r="BA363" s="22"/>
      <c r="BB363" s="22"/>
      <c r="BC363" s="22"/>
      <c r="BD363" s="22"/>
      <c r="BE363" s="22"/>
      <c r="BF363" s="22"/>
      <c r="BG363" s="22"/>
      <c r="BH363" s="22"/>
      <c r="BI363" s="22"/>
    </row>
    <row r="364">
      <c r="D364" s="63"/>
      <c r="E364" s="63"/>
      <c r="H364" s="122"/>
      <c r="J364" s="21"/>
      <c r="K364" s="21"/>
      <c r="L364" s="21"/>
      <c r="R364" s="23"/>
      <c r="V364" s="22"/>
      <c r="W364" s="44"/>
      <c r="X364" s="44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  <c r="BA364" s="22"/>
      <c r="BB364" s="22"/>
      <c r="BC364" s="22"/>
      <c r="BD364" s="22"/>
      <c r="BE364" s="22"/>
      <c r="BF364" s="22"/>
      <c r="BG364" s="22"/>
      <c r="BH364" s="22"/>
      <c r="BI364" s="22"/>
    </row>
    <row r="365">
      <c r="D365" s="63"/>
      <c r="E365" s="63"/>
      <c r="H365" s="122"/>
      <c r="J365" s="21"/>
      <c r="K365" s="21"/>
      <c r="L365" s="21"/>
      <c r="R365" s="23"/>
      <c r="V365" s="22"/>
      <c r="W365" s="44"/>
      <c r="X365" s="44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  <c r="BA365" s="22"/>
      <c r="BB365" s="22"/>
      <c r="BC365" s="22"/>
      <c r="BD365" s="22"/>
      <c r="BE365" s="22"/>
      <c r="BF365" s="22"/>
      <c r="BG365" s="22"/>
      <c r="BH365" s="22"/>
      <c r="BI365" s="22"/>
    </row>
    <row r="366">
      <c r="D366" s="63"/>
      <c r="E366" s="63"/>
      <c r="H366" s="122"/>
      <c r="J366" s="21"/>
      <c r="K366" s="21"/>
      <c r="L366" s="21"/>
      <c r="R366" s="23"/>
      <c r="V366" s="22"/>
      <c r="W366" s="44"/>
      <c r="X366" s="44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  <c r="BA366" s="22"/>
      <c r="BB366" s="22"/>
      <c r="BC366" s="22"/>
      <c r="BD366" s="22"/>
      <c r="BE366" s="22"/>
      <c r="BF366" s="22"/>
      <c r="BG366" s="22"/>
      <c r="BH366" s="22"/>
      <c r="BI366" s="22"/>
    </row>
    <row r="367">
      <c r="D367" s="63"/>
      <c r="E367" s="63"/>
      <c r="H367" s="122"/>
      <c r="J367" s="21"/>
      <c r="K367" s="21"/>
      <c r="L367" s="21"/>
      <c r="R367" s="23"/>
      <c r="V367" s="22"/>
      <c r="W367" s="44"/>
      <c r="X367" s="44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  <c r="BA367" s="22"/>
      <c r="BB367" s="22"/>
      <c r="BC367" s="22"/>
      <c r="BD367" s="22"/>
      <c r="BE367" s="22"/>
      <c r="BF367" s="22"/>
      <c r="BG367" s="22"/>
      <c r="BH367" s="22"/>
      <c r="BI367" s="22"/>
    </row>
    <row r="368">
      <c r="D368" s="63"/>
      <c r="E368" s="63"/>
      <c r="H368" s="122"/>
      <c r="J368" s="21"/>
      <c r="K368" s="21"/>
      <c r="L368" s="21"/>
      <c r="R368" s="23"/>
      <c r="V368" s="22"/>
      <c r="W368" s="44"/>
      <c r="X368" s="44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  <c r="BA368" s="22"/>
      <c r="BB368" s="22"/>
      <c r="BC368" s="22"/>
      <c r="BD368" s="22"/>
      <c r="BE368" s="22"/>
      <c r="BF368" s="22"/>
      <c r="BG368" s="22"/>
      <c r="BH368" s="22"/>
      <c r="BI368" s="22"/>
    </row>
    <row r="369">
      <c r="D369" s="63"/>
      <c r="E369" s="63"/>
      <c r="H369" s="122"/>
      <c r="J369" s="21"/>
      <c r="K369" s="21"/>
      <c r="L369" s="21"/>
      <c r="R369" s="23"/>
      <c r="V369" s="22"/>
      <c r="W369" s="44"/>
      <c r="X369" s="44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2"/>
      <c r="BB369" s="22"/>
      <c r="BC369" s="22"/>
      <c r="BD369" s="22"/>
      <c r="BE369" s="22"/>
      <c r="BF369" s="22"/>
      <c r="BG369" s="22"/>
      <c r="BH369" s="22"/>
      <c r="BI369" s="22"/>
    </row>
    <row r="370">
      <c r="D370" s="63"/>
      <c r="E370" s="63"/>
      <c r="H370" s="122"/>
      <c r="J370" s="21"/>
      <c r="K370" s="21"/>
      <c r="L370" s="21"/>
      <c r="R370" s="23"/>
      <c r="V370" s="22"/>
      <c r="W370" s="44"/>
      <c r="X370" s="44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  <c r="BD370" s="22"/>
      <c r="BE370" s="22"/>
      <c r="BF370" s="22"/>
      <c r="BG370" s="22"/>
      <c r="BH370" s="22"/>
      <c r="BI370" s="22"/>
    </row>
    <row r="371">
      <c r="D371" s="63"/>
      <c r="E371" s="63"/>
      <c r="H371" s="122"/>
      <c r="J371" s="21"/>
      <c r="K371" s="21"/>
      <c r="L371" s="21"/>
      <c r="R371" s="23"/>
      <c r="V371" s="22"/>
      <c r="W371" s="44"/>
      <c r="X371" s="44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2"/>
      <c r="BE371" s="22"/>
      <c r="BF371" s="22"/>
      <c r="BG371" s="22"/>
      <c r="BH371" s="22"/>
      <c r="BI371" s="22"/>
    </row>
    <row r="372">
      <c r="D372" s="63"/>
      <c r="E372" s="63"/>
      <c r="H372" s="122"/>
      <c r="J372" s="21"/>
      <c r="K372" s="21"/>
      <c r="L372" s="21"/>
      <c r="R372" s="23"/>
      <c r="V372" s="22"/>
      <c r="W372" s="44"/>
      <c r="X372" s="44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  <c r="BD372" s="22"/>
      <c r="BE372" s="22"/>
      <c r="BF372" s="22"/>
      <c r="BG372" s="22"/>
      <c r="BH372" s="22"/>
      <c r="BI372" s="22"/>
    </row>
    <row r="373">
      <c r="D373" s="63"/>
      <c r="E373" s="63"/>
      <c r="H373" s="122"/>
      <c r="J373" s="21"/>
      <c r="K373" s="21"/>
      <c r="L373" s="21"/>
      <c r="R373" s="23"/>
      <c r="V373" s="22"/>
      <c r="W373" s="44"/>
      <c r="X373" s="44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  <c r="BD373" s="22"/>
      <c r="BE373" s="22"/>
      <c r="BF373" s="22"/>
      <c r="BG373" s="22"/>
      <c r="BH373" s="22"/>
      <c r="BI373" s="22"/>
    </row>
    <row r="374">
      <c r="D374" s="63"/>
      <c r="E374" s="63"/>
      <c r="H374" s="122"/>
      <c r="J374" s="21"/>
      <c r="K374" s="21"/>
      <c r="L374" s="21"/>
      <c r="R374" s="23"/>
      <c r="V374" s="22"/>
      <c r="W374" s="44"/>
      <c r="X374" s="44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  <c r="BD374" s="22"/>
      <c r="BE374" s="22"/>
      <c r="BF374" s="22"/>
      <c r="BG374" s="22"/>
      <c r="BH374" s="22"/>
      <c r="BI374" s="22"/>
    </row>
    <row r="375">
      <c r="D375" s="63"/>
      <c r="E375" s="63"/>
      <c r="H375" s="122"/>
      <c r="J375" s="21"/>
      <c r="K375" s="21"/>
      <c r="L375" s="21"/>
      <c r="R375" s="23"/>
      <c r="V375" s="22"/>
      <c r="W375" s="44"/>
      <c r="X375" s="44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  <c r="BA375" s="22"/>
      <c r="BB375" s="22"/>
      <c r="BC375" s="22"/>
      <c r="BD375" s="22"/>
      <c r="BE375" s="22"/>
      <c r="BF375" s="22"/>
      <c r="BG375" s="22"/>
      <c r="BH375" s="22"/>
      <c r="BI375" s="22"/>
    </row>
    <row r="376">
      <c r="D376" s="63"/>
      <c r="E376" s="63"/>
      <c r="H376" s="122"/>
      <c r="J376" s="21"/>
      <c r="K376" s="21"/>
      <c r="L376" s="21"/>
      <c r="R376" s="23"/>
      <c r="V376" s="22"/>
      <c r="W376" s="44"/>
      <c r="X376" s="44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  <c r="BA376" s="22"/>
      <c r="BB376" s="22"/>
      <c r="BC376" s="22"/>
      <c r="BD376" s="22"/>
      <c r="BE376" s="22"/>
      <c r="BF376" s="22"/>
      <c r="BG376" s="22"/>
      <c r="BH376" s="22"/>
      <c r="BI376" s="22"/>
    </row>
    <row r="377">
      <c r="D377" s="63"/>
      <c r="E377" s="63"/>
      <c r="H377" s="122"/>
      <c r="J377" s="21"/>
      <c r="K377" s="21"/>
      <c r="L377" s="21"/>
      <c r="R377" s="23"/>
      <c r="V377" s="22"/>
      <c r="W377" s="44"/>
      <c r="X377" s="44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  <c r="BA377" s="22"/>
      <c r="BB377" s="22"/>
      <c r="BC377" s="22"/>
      <c r="BD377" s="22"/>
      <c r="BE377" s="22"/>
      <c r="BF377" s="22"/>
      <c r="BG377" s="22"/>
      <c r="BH377" s="22"/>
      <c r="BI377" s="22"/>
    </row>
    <row r="378">
      <c r="D378" s="63"/>
      <c r="E378" s="63"/>
      <c r="H378" s="122"/>
      <c r="J378" s="21"/>
      <c r="K378" s="21"/>
      <c r="L378" s="21"/>
      <c r="R378" s="23"/>
      <c r="V378" s="22"/>
      <c r="W378" s="44"/>
      <c r="X378" s="44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  <c r="BA378" s="22"/>
      <c r="BB378" s="22"/>
      <c r="BC378" s="22"/>
      <c r="BD378" s="22"/>
      <c r="BE378" s="22"/>
      <c r="BF378" s="22"/>
      <c r="BG378" s="22"/>
      <c r="BH378" s="22"/>
      <c r="BI378" s="22"/>
    </row>
    <row r="379">
      <c r="D379" s="63"/>
      <c r="E379" s="63"/>
      <c r="H379" s="122"/>
      <c r="J379" s="21"/>
      <c r="K379" s="21"/>
      <c r="L379" s="21"/>
      <c r="R379" s="23"/>
      <c r="V379" s="22"/>
      <c r="W379" s="44"/>
      <c r="X379" s="44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  <c r="BA379" s="22"/>
      <c r="BB379" s="22"/>
      <c r="BC379" s="22"/>
      <c r="BD379" s="22"/>
      <c r="BE379" s="22"/>
      <c r="BF379" s="22"/>
      <c r="BG379" s="22"/>
      <c r="BH379" s="22"/>
      <c r="BI379" s="22"/>
    </row>
    <row r="380">
      <c r="D380" s="63"/>
      <c r="E380" s="63"/>
      <c r="H380" s="122"/>
      <c r="J380" s="21"/>
      <c r="K380" s="21"/>
      <c r="L380" s="21"/>
      <c r="R380" s="23"/>
      <c r="V380" s="22"/>
      <c r="W380" s="44"/>
      <c r="X380" s="44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  <c r="BA380" s="22"/>
      <c r="BB380" s="22"/>
      <c r="BC380" s="22"/>
      <c r="BD380" s="22"/>
      <c r="BE380" s="22"/>
      <c r="BF380" s="22"/>
      <c r="BG380" s="22"/>
      <c r="BH380" s="22"/>
      <c r="BI380" s="22"/>
    </row>
    <row r="381">
      <c r="D381" s="63"/>
      <c r="E381" s="63"/>
      <c r="H381" s="122"/>
      <c r="J381" s="21"/>
      <c r="K381" s="21"/>
      <c r="L381" s="21"/>
      <c r="R381" s="23"/>
      <c r="V381" s="22"/>
      <c r="W381" s="44"/>
      <c r="X381" s="44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2"/>
      <c r="BB381" s="22"/>
      <c r="BC381" s="22"/>
      <c r="BD381" s="22"/>
      <c r="BE381" s="22"/>
      <c r="BF381" s="22"/>
      <c r="BG381" s="22"/>
      <c r="BH381" s="22"/>
      <c r="BI381" s="22"/>
    </row>
    <row r="382">
      <c r="D382" s="63"/>
      <c r="E382" s="63"/>
      <c r="H382" s="122"/>
      <c r="J382" s="21"/>
      <c r="K382" s="21"/>
      <c r="L382" s="21"/>
      <c r="R382" s="23"/>
      <c r="V382" s="22"/>
      <c r="W382" s="44"/>
      <c r="X382" s="44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  <c r="BD382" s="22"/>
      <c r="BE382" s="22"/>
      <c r="BF382" s="22"/>
      <c r="BG382" s="22"/>
      <c r="BH382" s="22"/>
      <c r="BI382" s="22"/>
    </row>
    <row r="383">
      <c r="D383" s="63"/>
      <c r="E383" s="63"/>
      <c r="H383" s="122"/>
      <c r="J383" s="21"/>
      <c r="K383" s="21"/>
      <c r="L383" s="21"/>
      <c r="R383" s="23"/>
      <c r="V383" s="22"/>
      <c r="W383" s="44"/>
      <c r="X383" s="44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  <c r="BD383" s="22"/>
      <c r="BE383" s="22"/>
      <c r="BF383" s="22"/>
      <c r="BG383" s="22"/>
      <c r="BH383" s="22"/>
      <c r="BI383" s="22"/>
    </row>
    <row r="384">
      <c r="D384" s="63"/>
      <c r="E384" s="63"/>
      <c r="H384" s="122"/>
      <c r="J384" s="21"/>
      <c r="K384" s="21"/>
      <c r="L384" s="21"/>
      <c r="R384" s="23"/>
      <c r="V384" s="22"/>
      <c r="W384" s="44"/>
      <c r="X384" s="44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  <c r="BD384" s="22"/>
      <c r="BE384" s="22"/>
      <c r="BF384" s="22"/>
      <c r="BG384" s="22"/>
      <c r="BH384" s="22"/>
      <c r="BI384" s="22"/>
    </row>
    <row r="385">
      <c r="D385" s="63"/>
      <c r="E385" s="63"/>
      <c r="H385" s="122"/>
      <c r="J385" s="21"/>
      <c r="K385" s="21"/>
      <c r="L385" s="21"/>
      <c r="R385" s="23"/>
      <c r="V385" s="22"/>
      <c r="W385" s="44"/>
      <c r="X385" s="44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2"/>
      <c r="BD385" s="22"/>
      <c r="BE385" s="22"/>
      <c r="BF385" s="22"/>
      <c r="BG385" s="22"/>
      <c r="BH385" s="22"/>
      <c r="BI385" s="22"/>
    </row>
    <row r="386">
      <c r="D386" s="63"/>
      <c r="E386" s="63"/>
      <c r="H386" s="122"/>
      <c r="J386" s="21"/>
      <c r="K386" s="21"/>
      <c r="L386" s="21"/>
      <c r="R386" s="23"/>
      <c r="V386" s="22"/>
      <c r="W386" s="44"/>
      <c r="X386" s="44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2"/>
      <c r="BB386" s="22"/>
      <c r="BC386" s="22"/>
      <c r="BD386" s="22"/>
      <c r="BE386" s="22"/>
      <c r="BF386" s="22"/>
      <c r="BG386" s="22"/>
      <c r="BH386" s="22"/>
      <c r="BI386" s="22"/>
    </row>
    <row r="387">
      <c r="D387" s="63"/>
      <c r="E387" s="63"/>
      <c r="H387" s="122"/>
      <c r="J387" s="21"/>
      <c r="K387" s="21"/>
      <c r="L387" s="21"/>
      <c r="R387" s="23"/>
      <c r="V387" s="22"/>
      <c r="W387" s="44"/>
      <c r="X387" s="44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  <c r="BA387" s="22"/>
      <c r="BB387" s="22"/>
      <c r="BC387" s="22"/>
      <c r="BD387" s="22"/>
      <c r="BE387" s="22"/>
      <c r="BF387" s="22"/>
      <c r="BG387" s="22"/>
      <c r="BH387" s="22"/>
      <c r="BI387" s="22"/>
    </row>
    <row r="388">
      <c r="D388" s="63"/>
      <c r="E388" s="63"/>
      <c r="H388" s="122"/>
      <c r="J388" s="21"/>
      <c r="K388" s="21"/>
      <c r="L388" s="21"/>
      <c r="R388" s="23"/>
      <c r="V388" s="22"/>
      <c r="W388" s="44"/>
      <c r="X388" s="44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  <c r="BA388" s="22"/>
      <c r="BB388" s="22"/>
      <c r="BC388" s="22"/>
      <c r="BD388" s="22"/>
      <c r="BE388" s="22"/>
      <c r="BF388" s="22"/>
      <c r="BG388" s="22"/>
      <c r="BH388" s="22"/>
      <c r="BI388" s="22"/>
    </row>
    <row r="389">
      <c r="D389" s="63"/>
      <c r="E389" s="63"/>
      <c r="H389" s="122"/>
      <c r="J389" s="21"/>
      <c r="K389" s="21"/>
      <c r="L389" s="21"/>
      <c r="R389" s="23"/>
      <c r="V389" s="22"/>
      <c r="W389" s="44"/>
      <c r="X389" s="44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  <c r="BA389" s="22"/>
      <c r="BB389" s="22"/>
      <c r="BC389" s="22"/>
      <c r="BD389" s="22"/>
      <c r="BE389" s="22"/>
      <c r="BF389" s="22"/>
      <c r="BG389" s="22"/>
      <c r="BH389" s="22"/>
      <c r="BI389" s="22"/>
    </row>
    <row r="390">
      <c r="D390" s="63"/>
      <c r="E390" s="63"/>
      <c r="H390" s="122"/>
      <c r="J390" s="21"/>
      <c r="K390" s="21"/>
      <c r="L390" s="21"/>
      <c r="R390" s="23"/>
      <c r="V390" s="22"/>
      <c r="W390" s="44"/>
      <c r="X390" s="44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  <c r="BA390" s="22"/>
      <c r="BB390" s="22"/>
      <c r="BC390" s="22"/>
      <c r="BD390" s="22"/>
      <c r="BE390" s="22"/>
      <c r="BF390" s="22"/>
      <c r="BG390" s="22"/>
      <c r="BH390" s="22"/>
      <c r="BI390" s="22"/>
    </row>
    <row r="391">
      <c r="D391" s="63"/>
      <c r="E391" s="63"/>
      <c r="H391" s="122"/>
      <c r="J391" s="21"/>
      <c r="K391" s="21"/>
      <c r="L391" s="21"/>
      <c r="R391" s="23"/>
      <c r="V391" s="22"/>
      <c r="W391" s="44"/>
      <c r="X391" s="44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  <c r="BA391" s="22"/>
      <c r="BB391" s="22"/>
      <c r="BC391" s="22"/>
      <c r="BD391" s="22"/>
      <c r="BE391" s="22"/>
      <c r="BF391" s="22"/>
      <c r="BG391" s="22"/>
      <c r="BH391" s="22"/>
      <c r="BI391" s="22"/>
    </row>
    <row r="392">
      <c r="D392" s="63"/>
      <c r="E392" s="63"/>
      <c r="H392" s="122"/>
      <c r="J392" s="21"/>
      <c r="K392" s="21"/>
      <c r="L392" s="21"/>
      <c r="R392" s="23"/>
      <c r="V392" s="22"/>
      <c r="W392" s="44"/>
      <c r="X392" s="44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  <c r="BA392" s="22"/>
      <c r="BB392" s="22"/>
      <c r="BC392" s="22"/>
      <c r="BD392" s="22"/>
      <c r="BE392" s="22"/>
      <c r="BF392" s="22"/>
      <c r="BG392" s="22"/>
      <c r="BH392" s="22"/>
      <c r="BI392" s="22"/>
    </row>
    <row r="393">
      <c r="D393" s="63"/>
      <c r="E393" s="63"/>
      <c r="H393" s="122"/>
      <c r="J393" s="21"/>
      <c r="K393" s="21"/>
      <c r="L393" s="21"/>
      <c r="R393" s="23"/>
      <c r="V393" s="22"/>
      <c r="W393" s="44"/>
      <c r="X393" s="44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  <c r="BD393" s="22"/>
      <c r="BE393" s="22"/>
      <c r="BF393" s="22"/>
      <c r="BG393" s="22"/>
      <c r="BH393" s="22"/>
      <c r="BI393" s="22"/>
    </row>
    <row r="394">
      <c r="D394" s="63"/>
      <c r="E394" s="63"/>
      <c r="H394" s="122"/>
      <c r="J394" s="21"/>
      <c r="K394" s="21"/>
      <c r="L394" s="21"/>
      <c r="R394" s="23"/>
      <c r="V394" s="22"/>
      <c r="W394" s="44"/>
      <c r="X394" s="44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  <c r="BD394" s="22"/>
      <c r="BE394" s="22"/>
      <c r="BF394" s="22"/>
      <c r="BG394" s="22"/>
      <c r="BH394" s="22"/>
      <c r="BI394" s="22"/>
    </row>
    <row r="395">
      <c r="D395" s="63"/>
      <c r="E395" s="63"/>
      <c r="H395" s="122"/>
      <c r="J395" s="21"/>
      <c r="K395" s="21"/>
      <c r="L395" s="21"/>
      <c r="R395" s="23"/>
      <c r="V395" s="22"/>
      <c r="W395" s="44"/>
      <c r="X395" s="44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  <c r="BD395" s="22"/>
      <c r="BE395" s="22"/>
      <c r="BF395" s="22"/>
      <c r="BG395" s="22"/>
      <c r="BH395" s="22"/>
      <c r="BI395" s="22"/>
    </row>
    <row r="396">
      <c r="D396" s="63"/>
      <c r="E396" s="63"/>
      <c r="H396" s="122"/>
      <c r="J396" s="21"/>
      <c r="K396" s="21"/>
      <c r="L396" s="21"/>
      <c r="R396" s="23"/>
      <c r="V396" s="22"/>
      <c r="W396" s="44"/>
      <c r="X396" s="44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  <c r="BA396" s="22"/>
      <c r="BB396" s="22"/>
      <c r="BC396" s="22"/>
      <c r="BD396" s="22"/>
      <c r="BE396" s="22"/>
      <c r="BF396" s="22"/>
      <c r="BG396" s="22"/>
      <c r="BH396" s="22"/>
      <c r="BI396" s="22"/>
    </row>
    <row r="397">
      <c r="D397" s="63"/>
      <c r="E397" s="63"/>
      <c r="H397" s="122"/>
      <c r="J397" s="21"/>
      <c r="K397" s="21"/>
      <c r="L397" s="21"/>
      <c r="R397" s="23"/>
      <c r="V397" s="22"/>
      <c r="W397" s="44"/>
      <c r="X397" s="44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  <c r="BD397" s="22"/>
      <c r="BE397" s="22"/>
      <c r="BF397" s="22"/>
      <c r="BG397" s="22"/>
      <c r="BH397" s="22"/>
      <c r="BI397" s="22"/>
    </row>
    <row r="398">
      <c r="D398" s="63"/>
      <c r="E398" s="63"/>
      <c r="H398" s="122"/>
      <c r="J398" s="21"/>
      <c r="K398" s="21"/>
      <c r="L398" s="21"/>
      <c r="R398" s="23"/>
      <c r="V398" s="22"/>
      <c r="W398" s="44"/>
      <c r="X398" s="44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  <c r="BD398" s="22"/>
      <c r="BE398" s="22"/>
      <c r="BF398" s="22"/>
      <c r="BG398" s="22"/>
      <c r="BH398" s="22"/>
      <c r="BI398" s="22"/>
    </row>
    <row r="399">
      <c r="D399" s="63"/>
      <c r="E399" s="63"/>
      <c r="H399" s="122"/>
      <c r="J399" s="21"/>
      <c r="K399" s="21"/>
      <c r="L399" s="21"/>
      <c r="R399" s="23"/>
      <c r="V399" s="22"/>
      <c r="W399" s="44"/>
      <c r="X399" s="44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  <c r="BA399" s="22"/>
      <c r="BB399" s="22"/>
      <c r="BC399" s="22"/>
      <c r="BD399" s="22"/>
      <c r="BE399" s="22"/>
      <c r="BF399" s="22"/>
      <c r="BG399" s="22"/>
      <c r="BH399" s="22"/>
      <c r="BI399" s="22"/>
    </row>
    <row r="400">
      <c r="D400" s="63"/>
      <c r="E400" s="63"/>
      <c r="H400" s="122"/>
      <c r="J400" s="21"/>
      <c r="K400" s="21"/>
      <c r="L400" s="21"/>
      <c r="R400" s="23"/>
      <c r="V400" s="22"/>
      <c r="W400" s="44"/>
      <c r="X400" s="44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  <c r="BA400" s="22"/>
      <c r="BB400" s="22"/>
      <c r="BC400" s="22"/>
      <c r="BD400" s="22"/>
      <c r="BE400" s="22"/>
      <c r="BF400" s="22"/>
      <c r="BG400" s="22"/>
      <c r="BH400" s="22"/>
      <c r="BI400" s="22"/>
    </row>
    <row r="401">
      <c r="D401" s="63"/>
      <c r="E401" s="63"/>
      <c r="H401" s="122"/>
      <c r="J401" s="21"/>
      <c r="K401" s="21"/>
      <c r="L401" s="21"/>
      <c r="R401" s="23"/>
      <c r="V401" s="22"/>
      <c r="W401" s="44"/>
      <c r="X401" s="44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  <c r="BA401" s="22"/>
      <c r="BB401" s="22"/>
      <c r="BC401" s="22"/>
      <c r="BD401" s="22"/>
      <c r="BE401" s="22"/>
      <c r="BF401" s="22"/>
      <c r="BG401" s="22"/>
      <c r="BH401" s="22"/>
      <c r="BI401" s="22"/>
    </row>
    <row r="402">
      <c r="D402" s="63"/>
      <c r="E402" s="63"/>
      <c r="H402" s="122"/>
      <c r="J402" s="21"/>
      <c r="K402" s="21"/>
      <c r="L402" s="21"/>
      <c r="R402" s="23"/>
      <c r="V402" s="22"/>
      <c r="W402" s="44"/>
      <c r="X402" s="44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  <c r="BA402" s="22"/>
      <c r="BB402" s="22"/>
      <c r="BC402" s="22"/>
      <c r="BD402" s="22"/>
      <c r="BE402" s="22"/>
      <c r="BF402" s="22"/>
      <c r="BG402" s="22"/>
      <c r="BH402" s="22"/>
      <c r="BI402" s="22"/>
    </row>
    <row r="403">
      <c r="D403" s="63"/>
      <c r="E403" s="63"/>
      <c r="H403" s="122"/>
      <c r="J403" s="21"/>
      <c r="K403" s="21"/>
      <c r="L403" s="21"/>
      <c r="R403" s="23"/>
      <c r="V403" s="22"/>
      <c r="W403" s="44"/>
      <c r="X403" s="44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  <c r="BA403" s="22"/>
      <c r="BB403" s="22"/>
      <c r="BC403" s="22"/>
      <c r="BD403" s="22"/>
      <c r="BE403" s="22"/>
      <c r="BF403" s="22"/>
      <c r="BG403" s="22"/>
      <c r="BH403" s="22"/>
      <c r="BI403" s="22"/>
    </row>
    <row r="404">
      <c r="D404" s="63"/>
      <c r="E404" s="63"/>
      <c r="H404" s="122"/>
      <c r="J404" s="21"/>
      <c r="K404" s="21"/>
      <c r="L404" s="21"/>
      <c r="R404" s="23"/>
      <c r="V404" s="22"/>
      <c r="W404" s="44"/>
      <c r="X404" s="44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  <c r="BD404" s="22"/>
      <c r="BE404" s="22"/>
      <c r="BF404" s="22"/>
      <c r="BG404" s="22"/>
      <c r="BH404" s="22"/>
      <c r="BI404" s="22"/>
    </row>
    <row r="405">
      <c r="D405" s="63"/>
      <c r="E405" s="63"/>
      <c r="H405" s="122"/>
      <c r="J405" s="21"/>
      <c r="K405" s="21"/>
      <c r="L405" s="21"/>
      <c r="R405" s="23"/>
      <c r="V405" s="22"/>
      <c r="W405" s="44"/>
      <c r="X405" s="44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  <c r="BD405" s="22"/>
      <c r="BE405" s="22"/>
      <c r="BF405" s="22"/>
      <c r="BG405" s="22"/>
      <c r="BH405" s="22"/>
      <c r="BI405" s="22"/>
    </row>
    <row r="406">
      <c r="D406" s="63"/>
      <c r="E406" s="63"/>
      <c r="H406" s="122"/>
      <c r="J406" s="21"/>
      <c r="K406" s="21"/>
      <c r="L406" s="21"/>
      <c r="R406" s="23"/>
      <c r="V406" s="22"/>
      <c r="W406" s="44"/>
      <c r="X406" s="44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2"/>
      <c r="BE406" s="22"/>
      <c r="BF406" s="22"/>
      <c r="BG406" s="22"/>
      <c r="BH406" s="22"/>
      <c r="BI406" s="22"/>
    </row>
    <row r="407">
      <c r="D407" s="63"/>
      <c r="E407" s="63"/>
      <c r="H407" s="122"/>
      <c r="J407" s="21"/>
      <c r="K407" s="21"/>
      <c r="L407" s="21"/>
      <c r="R407" s="23"/>
      <c r="V407" s="22"/>
      <c r="W407" s="44"/>
      <c r="X407" s="44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2"/>
      <c r="BE407" s="22"/>
      <c r="BF407" s="22"/>
      <c r="BG407" s="22"/>
      <c r="BH407" s="22"/>
      <c r="BI407" s="22"/>
    </row>
    <row r="408">
      <c r="D408" s="63"/>
      <c r="E408" s="63"/>
      <c r="H408" s="122"/>
      <c r="J408" s="21"/>
      <c r="K408" s="21"/>
      <c r="L408" s="21"/>
      <c r="R408" s="23"/>
      <c r="V408" s="22"/>
      <c r="W408" s="44"/>
      <c r="X408" s="44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2"/>
      <c r="BE408" s="22"/>
      <c r="BF408" s="22"/>
      <c r="BG408" s="22"/>
      <c r="BH408" s="22"/>
      <c r="BI408" s="22"/>
    </row>
    <row r="409">
      <c r="D409" s="63"/>
      <c r="E409" s="63"/>
      <c r="H409" s="122"/>
      <c r="J409" s="21"/>
      <c r="K409" s="21"/>
      <c r="L409" s="21"/>
      <c r="R409" s="23"/>
      <c r="V409" s="22"/>
      <c r="W409" s="44"/>
      <c r="X409" s="44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2"/>
      <c r="BE409" s="22"/>
      <c r="BF409" s="22"/>
      <c r="BG409" s="22"/>
      <c r="BH409" s="22"/>
      <c r="BI409" s="22"/>
    </row>
    <row r="410">
      <c r="D410" s="63"/>
      <c r="E410" s="63"/>
      <c r="H410" s="122"/>
      <c r="J410" s="21"/>
      <c r="K410" s="21"/>
      <c r="L410" s="21"/>
      <c r="R410" s="23"/>
      <c r="V410" s="22"/>
      <c r="W410" s="44"/>
      <c r="X410" s="44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  <c r="BD410" s="22"/>
      <c r="BE410" s="22"/>
      <c r="BF410" s="22"/>
      <c r="BG410" s="22"/>
      <c r="BH410" s="22"/>
      <c r="BI410" s="22"/>
    </row>
    <row r="411">
      <c r="D411" s="63"/>
      <c r="E411" s="63"/>
      <c r="H411" s="122"/>
      <c r="J411" s="21"/>
      <c r="K411" s="21"/>
      <c r="L411" s="21"/>
      <c r="R411" s="23"/>
      <c r="V411" s="22"/>
      <c r="W411" s="44"/>
      <c r="X411" s="44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  <c r="BD411" s="22"/>
      <c r="BE411" s="22"/>
      <c r="BF411" s="22"/>
      <c r="BG411" s="22"/>
      <c r="BH411" s="22"/>
      <c r="BI411" s="22"/>
    </row>
    <row r="412">
      <c r="D412" s="63"/>
      <c r="E412" s="63"/>
      <c r="H412" s="122"/>
      <c r="J412" s="21"/>
      <c r="K412" s="21"/>
      <c r="L412" s="21"/>
      <c r="R412" s="23"/>
      <c r="V412" s="22"/>
      <c r="W412" s="44"/>
      <c r="X412" s="44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  <c r="BD412" s="22"/>
      <c r="BE412" s="22"/>
      <c r="BF412" s="22"/>
      <c r="BG412" s="22"/>
      <c r="BH412" s="22"/>
      <c r="BI412" s="22"/>
    </row>
    <row r="413">
      <c r="D413" s="63"/>
      <c r="E413" s="63"/>
      <c r="H413" s="122"/>
      <c r="J413" s="21"/>
      <c r="K413" s="21"/>
      <c r="L413" s="21"/>
      <c r="R413" s="23"/>
      <c r="V413" s="22"/>
      <c r="W413" s="44"/>
      <c r="X413" s="44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  <c r="BA413" s="22"/>
      <c r="BB413" s="22"/>
      <c r="BC413" s="22"/>
      <c r="BD413" s="22"/>
      <c r="BE413" s="22"/>
      <c r="BF413" s="22"/>
      <c r="BG413" s="22"/>
      <c r="BH413" s="22"/>
      <c r="BI413" s="22"/>
    </row>
    <row r="414">
      <c r="D414" s="63"/>
      <c r="E414" s="63"/>
      <c r="H414" s="122"/>
      <c r="J414" s="21"/>
      <c r="K414" s="21"/>
      <c r="L414" s="21"/>
      <c r="R414" s="23"/>
      <c r="V414" s="22"/>
      <c r="W414" s="44"/>
      <c r="X414" s="44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  <c r="BA414" s="22"/>
      <c r="BB414" s="22"/>
      <c r="BC414" s="22"/>
      <c r="BD414" s="22"/>
      <c r="BE414" s="22"/>
      <c r="BF414" s="22"/>
      <c r="BG414" s="22"/>
      <c r="BH414" s="22"/>
      <c r="BI414" s="22"/>
    </row>
    <row r="415">
      <c r="D415" s="63"/>
      <c r="E415" s="63"/>
      <c r="H415" s="122"/>
      <c r="J415" s="21"/>
      <c r="K415" s="21"/>
      <c r="L415" s="21"/>
      <c r="R415" s="23"/>
      <c r="V415" s="22"/>
      <c r="W415" s="44"/>
      <c r="X415" s="44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  <c r="BD415" s="22"/>
      <c r="BE415" s="22"/>
      <c r="BF415" s="22"/>
      <c r="BG415" s="22"/>
      <c r="BH415" s="22"/>
      <c r="BI415" s="22"/>
    </row>
    <row r="416">
      <c r="D416" s="63"/>
      <c r="E416" s="63"/>
      <c r="H416" s="122"/>
      <c r="J416" s="21"/>
      <c r="K416" s="21"/>
      <c r="L416" s="21"/>
      <c r="R416" s="23"/>
      <c r="V416" s="22"/>
      <c r="W416" s="44"/>
      <c r="X416" s="44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  <c r="BD416" s="22"/>
      <c r="BE416" s="22"/>
      <c r="BF416" s="22"/>
      <c r="BG416" s="22"/>
      <c r="BH416" s="22"/>
      <c r="BI416" s="22"/>
    </row>
    <row r="417">
      <c r="D417" s="63"/>
      <c r="E417" s="63"/>
      <c r="H417" s="122"/>
      <c r="J417" s="21"/>
      <c r="K417" s="21"/>
      <c r="L417" s="21"/>
      <c r="R417" s="23"/>
      <c r="V417" s="22"/>
      <c r="W417" s="44"/>
      <c r="X417" s="44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  <c r="BD417" s="22"/>
      <c r="BE417" s="22"/>
      <c r="BF417" s="22"/>
      <c r="BG417" s="22"/>
      <c r="BH417" s="22"/>
      <c r="BI417" s="22"/>
    </row>
    <row r="418">
      <c r="D418" s="63"/>
      <c r="E418" s="63"/>
      <c r="H418" s="122"/>
      <c r="J418" s="21"/>
      <c r="K418" s="21"/>
      <c r="L418" s="21"/>
      <c r="R418" s="23"/>
      <c r="V418" s="22"/>
      <c r="W418" s="44"/>
      <c r="X418" s="44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2"/>
      <c r="BE418" s="22"/>
      <c r="BF418" s="22"/>
      <c r="BG418" s="22"/>
      <c r="BH418" s="22"/>
      <c r="BI418" s="22"/>
    </row>
    <row r="419">
      <c r="D419" s="63"/>
      <c r="E419" s="63"/>
      <c r="H419" s="122"/>
      <c r="J419" s="21"/>
      <c r="K419" s="21"/>
      <c r="L419" s="21"/>
      <c r="R419" s="23"/>
      <c r="V419" s="22"/>
      <c r="W419" s="44"/>
      <c r="X419" s="44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2"/>
      <c r="BE419" s="22"/>
      <c r="BF419" s="22"/>
      <c r="BG419" s="22"/>
      <c r="BH419" s="22"/>
      <c r="BI419" s="22"/>
    </row>
    <row r="420">
      <c r="D420" s="63"/>
      <c r="E420" s="63"/>
      <c r="H420" s="122"/>
      <c r="J420" s="21"/>
      <c r="K420" s="21"/>
      <c r="L420" s="21"/>
      <c r="R420" s="23"/>
      <c r="V420" s="22"/>
      <c r="W420" s="44"/>
      <c r="X420" s="44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2"/>
      <c r="BE420" s="22"/>
      <c r="BF420" s="22"/>
      <c r="BG420" s="22"/>
      <c r="BH420" s="22"/>
      <c r="BI420" s="22"/>
    </row>
    <row r="421">
      <c r="D421" s="63"/>
      <c r="E421" s="63"/>
      <c r="H421" s="122"/>
      <c r="J421" s="21"/>
      <c r="K421" s="21"/>
      <c r="L421" s="21"/>
      <c r="R421" s="23"/>
      <c r="V421" s="22"/>
      <c r="W421" s="44"/>
      <c r="X421" s="44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  <c r="BA421" s="22"/>
      <c r="BB421" s="22"/>
      <c r="BC421" s="22"/>
      <c r="BD421" s="22"/>
      <c r="BE421" s="22"/>
      <c r="BF421" s="22"/>
      <c r="BG421" s="22"/>
      <c r="BH421" s="22"/>
      <c r="BI421" s="22"/>
    </row>
    <row r="422">
      <c r="D422" s="63"/>
      <c r="E422" s="63"/>
      <c r="H422" s="122"/>
      <c r="J422" s="21"/>
      <c r="K422" s="21"/>
      <c r="L422" s="21"/>
      <c r="R422" s="23"/>
      <c r="V422" s="22"/>
      <c r="W422" s="44"/>
      <c r="X422" s="44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  <c r="BA422" s="22"/>
      <c r="BB422" s="22"/>
      <c r="BC422" s="22"/>
      <c r="BD422" s="22"/>
      <c r="BE422" s="22"/>
      <c r="BF422" s="22"/>
      <c r="BG422" s="22"/>
      <c r="BH422" s="22"/>
      <c r="BI422" s="22"/>
    </row>
    <row r="423">
      <c r="D423" s="63"/>
      <c r="E423" s="63"/>
      <c r="H423" s="122"/>
      <c r="J423" s="21"/>
      <c r="K423" s="21"/>
      <c r="L423" s="21"/>
      <c r="R423" s="23"/>
      <c r="V423" s="22"/>
      <c r="W423" s="44"/>
      <c r="X423" s="44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  <c r="BA423" s="22"/>
      <c r="BB423" s="22"/>
      <c r="BC423" s="22"/>
      <c r="BD423" s="22"/>
      <c r="BE423" s="22"/>
      <c r="BF423" s="22"/>
      <c r="BG423" s="22"/>
      <c r="BH423" s="22"/>
      <c r="BI423" s="22"/>
    </row>
    <row r="424">
      <c r="D424" s="63"/>
      <c r="E424" s="63"/>
      <c r="H424" s="122"/>
      <c r="J424" s="21"/>
      <c r="K424" s="21"/>
      <c r="L424" s="21"/>
      <c r="R424" s="23"/>
      <c r="V424" s="22"/>
      <c r="W424" s="44"/>
      <c r="X424" s="44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  <c r="BA424" s="22"/>
      <c r="BB424" s="22"/>
      <c r="BC424" s="22"/>
      <c r="BD424" s="22"/>
      <c r="BE424" s="22"/>
      <c r="BF424" s="22"/>
      <c r="BG424" s="22"/>
      <c r="BH424" s="22"/>
      <c r="BI424" s="22"/>
    </row>
    <row r="425">
      <c r="D425" s="63"/>
      <c r="E425" s="63"/>
      <c r="H425" s="122"/>
      <c r="J425" s="21"/>
      <c r="K425" s="21"/>
      <c r="L425" s="21"/>
      <c r="R425" s="23"/>
      <c r="V425" s="22"/>
      <c r="W425" s="44"/>
      <c r="X425" s="44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  <c r="BA425" s="22"/>
      <c r="BB425" s="22"/>
      <c r="BC425" s="22"/>
      <c r="BD425" s="22"/>
      <c r="BE425" s="22"/>
      <c r="BF425" s="22"/>
      <c r="BG425" s="22"/>
      <c r="BH425" s="22"/>
      <c r="BI425" s="22"/>
    </row>
    <row r="426">
      <c r="D426" s="63"/>
      <c r="E426" s="63"/>
      <c r="H426" s="122"/>
      <c r="J426" s="21"/>
      <c r="K426" s="21"/>
      <c r="L426" s="21"/>
      <c r="R426" s="23"/>
      <c r="V426" s="22"/>
      <c r="W426" s="44"/>
      <c r="X426" s="44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  <c r="BD426" s="22"/>
      <c r="BE426" s="22"/>
      <c r="BF426" s="22"/>
      <c r="BG426" s="22"/>
      <c r="BH426" s="22"/>
      <c r="BI426" s="22"/>
    </row>
    <row r="427">
      <c r="D427" s="63"/>
      <c r="E427" s="63"/>
      <c r="H427" s="122"/>
      <c r="J427" s="21"/>
      <c r="K427" s="21"/>
      <c r="L427" s="21"/>
      <c r="R427" s="23"/>
      <c r="V427" s="22"/>
      <c r="W427" s="44"/>
      <c r="X427" s="44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  <c r="BA427" s="22"/>
      <c r="BB427" s="22"/>
      <c r="BC427" s="22"/>
      <c r="BD427" s="22"/>
      <c r="BE427" s="22"/>
      <c r="BF427" s="22"/>
      <c r="BG427" s="22"/>
      <c r="BH427" s="22"/>
      <c r="BI427" s="22"/>
    </row>
    <row r="428">
      <c r="D428" s="63"/>
      <c r="E428" s="63"/>
      <c r="H428" s="122"/>
      <c r="J428" s="21"/>
      <c r="K428" s="21"/>
      <c r="L428" s="21"/>
      <c r="R428" s="23"/>
      <c r="V428" s="22"/>
      <c r="W428" s="44"/>
      <c r="X428" s="44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  <c r="BA428" s="22"/>
      <c r="BB428" s="22"/>
      <c r="BC428" s="22"/>
      <c r="BD428" s="22"/>
      <c r="BE428" s="22"/>
      <c r="BF428" s="22"/>
      <c r="BG428" s="22"/>
      <c r="BH428" s="22"/>
      <c r="BI428" s="22"/>
    </row>
    <row r="429">
      <c r="D429" s="63"/>
      <c r="E429" s="63"/>
      <c r="H429" s="122"/>
      <c r="J429" s="21"/>
      <c r="K429" s="21"/>
      <c r="L429" s="21"/>
      <c r="R429" s="23"/>
      <c r="V429" s="22"/>
      <c r="W429" s="44"/>
      <c r="X429" s="44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  <c r="BA429" s="22"/>
      <c r="BB429" s="22"/>
      <c r="BC429" s="22"/>
      <c r="BD429" s="22"/>
      <c r="BE429" s="22"/>
      <c r="BF429" s="22"/>
      <c r="BG429" s="22"/>
      <c r="BH429" s="22"/>
      <c r="BI429" s="22"/>
    </row>
    <row r="430">
      <c r="D430" s="63"/>
      <c r="E430" s="63"/>
      <c r="H430" s="122"/>
      <c r="J430" s="21"/>
      <c r="K430" s="21"/>
      <c r="L430" s="21"/>
      <c r="R430" s="23"/>
      <c r="V430" s="22"/>
      <c r="W430" s="44"/>
      <c r="X430" s="44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  <c r="BA430" s="22"/>
      <c r="BB430" s="22"/>
      <c r="BC430" s="22"/>
      <c r="BD430" s="22"/>
      <c r="BE430" s="22"/>
      <c r="BF430" s="22"/>
      <c r="BG430" s="22"/>
      <c r="BH430" s="22"/>
      <c r="BI430" s="22"/>
    </row>
    <row r="431">
      <c r="D431" s="63"/>
      <c r="E431" s="63"/>
      <c r="H431" s="122"/>
      <c r="J431" s="21"/>
      <c r="K431" s="21"/>
      <c r="L431" s="21"/>
      <c r="R431" s="23"/>
      <c r="V431" s="22"/>
      <c r="W431" s="44"/>
      <c r="X431" s="44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  <c r="BA431" s="22"/>
      <c r="BB431" s="22"/>
      <c r="BC431" s="22"/>
      <c r="BD431" s="22"/>
      <c r="BE431" s="22"/>
      <c r="BF431" s="22"/>
      <c r="BG431" s="22"/>
      <c r="BH431" s="22"/>
      <c r="BI431" s="22"/>
    </row>
    <row r="432">
      <c r="D432" s="63"/>
      <c r="E432" s="63"/>
      <c r="H432" s="122"/>
      <c r="J432" s="21"/>
      <c r="K432" s="21"/>
      <c r="L432" s="21"/>
      <c r="R432" s="23"/>
      <c r="V432" s="22"/>
      <c r="W432" s="44"/>
      <c r="X432" s="44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  <c r="BA432" s="22"/>
      <c r="BB432" s="22"/>
      <c r="BC432" s="22"/>
      <c r="BD432" s="22"/>
      <c r="BE432" s="22"/>
      <c r="BF432" s="22"/>
      <c r="BG432" s="22"/>
      <c r="BH432" s="22"/>
      <c r="BI432" s="22"/>
    </row>
    <row r="433">
      <c r="D433" s="63"/>
      <c r="E433" s="63"/>
      <c r="H433" s="122"/>
      <c r="J433" s="21"/>
      <c r="K433" s="21"/>
      <c r="L433" s="21"/>
      <c r="R433" s="23"/>
      <c r="V433" s="22"/>
      <c r="W433" s="44"/>
      <c r="X433" s="44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  <c r="BA433" s="22"/>
      <c r="BB433" s="22"/>
      <c r="BC433" s="22"/>
      <c r="BD433" s="22"/>
      <c r="BE433" s="22"/>
      <c r="BF433" s="22"/>
      <c r="BG433" s="22"/>
      <c r="BH433" s="22"/>
      <c r="BI433" s="22"/>
    </row>
    <row r="434">
      <c r="D434" s="63"/>
      <c r="E434" s="63"/>
      <c r="H434" s="122"/>
      <c r="J434" s="21"/>
      <c r="K434" s="21"/>
      <c r="L434" s="21"/>
      <c r="R434" s="23"/>
      <c r="V434" s="22"/>
      <c r="W434" s="44"/>
      <c r="X434" s="44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  <c r="BA434" s="22"/>
      <c r="BB434" s="22"/>
      <c r="BC434" s="22"/>
      <c r="BD434" s="22"/>
      <c r="BE434" s="22"/>
      <c r="BF434" s="22"/>
      <c r="BG434" s="22"/>
      <c r="BH434" s="22"/>
      <c r="BI434" s="22"/>
    </row>
    <row r="435">
      <c r="D435" s="63"/>
      <c r="E435" s="63"/>
      <c r="H435" s="122"/>
      <c r="J435" s="21"/>
      <c r="K435" s="21"/>
      <c r="L435" s="21"/>
      <c r="R435" s="23"/>
      <c r="V435" s="22"/>
      <c r="W435" s="44"/>
      <c r="X435" s="44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  <c r="BA435" s="22"/>
      <c r="BB435" s="22"/>
      <c r="BC435" s="22"/>
      <c r="BD435" s="22"/>
      <c r="BE435" s="22"/>
      <c r="BF435" s="22"/>
      <c r="BG435" s="22"/>
      <c r="BH435" s="22"/>
      <c r="BI435" s="22"/>
    </row>
    <row r="436">
      <c r="D436" s="63"/>
      <c r="E436" s="63"/>
      <c r="H436" s="122"/>
      <c r="J436" s="21"/>
      <c r="K436" s="21"/>
      <c r="L436" s="21"/>
      <c r="R436" s="23"/>
      <c r="V436" s="22"/>
      <c r="W436" s="44"/>
      <c r="X436" s="44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  <c r="BA436" s="22"/>
      <c r="BB436" s="22"/>
      <c r="BC436" s="22"/>
      <c r="BD436" s="22"/>
      <c r="BE436" s="22"/>
      <c r="BF436" s="22"/>
      <c r="BG436" s="22"/>
      <c r="BH436" s="22"/>
      <c r="BI436" s="22"/>
    </row>
    <row r="437">
      <c r="D437" s="63"/>
      <c r="E437" s="63"/>
      <c r="H437" s="122"/>
      <c r="J437" s="21"/>
      <c r="K437" s="21"/>
      <c r="L437" s="21"/>
      <c r="R437" s="23"/>
      <c r="V437" s="22"/>
      <c r="W437" s="44"/>
      <c r="X437" s="44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  <c r="BA437" s="22"/>
      <c r="BB437" s="22"/>
      <c r="BC437" s="22"/>
      <c r="BD437" s="22"/>
      <c r="BE437" s="22"/>
      <c r="BF437" s="22"/>
      <c r="BG437" s="22"/>
      <c r="BH437" s="22"/>
      <c r="BI437" s="22"/>
    </row>
    <row r="438">
      <c r="D438" s="63"/>
      <c r="E438" s="63"/>
      <c r="H438" s="122"/>
      <c r="J438" s="21"/>
      <c r="K438" s="21"/>
      <c r="L438" s="21"/>
      <c r="R438" s="23"/>
      <c r="V438" s="22"/>
      <c r="W438" s="44"/>
      <c r="X438" s="44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  <c r="BA438" s="22"/>
      <c r="BB438" s="22"/>
      <c r="BC438" s="22"/>
      <c r="BD438" s="22"/>
      <c r="BE438" s="22"/>
      <c r="BF438" s="22"/>
      <c r="BG438" s="22"/>
      <c r="BH438" s="22"/>
      <c r="BI438" s="22"/>
    </row>
    <row r="439">
      <c r="D439" s="63"/>
      <c r="E439" s="63"/>
      <c r="H439" s="122"/>
      <c r="J439" s="21"/>
      <c r="K439" s="21"/>
      <c r="L439" s="21"/>
      <c r="R439" s="23"/>
      <c r="V439" s="22"/>
      <c r="W439" s="44"/>
      <c r="X439" s="44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  <c r="BA439" s="22"/>
      <c r="BB439" s="22"/>
      <c r="BC439" s="22"/>
      <c r="BD439" s="22"/>
      <c r="BE439" s="22"/>
      <c r="BF439" s="22"/>
      <c r="BG439" s="22"/>
      <c r="BH439" s="22"/>
      <c r="BI439" s="22"/>
    </row>
    <row r="440">
      <c r="D440" s="63"/>
      <c r="E440" s="63"/>
      <c r="H440" s="122"/>
      <c r="J440" s="21"/>
      <c r="K440" s="21"/>
      <c r="L440" s="21"/>
      <c r="R440" s="23"/>
      <c r="V440" s="22"/>
      <c r="W440" s="44"/>
      <c r="X440" s="44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  <c r="BA440" s="22"/>
      <c r="BB440" s="22"/>
      <c r="BC440" s="22"/>
      <c r="BD440" s="22"/>
      <c r="BE440" s="22"/>
      <c r="BF440" s="22"/>
      <c r="BG440" s="22"/>
      <c r="BH440" s="22"/>
      <c r="BI440" s="22"/>
    </row>
    <row r="441">
      <c r="D441" s="63"/>
      <c r="E441" s="63"/>
      <c r="H441" s="122"/>
      <c r="J441" s="21"/>
      <c r="K441" s="21"/>
      <c r="L441" s="21"/>
      <c r="R441" s="23"/>
      <c r="V441" s="22"/>
      <c r="W441" s="44"/>
      <c r="X441" s="44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D441" s="22"/>
      <c r="BE441" s="22"/>
      <c r="BF441" s="22"/>
      <c r="BG441" s="22"/>
      <c r="BH441" s="22"/>
      <c r="BI441" s="22"/>
    </row>
    <row r="442">
      <c r="D442" s="63"/>
      <c r="E442" s="63"/>
      <c r="H442" s="122"/>
      <c r="J442" s="21"/>
      <c r="K442" s="21"/>
      <c r="L442" s="21"/>
      <c r="R442" s="23"/>
      <c r="V442" s="22"/>
      <c r="W442" s="44"/>
      <c r="X442" s="44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  <c r="BA442" s="22"/>
      <c r="BB442" s="22"/>
      <c r="BC442" s="22"/>
      <c r="BD442" s="22"/>
      <c r="BE442" s="22"/>
      <c r="BF442" s="22"/>
      <c r="BG442" s="22"/>
      <c r="BH442" s="22"/>
      <c r="BI442" s="22"/>
    </row>
    <row r="443">
      <c r="D443" s="63"/>
      <c r="E443" s="63"/>
      <c r="H443" s="122"/>
      <c r="J443" s="21"/>
      <c r="K443" s="21"/>
      <c r="L443" s="21"/>
      <c r="R443" s="23"/>
      <c r="V443" s="22"/>
      <c r="W443" s="44"/>
      <c r="X443" s="44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  <c r="BA443" s="22"/>
      <c r="BB443" s="22"/>
      <c r="BC443" s="22"/>
      <c r="BD443" s="22"/>
      <c r="BE443" s="22"/>
      <c r="BF443" s="22"/>
      <c r="BG443" s="22"/>
      <c r="BH443" s="22"/>
      <c r="BI443" s="22"/>
    </row>
    <row r="444">
      <c r="D444" s="63"/>
      <c r="E444" s="63"/>
      <c r="H444" s="122"/>
      <c r="J444" s="21"/>
      <c r="K444" s="21"/>
      <c r="L444" s="21"/>
      <c r="R444" s="23"/>
      <c r="V444" s="22"/>
      <c r="W444" s="44"/>
      <c r="X444" s="44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  <c r="BA444" s="22"/>
      <c r="BB444" s="22"/>
      <c r="BC444" s="22"/>
      <c r="BD444" s="22"/>
      <c r="BE444" s="22"/>
      <c r="BF444" s="22"/>
      <c r="BG444" s="22"/>
      <c r="BH444" s="22"/>
      <c r="BI444" s="22"/>
    </row>
    <row r="445">
      <c r="D445" s="63"/>
      <c r="E445" s="63"/>
      <c r="H445" s="122"/>
      <c r="J445" s="21"/>
      <c r="K445" s="21"/>
      <c r="L445" s="21"/>
      <c r="R445" s="23"/>
      <c r="V445" s="22"/>
      <c r="W445" s="44"/>
      <c r="X445" s="44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  <c r="BA445" s="22"/>
      <c r="BB445" s="22"/>
      <c r="BC445" s="22"/>
      <c r="BD445" s="22"/>
      <c r="BE445" s="22"/>
      <c r="BF445" s="22"/>
      <c r="BG445" s="22"/>
      <c r="BH445" s="22"/>
      <c r="BI445" s="22"/>
    </row>
    <row r="446">
      <c r="D446" s="63"/>
      <c r="E446" s="63"/>
      <c r="H446" s="122"/>
      <c r="J446" s="21"/>
      <c r="K446" s="21"/>
      <c r="L446" s="21"/>
      <c r="R446" s="23"/>
      <c r="V446" s="22"/>
      <c r="W446" s="44"/>
      <c r="X446" s="44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  <c r="BA446" s="22"/>
      <c r="BB446" s="22"/>
      <c r="BC446" s="22"/>
      <c r="BD446" s="22"/>
      <c r="BE446" s="22"/>
      <c r="BF446" s="22"/>
      <c r="BG446" s="22"/>
      <c r="BH446" s="22"/>
      <c r="BI446" s="22"/>
    </row>
    <row r="447">
      <c r="D447" s="63"/>
      <c r="E447" s="63"/>
      <c r="H447" s="122"/>
      <c r="J447" s="21"/>
      <c r="K447" s="21"/>
      <c r="L447" s="21"/>
      <c r="R447" s="23"/>
      <c r="V447" s="22"/>
      <c r="W447" s="44"/>
      <c r="X447" s="44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  <c r="BA447" s="22"/>
      <c r="BB447" s="22"/>
      <c r="BC447" s="22"/>
      <c r="BD447" s="22"/>
      <c r="BE447" s="22"/>
      <c r="BF447" s="22"/>
      <c r="BG447" s="22"/>
      <c r="BH447" s="22"/>
      <c r="BI447" s="22"/>
    </row>
    <row r="448">
      <c r="D448" s="63"/>
      <c r="E448" s="63"/>
      <c r="H448" s="122"/>
      <c r="J448" s="21"/>
      <c r="K448" s="21"/>
      <c r="L448" s="21"/>
      <c r="R448" s="23"/>
      <c r="V448" s="22"/>
      <c r="W448" s="44"/>
      <c r="X448" s="44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  <c r="BA448" s="22"/>
      <c r="BB448" s="22"/>
      <c r="BC448" s="22"/>
      <c r="BD448" s="22"/>
      <c r="BE448" s="22"/>
      <c r="BF448" s="22"/>
      <c r="BG448" s="22"/>
      <c r="BH448" s="22"/>
      <c r="BI448" s="22"/>
    </row>
    <row r="449">
      <c r="D449" s="63"/>
      <c r="E449" s="63"/>
      <c r="H449" s="122"/>
      <c r="J449" s="21"/>
      <c r="K449" s="21"/>
      <c r="L449" s="21"/>
      <c r="R449" s="23"/>
      <c r="V449" s="22"/>
      <c r="W449" s="44"/>
      <c r="X449" s="44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BA449" s="22"/>
      <c r="BB449" s="22"/>
      <c r="BC449" s="22"/>
      <c r="BD449" s="22"/>
      <c r="BE449" s="22"/>
      <c r="BF449" s="22"/>
      <c r="BG449" s="22"/>
      <c r="BH449" s="22"/>
      <c r="BI449" s="22"/>
    </row>
    <row r="450">
      <c r="D450" s="63"/>
      <c r="E450" s="63"/>
      <c r="H450" s="122"/>
      <c r="J450" s="21"/>
      <c r="K450" s="21"/>
      <c r="L450" s="21"/>
      <c r="R450" s="23"/>
      <c r="V450" s="22"/>
      <c r="W450" s="44"/>
      <c r="X450" s="44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  <c r="BA450" s="22"/>
      <c r="BB450" s="22"/>
      <c r="BC450" s="22"/>
      <c r="BD450" s="22"/>
      <c r="BE450" s="22"/>
      <c r="BF450" s="22"/>
      <c r="BG450" s="22"/>
      <c r="BH450" s="22"/>
      <c r="BI450" s="22"/>
    </row>
    <row r="451">
      <c r="D451" s="63"/>
      <c r="E451" s="63"/>
      <c r="H451" s="122"/>
      <c r="J451" s="21"/>
      <c r="K451" s="21"/>
      <c r="L451" s="21"/>
      <c r="R451" s="23"/>
      <c r="V451" s="22"/>
      <c r="W451" s="44"/>
      <c r="X451" s="44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  <c r="BA451" s="22"/>
      <c r="BB451" s="22"/>
      <c r="BC451" s="22"/>
      <c r="BD451" s="22"/>
      <c r="BE451" s="22"/>
      <c r="BF451" s="22"/>
      <c r="BG451" s="22"/>
      <c r="BH451" s="22"/>
      <c r="BI451" s="22"/>
    </row>
    <row r="452">
      <c r="D452" s="63"/>
      <c r="E452" s="63"/>
      <c r="H452" s="122"/>
      <c r="J452" s="21"/>
      <c r="K452" s="21"/>
      <c r="L452" s="21"/>
      <c r="R452" s="23"/>
      <c r="V452" s="22"/>
      <c r="W452" s="44"/>
      <c r="X452" s="44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  <c r="BA452" s="22"/>
      <c r="BB452" s="22"/>
      <c r="BC452" s="22"/>
      <c r="BD452" s="22"/>
      <c r="BE452" s="22"/>
      <c r="BF452" s="22"/>
      <c r="BG452" s="22"/>
      <c r="BH452" s="22"/>
      <c r="BI452" s="22"/>
    </row>
    <row r="453">
      <c r="D453" s="63"/>
      <c r="E453" s="63"/>
      <c r="H453" s="122"/>
      <c r="J453" s="21"/>
      <c r="K453" s="21"/>
      <c r="L453" s="21"/>
      <c r="R453" s="23"/>
      <c r="V453" s="22"/>
      <c r="W453" s="44"/>
      <c r="X453" s="44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  <c r="BA453" s="22"/>
      <c r="BB453" s="22"/>
      <c r="BC453" s="22"/>
      <c r="BD453" s="22"/>
      <c r="BE453" s="22"/>
      <c r="BF453" s="22"/>
      <c r="BG453" s="22"/>
      <c r="BH453" s="22"/>
      <c r="BI453" s="22"/>
    </row>
    <row r="454">
      <c r="D454" s="63"/>
      <c r="E454" s="63"/>
      <c r="H454" s="122"/>
      <c r="J454" s="21"/>
      <c r="K454" s="21"/>
      <c r="L454" s="21"/>
      <c r="R454" s="23"/>
      <c r="V454" s="22"/>
      <c r="W454" s="44"/>
      <c r="X454" s="44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  <c r="AZ454" s="22"/>
      <c r="BA454" s="22"/>
      <c r="BB454" s="22"/>
      <c r="BC454" s="22"/>
      <c r="BD454" s="22"/>
      <c r="BE454" s="22"/>
      <c r="BF454" s="22"/>
      <c r="BG454" s="22"/>
      <c r="BH454" s="22"/>
      <c r="BI454" s="22"/>
    </row>
    <row r="455">
      <c r="D455" s="63"/>
      <c r="E455" s="63"/>
      <c r="H455" s="122"/>
      <c r="J455" s="21"/>
      <c r="K455" s="21"/>
      <c r="L455" s="21"/>
      <c r="R455" s="23"/>
      <c r="V455" s="22"/>
      <c r="W455" s="44"/>
      <c r="X455" s="44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  <c r="BA455" s="22"/>
      <c r="BB455" s="22"/>
      <c r="BC455" s="22"/>
      <c r="BD455" s="22"/>
      <c r="BE455" s="22"/>
      <c r="BF455" s="22"/>
      <c r="BG455" s="22"/>
      <c r="BH455" s="22"/>
      <c r="BI455" s="22"/>
    </row>
    <row r="456">
      <c r="D456" s="63"/>
      <c r="E456" s="63"/>
      <c r="H456" s="122"/>
      <c r="J456" s="21"/>
      <c r="K456" s="21"/>
      <c r="L456" s="21"/>
      <c r="R456" s="23"/>
      <c r="V456" s="22"/>
      <c r="W456" s="44"/>
      <c r="X456" s="44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  <c r="BA456" s="22"/>
      <c r="BB456" s="22"/>
      <c r="BC456" s="22"/>
      <c r="BD456" s="22"/>
      <c r="BE456" s="22"/>
      <c r="BF456" s="22"/>
      <c r="BG456" s="22"/>
      <c r="BH456" s="22"/>
      <c r="BI456" s="22"/>
    </row>
    <row r="457">
      <c r="D457" s="63"/>
      <c r="E457" s="63"/>
      <c r="H457" s="122"/>
      <c r="J457" s="21"/>
      <c r="K457" s="21"/>
      <c r="L457" s="21"/>
      <c r="R457" s="23"/>
      <c r="V457" s="22"/>
      <c r="W457" s="44"/>
      <c r="X457" s="44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  <c r="AZ457" s="22"/>
      <c r="BA457" s="22"/>
      <c r="BB457" s="22"/>
      <c r="BC457" s="22"/>
      <c r="BD457" s="22"/>
      <c r="BE457" s="22"/>
      <c r="BF457" s="22"/>
      <c r="BG457" s="22"/>
      <c r="BH457" s="22"/>
      <c r="BI457" s="22"/>
    </row>
    <row r="458">
      <c r="D458" s="63"/>
      <c r="E458" s="63"/>
      <c r="H458" s="122"/>
      <c r="J458" s="21"/>
      <c r="K458" s="21"/>
      <c r="L458" s="21"/>
      <c r="R458" s="23"/>
      <c r="V458" s="22"/>
      <c r="W458" s="44"/>
      <c r="X458" s="44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  <c r="BA458" s="22"/>
      <c r="BB458" s="22"/>
      <c r="BC458" s="22"/>
      <c r="BD458" s="22"/>
      <c r="BE458" s="22"/>
      <c r="BF458" s="22"/>
      <c r="BG458" s="22"/>
      <c r="BH458" s="22"/>
      <c r="BI458" s="22"/>
    </row>
    <row r="459">
      <c r="D459" s="63"/>
      <c r="E459" s="63"/>
      <c r="H459" s="122"/>
      <c r="J459" s="21"/>
      <c r="K459" s="21"/>
      <c r="L459" s="21"/>
      <c r="R459" s="23"/>
      <c r="V459" s="22"/>
      <c r="W459" s="44"/>
      <c r="X459" s="44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  <c r="BA459" s="22"/>
      <c r="BB459" s="22"/>
      <c r="BC459" s="22"/>
      <c r="BD459" s="22"/>
      <c r="BE459" s="22"/>
      <c r="BF459" s="22"/>
      <c r="BG459" s="22"/>
      <c r="BH459" s="22"/>
      <c r="BI459" s="22"/>
    </row>
    <row r="460">
      <c r="D460" s="63"/>
      <c r="E460" s="63"/>
      <c r="H460" s="122"/>
      <c r="J460" s="21"/>
      <c r="K460" s="21"/>
      <c r="L460" s="21"/>
      <c r="R460" s="23"/>
      <c r="V460" s="22"/>
      <c r="W460" s="44"/>
      <c r="X460" s="44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  <c r="BA460" s="22"/>
      <c r="BB460" s="22"/>
      <c r="BC460" s="22"/>
      <c r="BD460" s="22"/>
      <c r="BE460" s="22"/>
      <c r="BF460" s="22"/>
      <c r="BG460" s="22"/>
      <c r="BH460" s="22"/>
      <c r="BI460" s="22"/>
    </row>
    <row r="461">
      <c r="D461" s="63"/>
      <c r="E461" s="63"/>
      <c r="H461" s="122"/>
      <c r="J461" s="21"/>
      <c r="K461" s="21"/>
      <c r="L461" s="21"/>
      <c r="R461" s="23"/>
      <c r="V461" s="30"/>
      <c r="W461" s="44"/>
      <c r="X461" s="44"/>
      <c r="AA461" s="30"/>
      <c r="AB461" s="30"/>
      <c r="AC461" s="30"/>
      <c r="AD461" s="30"/>
      <c r="AE461" s="30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  <c r="BA461" s="22"/>
      <c r="BB461" s="22"/>
      <c r="BC461" s="22"/>
      <c r="BD461" s="22"/>
      <c r="BE461" s="22"/>
      <c r="BF461" s="22"/>
      <c r="BG461" s="22"/>
      <c r="BH461" s="22"/>
      <c r="BI461" s="22"/>
    </row>
    <row r="462">
      <c r="D462" s="63"/>
      <c r="E462" s="63"/>
      <c r="H462" s="122"/>
      <c r="J462" s="21"/>
      <c r="K462" s="21"/>
      <c r="L462" s="21"/>
      <c r="R462" s="23"/>
      <c r="V462" s="30"/>
      <c r="W462" s="44"/>
      <c r="X462" s="44"/>
      <c r="AA462" s="30"/>
      <c r="AB462" s="30"/>
      <c r="AC462" s="30"/>
      <c r="AD462" s="30"/>
      <c r="AE462" s="30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  <c r="BA462" s="22"/>
      <c r="BB462" s="22"/>
      <c r="BC462" s="22"/>
      <c r="BD462" s="22"/>
      <c r="BE462" s="22"/>
      <c r="BF462" s="22"/>
      <c r="BG462" s="22"/>
      <c r="BH462" s="22"/>
      <c r="BI462" s="22"/>
    </row>
    <row r="463">
      <c r="D463" s="63"/>
      <c r="E463" s="63"/>
      <c r="H463" s="122"/>
      <c r="J463" s="21"/>
      <c r="K463" s="21"/>
      <c r="L463" s="21"/>
      <c r="R463" s="23"/>
      <c r="V463" s="22"/>
      <c r="W463" s="44"/>
      <c r="X463" s="44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  <c r="BA463" s="22"/>
      <c r="BB463" s="22"/>
      <c r="BC463" s="22"/>
      <c r="BD463" s="22"/>
      <c r="BE463" s="22"/>
      <c r="BF463" s="22"/>
      <c r="BG463" s="22"/>
      <c r="BH463" s="22"/>
      <c r="BI463" s="22"/>
    </row>
    <row r="464">
      <c r="D464" s="63"/>
      <c r="E464" s="63"/>
      <c r="H464" s="122"/>
      <c r="J464" s="21"/>
      <c r="K464" s="21"/>
      <c r="L464" s="21"/>
      <c r="R464" s="23"/>
      <c r="V464" s="22"/>
      <c r="W464" s="44"/>
      <c r="X464" s="44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  <c r="BA464" s="22"/>
      <c r="BB464" s="22"/>
      <c r="BC464" s="22"/>
      <c r="BD464" s="22"/>
      <c r="BE464" s="22"/>
      <c r="BF464" s="22"/>
      <c r="BG464" s="22"/>
      <c r="BH464" s="22"/>
      <c r="BI464" s="22"/>
    </row>
    <row r="465">
      <c r="D465" s="63"/>
      <c r="E465" s="63"/>
      <c r="H465" s="122"/>
      <c r="J465" s="21"/>
      <c r="K465" s="21"/>
      <c r="L465" s="21"/>
      <c r="R465" s="23"/>
      <c r="V465" s="22"/>
      <c r="W465" s="44"/>
      <c r="X465" s="44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S465" s="22"/>
      <c r="AT465" s="22"/>
      <c r="AU465" s="22"/>
      <c r="AV465" s="22"/>
      <c r="AW465" s="22"/>
      <c r="AX465" s="22"/>
      <c r="AY465" s="22"/>
      <c r="AZ465" s="22"/>
      <c r="BA465" s="22"/>
      <c r="BB465" s="22"/>
      <c r="BC465" s="22"/>
      <c r="BD465" s="22"/>
      <c r="BE465" s="22"/>
      <c r="BF465" s="22"/>
      <c r="BG465" s="22"/>
      <c r="BH465" s="22"/>
      <c r="BI465" s="22"/>
    </row>
    <row r="466">
      <c r="D466" s="63"/>
      <c r="E466" s="63"/>
      <c r="H466" s="122"/>
      <c r="J466" s="21"/>
      <c r="K466" s="21"/>
      <c r="L466" s="21"/>
      <c r="R466" s="23"/>
      <c r="V466" s="22"/>
      <c r="W466" s="44"/>
      <c r="X466" s="44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S466" s="22"/>
      <c r="AT466" s="22"/>
      <c r="AU466" s="22"/>
      <c r="AV466" s="22"/>
      <c r="AW466" s="22"/>
      <c r="AX466" s="22"/>
      <c r="AY466" s="22"/>
      <c r="AZ466" s="22"/>
      <c r="BA466" s="22"/>
      <c r="BB466" s="22"/>
      <c r="BC466" s="22"/>
      <c r="BD466" s="22"/>
      <c r="BE466" s="22"/>
      <c r="BF466" s="22"/>
      <c r="BG466" s="22"/>
      <c r="BH466" s="22"/>
      <c r="BI466" s="22"/>
    </row>
    <row r="467">
      <c r="A467" s="25"/>
      <c r="B467" s="50"/>
      <c r="C467" s="56"/>
      <c r="D467" s="120"/>
      <c r="E467" s="53"/>
      <c r="H467" s="106"/>
      <c r="I467" s="72"/>
      <c r="J467" s="21"/>
      <c r="K467" s="21"/>
      <c r="L467" s="21"/>
      <c r="M467" s="22"/>
      <c r="N467" s="22"/>
      <c r="O467" s="22"/>
      <c r="P467" s="22"/>
      <c r="Q467" s="22"/>
      <c r="R467" s="23"/>
      <c r="S467" s="22"/>
      <c r="T467" s="22"/>
      <c r="U467" s="22"/>
      <c r="V467" s="22"/>
      <c r="W467" s="24"/>
      <c r="X467" s="24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2"/>
      <c r="AW467" s="22"/>
      <c r="AX467" s="22"/>
      <c r="AY467" s="22"/>
      <c r="AZ467" s="22"/>
      <c r="BA467" s="22"/>
      <c r="BB467" s="22"/>
      <c r="BC467" s="22"/>
      <c r="BD467" s="22"/>
      <c r="BE467" s="22"/>
      <c r="BF467" s="22"/>
      <c r="BG467" s="22"/>
      <c r="BH467" s="22"/>
      <c r="BI467" s="22"/>
    </row>
    <row r="468">
      <c r="A468" s="25"/>
      <c r="B468" s="50"/>
      <c r="C468" s="56"/>
      <c r="D468" s="120"/>
      <c r="E468" s="53"/>
      <c r="H468" s="106"/>
      <c r="I468" s="72"/>
      <c r="J468" s="21"/>
      <c r="K468" s="21"/>
      <c r="L468" s="21"/>
      <c r="M468" s="22"/>
      <c r="N468" s="22"/>
      <c r="O468" s="22"/>
      <c r="P468" s="22"/>
      <c r="Q468" s="22"/>
      <c r="R468" s="23"/>
      <c r="S468" s="22"/>
      <c r="T468" s="22"/>
      <c r="U468" s="22"/>
      <c r="V468" s="22"/>
      <c r="W468" s="24"/>
      <c r="X468" s="24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  <c r="BA468" s="22"/>
      <c r="BB468" s="22"/>
      <c r="BC468" s="22"/>
      <c r="BD468" s="22"/>
      <c r="BE468" s="22"/>
      <c r="BF468" s="22"/>
      <c r="BG468" s="22"/>
      <c r="BH468" s="22"/>
      <c r="BI468" s="22"/>
    </row>
    <row r="469">
      <c r="A469" s="25"/>
      <c r="B469" s="50"/>
      <c r="C469" s="56"/>
      <c r="D469" s="120"/>
      <c r="E469" s="53"/>
      <c r="H469" s="106"/>
      <c r="I469" s="72"/>
      <c r="J469" s="21"/>
      <c r="K469" s="21"/>
      <c r="L469" s="21"/>
      <c r="M469" s="22"/>
      <c r="N469" s="22"/>
      <c r="O469" s="22"/>
      <c r="P469" s="22"/>
      <c r="Q469" s="22"/>
      <c r="R469" s="23"/>
      <c r="S469" s="22"/>
      <c r="T469" s="22"/>
      <c r="U469" s="22"/>
      <c r="V469" s="22"/>
      <c r="W469" s="24"/>
      <c r="X469" s="24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S469" s="22"/>
      <c r="AT469" s="22"/>
      <c r="AU469" s="22"/>
      <c r="AV469" s="22"/>
      <c r="AW469" s="22"/>
      <c r="AX469" s="22"/>
      <c r="AY469" s="22"/>
      <c r="AZ469" s="22"/>
      <c r="BA469" s="22"/>
      <c r="BB469" s="22"/>
      <c r="BC469" s="22"/>
      <c r="BD469" s="22"/>
      <c r="BE469" s="22"/>
      <c r="BF469" s="22"/>
      <c r="BG469" s="22"/>
      <c r="BH469" s="22"/>
      <c r="BI469" s="22"/>
    </row>
    <row r="470">
      <c r="A470" s="25"/>
      <c r="B470" s="50"/>
      <c r="C470" s="56"/>
      <c r="D470" s="120"/>
      <c r="E470" s="53"/>
      <c r="H470" s="106"/>
      <c r="I470" s="72"/>
      <c r="J470" s="21"/>
      <c r="K470" s="21"/>
      <c r="L470" s="21"/>
      <c r="M470" s="22"/>
      <c r="N470" s="22"/>
      <c r="O470" s="22"/>
      <c r="P470" s="22"/>
      <c r="Q470" s="22"/>
      <c r="R470" s="23"/>
      <c r="S470" s="22"/>
      <c r="T470" s="22"/>
      <c r="U470" s="22"/>
      <c r="V470" s="22"/>
      <c r="W470" s="24"/>
      <c r="X470" s="24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  <c r="BA470" s="22"/>
      <c r="BB470" s="22"/>
      <c r="BC470" s="22"/>
      <c r="BD470" s="22"/>
      <c r="BE470" s="22"/>
      <c r="BF470" s="22"/>
      <c r="BG470" s="22"/>
      <c r="BH470" s="22"/>
      <c r="BI470" s="22"/>
    </row>
    <row r="471">
      <c r="A471" s="25"/>
      <c r="B471" s="50"/>
      <c r="C471" s="56"/>
      <c r="D471" s="120"/>
      <c r="E471" s="53"/>
      <c r="H471" s="106"/>
      <c r="I471" s="72"/>
      <c r="J471" s="21"/>
      <c r="K471" s="21"/>
      <c r="L471" s="21"/>
      <c r="M471" s="22"/>
      <c r="N471" s="22"/>
      <c r="O471" s="22"/>
      <c r="P471" s="22"/>
      <c r="Q471" s="22"/>
      <c r="R471" s="23"/>
      <c r="S471" s="22"/>
      <c r="T471" s="22"/>
      <c r="U471" s="22"/>
      <c r="V471" s="22"/>
      <c r="W471" s="24"/>
      <c r="X471" s="24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2"/>
      <c r="AW471" s="22"/>
      <c r="AX471" s="22"/>
      <c r="AY471" s="22"/>
      <c r="AZ471" s="22"/>
      <c r="BA471" s="22"/>
      <c r="BB471" s="22"/>
      <c r="BC471" s="22"/>
      <c r="BD471" s="22"/>
      <c r="BE471" s="22"/>
      <c r="BF471" s="22"/>
      <c r="BG471" s="22"/>
      <c r="BH471" s="22"/>
      <c r="BI471" s="22"/>
    </row>
    <row r="472">
      <c r="A472" s="25"/>
      <c r="B472" s="50"/>
      <c r="C472" s="56"/>
      <c r="D472" s="120"/>
      <c r="E472" s="53"/>
      <c r="H472" s="106"/>
      <c r="I472" s="72"/>
      <c r="J472" s="21"/>
      <c r="K472" s="21"/>
      <c r="L472" s="21"/>
      <c r="M472" s="22"/>
      <c r="N472" s="22"/>
      <c r="O472" s="22"/>
      <c r="P472" s="22"/>
      <c r="Q472" s="22"/>
      <c r="R472" s="23"/>
      <c r="S472" s="22"/>
      <c r="T472" s="22"/>
      <c r="U472" s="22"/>
      <c r="V472" s="22"/>
      <c r="W472" s="24"/>
      <c r="X472" s="24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S472" s="22"/>
      <c r="AT472" s="22"/>
      <c r="AU472" s="22"/>
      <c r="AV472" s="22"/>
      <c r="AW472" s="22"/>
      <c r="AX472" s="22"/>
      <c r="AY472" s="22"/>
      <c r="AZ472" s="22"/>
      <c r="BA472" s="22"/>
      <c r="BB472" s="22"/>
      <c r="BC472" s="22"/>
      <c r="BD472" s="22"/>
      <c r="BE472" s="22"/>
      <c r="BF472" s="22"/>
      <c r="BG472" s="22"/>
      <c r="BH472" s="22"/>
      <c r="BI472" s="22"/>
    </row>
    <row r="473">
      <c r="A473" s="25"/>
      <c r="B473" s="50"/>
      <c r="C473" s="56"/>
      <c r="D473" s="120"/>
      <c r="E473" s="53"/>
      <c r="H473" s="106"/>
      <c r="I473" s="72"/>
      <c r="J473" s="21"/>
      <c r="K473" s="21"/>
      <c r="L473" s="21"/>
      <c r="M473" s="22"/>
      <c r="N473" s="22"/>
      <c r="O473" s="22"/>
      <c r="P473" s="22"/>
      <c r="Q473" s="22"/>
      <c r="R473" s="23"/>
      <c r="S473" s="22"/>
      <c r="T473" s="22"/>
      <c r="U473" s="22"/>
      <c r="V473" s="22"/>
      <c r="W473" s="24"/>
      <c r="X473" s="24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S473" s="22"/>
      <c r="AT473" s="22"/>
      <c r="AU473" s="22"/>
      <c r="AV473" s="22"/>
      <c r="AW473" s="22"/>
      <c r="AX473" s="22"/>
      <c r="AY473" s="22"/>
      <c r="AZ473" s="22"/>
      <c r="BA473" s="22"/>
      <c r="BB473" s="22"/>
      <c r="BC473" s="22"/>
      <c r="BD473" s="22"/>
      <c r="BE473" s="22"/>
      <c r="BF473" s="22"/>
      <c r="BG473" s="22"/>
      <c r="BH473" s="22"/>
      <c r="BI473" s="22"/>
    </row>
    <row r="474">
      <c r="A474" s="25"/>
      <c r="B474" s="50"/>
      <c r="C474" s="56"/>
      <c r="D474" s="120"/>
      <c r="E474" s="53"/>
      <c r="H474" s="106"/>
      <c r="I474" s="72"/>
      <c r="J474" s="21"/>
      <c r="K474" s="21"/>
      <c r="L474" s="21"/>
      <c r="M474" s="22"/>
      <c r="N474" s="22"/>
      <c r="O474" s="22"/>
      <c r="P474" s="22"/>
      <c r="Q474" s="22"/>
      <c r="R474" s="23"/>
      <c r="S474" s="22"/>
      <c r="T474" s="22"/>
      <c r="U474" s="22"/>
      <c r="V474" s="22"/>
      <c r="W474" s="24"/>
      <c r="X474" s="24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  <c r="BA474" s="22"/>
      <c r="BB474" s="22"/>
      <c r="BC474" s="22"/>
      <c r="BD474" s="22"/>
      <c r="BE474" s="22"/>
      <c r="BF474" s="22"/>
      <c r="BG474" s="22"/>
      <c r="BH474" s="22"/>
      <c r="BI474" s="22"/>
    </row>
    <row r="475">
      <c r="A475" s="25"/>
      <c r="B475" s="50"/>
      <c r="C475" s="56"/>
      <c r="D475" s="120"/>
      <c r="E475" s="53"/>
      <c r="H475" s="106"/>
      <c r="I475" s="72"/>
      <c r="J475" s="21"/>
      <c r="K475" s="21"/>
      <c r="L475" s="21"/>
      <c r="M475" s="22"/>
      <c r="N475" s="22"/>
      <c r="O475" s="22"/>
      <c r="P475" s="22"/>
      <c r="Q475" s="22"/>
      <c r="R475" s="23"/>
      <c r="S475" s="22"/>
      <c r="T475" s="22"/>
      <c r="U475" s="22"/>
      <c r="V475" s="22"/>
      <c r="W475" s="24"/>
      <c r="X475" s="24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  <c r="BA475" s="22"/>
      <c r="BB475" s="22"/>
      <c r="BC475" s="22"/>
      <c r="BD475" s="22"/>
      <c r="BE475" s="22"/>
      <c r="BF475" s="22"/>
      <c r="BG475" s="22"/>
      <c r="BH475" s="22"/>
      <c r="BI475" s="22"/>
    </row>
    <row r="476">
      <c r="A476" s="25"/>
      <c r="B476" s="50"/>
      <c r="C476" s="56"/>
      <c r="D476" s="120"/>
      <c r="E476" s="53"/>
      <c r="H476" s="106"/>
      <c r="I476" s="72"/>
      <c r="J476" s="21"/>
      <c r="K476" s="21"/>
      <c r="L476" s="21"/>
      <c r="M476" s="22"/>
      <c r="N476" s="22"/>
      <c r="O476" s="22"/>
      <c r="P476" s="22"/>
      <c r="Q476" s="22"/>
      <c r="R476" s="23"/>
      <c r="S476" s="22"/>
      <c r="T476" s="22"/>
      <c r="U476" s="22"/>
      <c r="V476" s="22"/>
      <c r="W476" s="24"/>
      <c r="X476" s="24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S476" s="22"/>
      <c r="AT476" s="22"/>
      <c r="AU476" s="22"/>
      <c r="AV476" s="22"/>
      <c r="AW476" s="22"/>
      <c r="AX476" s="22"/>
      <c r="AY476" s="22"/>
      <c r="AZ476" s="22"/>
      <c r="BA476" s="22"/>
      <c r="BB476" s="22"/>
      <c r="BC476" s="22"/>
      <c r="BD476" s="22"/>
      <c r="BE476" s="22"/>
      <c r="BF476" s="22"/>
      <c r="BG476" s="22"/>
      <c r="BH476" s="22"/>
      <c r="BI476" s="22"/>
    </row>
    <row r="477">
      <c r="A477" s="124"/>
      <c r="B477" s="125"/>
      <c r="C477" s="29"/>
      <c r="D477" s="126"/>
      <c r="E477" s="126"/>
      <c r="F477" s="124"/>
      <c r="G477" s="30"/>
      <c r="H477" s="127"/>
      <c r="I477" s="29"/>
      <c r="J477" s="29"/>
      <c r="K477" s="30"/>
      <c r="L477" s="30"/>
      <c r="M477" s="30"/>
      <c r="N477" s="30"/>
      <c r="O477" s="30"/>
      <c r="P477" s="30"/>
      <c r="Q477" s="30"/>
      <c r="R477" s="128"/>
      <c r="S477" s="30"/>
      <c r="T477" s="30"/>
      <c r="U477" s="30"/>
      <c r="V477" s="22"/>
      <c r="W477" s="7"/>
      <c r="X477" s="7"/>
      <c r="Y477" s="29"/>
      <c r="Z477" s="29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  <c r="AY477" s="22"/>
      <c r="AZ477" s="22"/>
      <c r="BA477" s="22"/>
      <c r="BB477" s="22"/>
      <c r="BC477" s="22"/>
      <c r="BD477" s="22"/>
      <c r="BE477" s="22"/>
      <c r="BF477" s="22"/>
      <c r="BG477" s="22"/>
      <c r="BH477" s="22"/>
      <c r="BI477" s="22"/>
    </row>
    <row r="478">
      <c r="A478" s="25"/>
      <c r="B478" s="50"/>
      <c r="C478" s="56"/>
      <c r="D478" s="120"/>
      <c r="E478" s="53"/>
      <c r="H478" s="106"/>
      <c r="I478" s="72"/>
      <c r="J478" s="21"/>
      <c r="K478" s="21"/>
      <c r="L478" s="21"/>
      <c r="M478" s="22"/>
      <c r="N478" s="22"/>
      <c r="O478" s="22"/>
      <c r="P478" s="22"/>
      <c r="Q478" s="22"/>
      <c r="R478" s="23"/>
      <c r="S478" s="22"/>
      <c r="T478" s="22"/>
      <c r="U478" s="22"/>
      <c r="V478" s="22"/>
      <c r="W478" s="24"/>
      <c r="X478" s="24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  <c r="BA478" s="22"/>
      <c r="BB478" s="22"/>
      <c r="BC478" s="22"/>
      <c r="BD478" s="22"/>
      <c r="BE478" s="22"/>
      <c r="BF478" s="22"/>
      <c r="BG478" s="22"/>
      <c r="BH478" s="22"/>
      <c r="BI478" s="22"/>
    </row>
    <row r="479">
      <c r="A479" s="25"/>
      <c r="B479" s="50"/>
      <c r="C479" s="56"/>
      <c r="D479" s="120"/>
      <c r="E479" s="53"/>
      <c r="H479" s="106"/>
      <c r="I479" s="72"/>
      <c r="J479" s="21"/>
      <c r="K479" s="21"/>
      <c r="L479" s="21"/>
      <c r="M479" s="22"/>
      <c r="N479" s="22"/>
      <c r="O479" s="22"/>
      <c r="P479" s="22"/>
      <c r="Q479" s="22"/>
      <c r="R479" s="23"/>
      <c r="S479" s="22"/>
      <c r="T479" s="22"/>
      <c r="U479" s="22"/>
      <c r="V479" s="22"/>
      <c r="W479" s="24"/>
      <c r="X479" s="24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2"/>
      <c r="AW479" s="22"/>
      <c r="AX479" s="22"/>
      <c r="AY479" s="22"/>
      <c r="AZ479" s="22"/>
      <c r="BA479" s="22"/>
      <c r="BB479" s="22"/>
      <c r="BC479" s="22"/>
      <c r="BD479" s="22"/>
      <c r="BE479" s="22"/>
      <c r="BF479" s="22"/>
      <c r="BG479" s="22"/>
      <c r="BH479" s="22"/>
      <c r="BI479" s="22"/>
    </row>
    <row r="480">
      <c r="A480" s="25"/>
      <c r="B480" s="50"/>
      <c r="C480" s="56"/>
      <c r="D480" s="120"/>
      <c r="E480" s="53"/>
      <c r="H480" s="106"/>
      <c r="I480" s="72"/>
      <c r="J480" s="21"/>
      <c r="K480" s="21"/>
      <c r="L480" s="21"/>
      <c r="M480" s="22"/>
      <c r="N480" s="22"/>
      <c r="O480" s="22"/>
      <c r="P480" s="22"/>
      <c r="Q480" s="22"/>
      <c r="R480" s="23"/>
      <c r="S480" s="22"/>
      <c r="T480" s="22"/>
      <c r="U480" s="22"/>
      <c r="V480" s="22"/>
      <c r="W480" s="24"/>
      <c r="X480" s="24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  <c r="AZ480" s="22"/>
      <c r="BA480" s="22"/>
      <c r="BB480" s="22"/>
      <c r="BC480" s="22"/>
      <c r="BD480" s="22"/>
      <c r="BE480" s="22"/>
      <c r="BF480" s="22"/>
      <c r="BG480" s="22"/>
      <c r="BH480" s="22"/>
      <c r="BI480" s="22"/>
    </row>
    <row r="481">
      <c r="A481" s="25"/>
      <c r="B481" s="50"/>
      <c r="C481" s="56"/>
      <c r="D481" s="120"/>
      <c r="E481" s="53"/>
      <c r="H481" s="106"/>
      <c r="I481" s="72"/>
      <c r="J481" s="21"/>
      <c r="K481" s="21"/>
      <c r="L481" s="21"/>
      <c r="M481" s="22"/>
      <c r="N481" s="22"/>
      <c r="O481" s="22"/>
      <c r="P481" s="22"/>
      <c r="Q481" s="22"/>
      <c r="R481" s="23"/>
      <c r="S481" s="22"/>
      <c r="T481" s="22"/>
      <c r="U481" s="22"/>
      <c r="V481" s="22"/>
      <c r="W481" s="24"/>
      <c r="X481" s="24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S481" s="22"/>
      <c r="AT481" s="22"/>
      <c r="AU481" s="22"/>
      <c r="AV481" s="22"/>
      <c r="AW481" s="22"/>
      <c r="AX481" s="22"/>
      <c r="AY481" s="22"/>
      <c r="AZ481" s="22"/>
      <c r="BA481" s="22"/>
      <c r="BB481" s="22"/>
      <c r="BC481" s="22"/>
      <c r="BD481" s="22"/>
      <c r="BE481" s="22"/>
      <c r="BF481" s="22"/>
      <c r="BG481" s="22"/>
      <c r="BH481" s="22"/>
      <c r="BI481" s="22"/>
    </row>
    <row r="482">
      <c r="A482" s="25"/>
      <c r="B482" s="50"/>
      <c r="C482" s="56"/>
      <c r="D482" s="120"/>
      <c r="E482" s="53"/>
      <c r="H482" s="106"/>
      <c r="I482" s="72"/>
      <c r="J482" s="21"/>
      <c r="K482" s="21"/>
      <c r="L482" s="21"/>
      <c r="M482" s="22"/>
      <c r="N482" s="22"/>
      <c r="O482" s="22"/>
      <c r="P482" s="22"/>
      <c r="Q482" s="22"/>
      <c r="R482" s="23"/>
      <c r="S482" s="22"/>
      <c r="T482" s="22"/>
      <c r="U482" s="22"/>
      <c r="V482" s="22"/>
      <c r="W482" s="24"/>
      <c r="X482" s="24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  <c r="BA482" s="22"/>
      <c r="BB482" s="22"/>
      <c r="BC482" s="22"/>
      <c r="BD482" s="22"/>
      <c r="BE482" s="22"/>
      <c r="BF482" s="22"/>
      <c r="BG482" s="22"/>
      <c r="BH482" s="22"/>
      <c r="BI482" s="22"/>
    </row>
    <row r="483">
      <c r="A483" s="25"/>
      <c r="B483" s="50"/>
      <c r="C483" s="56"/>
      <c r="D483" s="120"/>
      <c r="E483" s="53"/>
      <c r="H483" s="106"/>
      <c r="I483" s="72"/>
      <c r="J483" s="21"/>
      <c r="K483" s="21"/>
      <c r="L483" s="21"/>
      <c r="M483" s="22"/>
      <c r="N483" s="22"/>
      <c r="O483" s="22"/>
      <c r="P483" s="22"/>
      <c r="Q483" s="22"/>
      <c r="R483" s="23"/>
      <c r="S483" s="22"/>
      <c r="T483" s="22"/>
      <c r="U483" s="22"/>
      <c r="V483" s="22"/>
      <c r="W483" s="24"/>
      <c r="X483" s="24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  <c r="AY483" s="22"/>
      <c r="AZ483" s="22"/>
      <c r="BA483" s="22"/>
      <c r="BB483" s="22"/>
      <c r="BC483" s="22"/>
      <c r="BD483" s="22"/>
      <c r="BE483" s="22"/>
      <c r="BF483" s="22"/>
      <c r="BG483" s="22"/>
      <c r="BH483" s="22"/>
      <c r="BI483" s="22"/>
    </row>
    <row r="484">
      <c r="A484" s="25"/>
      <c r="B484" s="50"/>
      <c r="C484" s="56"/>
      <c r="D484" s="120"/>
      <c r="E484" s="53"/>
      <c r="H484" s="106"/>
      <c r="I484" s="72"/>
      <c r="J484" s="21"/>
      <c r="K484" s="21"/>
      <c r="L484" s="21"/>
      <c r="M484" s="22"/>
      <c r="N484" s="22"/>
      <c r="O484" s="22"/>
      <c r="P484" s="22"/>
      <c r="Q484" s="22"/>
      <c r="R484" s="23"/>
      <c r="S484" s="22"/>
      <c r="T484" s="22"/>
      <c r="U484" s="22"/>
      <c r="V484" s="22"/>
      <c r="W484" s="24"/>
      <c r="X484" s="24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  <c r="AZ484" s="22"/>
      <c r="BA484" s="22"/>
      <c r="BB484" s="22"/>
      <c r="BC484" s="22"/>
      <c r="BD484" s="22"/>
      <c r="BE484" s="22"/>
      <c r="BF484" s="22"/>
      <c r="BG484" s="22"/>
      <c r="BH484" s="22"/>
      <c r="BI484" s="22"/>
    </row>
    <row r="485">
      <c r="A485" s="25"/>
      <c r="B485" s="50"/>
      <c r="C485" s="56"/>
      <c r="D485" s="120"/>
      <c r="E485" s="53"/>
      <c r="H485" s="106"/>
      <c r="I485" s="72"/>
      <c r="J485" s="21"/>
      <c r="K485" s="21"/>
      <c r="L485" s="21"/>
      <c r="M485" s="22"/>
      <c r="N485" s="22"/>
      <c r="O485" s="22"/>
      <c r="P485" s="22"/>
      <c r="Q485" s="22"/>
      <c r="R485" s="23"/>
      <c r="S485" s="22"/>
      <c r="T485" s="22"/>
      <c r="U485" s="22"/>
      <c r="V485" s="22"/>
      <c r="W485" s="24"/>
      <c r="X485" s="24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  <c r="BA485" s="22"/>
      <c r="BB485" s="22"/>
      <c r="BC485" s="22"/>
      <c r="BD485" s="22"/>
      <c r="BE485" s="22"/>
      <c r="BF485" s="22"/>
      <c r="BG485" s="22"/>
      <c r="BH485" s="22"/>
      <c r="BI485" s="22"/>
    </row>
    <row r="486">
      <c r="A486" s="25"/>
      <c r="B486" s="50"/>
      <c r="C486" s="56"/>
      <c r="D486" s="120"/>
      <c r="E486" s="53"/>
      <c r="H486" s="106"/>
      <c r="I486" s="72"/>
      <c r="J486" s="21"/>
      <c r="K486" s="21"/>
      <c r="L486" s="21"/>
      <c r="M486" s="22"/>
      <c r="N486" s="22"/>
      <c r="O486" s="22"/>
      <c r="P486" s="22"/>
      <c r="Q486" s="22"/>
      <c r="R486" s="23"/>
      <c r="S486" s="22"/>
      <c r="T486" s="22"/>
      <c r="U486" s="22"/>
      <c r="V486" s="22"/>
      <c r="W486" s="24"/>
      <c r="X486" s="24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  <c r="AZ486" s="22"/>
      <c r="BA486" s="22"/>
      <c r="BB486" s="22"/>
      <c r="BC486" s="22"/>
      <c r="BD486" s="22"/>
      <c r="BE486" s="22"/>
      <c r="BF486" s="22"/>
      <c r="BG486" s="22"/>
      <c r="BH486" s="22"/>
      <c r="BI486" s="22"/>
    </row>
    <row r="487">
      <c r="A487" s="25"/>
      <c r="B487" s="50"/>
      <c r="C487" s="56"/>
      <c r="D487" s="120"/>
      <c r="E487" s="53"/>
      <c r="H487" s="106"/>
      <c r="I487" s="72"/>
      <c r="J487" s="21"/>
      <c r="K487" s="21"/>
      <c r="L487" s="21"/>
      <c r="M487" s="22"/>
      <c r="N487" s="22"/>
      <c r="O487" s="22"/>
      <c r="P487" s="22"/>
      <c r="Q487" s="22"/>
      <c r="R487" s="23"/>
      <c r="S487" s="22"/>
      <c r="T487" s="22"/>
      <c r="U487" s="22"/>
      <c r="V487" s="22"/>
      <c r="W487" s="24"/>
      <c r="X487" s="24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22"/>
      <c r="BA487" s="22"/>
      <c r="BB487" s="22"/>
      <c r="BC487" s="22"/>
      <c r="BD487" s="22"/>
      <c r="BE487" s="22"/>
      <c r="BF487" s="22"/>
      <c r="BG487" s="22"/>
      <c r="BH487" s="22"/>
      <c r="BI487" s="22"/>
    </row>
    <row r="488">
      <c r="A488" s="25"/>
      <c r="B488" s="50"/>
      <c r="C488" s="56"/>
      <c r="D488" s="120"/>
      <c r="E488" s="53"/>
      <c r="H488" s="106"/>
      <c r="I488" s="72"/>
      <c r="J488" s="21"/>
      <c r="K488" s="21"/>
      <c r="L488" s="21"/>
      <c r="M488" s="22"/>
      <c r="N488" s="22"/>
      <c r="O488" s="22"/>
      <c r="P488" s="22"/>
      <c r="Q488" s="22"/>
      <c r="R488" s="23"/>
      <c r="S488" s="22"/>
      <c r="T488" s="22"/>
      <c r="U488" s="22"/>
      <c r="V488" s="22"/>
      <c r="W488" s="24"/>
      <c r="X488" s="24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  <c r="AZ488" s="22"/>
      <c r="BA488" s="22"/>
      <c r="BB488" s="22"/>
      <c r="BC488" s="22"/>
      <c r="BD488" s="22"/>
      <c r="BE488" s="22"/>
      <c r="BF488" s="22"/>
      <c r="BG488" s="22"/>
      <c r="BH488" s="22"/>
      <c r="BI488" s="22"/>
    </row>
    <row r="489">
      <c r="A489" s="25"/>
      <c r="B489" s="50"/>
      <c r="C489" s="56"/>
      <c r="D489" s="120"/>
      <c r="E489" s="53"/>
      <c r="H489" s="106"/>
      <c r="I489" s="72"/>
      <c r="J489" s="21"/>
      <c r="K489" s="21"/>
      <c r="L489" s="21"/>
      <c r="M489" s="22"/>
      <c r="N489" s="22"/>
      <c r="O489" s="22"/>
      <c r="P489" s="22"/>
      <c r="Q489" s="22"/>
      <c r="R489" s="23"/>
      <c r="S489" s="22"/>
      <c r="T489" s="22"/>
      <c r="U489" s="22"/>
      <c r="V489" s="22"/>
      <c r="W489" s="24"/>
      <c r="X489" s="24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  <c r="AZ489" s="22"/>
      <c r="BA489" s="22"/>
      <c r="BB489" s="22"/>
      <c r="BC489" s="22"/>
      <c r="BD489" s="22"/>
      <c r="BE489" s="22"/>
      <c r="BF489" s="22"/>
      <c r="BG489" s="22"/>
      <c r="BH489" s="22"/>
      <c r="BI489" s="22"/>
    </row>
    <row r="490">
      <c r="A490" s="25"/>
      <c r="B490" s="50"/>
      <c r="C490" s="56"/>
      <c r="D490" s="120"/>
      <c r="E490" s="53"/>
      <c r="H490" s="106"/>
      <c r="I490" s="72"/>
      <c r="J490" s="21"/>
      <c r="K490" s="21"/>
      <c r="L490" s="21"/>
      <c r="M490" s="22"/>
      <c r="N490" s="22"/>
      <c r="O490" s="22"/>
      <c r="P490" s="22"/>
      <c r="Q490" s="22"/>
      <c r="R490" s="23"/>
      <c r="S490" s="22"/>
      <c r="T490" s="22"/>
      <c r="U490" s="22"/>
      <c r="V490" s="22"/>
      <c r="W490" s="24"/>
      <c r="X490" s="24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  <c r="AZ490" s="22"/>
      <c r="BA490" s="22"/>
      <c r="BB490" s="22"/>
      <c r="BC490" s="22"/>
      <c r="BD490" s="22"/>
      <c r="BE490" s="22"/>
      <c r="BF490" s="22"/>
      <c r="BG490" s="22"/>
      <c r="BH490" s="22"/>
      <c r="BI490" s="22"/>
    </row>
    <row r="491">
      <c r="A491" s="25"/>
      <c r="B491" s="50"/>
      <c r="C491" s="56"/>
      <c r="D491" s="120"/>
      <c r="E491" s="53"/>
      <c r="H491" s="106"/>
      <c r="I491" s="72"/>
      <c r="J491" s="21"/>
      <c r="K491" s="21"/>
      <c r="L491" s="21"/>
      <c r="M491" s="22"/>
      <c r="N491" s="22"/>
      <c r="O491" s="22"/>
      <c r="P491" s="22"/>
      <c r="Q491" s="22"/>
      <c r="R491" s="23"/>
      <c r="S491" s="22"/>
      <c r="T491" s="22"/>
      <c r="U491" s="22"/>
      <c r="V491" s="22"/>
      <c r="W491" s="24"/>
      <c r="X491" s="24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  <c r="AP491" s="22"/>
      <c r="AQ491" s="22"/>
      <c r="AR491" s="22"/>
      <c r="AS491" s="22"/>
      <c r="AT491" s="22"/>
      <c r="AU491" s="22"/>
      <c r="AV491" s="22"/>
      <c r="AW491" s="22"/>
      <c r="AX491" s="22"/>
      <c r="AY491" s="22"/>
      <c r="AZ491" s="22"/>
      <c r="BA491" s="22"/>
      <c r="BB491" s="22"/>
      <c r="BC491" s="22"/>
      <c r="BD491" s="22"/>
      <c r="BE491" s="22"/>
      <c r="BF491" s="22"/>
      <c r="BG491" s="22"/>
      <c r="BH491" s="22"/>
      <c r="BI491" s="22"/>
    </row>
    <row r="492">
      <c r="A492" s="25"/>
      <c r="B492" s="50"/>
      <c r="C492" s="56"/>
      <c r="D492" s="120"/>
      <c r="E492" s="53"/>
      <c r="H492" s="106"/>
      <c r="I492" s="72"/>
      <c r="J492" s="21"/>
      <c r="K492" s="21"/>
      <c r="L492" s="21"/>
      <c r="M492" s="22"/>
      <c r="N492" s="22"/>
      <c r="O492" s="22"/>
      <c r="P492" s="22"/>
      <c r="Q492" s="22"/>
      <c r="R492" s="23"/>
      <c r="S492" s="22"/>
      <c r="T492" s="22"/>
      <c r="U492" s="22"/>
      <c r="V492" s="22"/>
      <c r="W492" s="24"/>
      <c r="X492" s="24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22"/>
      <c r="BA492" s="22"/>
      <c r="BB492" s="22"/>
      <c r="BC492" s="22"/>
      <c r="BD492" s="22"/>
      <c r="BE492" s="22"/>
      <c r="BF492" s="22"/>
      <c r="BG492" s="22"/>
      <c r="BH492" s="22"/>
      <c r="BI492" s="22"/>
    </row>
    <row r="493">
      <c r="A493" s="25"/>
      <c r="B493" s="50"/>
      <c r="C493" s="56"/>
      <c r="D493" s="120"/>
      <c r="E493" s="53"/>
      <c r="H493" s="106"/>
      <c r="I493" s="72"/>
      <c r="J493" s="21"/>
      <c r="K493" s="21"/>
      <c r="L493" s="21"/>
      <c r="M493" s="22"/>
      <c r="N493" s="22"/>
      <c r="O493" s="22"/>
      <c r="P493" s="22"/>
      <c r="Q493" s="22"/>
      <c r="R493" s="23"/>
      <c r="S493" s="22"/>
      <c r="T493" s="22"/>
      <c r="U493" s="22"/>
      <c r="V493" s="22"/>
      <c r="W493" s="24"/>
      <c r="X493" s="24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  <c r="AZ493" s="22"/>
      <c r="BA493" s="22"/>
      <c r="BB493" s="22"/>
      <c r="BC493" s="22"/>
      <c r="BD493" s="22"/>
      <c r="BE493" s="22"/>
      <c r="BF493" s="22"/>
      <c r="BG493" s="22"/>
      <c r="BH493" s="22"/>
      <c r="BI493" s="22"/>
    </row>
    <row r="494">
      <c r="A494" s="25"/>
      <c r="B494" s="50"/>
      <c r="C494" s="56"/>
      <c r="D494" s="120"/>
      <c r="E494" s="53"/>
      <c r="H494" s="106"/>
      <c r="I494" s="72"/>
      <c r="J494" s="21"/>
      <c r="K494" s="21"/>
      <c r="L494" s="21"/>
      <c r="M494" s="22"/>
      <c r="N494" s="22"/>
      <c r="O494" s="22"/>
      <c r="P494" s="22"/>
      <c r="Q494" s="22"/>
      <c r="R494" s="23"/>
      <c r="S494" s="22"/>
      <c r="T494" s="22"/>
      <c r="U494" s="22"/>
      <c r="V494" s="22"/>
      <c r="W494" s="24"/>
      <c r="X494" s="24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  <c r="AZ494" s="22"/>
      <c r="BA494" s="22"/>
      <c r="BB494" s="22"/>
      <c r="BC494" s="22"/>
      <c r="BD494" s="22"/>
      <c r="BE494" s="22"/>
      <c r="BF494" s="22"/>
      <c r="BG494" s="22"/>
      <c r="BH494" s="22"/>
      <c r="BI494" s="22"/>
    </row>
    <row r="495">
      <c r="A495" s="25"/>
      <c r="B495" s="50"/>
      <c r="C495" s="56"/>
      <c r="D495" s="120"/>
      <c r="E495" s="53"/>
      <c r="H495" s="106"/>
      <c r="I495" s="72"/>
      <c r="J495" s="21"/>
      <c r="K495" s="21"/>
      <c r="L495" s="21"/>
      <c r="M495" s="22"/>
      <c r="N495" s="22"/>
      <c r="O495" s="22"/>
      <c r="P495" s="22"/>
      <c r="Q495" s="22"/>
      <c r="R495" s="23"/>
      <c r="S495" s="22"/>
      <c r="T495" s="22"/>
      <c r="U495" s="22"/>
      <c r="V495" s="22"/>
      <c r="W495" s="24"/>
      <c r="X495" s="24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  <c r="AZ495" s="22"/>
      <c r="BA495" s="22"/>
      <c r="BB495" s="22"/>
      <c r="BC495" s="22"/>
      <c r="BD495" s="22"/>
      <c r="BE495" s="22"/>
      <c r="BF495" s="22"/>
      <c r="BG495" s="22"/>
      <c r="BH495" s="22"/>
      <c r="BI495" s="22"/>
    </row>
    <row r="496">
      <c r="A496" s="25"/>
      <c r="B496" s="50"/>
      <c r="C496" s="56"/>
      <c r="D496" s="120"/>
      <c r="E496" s="53"/>
      <c r="H496" s="106"/>
      <c r="I496" s="72"/>
      <c r="J496" s="21"/>
      <c r="K496" s="21"/>
      <c r="L496" s="21"/>
      <c r="M496" s="22"/>
      <c r="N496" s="22"/>
      <c r="O496" s="22"/>
      <c r="P496" s="22"/>
      <c r="Q496" s="22"/>
      <c r="R496" s="23"/>
      <c r="S496" s="22"/>
      <c r="T496" s="22"/>
      <c r="U496" s="22"/>
      <c r="V496" s="22"/>
      <c r="W496" s="24"/>
      <c r="X496" s="24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2"/>
      <c r="AW496" s="22"/>
      <c r="AX496" s="22"/>
      <c r="AY496" s="22"/>
      <c r="AZ496" s="22"/>
      <c r="BA496" s="22"/>
      <c r="BB496" s="22"/>
      <c r="BC496" s="22"/>
      <c r="BD496" s="22"/>
      <c r="BE496" s="22"/>
      <c r="BF496" s="22"/>
      <c r="BG496" s="22"/>
      <c r="BH496" s="22"/>
      <c r="BI496" s="22"/>
    </row>
    <row r="497">
      <c r="A497" s="25"/>
      <c r="B497" s="50"/>
      <c r="C497" s="56"/>
      <c r="D497" s="120"/>
      <c r="E497" s="53"/>
      <c r="H497" s="106"/>
      <c r="I497" s="72"/>
      <c r="J497" s="21"/>
      <c r="K497" s="21"/>
      <c r="L497" s="21"/>
      <c r="M497" s="22"/>
      <c r="N497" s="22"/>
      <c r="O497" s="22"/>
      <c r="P497" s="22"/>
      <c r="Q497" s="22"/>
      <c r="R497" s="23"/>
      <c r="S497" s="22"/>
      <c r="T497" s="22"/>
      <c r="U497" s="22"/>
      <c r="V497" s="22"/>
      <c r="W497" s="24"/>
      <c r="X497" s="24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  <c r="AZ497" s="22"/>
      <c r="BA497" s="22"/>
      <c r="BB497" s="22"/>
      <c r="BC497" s="22"/>
      <c r="BD497" s="22"/>
      <c r="BE497" s="22"/>
      <c r="BF497" s="22"/>
      <c r="BG497" s="22"/>
      <c r="BH497" s="22"/>
      <c r="BI497" s="22"/>
    </row>
    <row r="498">
      <c r="A498" s="25"/>
      <c r="B498" s="50"/>
      <c r="C498" s="56"/>
      <c r="D498" s="120"/>
      <c r="E498" s="53"/>
      <c r="H498" s="106"/>
      <c r="I498" s="72"/>
      <c r="J498" s="21"/>
      <c r="K498" s="21"/>
      <c r="L498" s="21"/>
      <c r="M498" s="22"/>
      <c r="N498" s="22"/>
      <c r="O498" s="22"/>
      <c r="P498" s="22"/>
      <c r="Q498" s="22"/>
      <c r="R498" s="23"/>
      <c r="S498" s="22"/>
      <c r="T498" s="22"/>
      <c r="U498" s="22"/>
      <c r="V498" s="22"/>
      <c r="W498" s="24"/>
      <c r="X498" s="24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2"/>
      <c r="AW498" s="22"/>
      <c r="AX498" s="22"/>
      <c r="AY498" s="22"/>
      <c r="AZ498" s="22"/>
      <c r="BA498" s="22"/>
      <c r="BB498" s="22"/>
      <c r="BC498" s="22"/>
      <c r="BD498" s="22"/>
      <c r="BE498" s="22"/>
      <c r="BF498" s="22"/>
      <c r="BG498" s="22"/>
      <c r="BH498" s="22"/>
      <c r="BI498" s="22"/>
    </row>
    <row r="499">
      <c r="A499" s="25"/>
      <c r="B499" s="50"/>
      <c r="C499" s="56"/>
      <c r="D499" s="120"/>
      <c r="E499" s="53"/>
      <c r="H499" s="106"/>
      <c r="I499" s="72"/>
      <c r="J499" s="21"/>
      <c r="K499" s="21"/>
      <c r="L499" s="21"/>
      <c r="M499" s="22"/>
      <c r="N499" s="22"/>
      <c r="O499" s="22"/>
      <c r="P499" s="22"/>
      <c r="Q499" s="22"/>
      <c r="R499" s="23"/>
      <c r="S499" s="22"/>
      <c r="T499" s="22"/>
      <c r="U499" s="22"/>
      <c r="V499" s="22"/>
      <c r="W499" s="24"/>
      <c r="X499" s="24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  <c r="BA499" s="22"/>
      <c r="BB499" s="22"/>
      <c r="BC499" s="22"/>
      <c r="BD499" s="22"/>
      <c r="BE499" s="22"/>
      <c r="BF499" s="22"/>
      <c r="BG499" s="22"/>
      <c r="BH499" s="22"/>
      <c r="BI499" s="22"/>
    </row>
    <row r="500">
      <c r="A500" s="25"/>
      <c r="B500" s="50"/>
      <c r="C500" s="56"/>
      <c r="D500" s="120"/>
      <c r="E500" s="53"/>
      <c r="H500" s="106"/>
      <c r="I500" s="72"/>
      <c r="J500" s="21"/>
      <c r="K500" s="21"/>
      <c r="L500" s="21"/>
      <c r="M500" s="22"/>
      <c r="N500" s="22"/>
      <c r="O500" s="22"/>
      <c r="P500" s="22"/>
      <c r="Q500" s="22"/>
      <c r="R500" s="23"/>
      <c r="S500" s="22"/>
      <c r="T500" s="22"/>
      <c r="U500" s="22"/>
      <c r="V500" s="22"/>
      <c r="W500" s="24"/>
      <c r="X500" s="24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  <c r="AP500" s="22"/>
      <c r="AQ500" s="22"/>
      <c r="AR500" s="22"/>
      <c r="AS500" s="22"/>
      <c r="AT500" s="22"/>
      <c r="AU500" s="22"/>
      <c r="AV500" s="22"/>
      <c r="AW500" s="22"/>
      <c r="AX500" s="22"/>
      <c r="AY500" s="22"/>
      <c r="AZ500" s="22"/>
      <c r="BA500" s="22"/>
      <c r="BB500" s="22"/>
      <c r="BC500" s="22"/>
      <c r="BD500" s="22"/>
      <c r="BE500" s="22"/>
      <c r="BF500" s="22"/>
      <c r="BG500" s="22"/>
      <c r="BH500" s="22"/>
      <c r="BI500" s="22"/>
    </row>
    <row r="501">
      <c r="A501" s="25"/>
      <c r="B501" s="50"/>
      <c r="C501" s="56"/>
      <c r="D501" s="120"/>
      <c r="E501" s="53"/>
      <c r="H501" s="106"/>
      <c r="I501" s="72"/>
      <c r="J501" s="21"/>
      <c r="K501" s="21"/>
      <c r="L501" s="21"/>
      <c r="M501" s="22"/>
      <c r="N501" s="22"/>
      <c r="O501" s="22"/>
      <c r="P501" s="22"/>
      <c r="Q501" s="22"/>
      <c r="R501" s="23"/>
      <c r="S501" s="22"/>
      <c r="T501" s="22"/>
      <c r="U501" s="22"/>
      <c r="V501" s="22"/>
      <c r="W501" s="24"/>
      <c r="X501" s="24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  <c r="AZ501" s="22"/>
      <c r="BA501" s="22"/>
      <c r="BB501" s="22"/>
      <c r="BC501" s="22"/>
      <c r="BD501" s="22"/>
      <c r="BE501" s="22"/>
      <c r="BF501" s="22"/>
      <c r="BG501" s="22"/>
      <c r="BH501" s="22"/>
      <c r="BI501" s="22"/>
    </row>
    <row r="502">
      <c r="A502" s="25"/>
      <c r="B502" s="50"/>
      <c r="C502" s="56"/>
      <c r="D502" s="120"/>
      <c r="E502" s="53"/>
      <c r="H502" s="106"/>
      <c r="I502" s="72"/>
      <c r="J502" s="21"/>
      <c r="K502" s="21"/>
      <c r="L502" s="21"/>
      <c r="M502" s="22"/>
      <c r="N502" s="22"/>
      <c r="O502" s="22"/>
      <c r="P502" s="22"/>
      <c r="Q502" s="22"/>
      <c r="R502" s="23"/>
      <c r="S502" s="22"/>
      <c r="T502" s="22"/>
      <c r="U502" s="22"/>
      <c r="V502" s="22"/>
      <c r="W502" s="24"/>
      <c r="X502" s="24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  <c r="AT502" s="22"/>
      <c r="AU502" s="22"/>
      <c r="AV502" s="22"/>
      <c r="AW502" s="22"/>
      <c r="AX502" s="22"/>
      <c r="AY502" s="22"/>
      <c r="AZ502" s="22"/>
      <c r="BA502" s="22"/>
      <c r="BB502" s="22"/>
      <c r="BC502" s="22"/>
      <c r="BD502" s="22"/>
      <c r="BE502" s="22"/>
      <c r="BF502" s="22"/>
      <c r="BG502" s="22"/>
      <c r="BH502" s="22"/>
      <c r="BI502" s="22"/>
    </row>
    <row r="503">
      <c r="A503" s="25"/>
      <c r="B503" s="50"/>
      <c r="C503" s="56"/>
      <c r="D503" s="120"/>
      <c r="E503" s="53"/>
      <c r="H503" s="106"/>
      <c r="I503" s="72"/>
      <c r="J503" s="21"/>
      <c r="K503" s="21"/>
      <c r="L503" s="21"/>
      <c r="M503" s="22"/>
      <c r="N503" s="22"/>
      <c r="O503" s="22"/>
      <c r="P503" s="22"/>
      <c r="Q503" s="22"/>
      <c r="R503" s="23"/>
      <c r="S503" s="22"/>
      <c r="T503" s="22"/>
      <c r="U503" s="22"/>
      <c r="V503" s="22"/>
      <c r="W503" s="24"/>
      <c r="X503" s="24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  <c r="BA503" s="22"/>
      <c r="BB503" s="22"/>
      <c r="BC503" s="22"/>
      <c r="BD503" s="22"/>
      <c r="BE503" s="22"/>
      <c r="BF503" s="22"/>
      <c r="BG503" s="22"/>
      <c r="BH503" s="22"/>
      <c r="BI503" s="22"/>
    </row>
    <row r="504">
      <c r="A504" s="25"/>
      <c r="B504" s="50"/>
      <c r="C504" s="56"/>
      <c r="D504" s="120"/>
      <c r="E504" s="53"/>
      <c r="H504" s="106"/>
      <c r="I504" s="72"/>
      <c r="J504" s="21"/>
      <c r="K504" s="21"/>
      <c r="L504" s="21"/>
      <c r="M504" s="22"/>
      <c r="N504" s="22"/>
      <c r="O504" s="22"/>
      <c r="P504" s="22"/>
      <c r="Q504" s="22"/>
      <c r="R504" s="23"/>
      <c r="S504" s="22"/>
      <c r="T504" s="22"/>
      <c r="U504" s="22"/>
      <c r="V504" s="22"/>
      <c r="W504" s="24"/>
      <c r="X504" s="24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  <c r="AP504" s="22"/>
      <c r="AQ504" s="22"/>
      <c r="AR504" s="22"/>
      <c r="AS504" s="22"/>
      <c r="AT504" s="22"/>
      <c r="AU504" s="22"/>
      <c r="AV504" s="22"/>
      <c r="AW504" s="22"/>
      <c r="AX504" s="22"/>
      <c r="AY504" s="22"/>
      <c r="AZ504" s="22"/>
      <c r="BA504" s="22"/>
      <c r="BB504" s="22"/>
      <c r="BC504" s="22"/>
      <c r="BD504" s="22"/>
      <c r="BE504" s="22"/>
      <c r="BF504" s="22"/>
      <c r="BG504" s="22"/>
      <c r="BH504" s="22"/>
      <c r="BI504" s="22"/>
    </row>
    <row r="505">
      <c r="A505" s="25"/>
      <c r="B505" s="50"/>
      <c r="C505" s="56"/>
      <c r="D505" s="120"/>
      <c r="E505" s="53"/>
      <c r="H505" s="106"/>
      <c r="I505" s="72"/>
      <c r="J505" s="21"/>
      <c r="K505" s="21"/>
      <c r="L505" s="21"/>
      <c r="M505" s="22"/>
      <c r="N505" s="22"/>
      <c r="O505" s="22"/>
      <c r="P505" s="22"/>
      <c r="Q505" s="22"/>
      <c r="R505" s="23"/>
      <c r="S505" s="22"/>
      <c r="T505" s="22"/>
      <c r="U505" s="22"/>
      <c r="V505" s="22"/>
      <c r="W505" s="24"/>
      <c r="X505" s="24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  <c r="BA505" s="22"/>
      <c r="BB505" s="22"/>
      <c r="BC505" s="22"/>
      <c r="BD505" s="22"/>
      <c r="BE505" s="22"/>
      <c r="BF505" s="22"/>
      <c r="BG505" s="22"/>
      <c r="BH505" s="22"/>
      <c r="BI505" s="22"/>
    </row>
    <row r="506">
      <c r="A506" s="25"/>
      <c r="B506" s="50"/>
      <c r="C506" s="56"/>
      <c r="D506" s="120"/>
      <c r="E506" s="53"/>
      <c r="H506" s="106"/>
      <c r="I506" s="72"/>
      <c r="J506" s="21"/>
      <c r="K506" s="21"/>
      <c r="L506" s="21"/>
      <c r="M506" s="22"/>
      <c r="N506" s="22"/>
      <c r="O506" s="22"/>
      <c r="P506" s="22"/>
      <c r="Q506" s="22"/>
      <c r="R506" s="23"/>
      <c r="S506" s="22"/>
      <c r="T506" s="22"/>
      <c r="U506" s="22"/>
      <c r="V506" s="22"/>
      <c r="W506" s="24"/>
      <c r="X506" s="24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  <c r="AM506" s="22"/>
      <c r="AN506" s="22"/>
      <c r="AO506" s="22"/>
      <c r="AP506" s="22"/>
      <c r="AQ506" s="22"/>
      <c r="AR506" s="22"/>
      <c r="AS506" s="22"/>
      <c r="AT506" s="22"/>
      <c r="AU506" s="22"/>
      <c r="AV506" s="22"/>
      <c r="AW506" s="22"/>
      <c r="AX506" s="22"/>
      <c r="AY506" s="22"/>
      <c r="AZ506" s="22"/>
      <c r="BA506" s="22"/>
      <c r="BB506" s="22"/>
      <c r="BC506" s="22"/>
      <c r="BD506" s="22"/>
      <c r="BE506" s="22"/>
      <c r="BF506" s="22"/>
      <c r="BG506" s="22"/>
      <c r="BH506" s="22"/>
      <c r="BI506" s="22"/>
    </row>
    <row r="507">
      <c r="A507" s="25"/>
      <c r="B507" s="50"/>
      <c r="C507" s="56"/>
      <c r="D507" s="120"/>
      <c r="E507" s="53"/>
      <c r="H507" s="106"/>
      <c r="I507" s="72"/>
      <c r="J507" s="21"/>
      <c r="K507" s="21"/>
      <c r="L507" s="21"/>
      <c r="M507" s="22"/>
      <c r="N507" s="22"/>
      <c r="O507" s="22"/>
      <c r="P507" s="22"/>
      <c r="Q507" s="22"/>
      <c r="R507" s="23"/>
      <c r="S507" s="22"/>
      <c r="T507" s="22"/>
      <c r="U507" s="22"/>
      <c r="V507" s="22"/>
      <c r="W507" s="24"/>
      <c r="X507" s="24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2"/>
      <c r="AW507" s="22"/>
      <c r="AX507" s="22"/>
      <c r="AY507" s="22"/>
      <c r="AZ507" s="22"/>
      <c r="BA507" s="22"/>
      <c r="BB507" s="22"/>
      <c r="BC507" s="22"/>
      <c r="BD507" s="22"/>
      <c r="BE507" s="22"/>
      <c r="BF507" s="22"/>
      <c r="BG507" s="22"/>
      <c r="BH507" s="22"/>
      <c r="BI507" s="22"/>
    </row>
    <row r="508">
      <c r="A508" s="25"/>
      <c r="B508" s="50"/>
      <c r="C508" s="56"/>
      <c r="D508" s="120"/>
      <c r="E508" s="53"/>
      <c r="H508" s="106"/>
      <c r="I508" s="72"/>
      <c r="J508" s="21"/>
      <c r="K508" s="21"/>
      <c r="L508" s="21"/>
      <c r="M508" s="22"/>
      <c r="N508" s="22"/>
      <c r="O508" s="22"/>
      <c r="P508" s="22"/>
      <c r="Q508" s="22"/>
      <c r="R508" s="23"/>
      <c r="S508" s="22"/>
      <c r="T508" s="22"/>
      <c r="U508" s="22"/>
      <c r="V508" s="22"/>
      <c r="W508" s="24"/>
      <c r="X508" s="24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  <c r="AM508" s="22"/>
      <c r="AN508" s="22"/>
      <c r="AO508" s="22"/>
      <c r="AP508" s="22"/>
      <c r="AQ508" s="22"/>
      <c r="AR508" s="22"/>
      <c r="AS508" s="22"/>
      <c r="AT508" s="22"/>
      <c r="AU508" s="22"/>
      <c r="AV508" s="22"/>
      <c r="AW508" s="22"/>
      <c r="AX508" s="22"/>
      <c r="AY508" s="22"/>
      <c r="AZ508" s="22"/>
      <c r="BA508" s="22"/>
      <c r="BB508" s="22"/>
      <c r="BC508" s="22"/>
      <c r="BD508" s="22"/>
      <c r="BE508" s="22"/>
      <c r="BF508" s="22"/>
      <c r="BG508" s="22"/>
      <c r="BH508" s="22"/>
      <c r="BI508" s="22"/>
    </row>
    <row r="509">
      <c r="A509" s="25"/>
      <c r="B509" s="50"/>
      <c r="C509" s="56"/>
      <c r="D509" s="120"/>
      <c r="E509" s="53"/>
      <c r="H509" s="106"/>
      <c r="I509" s="72"/>
      <c r="J509" s="21"/>
      <c r="K509" s="21"/>
      <c r="L509" s="21"/>
      <c r="M509" s="22"/>
      <c r="N509" s="22"/>
      <c r="O509" s="22"/>
      <c r="P509" s="22"/>
      <c r="Q509" s="22"/>
      <c r="R509" s="23"/>
      <c r="S509" s="22"/>
      <c r="T509" s="22"/>
      <c r="U509" s="22"/>
      <c r="V509" s="22"/>
      <c r="W509" s="24"/>
      <c r="X509" s="24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  <c r="AM509" s="22"/>
      <c r="AN509" s="22"/>
      <c r="AO509" s="22"/>
      <c r="AP509" s="22"/>
      <c r="AQ509" s="22"/>
      <c r="AR509" s="22"/>
      <c r="AS509" s="22"/>
      <c r="AT509" s="22"/>
      <c r="AU509" s="22"/>
      <c r="AV509" s="22"/>
      <c r="AW509" s="22"/>
      <c r="AX509" s="22"/>
      <c r="AY509" s="22"/>
      <c r="AZ509" s="22"/>
      <c r="BA509" s="22"/>
      <c r="BB509" s="22"/>
      <c r="BC509" s="22"/>
      <c r="BD509" s="22"/>
      <c r="BE509" s="22"/>
      <c r="BF509" s="22"/>
      <c r="BG509" s="22"/>
      <c r="BH509" s="22"/>
      <c r="BI509" s="22"/>
    </row>
    <row r="510">
      <c r="A510" s="25"/>
      <c r="B510" s="50"/>
      <c r="C510" s="56"/>
      <c r="D510" s="120"/>
      <c r="E510" s="53"/>
      <c r="H510" s="106"/>
      <c r="I510" s="72"/>
      <c r="J510" s="21"/>
      <c r="K510" s="21"/>
      <c r="L510" s="21"/>
      <c r="M510" s="22"/>
      <c r="N510" s="22"/>
      <c r="O510" s="22"/>
      <c r="P510" s="22"/>
      <c r="Q510" s="22"/>
      <c r="R510" s="23"/>
      <c r="S510" s="22"/>
      <c r="T510" s="22"/>
      <c r="U510" s="22"/>
      <c r="V510" s="22"/>
      <c r="W510" s="24"/>
      <c r="X510" s="24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  <c r="AM510" s="22"/>
      <c r="AN510" s="22"/>
      <c r="AO510" s="22"/>
      <c r="AP510" s="22"/>
      <c r="AQ510" s="22"/>
      <c r="AR510" s="22"/>
      <c r="AS510" s="22"/>
      <c r="AT510" s="22"/>
      <c r="AU510" s="22"/>
      <c r="AV510" s="22"/>
      <c r="AW510" s="22"/>
      <c r="AX510" s="22"/>
      <c r="AY510" s="22"/>
      <c r="AZ510" s="22"/>
      <c r="BA510" s="22"/>
      <c r="BB510" s="22"/>
      <c r="BC510" s="22"/>
      <c r="BD510" s="22"/>
      <c r="BE510" s="22"/>
      <c r="BF510" s="22"/>
      <c r="BG510" s="22"/>
      <c r="BH510" s="22"/>
      <c r="BI510" s="22"/>
    </row>
    <row r="511">
      <c r="A511" s="25"/>
      <c r="B511" s="50"/>
      <c r="C511" s="56"/>
      <c r="D511" s="120"/>
      <c r="E511" s="53"/>
      <c r="H511" s="106"/>
      <c r="I511" s="72"/>
      <c r="J511" s="21"/>
      <c r="K511" s="21"/>
      <c r="L511" s="21"/>
      <c r="M511" s="22"/>
      <c r="N511" s="22"/>
      <c r="O511" s="22"/>
      <c r="P511" s="22"/>
      <c r="Q511" s="22"/>
      <c r="R511" s="23"/>
      <c r="S511" s="22"/>
      <c r="T511" s="22"/>
      <c r="U511" s="22"/>
      <c r="V511" s="22"/>
      <c r="W511" s="24"/>
      <c r="X511" s="24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  <c r="BA511" s="22"/>
      <c r="BB511" s="22"/>
      <c r="BC511" s="22"/>
      <c r="BD511" s="22"/>
      <c r="BE511" s="22"/>
      <c r="BF511" s="22"/>
      <c r="BG511" s="22"/>
      <c r="BH511" s="22"/>
      <c r="BI511" s="22"/>
    </row>
    <row r="512">
      <c r="A512" s="25"/>
      <c r="B512" s="50"/>
      <c r="C512" s="56"/>
      <c r="D512" s="120"/>
      <c r="E512" s="53"/>
      <c r="H512" s="106"/>
      <c r="I512" s="72"/>
      <c r="J512" s="21"/>
      <c r="K512" s="21"/>
      <c r="L512" s="21"/>
      <c r="M512" s="22"/>
      <c r="N512" s="22"/>
      <c r="O512" s="22"/>
      <c r="P512" s="22"/>
      <c r="Q512" s="22"/>
      <c r="R512" s="23"/>
      <c r="S512" s="22"/>
      <c r="T512" s="22"/>
      <c r="U512" s="22"/>
      <c r="V512" s="22"/>
      <c r="W512" s="24"/>
      <c r="X512" s="24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  <c r="AP512" s="2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  <c r="BA512" s="22"/>
      <c r="BB512" s="22"/>
      <c r="BC512" s="22"/>
      <c r="BD512" s="22"/>
      <c r="BE512" s="22"/>
      <c r="BF512" s="22"/>
      <c r="BG512" s="22"/>
      <c r="BH512" s="22"/>
      <c r="BI512" s="22"/>
    </row>
    <row r="513">
      <c r="A513" s="25"/>
      <c r="B513" s="50"/>
      <c r="C513" s="56"/>
      <c r="D513" s="120"/>
      <c r="E513" s="53"/>
      <c r="H513" s="106"/>
      <c r="I513" s="72"/>
      <c r="J513" s="21"/>
      <c r="K513" s="21"/>
      <c r="L513" s="21"/>
      <c r="M513" s="22"/>
      <c r="N513" s="22"/>
      <c r="O513" s="22"/>
      <c r="P513" s="22"/>
      <c r="Q513" s="22"/>
      <c r="R513" s="23"/>
      <c r="S513" s="22"/>
      <c r="T513" s="22"/>
      <c r="U513" s="22"/>
      <c r="V513" s="22"/>
      <c r="W513" s="24"/>
      <c r="X513" s="24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  <c r="AM513" s="22"/>
      <c r="AN513" s="22"/>
      <c r="AO513" s="22"/>
      <c r="AP513" s="22"/>
      <c r="AQ513" s="22"/>
      <c r="AR513" s="22"/>
      <c r="AS513" s="22"/>
      <c r="AT513" s="22"/>
      <c r="AU513" s="22"/>
      <c r="AV513" s="22"/>
      <c r="AW513" s="22"/>
      <c r="AX513" s="22"/>
      <c r="AY513" s="22"/>
      <c r="AZ513" s="22"/>
      <c r="BA513" s="22"/>
      <c r="BB513" s="22"/>
      <c r="BC513" s="22"/>
      <c r="BD513" s="22"/>
      <c r="BE513" s="22"/>
      <c r="BF513" s="22"/>
      <c r="BG513" s="22"/>
      <c r="BH513" s="22"/>
      <c r="BI513" s="22"/>
    </row>
    <row r="514">
      <c r="A514" s="25"/>
      <c r="B514" s="50"/>
      <c r="C514" s="56"/>
      <c r="D514" s="120"/>
      <c r="E514" s="53"/>
      <c r="H514" s="106"/>
      <c r="I514" s="72"/>
      <c r="J514" s="21"/>
      <c r="K514" s="21"/>
      <c r="L514" s="21"/>
      <c r="M514" s="22"/>
      <c r="N514" s="22"/>
      <c r="O514" s="22"/>
      <c r="P514" s="22"/>
      <c r="Q514" s="22"/>
      <c r="R514" s="23"/>
      <c r="S514" s="22"/>
      <c r="T514" s="22"/>
      <c r="U514" s="22"/>
      <c r="V514" s="22"/>
      <c r="W514" s="24"/>
      <c r="X514" s="24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  <c r="AO514" s="22"/>
      <c r="AP514" s="22"/>
      <c r="AQ514" s="22"/>
      <c r="AR514" s="22"/>
      <c r="AS514" s="22"/>
      <c r="AT514" s="22"/>
      <c r="AU514" s="22"/>
      <c r="AV514" s="22"/>
      <c r="AW514" s="22"/>
      <c r="AX514" s="22"/>
      <c r="AY514" s="22"/>
      <c r="AZ514" s="22"/>
      <c r="BA514" s="22"/>
      <c r="BB514" s="22"/>
      <c r="BC514" s="22"/>
      <c r="BD514" s="22"/>
      <c r="BE514" s="22"/>
      <c r="BF514" s="22"/>
      <c r="BG514" s="22"/>
      <c r="BH514" s="22"/>
      <c r="BI514" s="22"/>
    </row>
    <row r="515">
      <c r="A515" s="25"/>
      <c r="B515" s="50"/>
      <c r="C515" s="56"/>
      <c r="D515" s="120"/>
      <c r="E515" s="53"/>
      <c r="H515" s="106"/>
      <c r="I515" s="72"/>
      <c r="J515" s="21"/>
      <c r="K515" s="21"/>
      <c r="L515" s="21"/>
      <c r="M515" s="22"/>
      <c r="N515" s="22"/>
      <c r="O515" s="22"/>
      <c r="P515" s="22"/>
      <c r="Q515" s="22"/>
      <c r="R515" s="23"/>
      <c r="S515" s="22"/>
      <c r="T515" s="22"/>
      <c r="U515" s="22"/>
      <c r="V515" s="22"/>
      <c r="W515" s="24"/>
      <c r="X515" s="24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  <c r="BA515" s="22"/>
      <c r="BB515" s="22"/>
      <c r="BC515" s="22"/>
      <c r="BD515" s="22"/>
      <c r="BE515" s="22"/>
      <c r="BF515" s="22"/>
      <c r="BG515" s="22"/>
      <c r="BH515" s="22"/>
      <c r="BI515" s="22"/>
    </row>
    <row r="516">
      <c r="A516" s="25"/>
      <c r="B516" s="50"/>
      <c r="C516" s="56"/>
      <c r="D516" s="120"/>
      <c r="E516" s="53"/>
      <c r="H516" s="106"/>
      <c r="I516" s="72"/>
      <c r="J516" s="21"/>
      <c r="K516" s="21"/>
      <c r="L516" s="21"/>
      <c r="M516" s="22"/>
      <c r="N516" s="22"/>
      <c r="O516" s="22"/>
      <c r="P516" s="22"/>
      <c r="Q516" s="22"/>
      <c r="R516" s="23"/>
      <c r="S516" s="22"/>
      <c r="T516" s="22"/>
      <c r="U516" s="22"/>
      <c r="V516" s="22"/>
      <c r="W516" s="24"/>
      <c r="X516" s="24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  <c r="AP516" s="22"/>
      <c r="AQ516" s="22"/>
      <c r="AR516" s="22"/>
      <c r="AS516" s="22"/>
      <c r="AT516" s="22"/>
      <c r="AU516" s="22"/>
      <c r="AV516" s="22"/>
      <c r="AW516" s="22"/>
      <c r="AX516" s="22"/>
      <c r="AY516" s="22"/>
      <c r="AZ516" s="22"/>
      <c r="BA516" s="22"/>
      <c r="BB516" s="22"/>
      <c r="BC516" s="22"/>
      <c r="BD516" s="22"/>
      <c r="BE516" s="22"/>
      <c r="BF516" s="22"/>
      <c r="BG516" s="22"/>
      <c r="BH516" s="22"/>
      <c r="BI516" s="22"/>
    </row>
    <row r="517">
      <c r="A517" s="25"/>
      <c r="B517" s="50"/>
      <c r="C517" s="56"/>
      <c r="D517" s="120"/>
      <c r="E517" s="53"/>
      <c r="H517" s="106"/>
      <c r="I517" s="72"/>
      <c r="J517" s="21"/>
      <c r="K517" s="21"/>
      <c r="L517" s="21"/>
      <c r="M517" s="22"/>
      <c r="N517" s="22"/>
      <c r="O517" s="22"/>
      <c r="P517" s="22"/>
      <c r="Q517" s="22"/>
      <c r="R517" s="23"/>
      <c r="S517" s="22"/>
      <c r="T517" s="22"/>
      <c r="U517" s="22"/>
      <c r="V517" s="22"/>
      <c r="W517" s="24"/>
      <c r="X517" s="24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  <c r="AM517" s="22"/>
      <c r="AN517" s="22"/>
      <c r="AO517" s="22"/>
      <c r="AP517" s="22"/>
      <c r="AQ517" s="22"/>
      <c r="AR517" s="22"/>
      <c r="AS517" s="22"/>
      <c r="AT517" s="22"/>
      <c r="AU517" s="22"/>
      <c r="AV517" s="22"/>
      <c r="AW517" s="22"/>
      <c r="AX517" s="22"/>
      <c r="AY517" s="22"/>
      <c r="AZ517" s="22"/>
      <c r="BA517" s="22"/>
      <c r="BB517" s="22"/>
      <c r="BC517" s="22"/>
      <c r="BD517" s="22"/>
      <c r="BE517" s="22"/>
      <c r="BF517" s="22"/>
      <c r="BG517" s="22"/>
      <c r="BH517" s="22"/>
      <c r="BI517" s="22"/>
    </row>
    <row r="518">
      <c r="A518" s="25"/>
      <c r="B518" s="50"/>
      <c r="C518" s="56"/>
      <c r="D518" s="120"/>
      <c r="E518" s="53"/>
      <c r="H518" s="106"/>
      <c r="I518" s="72"/>
      <c r="J518" s="21"/>
      <c r="K518" s="21"/>
      <c r="L518" s="21"/>
      <c r="M518" s="22"/>
      <c r="N518" s="22"/>
      <c r="O518" s="22"/>
      <c r="P518" s="22"/>
      <c r="Q518" s="22"/>
      <c r="R518" s="23"/>
      <c r="S518" s="22"/>
      <c r="T518" s="22"/>
      <c r="U518" s="22"/>
      <c r="V518" s="22"/>
      <c r="W518" s="24"/>
      <c r="X518" s="24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  <c r="AM518" s="22"/>
      <c r="AN518" s="22"/>
      <c r="AO518" s="22"/>
      <c r="AP518" s="22"/>
      <c r="AQ518" s="22"/>
      <c r="AR518" s="22"/>
      <c r="AS518" s="22"/>
      <c r="AT518" s="22"/>
      <c r="AU518" s="22"/>
      <c r="AV518" s="22"/>
      <c r="AW518" s="22"/>
      <c r="AX518" s="22"/>
      <c r="AY518" s="22"/>
      <c r="AZ518" s="22"/>
      <c r="BA518" s="22"/>
      <c r="BB518" s="22"/>
      <c r="BC518" s="22"/>
      <c r="BD518" s="22"/>
      <c r="BE518" s="22"/>
      <c r="BF518" s="22"/>
      <c r="BG518" s="22"/>
      <c r="BH518" s="22"/>
      <c r="BI518" s="22"/>
    </row>
    <row r="519">
      <c r="A519" s="25"/>
      <c r="B519" s="50"/>
      <c r="C519" s="56"/>
      <c r="D519" s="120"/>
      <c r="E519" s="53"/>
      <c r="H519" s="106"/>
      <c r="I519" s="72"/>
      <c r="J519" s="21"/>
      <c r="K519" s="21"/>
      <c r="L519" s="21"/>
      <c r="M519" s="22"/>
      <c r="N519" s="22"/>
      <c r="O519" s="22"/>
      <c r="P519" s="22"/>
      <c r="Q519" s="22"/>
      <c r="R519" s="23"/>
      <c r="S519" s="22"/>
      <c r="T519" s="22"/>
      <c r="U519" s="22"/>
      <c r="V519" s="22"/>
      <c r="W519" s="24"/>
      <c r="X519" s="24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  <c r="BA519" s="22"/>
      <c r="BB519" s="22"/>
      <c r="BC519" s="22"/>
      <c r="BD519" s="22"/>
      <c r="BE519" s="22"/>
      <c r="BF519" s="22"/>
      <c r="BG519" s="22"/>
      <c r="BH519" s="22"/>
      <c r="BI519" s="22"/>
    </row>
    <row r="520">
      <c r="A520" s="25"/>
      <c r="B520" s="50"/>
      <c r="C520" s="56"/>
      <c r="D520" s="120"/>
      <c r="E520" s="53"/>
      <c r="H520" s="106"/>
      <c r="I520" s="72"/>
      <c r="J520" s="21"/>
      <c r="K520" s="21"/>
      <c r="L520" s="21"/>
      <c r="M520" s="22"/>
      <c r="N520" s="22"/>
      <c r="O520" s="22"/>
      <c r="P520" s="22"/>
      <c r="Q520" s="22"/>
      <c r="R520" s="23"/>
      <c r="S520" s="22"/>
      <c r="T520" s="22"/>
      <c r="U520" s="22"/>
      <c r="V520" s="22"/>
      <c r="W520" s="24"/>
      <c r="X520" s="24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  <c r="AO520" s="22"/>
      <c r="AP520" s="22"/>
      <c r="AQ520" s="22"/>
      <c r="AR520" s="22"/>
      <c r="AS520" s="22"/>
      <c r="AT520" s="22"/>
      <c r="AU520" s="22"/>
      <c r="AV520" s="22"/>
      <c r="AW520" s="22"/>
      <c r="AX520" s="22"/>
      <c r="AY520" s="22"/>
      <c r="AZ520" s="22"/>
      <c r="BA520" s="22"/>
      <c r="BB520" s="22"/>
      <c r="BC520" s="22"/>
      <c r="BD520" s="22"/>
      <c r="BE520" s="22"/>
      <c r="BF520" s="22"/>
      <c r="BG520" s="22"/>
      <c r="BH520" s="22"/>
      <c r="BI520" s="22"/>
    </row>
    <row r="521">
      <c r="A521" s="25"/>
      <c r="B521" s="50"/>
      <c r="C521" s="56"/>
      <c r="D521" s="120"/>
      <c r="E521" s="53"/>
      <c r="H521" s="106"/>
      <c r="I521" s="72"/>
      <c r="J521" s="21"/>
      <c r="K521" s="21"/>
      <c r="L521" s="21"/>
      <c r="M521" s="22"/>
      <c r="N521" s="22"/>
      <c r="O521" s="22"/>
      <c r="P521" s="22"/>
      <c r="Q521" s="22"/>
      <c r="R521" s="23"/>
      <c r="S521" s="22"/>
      <c r="T521" s="22"/>
      <c r="U521" s="22"/>
      <c r="V521" s="22"/>
      <c r="W521" s="24"/>
      <c r="X521" s="24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  <c r="AM521" s="22"/>
      <c r="AN521" s="22"/>
      <c r="AO521" s="22"/>
      <c r="AP521" s="22"/>
      <c r="AQ521" s="22"/>
      <c r="AR521" s="22"/>
      <c r="AS521" s="22"/>
      <c r="AT521" s="22"/>
      <c r="AU521" s="22"/>
      <c r="AV521" s="22"/>
      <c r="AW521" s="22"/>
      <c r="AX521" s="22"/>
      <c r="AY521" s="22"/>
      <c r="AZ521" s="22"/>
      <c r="BA521" s="22"/>
      <c r="BB521" s="22"/>
      <c r="BC521" s="22"/>
      <c r="BD521" s="22"/>
      <c r="BE521" s="22"/>
      <c r="BF521" s="22"/>
      <c r="BG521" s="22"/>
      <c r="BH521" s="22"/>
      <c r="BI521" s="22"/>
    </row>
    <row r="522">
      <c r="A522" s="25"/>
      <c r="B522" s="50"/>
      <c r="C522" s="56"/>
      <c r="D522" s="120"/>
      <c r="E522" s="53"/>
      <c r="H522" s="106"/>
      <c r="I522" s="72"/>
      <c r="J522" s="21"/>
      <c r="K522" s="21"/>
      <c r="L522" s="21"/>
      <c r="M522" s="22"/>
      <c r="N522" s="22"/>
      <c r="O522" s="22"/>
      <c r="P522" s="22"/>
      <c r="Q522" s="22"/>
      <c r="R522" s="23"/>
      <c r="S522" s="22"/>
      <c r="T522" s="22"/>
      <c r="U522" s="22"/>
      <c r="V522" s="22"/>
      <c r="W522" s="24"/>
      <c r="X522" s="24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  <c r="AM522" s="22"/>
      <c r="AN522" s="22"/>
      <c r="AO522" s="22"/>
      <c r="AP522" s="22"/>
      <c r="AQ522" s="22"/>
      <c r="AR522" s="22"/>
      <c r="AS522" s="22"/>
      <c r="AT522" s="22"/>
      <c r="AU522" s="22"/>
      <c r="AV522" s="22"/>
      <c r="AW522" s="22"/>
      <c r="AX522" s="22"/>
      <c r="AY522" s="22"/>
      <c r="AZ522" s="22"/>
      <c r="BA522" s="22"/>
      <c r="BB522" s="22"/>
      <c r="BC522" s="22"/>
      <c r="BD522" s="22"/>
      <c r="BE522" s="22"/>
      <c r="BF522" s="22"/>
      <c r="BG522" s="22"/>
      <c r="BH522" s="22"/>
      <c r="BI522" s="22"/>
    </row>
    <row r="523">
      <c r="A523" s="25"/>
      <c r="B523" s="50"/>
      <c r="C523" s="56"/>
      <c r="D523" s="120"/>
      <c r="E523" s="53"/>
      <c r="H523" s="106"/>
      <c r="I523" s="72"/>
      <c r="J523" s="21"/>
      <c r="K523" s="21"/>
      <c r="L523" s="21"/>
      <c r="M523" s="22"/>
      <c r="N523" s="22"/>
      <c r="O523" s="22"/>
      <c r="P523" s="22"/>
      <c r="Q523" s="22"/>
      <c r="R523" s="23"/>
      <c r="S523" s="22"/>
      <c r="T523" s="22"/>
      <c r="U523" s="22"/>
      <c r="V523" s="22"/>
      <c r="W523" s="24"/>
      <c r="X523" s="24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  <c r="BA523" s="22"/>
      <c r="BB523" s="22"/>
      <c r="BC523" s="22"/>
      <c r="BD523" s="22"/>
      <c r="BE523" s="22"/>
      <c r="BF523" s="22"/>
      <c r="BG523" s="22"/>
      <c r="BH523" s="22"/>
      <c r="BI523" s="22"/>
    </row>
    <row r="524">
      <c r="A524" s="25"/>
      <c r="B524" s="50"/>
      <c r="C524" s="56"/>
      <c r="D524" s="120"/>
      <c r="E524" s="53"/>
      <c r="H524" s="106"/>
      <c r="I524" s="72"/>
      <c r="J524" s="21"/>
      <c r="K524" s="21"/>
      <c r="L524" s="21"/>
      <c r="M524" s="22"/>
      <c r="N524" s="22"/>
      <c r="O524" s="22"/>
      <c r="P524" s="22"/>
      <c r="Q524" s="22"/>
      <c r="R524" s="23"/>
      <c r="S524" s="22"/>
      <c r="T524" s="22"/>
      <c r="U524" s="22"/>
      <c r="V524" s="22"/>
      <c r="W524" s="24"/>
      <c r="X524" s="24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2"/>
      <c r="AO524" s="22"/>
      <c r="AP524" s="22"/>
      <c r="AQ524" s="22"/>
      <c r="AR524" s="22"/>
      <c r="AS524" s="22"/>
      <c r="AT524" s="22"/>
      <c r="AU524" s="22"/>
      <c r="AV524" s="22"/>
      <c r="AW524" s="22"/>
      <c r="AX524" s="22"/>
      <c r="AY524" s="22"/>
      <c r="AZ524" s="22"/>
      <c r="BA524" s="22"/>
      <c r="BB524" s="22"/>
      <c r="BC524" s="22"/>
      <c r="BD524" s="22"/>
      <c r="BE524" s="22"/>
      <c r="BF524" s="22"/>
      <c r="BG524" s="22"/>
      <c r="BH524" s="22"/>
      <c r="BI524" s="22"/>
    </row>
    <row r="525">
      <c r="A525" s="25"/>
      <c r="B525" s="50"/>
      <c r="C525" s="56"/>
      <c r="D525" s="120"/>
      <c r="E525" s="53"/>
      <c r="H525" s="106"/>
      <c r="I525" s="72"/>
      <c r="J525" s="21"/>
      <c r="K525" s="21"/>
      <c r="L525" s="21"/>
      <c r="M525" s="22"/>
      <c r="N525" s="22"/>
      <c r="O525" s="22"/>
      <c r="P525" s="22"/>
      <c r="Q525" s="22"/>
      <c r="R525" s="23"/>
      <c r="S525" s="22"/>
      <c r="T525" s="22"/>
      <c r="U525" s="22"/>
      <c r="V525" s="22"/>
      <c r="W525" s="24"/>
      <c r="X525" s="24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22"/>
      <c r="AN525" s="22"/>
      <c r="AO525" s="22"/>
      <c r="AP525" s="22"/>
      <c r="AQ525" s="22"/>
      <c r="AR525" s="22"/>
      <c r="AS525" s="22"/>
      <c r="AT525" s="22"/>
      <c r="AU525" s="22"/>
      <c r="AV525" s="22"/>
      <c r="AW525" s="22"/>
      <c r="AX525" s="22"/>
      <c r="AY525" s="22"/>
      <c r="AZ525" s="22"/>
      <c r="BA525" s="22"/>
      <c r="BB525" s="22"/>
      <c r="BC525" s="22"/>
      <c r="BD525" s="22"/>
      <c r="BE525" s="22"/>
      <c r="BF525" s="22"/>
      <c r="BG525" s="22"/>
      <c r="BH525" s="22"/>
      <c r="BI525" s="22"/>
    </row>
    <row r="526">
      <c r="A526" s="25"/>
      <c r="B526" s="50"/>
      <c r="C526" s="56"/>
      <c r="D526" s="120"/>
      <c r="E526" s="53"/>
      <c r="H526" s="106"/>
      <c r="I526" s="72"/>
      <c r="J526" s="21"/>
      <c r="K526" s="21"/>
      <c r="L526" s="21"/>
      <c r="M526" s="22"/>
      <c r="N526" s="22"/>
      <c r="O526" s="22"/>
      <c r="P526" s="22"/>
      <c r="Q526" s="22"/>
      <c r="R526" s="23"/>
      <c r="S526" s="22"/>
      <c r="T526" s="22"/>
      <c r="U526" s="22"/>
      <c r="V526" s="22"/>
      <c r="W526" s="24"/>
      <c r="X526" s="24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  <c r="AZ526" s="22"/>
      <c r="BA526" s="22"/>
      <c r="BB526" s="22"/>
      <c r="BC526" s="22"/>
      <c r="BD526" s="22"/>
      <c r="BE526" s="22"/>
      <c r="BF526" s="22"/>
      <c r="BG526" s="22"/>
      <c r="BH526" s="22"/>
      <c r="BI526" s="22"/>
    </row>
    <row r="527">
      <c r="A527" s="25"/>
      <c r="B527" s="50"/>
      <c r="C527" s="56"/>
      <c r="D527" s="120"/>
      <c r="E527" s="53"/>
      <c r="H527" s="106"/>
      <c r="I527" s="72"/>
      <c r="J527" s="21"/>
      <c r="K527" s="21"/>
      <c r="L527" s="21"/>
      <c r="M527" s="22"/>
      <c r="N527" s="22"/>
      <c r="O527" s="22"/>
      <c r="P527" s="22"/>
      <c r="Q527" s="22"/>
      <c r="R527" s="23"/>
      <c r="S527" s="22"/>
      <c r="T527" s="22"/>
      <c r="U527" s="22"/>
      <c r="V527" s="22"/>
      <c r="W527" s="24"/>
      <c r="X527" s="24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  <c r="AZ527" s="22"/>
      <c r="BA527" s="22"/>
      <c r="BB527" s="22"/>
      <c r="BC527" s="22"/>
      <c r="BD527" s="22"/>
      <c r="BE527" s="22"/>
      <c r="BF527" s="22"/>
      <c r="BG527" s="22"/>
      <c r="BH527" s="22"/>
      <c r="BI527" s="22"/>
    </row>
    <row r="528">
      <c r="A528" s="25"/>
      <c r="B528" s="50"/>
      <c r="C528" s="56"/>
      <c r="D528" s="120"/>
      <c r="E528" s="53"/>
      <c r="H528" s="106"/>
      <c r="I528" s="72"/>
      <c r="J528" s="21"/>
      <c r="K528" s="21"/>
      <c r="L528" s="21"/>
      <c r="M528" s="22"/>
      <c r="N528" s="22"/>
      <c r="O528" s="22"/>
      <c r="P528" s="22"/>
      <c r="Q528" s="22"/>
      <c r="R528" s="23"/>
      <c r="S528" s="22"/>
      <c r="T528" s="22"/>
      <c r="U528" s="22"/>
      <c r="V528" s="22"/>
      <c r="W528" s="24"/>
      <c r="X528" s="24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  <c r="AP528" s="22"/>
      <c r="AQ528" s="22"/>
      <c r="AR528" s="22"/>
      <c r="AS528" s="22"/>
      <c r="AT528" s="22"/>
      <c r="AU528" s="22"/>
      <c r="AV528" s="22"/>
      <c r="AW528" s="22"/>
      <c r="AX528" s="22"/>
      <c r="AY528" s="22"/>
      <c r="AZ528" s="22"/>
      <c r="BA528" s="22"/>
      <c r="BB528" s="22"/>
      <c r="BC528" s="22"/>
      <c r="BD528" s="22"/>
      <c r="BE528" s="22"/>
      <c r="BF528" s="22"/>
      <c r="BG528" s="22"/>
      <c r="BH528" s="22"/>
      <c r="BI528" s="22"/>
    </row>
    <row r="529">
      <c r="A529" s="25"/>
      <c r="B529" s="50"/>
      <c r="C529" s="56"/>
      <c r="D529" s="120"/>
      <c r="E529" s="53"/>
      <c r="H529" s="106"/>
      <c r="I529" s="72"/>
      <c r="J529" s="21"/>
      <c r="K529" s="21"/>
      <c r="L529" s="21"/>
      <c r="M529" s="22"/>
      <c r="N529" s="22"/>
      <c r="O529" s="22"/>
      <c r="P529" s="22"/>
      <c r="Q529" s="22"/>
      <c r="R529" s="23"/>
      <c r="S529" s="22"/>
      <c r="T529" s="22"/>
      <c r="U529" s="22"/>
      <c r="V529" s="22"/>
      <c r="W529" s="24"/>
      <c r="X529" s="24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  <c r="AZ529" s="22"/>
      <c r="BA529" s="22"/>
      <c r="BB529" s="22"/>
      <c r="BC529" s="22"/>
      <c r="BD529" s="22"/>
      <c r="BE529" s="22"/>
      <c r="BF529" s="22"/>
      <c r="BG529" s="22"/>
      <c r="BH529" s="22"/>
      <c r="BI529" s="22"/>
    </row>
    <row r="530">
      <c r="A530" s="25"/>
      <c r="B530" s="50"/>
      <c r="C530" s="56"/>
      <c r="D530" s="120"/>
      <c r="E530" s="53"/>
      <c r="H530" s="106"/>
      <c r="I530" s="72"/>
      <c r="J530" s="21"/>
      <c r="K530" s="21"/>
      <c r="L530" s="21"/>
      <c r="M530" s="22"/>
      <c r="N530" s="22"/>
      <c r="O530" s="22"/>
      <c r="P530" s="22"/>
      <c r="Q530" s="22"/>
      <c r="R530" s="23"/>
      <c r="S530" s="22"/>
      <c r="T530" s="22"/>
      <c r="U530" s="22"/>
      <c r="V530" s="22"/>
      <c r="W530" s="24"/>
      <c r="X530" s="24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  <c r="AZ530" s="22"/>
      <c r="BA530" s="22"/>
      <c r="BB530" s="22"/>
      <c r="BC530" s="22"/>
      <c r="BD530" s="22"/>
      <c r="BE530" s="22"/>
      <c r="BF530" s="22"/>
      <c r="BG530" s="22"/>
      <c r="BH530" s="22"/>
      <c r="BI530" s="22"/>
    </row>
    <row r="531">
      <c r="A531" s="25"/>
      <c r="B531" s="50"/>
      <c r="C531" s="56"/>
      <c r="D531" s="120"/>
      <c r="E531" s="53"/>
      <c r="H531" s="106"/>
      <c r="I531" s="72"/>
      <c r="J531" s="21"/>
      <c r="K531" s="21"/>
      <c r="L531" s="21"/>
      <c r="M531" s="22"/>
      <c r="N531" s="22"/>
      <c r="O531" s="22"/>
      <c r="P531" s="22"/>
      <c r="Q531" s="22"/>
      <c r="R531" s="23"/>
      <c r="S531" s="22"/>
      <c r="T531" s="22"/>
      <c r="U531" s="22"/>
      <c r="V531" s="22"/>
      <c r="W531" s="24"/>
      <c r="X531" s="24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  <c r="AZ531" s="22"/>
      <c r="BA531" s="22"/>
      <c r="BB531" s="22"/>
      <c r="BC531" s="22"/>
      <c r="BD531" s="22"/>
      <c r="BE531" s="22"/>
      <c r="BF531" s="22"/>
      <c r="BG531" s="22"/>
      <c r="BH531" s="22"/>
      <c r="BI531" s="22"/>
    </row>
    <row r="532">
      <c r="A532" s="25"/>
      <c r="B532" s="50"/>
      <c r="C532" s="56"/>
      <c r="D532" s="120"/>
      <c r="E532" s="53"/>
      <c r="H532" s="106"/>
      <c r="I532" s="72"/>
      <c r="J532" s="21"/>
      <c r="K532" s="21"/>
      <c r="L532" s="21"/>
      <c r="M532" s="22"/>
      <c r="N532" s="22"/>
      <c r="O532" s="22"/>
      <c r="P532" s="22"/>
      <c r="Q532" s="22"/>
      <c r="R532" s="23"/>
      <c r="S532" s="22"/>
      <c r="T532" s="22"/>
      <c r="U532" s="22"/>
      <c r="V532" s="22"/>
      <c r="W532" s="24"/>
      <c r="X532" s="24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2"/>
      <c r="AW532" s="22"/>
      <c r="AX532" s="22"/>
      <c r="AY532" s="22"/>
      <c r="AZ532" s="22"/>
      <c r="BA532" s="22"/>
      <c r="BB532" s="22"/>
      <c r="BC532" s="22"/>
      <c r="BD532" s="22"/>
      <c r="BE532" s="22"/>
      <c r="BF532" s="22"/>
      <c r="BG532" s="22"/>
      <c r="BH532" s="22"/>
      <c r="BI532" s="22"/>
    </row>
    <row r="533">
      <c r="A533" s="25"/>
      <c r="B533" s="50"/>
      <c r="C533" s="56"/>
      <c r="D533" s="120"/>
      <c r="E533" s="53"/>
      <c r="H533" s="106"/>
      <c r="I533" s="72"/>
      <c r="J533" s="21"/>
      <c r="K533" s="21"/>
      <c r="L533" s="21"/>
      <c r="M533" s="22"/>
      <c r="N533" s="22"/>
      <c r="O533" s="22"/>
      <c r="P533" s="22"/>
      <c r="Q533" s="22"/>
      <c r="R533" s="23"/>
      <c r="S533" s="22"/>
      <c r="T533" s="22"/>
      <c r="U533" s="22"/>
      <c r="V533" s="22"/>
      <c r="W533" s="24"/>
      <c r="X533" s="24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  <c r="AZ533" s="22"/>
      <c r="BA533" s="22"/>
      <c r="BB533" s="22"/>
      <c r="BC533" s="22"/>
      <c r="BD533" s="22"/>
      <c r="BE533" s="22"/>
      <c r="BF533" s="22"/>
      <c r="BG533" s="22"/>
      <c r="BH533" s="22"/>
      <c r="BI533" s="22"/>
    </row>
    <row r="534">
      <c r="A534" s="25"/>
      <c r="B534" s="50"/>
      <c r="C534" s="56"/>
      <c r="D534" s="120"/>
      <c r="E534" s="53"/>
      <c r="H534" s="106"/>
      <c r="I534" s="72"/>
      <c r="J534" s="21"/>
      <c r="K534" s="21"/>
      <c r="L534" s="21"/>
      <c r="M534" s="22"/>
      <c r="N534" s="22"/>
      <c r="O534" s="22"/>
      <c r="P534" s="22"/>
      <c r="Q534" s="22"/>
      <c r="R534" s="23"/>
      <c r="S534" s="22"/>
      <c r="T534" s="22"/>
      <c r="U534" s="22"/>
      <c r="V534" s="22"/>
      <c r="W534" s="24"/>
      <c r="X534" s="24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  <c r="AM534" s="22"/>
      <c r="AN534" s="22"/>
      <c r="AO534" s="22"/>
      <c r="AP534" s="22"/>
      <c r="AQ534" s="22"/>
      <c r="AR534" s="22"/>
      <c r="AS534" s="22"/>
      <c r="AT534" s="22"/>
      <c r="AU534" s="22"/>
      <c r="AV534" s="22"/>
      <c r="AW534" s="22"/>
      <c r="AX534" s="22"/>
      <c r="AY534" s="22"/>
      <c r="AZ534" s="22"/>
      <c r="BA534" s="22"/>
      <c r="BB534" s="22"/>
      <c r="BC534" s="22"/>
      <c r="BD534" s="22"/>
      <c r="BE534" s="22"/>
      <c r="BF534" s="22"/>
      <c r="BG534" s="22"/>
      <c r="BH534" s="22"/>
      <c r="BI534" s="22"/>
    </row>
    <row r="535">
      <c r="A535" s="25"/>
      <c r="B535" s="50"/>
      <c r="C535" s="56"/>
      <c r="D535" s="120"/>
      <c r="E535" s="53"/>
      <c r="H535" s="106"/>
      <c r="I535" s="72"/>
      <c r="J535" s="21"/>
      <c r="K535" s="21"/>
      <c r="L535" s="21"/>
      <c r="M535" s="22"/>
      <c r="N535" s="22"/>
      <c r="O535" s="22"/>
      <c r="P535" s="22"/>
      <c r="Q535" s="22"/>
      <c r="R535" s="23"/>
      <c r="S535" s="22"/>
      <c r="T535" s="22"/>
      <c r="U535" s="22"/>
      <c r="V535" s="22"/>
      <c r="W535" s="24"/>
      <c r="X535" s="24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  <c r="BA535" s="22"/>
      <c r="BB535" s="22"/>
      <c r="BC535" s="22"/>
      <c r="BD535" s="22"/>
      <c r="BE535" s="22"/>
      <c r="BF535" s="22"/>
      <c r="BG535" s="22"/>
      <c r="BH535" s="22"/>
      <c r="BI535" s="22"/>
    </row>
    <row r="536">
      <c r="A536" s="25"/>
      <c r="B536" s="50"/>
      <c r="C536" s="56"/>
      <c r="D536" s="120"/>
      <c r="E536" s="53"/>
      <c r="H536" s="106"/>
      <c r="I536" s="72"/>
      <c r="J536" s="21"/>
      <c r="K536" s="21"/>
      <c r="L536" s="21"/>
      <c r="M536" s="22"/>
      <c r="N536" s="22"/>
      <c r="O536" s="22"/>
      <c r="P536" s="22"/>
      <c r="Q536" s="22"/>
      <c r="R536" s="23"/>
      <c r="S536" s="22"/>
      <c r="T536" s="22"/>
      <c r="U536" s="22"/>
      <c r="V536" s="22"/>
      <c r="W536" s="24"/>
      <c r="X536" s="24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  <c r="AT536" s="22"/>
      <c r="AU536" s="22"/>
      <c r="AV536" s="22"/>
      <c r="AW536" s="22"/>
      <c r="AX536" s="22"/>
      <c r="AY536" s="22"/>
      <c r="AZ536" s="22"/>
      <c r="BA536" s="22"/>
      <c r="BB536" s="22"/>
      <c r="BC536" s="22"/>
      <c r="BD536" s="22"/>
      <c r="BE536" s="22"/>
      <c r="BF536" s="22"/>
      <c r="BG536" s="22"/>
      <c r="BH536" s="22"/>
      <c r="BI536" s="22"/>
    </row>
    <row r="537">
      <c r="A537" s="25"/>
      <c r="B537" s="50"/>
      <c r="C537" s="56"/>
      <c r="D537" s="120"/>
      <c r="E537" s="53"/>
      <c r="H537" s="106"/>
      <c r="I537" s="72"/>
      <c r="J537" s="21"/>
      <c r="K537" s="21"/>
      <c r="L537" s="21"/>
      <c r="M537" s="22"/>
      <c r="N537" s="22"/>
      <c r="O537" s="22"/>
      <c r="P537" s="22"/>
      <c r="Q537" s="22"/>
      <c r="R537" s="23"/>
      <c r="S537" s="22"/>
      <c r="T537" s="22"/>
      <c r="U537" s="22"/>
      <c r="V537" s="22"/>
      <c r="W537" s="24"/>
      <c r="X537" s="24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  <c r="AM537" s="22"/>
      <c r="AN537" s="22"/>
      <c r="AO537" s="22"/>
      <c r="AP537" s="22"/>
      <c r="AQ537" s="22"/>
      <c r="AR537" s="22"/>
      <c r="AS537" s="22"/>
      <c r="AT537" s="22"/>
      <c r="AU537" s="22"/>
      <c r="AV537" s="22"/>
      <c r="AW537" s="22"/>
      <c r="AX537" s="22"/>
      <c r="AY537" s="22"/>
      <c r="AZ537" s="22"/>
      <c r="BA537" s="22"/>
      <c r="BB537" s="22"/>
      <c r="BC537" s="22"/>
      <c r="BD537" s="22"/>
      <c r="BE537" s="22"/>
      <c r="BF537" s="22"/>
      <c r="BG537" s="22"/>
      <c r="BH537" s="22"/>
      <c r="BI537" s="22"/>
    </row>
    <row r="538">
      <c r="A538" s="25"/>
      <c r="B538" s="50"/>
      <c r="C538" s="56"/>
      <c r="D538" s="120"/>
      <c r="E538" s="53"/>
      <c r="H538" s="106"/>
      <c r="I538" s="72"/>
      <c r="J538" s="21"/>
      <c r="K538" s="21"/>
      <c r="L538" s="21"/>
      <c r="M538" s="22"/>
      <c r="N538" s="22"/>
      <c r="O538" s="22"/>
      <c r="P538" s="22"/>
      <c r="Q538" s="22"/>
      <c r="R538" s="23"/>
      <c r="S538" s="22"/>
      <c r="T538" s="22"/>
      <c r="U538" s="22"/>
      <c r="V538" s="22"/>
      <c r="W538" s="24"/>
      <c r="X538" s="24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  <c r="AZ538" s="22"/>
      <c r="BA538" s="22"/>
      <c r="BB538" s="22"/>
      <c r="BC538" s="22"/>
      <c r="BD538" s="22"/>
      <c r="BE538" s="22"/>
      <c r="BF538" s="22"/>
      <c r="BG538" s="22"/>
      <c r="BH538" s="22"/>
      <c r="BI538" s="22"/>
    </row>
    <row r="539">
      <c r="A539" s="25"/>
      <c r="B539" s="50"/>
      <c r="C539" s="56"/>
      <c r="D539" s="120"/>
      <c r="E539" s="53"/>
      <c r="H539" s="106"/>
      <c r="I539" s="72"/>
      <c r="J539" s="21"/>
      <c r="K539" s="21"/>
      <c r="L539" s="21"/>
      <c r="M539" s="22"/>
      <c r="N539" s="22"/>
      <c r="O539" s="22"/>
      <c r="P539" s="22"/>
      <c r="Q539" s="22"/>
      <c r="R539" s="23"/>
      <c r="S539" s="22"/>
      <c r="T539" s="22"/>
      <c r="U539" s="22"/>
      <c r="V539" s="22"/>
      <c r="W539" s="24"/>
      <c r="X539" s="24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  <c r="BA539" s="22"/>
      <c r="BB539" s="22"/>
      <c r="BC539" s="22"/>
      <c r="BD539" s="22"/>
      <c r="BE539" s="22"/>
      <c r="BF539" s="22"/>
      <c r="BG539" s="22"/>
      <c r="BH539" s="22"/>
      <c r="BI539" s="22"/>
    </row>
    <row r="540">
      <c r="A540" s="25"/>
      <c r="B540" s="50"/>
      <c r="C540" s="56"/>
      <c r="D540" s="120"/>
      <c r="E540" s="53"/>
      <c r="H540" s="106"/>
      <c r="I540" s="72"/>
      <c r="J540" s="21"/>
      <c r="K540" s="21"/>
      <c r="L540" s="21"/>
      <c r="M540" s="22"/>
      <c r="N540" s="22"/>
      <c r="O540" s="22"/>
      <c r="P540" s="22"/>
      <c r="Q540" s="22"/>
      <c r="R540" s="23"/>
      <c r="S540" s="22"/>
      <c r="T540" s="22"/>
      <c r="U540" s="22"/>
      <c r="V540" s="22"/>
      <c r="W540" s="24"/>
      <c r="X540" s="24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2"/>
      <c r="AN540" s="22"/>
      <c r="AO540" s="22"/>
      <c r="AP540" s="22"/>
      <c r="AQ540" s="22"/>
      <c r="AR540" s="22"/>
      <c r="AS540" s="22"/>
      <c r="AT540" s="22"/>
      <c r="AU540" s="22"/>
      <c r="AV540" s="22"/>
      <c r="AW540" s="22"/>
      <c r="AX540" s="22"/>
      <c r="AY540" s="22"/>
      <c r="AZ540" s="22"/>
      <c r="BA540" s="22"/>
      <c r="BB540" s="22"/>
      <c r="BC540" s="22"/>
      <c r="BD540" s="22"/>
      <c r="BE540" s="22"/>
      <c r="BF540" s="22"/>
      <c r="BG540" s="22"/>
      <c r="BH540" s="22"/>
      <c r="BI540" s="22"/>
    </row>
    <row r="541">
      <c r="A541" s="25"/>
      <c r="B541" s="50"/>
      <c r="C541" s="56"/>
      <c r="D541" s="120"/>
      <c r="E541" s="53"/>
      <c r="H541" s="106"/>
      <c r="I541" s="72"/>
      <c r="J541" s="21"/>
      <c r="K541" s="21"/>
      <c r="L541" s="21"/>
      <c r="M541" s="22"/>
      <c r="N541" s="22"/>
      <c r="O541" s="22"/>
      <c r="P541" s="22"/>
      <c r="Q541" s="22"/>
      <c r="R541" s="23"/>
      <c r="S541" s="22"/>
      <c r="T541" s="22"/>
      <c r="U541" s="22"/>
      <c r="V541" s="22"/>
      <c r="W541" s="24"/>
      <c r="X541" s="24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2"/>
      <c r="AO541" s="22"/>
      <c r="AP541" s="22"/>
      <c r="AQ541" s="22"/>
      <c r="AR541" s="22"/>
      <c r="AS541" s="22"/>
      <c r="AT541" s="22"/>
      <c r="AU541" s="22"/>
      <c r="AV541" s="22"/>
      <c r="AW541" s="22"/>
      <c r="AX541" s="22"/>
      <c r="AY541" s="22"/>
      <c r="AZ541" s="22"/>
      <c r="BA541" s="22"/>
      <c r="BB541" s="22"/>
      <c r="BC541" s="22"/>
      <c r="BD541" s="22"/>
      <c r="BE541" s="22"/>
      <c r="BF541" s="22"/>
      <c r="BG541" s="22"/>
      <c r="BH541" s="22"/>
      <c r="BI541" s="22"/>
    </row>
    <row r="542">
      <c r="A542" s="25"/>
      <c r="B542" s="50"/>
      <c r="C542" s="56"/>
      <c r="D542" s="120"/>
      <c r="E542" s="53"/>
      <c r="H542" s="106"/>
      <c r="I542" s="72"/>
      <c r="J542" s="21"/>
      <c r="K542" s="21"/>
      <c r="L542" s="21"/>
      <c r="M542" s="22"/>
      <c r="N542" s="22"/>
      <c r="O542" s="22"/>
      <c r="P542" s="22"/>
      <c r="Q542" s="22"/>
      <c r="R542" s="23"/>
      <c r="S542" s="22"/>
      <c r="T542" s="22"/>
      <c r="U542" s="22"/>
      <c r="V542" s="22"/>
      <c r="W542" s="24"/>
      <c r="X542" s="24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  <c r="AZ542" s="22"/>
      <c r="BA542" s="22"/>
      <c r="BB542" s="22"/>
      <c r="BC542" s="22"/>
      <c r="BD542" s="22"/>
      <c r="BE542" s="22"/>
      <c r="BF542" s="22"/>
      <c r="BG542" s="22"/>
      <c r="BH542" s="22"/>
      <c r="BI542" s="22"/>
    </row>
    <row r="543">
      <c r="A543" s="25"/>
      <c r="B543" s="50"/>
      <c r="C543" s="56"/>
      <c r="D543" s="120"/>
      <c r="E543" s="53"/>
      <c r="H543" s="106"/>
      <c r="I543" s="72"/>
      <c r="J543" s="21"/>
      <c r="K543" s="21"/>
      <c r="L543" s="21"/>
      <c r="M543" s="22"/>
      <c r="N543" s="22"/>
      <c r="O543" s="22"/>
      <c r="P543" s="22"/>
      <c r="Q543" s="22"/>
      <c r="R543" s="23"/>
      <c r="S543" s="22"/>
      <c r="T543" s="22"/>
      <c r="U543" s="22"/>
      <c r="V543" s="22"/>
      <c r="W543" s="24"/>
      <c r="X543" s="24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2"/>
      <c r="AW543" s="22"/>
      <c r="AX543" s="22"/>
      <c r="AY543" s="22"/>
      <c r="AZ543" s="22"/>
      <c r="BA543" s="22"/>
      <c r="BB543" s="22"/>
      <c r="BC543" s="22"/>
      <c r="BD543" s="22"/>
      <c r="BE543" s="22"/>
      <c r="BF543" s="22"/>
      <c r="BG543" s="22"/>
      <c r="BH543" s="22"/>
      <c r="BI543" s="22"/>
    </row>
    <row r="544">
      <c r="A544" s="25"/>
      <c r="B544" s="50"/>
      <c r="C544" s="56"/>
      <c r="D544" s="120"/>
      <c r="E544" s="53"/>
      <c r="H544" s="106"/>
      <c r="I544" s="72"/>
      <c r="J544" s="21"/>
      <c r="K544" s="21"/>
      <c r="L544" s="21"/>
      <c r="M544" s="22"/>
      <c r="N544" s="22"/>
      <c r="O544" s="22"/>
      <c r="P544" s="22"/>
      <c r="Q544" s="22"/>
      <c r="R544" s="23"/>
      <c r="S544" s="22"/>
      <c r="T544" s="22"/>
      <c r="U544" s="22"/>
      <c r="V544" s="22"/>
      <c r="W544" s="24"/>
      <c r="X544" s="24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  <c r="AM544" s="22"/>
      <c r="AN544" s="22"/>
      <c r="AO544" s="22"/>
      <c r="AP544" s="22"/>
      <c r="AQ544" s="22"/>
      <c r="AR544" s="22"/>
      <c r="AS544" s="22"/>
      <c r="AT544" s="22"/>
      <c r="AU544" s="22"/>
      <c r="AV544" s="22"/>
      <c r="AW544" s="22"/>
      <c r="AX544" s="22"/>
      <c r="AY544" s="22"/>
      <c r="AZ544" s="22"/>
      <c r="BA544" s="22"/>
      <c r="BB544" s="22"/>
      <c r="BC544" s="22"/>
      <c r="BD544" s="22"/>
      <c r="BE544" s="22"/>
      <c r="BF544" s="22"/>
      <c r="BG544" s="22"/>
      <c r="BH544" s="22"/>
      <c r="BI544" s="22"/>
    </row>
    <row r="545">
      <c r="A545" s="25"/>
      <c r="B545" s="50"/>
      <c r="C545" s="56"/>
      <c r="D545" s="120"/>
      <c r="E545" s="53"/>
      <c r="H545" s="106"/>
      <c r="I545" s="72"/>
      <c r="J545" s="21"/>
      <c r="K545" s="21"/>
      <c r="L545" s="21"/>
      <c r="M545" s="22"/>
      <c r="N545" s="22"/>
      <c r="O545" s="22"/>
      <c r="P545" s="22"/>
      <c r="Q545" s="22"/>
      <c r="R545" s="23"/>
      <c r="S545" s="22"/>
      <c r="T545" s="22"/>
      <c r="U545" s="22"/>
      <c r="V545" s="22"/>
      <c r="W545" s="24"/>
      <c r="X545" s="24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  <c r="AM545" s="22"/>
      <c r="AN545" s="22"/>
      <c r="AO545" s="22"/>
      <c r="AP545" s="22"/>
      <c r="AQ545" s="22"/>
      <c r="AR545" s="22"/>
      <c r="AS545" s="22"/>
      <c r="AT545" s="22"/>
      <c r="AU545" s="22"/>
      <c r="AV545" s="22"/>
      <c r="AW545" s="22"/>
      <c r="AX545" s="22"/>
      <c r="AY545" s="22"/>
      <c r="AZ545" s="22"/>
      <c r="BA545" s="22"/>
      <c r="BB545" s="22"/>
      <c r="BC545" s="22"/>
      <c r="BD545" s="22"/>
      <c r="BE545" s="22"/>
      <c r="BF545" s="22"/>
      <c r="BG545" s="22"/>
      <c r="BH545" s="22"/>
      <c r="BI545" s="22"/>
    </row>
    <row r="546">
      <c r="A546" s="25"/>
      <c r="B546" s="50"/>
      <c r="C546" s="56"/>
      <c r="D546" s="120"/>
      <c r="E546" s="53"/>
      <c r="H546" s="106"/>
      <c r="I546" s="72"/>
      <c r="J546" s="21"/>
      <c r="K546" s="21"/>
      <c r="L546" s="21"/>
      <c r="M546" s="22"/>
      <c r="N546" s="22"/>
      <c r="O546" s="22"/>
      <c r="P546" s="22"/>
      <c r="Q546" s="22"/>
      <c r="R546" s="23"/>
      <c r="S546" s="22"/>
      <c r="T546" s="22"/>
      <c r="U546" s="22"/>
      <c r="V546" s="22"/>
      <c r="W546" s="24"/>
      <c r="X546" s="24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22"/>
      <c r="AN546" s="22"/>
      <c r="AO546" s="22"/>
      <c r="AP546" s="22"/>
      <c r="AQ546" s="22"/>
      <c r="AR546" s="22"/>
      <c r="AS546" s="22"/>
      <c r="AT546" s="22"/>
      <c r="AU546" s="22"/>
      <c r="AV546" s="22"/>
      <c r="AW546" s="22"/>
      <c r="AX546" s="22"/>
      <c r="AY546" s="22"/>
      <c r="AZ546" s="22"/>
      <c r="BA546" s="22"/>
      <c r="BB546" s="22"/>
      <c r="BC546" s="22"/>
      <c r="BD546" s="22"/>
      <c r="BE546" s="22"/>
      <c r="BF546" s="22"/>
      <c r="BG546" s="22"/>
      <c r="BH546" s="22"/>
      <c r="BI546" s="22"/>
    </row>
    <row r="547">
      <c r="A547" s="25"/>
      <c r="B547" s="50"/>
      <c r="C547" s="56"/>
      <c r="D547" s="120"/>
      <c r="E547" s="53"/>
      <c r="H547" s="106"/>
      <c r="I547" s="72"/>
      <c r="J547" s="21"/>
      <c r="K547" s="21"/>
      <c r="L547" s="21"/>
      <c r="M547" s="22"/>
      <c r="N547" s="22"/>
      <c r="O547" s="22"/>
      <c r="P547" s="22"/>
      <c r="Q547" s="22"/>
      <c r="R547" s="23"/>
      <c r="S547" s="22"/>
      <c r="T547" s="22"/>
      <c r="U547" s="22"/>
      <c r="V547" s="22"/>
      <c r="W547" s="24"/>
      <c r="X547" s="24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  <c r="AO547" s="22"/>
      <c r="AP547" s="22"/>
      <c r="AQ547" s="22"/>
      <c r="AR547" s="22"/>
      <c r="AS547" s="22"/>
      <c r="AT547" s="22"/>
      <c r="AU547" s="22"/>
      <c r="AV547" s="22"/>
      <c r="AW547" s="22"/>
      <c r="AX547" s="22"/>
      <c r="AY547" s="22"/>
      <c r="AZ547" s="22"/>
      <c r="BA547" s="22"/>
      <c r="BB547" s="22"/>
      <c r="BC547" s="22"/>
      <c r="BD547" s="22"/>
      <c r="BE547" s="22"/>
      <c r="BF547" s="22"/>
      <c r="BG547" s="22"/>
      <c r="BH547" s="22"/>
      <c r="BI547" s="22"/>
    </row>
    <row r="548">
      <c r="A548" s="25"/>
      <c r="B548" s="50"/>
      <c r="C548" s="56"/>
      <c r="D548" s="120"/>
      <c r="E548" s="53"/>
      <c r="H548" s="106"/>
      <c r="I548" s="72"/>
      <c r="J548" s="21"/>
      <c r="K548" s="21"/>
      <c r="L548" s="21"/>
      <c r="M548" s="22"/>
      <c r="N548" s="22"/>
      <c r="O548" s="22"/>
      <c r="P548" s="22"/>
      <c r="Q548" s="22"/>
      <c r="R548" s="23"/>
      <c r="S548" s="22"/>
      <c r="T548" s="22"/>
      <c r="U548" s="22"/>
      <c r="V548" s="22"/>
      <c r="W548" s="24"/>
      <c r="X548" s="24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  <c r="AM548" s="22"/>
      <c r="AN548" s="22"/>
      <c r="AO548" s="22"/>
      <c r="AP548" s="22"/>
      <c r="AQ548" s="22"/>
      <c r="AR548" s="22"/>
      <c r="AS548" s="22"/>
      <c r="AT548" s="22"/>
      <c r="AU548" s="22"/>
      <c r="AV548" s="22"/>
      <c r="AW548" s="22"/>
      <c r="AX548" s="22"/>
      <c r="AY548" s="22"/>
      <c r="AZ548" s="22"/>
      <c r="BA548" s="22"/>
      <c r="BB548" s="22"/>
      <c r="BC548" s="22"/>
      <c r="BD548" s="22"/>
      <c r="BE548" s="22"/>
      <c r="BF548" s="22"/>
      <c r="BG548" s="22"/>
      <c r="BH548" s="22"/>
      <c r="BI548" s="22"/>
    </row>
    <row r="549">
      <c r="A549" s="25"/>
      <c r="B549" s="50"/>
      <c r="C549" s="56"/>
      <c r="D549" s="120"/>
      <c r="E549" s="53"/>
      <c r="H549" s="106"/>
      <c r="I549" s="72"/>
      <c r="J549" s="21"/>
      <c r="K549" s="21"/>
      <c r="L549" s="21"/>
      <c r="M549" s="22"/>
      <c r="N549" s="22"/>
      <c r="O549" s="22"/>
      <c r="P549" s="22"/>
      <c r="Q549" s="22"/>
      <c r="R549" s="23"/>
      <c r="S549" s="22"/>
      <c r="T549" s="22"/>
      <c r="U549" s="22"/>
      <c r="V549" s="22"/>
      <c r="W549" s="24"/>
      <c r="X549" s="24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  <c r="AM549" s="22"/>
      <c r="AN549" s="22"/>
      <c r="AO549" s="22"/>
      <c r="AP549" s="22"/>
      <c r="AQ549" s="22"/>
      <c r="AR549" s="22"/>
      <c r="AS549" s="22"/>
      <c r="AT549" s="22"/>
      <c r="AU549" s="22"/>
      <c r="AV549" s="22"/>
      <c r="AW549" s="22"/>
      <c r="AX549" s="22"/>
      <c r="AY549" s="22"/>
      <c r="AZ549" s="22"/>
      <c r="BA549" s="22"/>
      <c r="BB549" s="22"/>
      <c r="BC549" s="22"/>
      <c r="BD549" s="22"/>
      <c r="BE549" s="22"/>
      <c r="BF549" s="22"/>
      <c r="BG549" s="22"/>
      <c r="BH549" s="22"/>
      <c r="BI549" s="22"/>
    </row>
    <row r="550">
      <c r="A550" s="25"/>
      <c r="B550" s="50"/>
      <c r="C550" s="56"/>
      <c r="D550" s="120"/>
      <c r="E550" s="53"/>
      <c r="H550" s="106"/>
      <c r="I550" s="72"/>
      <c r="J550" s="21"/>
      <c r="K550" s="21"/>
      <c r="L550" s="21"/>
      <c r="M550" s="22"/>
      <c r="N550" s="22"/>
      <c r="O550" s="22"/>
      <c r="P550" s="22"/>
      <c r="Q550" s="22"/>
      <c r="R550" s="23"/>
      <c r="S550" s="22"/>
      <c r="T550" s="22"/>
      <c r="U550" s="22"/>
      <c r="V550" s="22"/>
      <c r="W550" s="24"/>
      <c r="X550" s="24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22"/>
      <c r="AN550" s="22"/>
      <c r="AO550" s="22"/>
      <c r="AP550" s="22"/>
      <c r="AQ550" s="22"/>
      <c r="AR550" s="22"/>
      <c r="AS550" s="22"/>
      <c r="AT550" s="22"/>
      <c r="AU550" s="22"/>
      <c r="AV550" s="22"/>
      <c r="AW550" s="22"/>
      <c r="AX550" s="22"/>
      <c r="AY550" s="22"/>
      <c r="AZ550" s="22"/>
      <c r="BA550" s="22"/>
      <c r="BB550" s="22"/>
      <c r="BC550" s="22"/>
      <c r="BD550" s="22"/>
      <c r="BE550" s="22"/>
      <c r="BF550" s="22"/>
      <c r="BG550" s="22"/>
      <c r="BH550" s="22"/>
      <c r="BI550" s="22"/>
    </row>
    <row r="551">
      <c r="A551" s="25"/>
      <c r="B551" s="50"/>
      <c r="C551" s="56"/>
      <c r="D551" s="120"/>
      <c r="E551" s="53"/>
      <c r="H551" s="106"/>
      <c r="I551" s="72"/>
      <c r="J551" s="21"/>
      <c r="K551" s="21"/>
      <c r="L551" s="21"/>
      <c r="M551" s="22"/>
      <c r="N551" s="22"/>
      <c r="O551" s="22"/>
      <c r="P551" s="22"/>
      <c r="Q551" s="22"/>
      <c r="R551" s="23"/>
      <c r="S551" s="22"/>
      <c r="T551" s="22"/>
      <c r="U551" s="22"/>
      <c r="V551" s="22"/>
      <c r="W551" s="24"/>
      <c r="X551" s="24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  <c r="AM551" s="22"/>
      <c r="AN551" s="22"/>
      <c r="AO551" s="22"/>
      <c r="AP551" s="22"/>
      <c r="AQ551" s="22"/>
      <c r="AR551" s="22"/>
      <c r="AS551" s="22"/>
      <c r="AT551" s="22"/>
      <c r="AU551" s="22"/>
      <c r="AV551" s="22"/>
      <c r="AW551" s="22"/>
      <c r="AX551" s="22"/>
      <c r="AY551" s="22"/>
      <c r="AZ551" s="22"/>
      <c r="BA551" s="22"/>
      <c r="BB551" s="22"/>
      <c r="BC551" s="22"/>
      <c r="BD551" s="22"/>
      <c r="BE551" s="22"/>
      <c r="BF551" s="22"/>
      <c r="BG551" s="22"/>
      <c r="BH551" s="22"/>
      <c r="BI551" s="22"/>
    </row>
    <row r="552">
      <c r="A552" s="25"/>
      <c r="B552" s="50"/>
      <c r="C552" s="56"/>
      <c r="D552" s="120"/>
      <c r="E552" s="53"/>
      <c r="H552" s="106"/>
      <c r="I552" s="72"/>
      <c r="J552" s="21"/>
      <c r="K552" s="21"/>
      <c r="L552" s="21"/>
      <c r="M552" s="22"/>
      <c r="N552" s="22"/>
      <c r="O552" s="22"/>
      <c r="P552" s="22"/>
      <c r="Q552" s="22"/>
      <c r="R552" s="23"/>
      <c r="S552" s="22"/>
      <c r="T552" s="22"/>
      <c r="U552" s="22"/>
      <c r="V552" s="22"/>
      <c r="W552" s="24"/>
      <c r="X552" s="24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  <c r="AM552" s="22"/>
      <c r="AN552" s="22"/>
      <c r="AO552" s="22"/>
      <c r="AP552" s="22"/>
      <c r="AQ552" s="22"/>
      <c r="AR552" s="22"/>
      <c r="AS552" s="22"/>
      <c r="AT552" s="22"/>
      <c r="AU552" s="22"/>
      <c r="AV552" s="22"/>
      <c r="AW552" s="22"/>
      <c r="AX552" s="22"/>
      <c r="AY552" s="22"/>
      <c r="AZ552" s="22"/>
      <c r="BA552" s="22"/>
      <c r="BB552" s="22"/>
      <c r="BC552" s="22"/>
      <c r="BD552" s="22"/>
      <c r="BE552" s="22"/>
      <c r="BF552" s="22"/>
      <c r="BG552" s="22"/>
      <c r="BH552" s="22"/>
      <c r="BI552" s="22"/>
    </row>
    <row r="553">
      <c r="A553" s="25"/>
      <c r="B553" s="50"/>
      <c r="C553" s="56"/>
      <c r="D553" s="120"/>
      <c r="E553" s="53"/>
      <c r="H553" s="106"/>
      <c r="I553" s="72"/>
      <c r="J553" s="21"/>
      <c r="K553" s="21"/>
      <c r="L553" s="21"/>
      <c r="M553" s="22"/>
      <c r="N553" s="22"/>
      <c r="O553" s="22"/>
      <c r="P553" s="22"/>
      <c r="Q553" s="22"/>
      <c r="R553" s="23"/>
      <c r="S553" s="22"/>
      <c r="T553" s="22"/>
      <c r="U553" s="22"/>
      <c r="V553" s="22"/>
      <c r="W553" s="24"/>
      <c r="X553" s="24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  <c r="AM553" s="22"/>
      <c r="AN553" s="22"/>
      <c r="AO553" s="22"/>
      <c r="AP553" s="22"/>
      <c r="AQ553" s="22"/>
      <c r="AR553" s="22"/>
      <c r="AS553" s="22"/>
      <c r="AT553" s="22"/>
      <c r="AU553" s="22"/>
      <c r="AV553" s="22"/>
      <c r="AW553" s="22"/>
      <c r="AX553" s="22"/>
      <c r="AY553" s="22"/>
      <c r="AZ553" s="22"/>
      <c r="BA553" s="22"/>
      <c r="BB553" s="22"/>
      <c r="BC553" s="22"/>
      <c r="BD553" s="22"/>
      <c r="BE553" s="22"/>
      <c r="BF553" s="22"/>
      <c r="BG553" s="22"/>
      <c r="BH553" s="22"/>
      <c r="BI553" s="22"/>
    </row>
    <row r="554">
      <c r="A554" s="25"/>
      <c r="B554" s="50"/>
      <c r="C554" s="56"/>
      <c r="D554" s="120"/>
      <c r="E554" s="53"/>
      <c r="H554" s="106"/>
      <c r="I554" s="72"/>
      <c r="J554" s="21"/>
      <c r="K554" s="21"/>
      <c r="L554" s="21"/>
      <c r="M554" s="22"/>
      <c r="N554" s="22"/>
      <c r="O554" s="22"/>
      <c r="P554" s="22"/>
      <c r="Q554" s="22"/>
      <c r="R554" s="23"/>
      <c r="S554" s="22"/>
      <c r="T554" s="22"/>
      <c r="U554" s="22"/>
      <c r="V554" s="22"/>
      <c r="W554" s="24"/>
      <c r="X554" s="24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22"/>
      <c r="AN554" s="22"/>
      <c r="AO554" s="22"/>
      <c r="AP554" s="22"/>
      <c r="AQ554" s="22"/>
      <c r="AR554" s="22"/>
      <c r="AS554" s="22"/>
      <c r="AT554" s="22"/>
      <c r="AU554" s="22"/>
      <c r="AV554" s="22"/>
      <c r="AW554" s="22"/>
      <c r="AX554" s="22"/>
      <c r="AY554" s="22"/>
      <c r="AZ554" s="22"/>
      <c r="BA554" s="22"/>
      <c r="BB554" s="22"/>
      <c r="BC554" s="22"/>
      <c r="BD554" s="22"/>
      <c r="BE554" s="22"/>
      <c r="BF554" s="22"/>
      <c r="BG554" s="22"/>
      <c r="BH554" s="22"/>
      <c r="BI554" s="22"/>
    </row>
    <row r="555">
      <c r="A555" s="25"/>
      <c r="B555" s="50"/>
      <c r="C555" s="56"/>
      <c r="D555" s="120"/>
      <c r="E555" s="53"/>
      <c r="H555" s="106"/>
      <c r="I555" s="72"/>
      <c r="J555" s="21"/>
      <c r="K555" s="21"/>
      <c r="L555" s="21"/>
      <c r="M555" s="22"/>
      <c r="N555" s="22"/>
      <c r="O555" s="22"/>
      <c r="P555" s="22"/>
      <c r="Q555" s="22"/>
      <c r="R555" s="23"/>
      <c r="S555" s="22"/>
      <c r="T555" s="22"/>
      <c r="U555" s="22"/>
      <c r="V555" s="22"/>
      <c r="W555" s="24"/>
      <c r="X555" s="24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  <c r="AM555" s="22"/>
      <c r="AN555" s="22"/>
      <c r="AO555" s="22"/>
      <c r="AP555" s="22"/>
      <c r="AQ555" s="22"/>
      <c r="AR555" s="22"/>
      <c r="AS555" s="22"/>
      <c r="AT555" s="22"/>
      <c r="AU555" s="22"/>
      <c r="AV555" s="22"/>
      <c r="AW555" s="22"/>
      <c r="AX555" s="22"/>
      <c r="AY555" s="22"/>
      <c r="AZ555" s="22"/>
      <c r="BA555" s="22"/>
      <c r="BB555" s="22"/>
      <c r="BC555" s="22"/>
      <c r="BD555" s="22"/>
      <c r="BE555" s="22"/>
      <c r="BF555" s="22"/>
      <c r="BG555" s="22"/>
      <c r="BH555" s="22"/>
      <c r="BI555" s="22"/>
    </row>
    <row r="556">
      <c r="A556" s="25"/>
      <c r="B556" s="50"/>
      <c r="C556" s="56"/>
      <c r="D556" s="120"/>
      <c r="E556" s="53"/>
      <c r="H556" s="106"/>
      <c r="I556" s="72"/>
      <c r="J556" s="21"/>
      <c r="K556" s="21"/>
      <c r="L556" s="21"/>
      <c r="M556" s="22"/>
      <c r="N556" s="22"/>
      <c r="O556" s="22"/>
      <c r="P556" s="22"/>
      <c r="Q556" s="22"/>
      <c r="R556" s="23"/>
      <c r="S556" s="22"/>
      <c r="T556" s="22"/>
      <c r="U556" s="22"/>
      <c r="V556" s="22"/>
      <c r="W556" s="24"/>
      <c r="X556" s="24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  <c r="AM556" s="22"/>
      <c r="AN556" s="22"/>
      <c r="AO556" s="22"/>
      <c r="AP556" s="22"/>
      <c r="AQ556" s="22"/>
      <c r="AR556" s="22"/>
      <c r="AS556" s="22"/>
      <c r="AT556" s="22"/>
      <c r="AU556" s="22"/>
      <c r="AV556" s="22"/>
      <c r="AW556" s="22"/>
      <c r="AX556" s="22"/>
      <c r="AY556" s="22"/>
      <c r="AZ556" s="22"/>
      <c r="BA556" s="22"/>
      <c r="BB556" s="22"/>
      <c r="BC556" s="22"/>
      <c r="BD556" s="22"/>
      <c r="BE556" s="22"/>
      <c r="BF556" s="22"/>
      <c r="BG556" s="22"/>
      <c r="BH556" s="22"/>
      <c r="BI556" s="22"/>
    </row>
    <row r="557">
      <c r="A557" s="25"/>
      <c r="B557" s="50"/>
      <c r="C557" s="56"/>
      <c r="D557" s="120"/>
      <c r="E557" s="53"/>
      <c r="H557" s="106"/>
      <c r="I557" s="72"/>
      <c r="J557" s="21"/>
      <c r="K557" s="21"/>
      <c r="L557" s="21"/>
      <c r="M557" s="22"/>
      <c r="N557" s="22"/>
      <c r="O557" s="22"/>
      <c r="P557" s="22"/>
      <c r="Q557" s="22"/>
      <c r="R557" s="23"/>
      <c r="S557" s="22"/>
      <c r="T557" s="22"/>
      <c r="U557" s="22"/>
      <c r="V557" s="22"/>
      <c r="W557" s="24"/>
      <c r="X557" s="24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  <c r="AM557" s="22"/>
      <c r="AN557" s="22"/>
      <c r="AO557" s="22"/>
      <c r="AP557" s="22"/>
      <c r="AQ557" s="22"/>
      <c r="AR557" s="22"/>
      <c r="AS557" s="22"/>
      <c r="AT557" s="22"/>
      <c r="AU557" s="22"/>
      <c r="AV557" s="22"/>
      <c r="AW557" s="22"/>
      <c r="AX557" s="22"/>
      <c r="AY557" s="22"/>
      <c r="AZ557" s="22"/>
      <c r="BA557" s="22"/>
      <c r="BB557" s="22"/>
      <c r="BC557" s="22"/>
      <c r="BD557" s="22"/>
      <c r="BE557" s="22"/>
      <c r="BF557" s="22"/>
      <c r="BG557" s="22"/>
      <c r="BH557" s="22"/>
      <c r="BI557" s="22"/>
    </row>
    <row r="558">
      <c r="A558" s="25"/>
      <c r="B558" s="50"/>
      <c r="C558" s="56"/>
      <c r="D558" s="120"/>
      <c r="E558" s="53"/>
      <c r="H558" s="106"/>
      <c r="I558" s="72"/>
      <c r="J558" s="21"/>
      <c r="K558" s="21"/>
      <c r="L558" s="21"/>
      <c r="M558" s="22"/>
      <c r="N558" s="22"/>
      <c r="O558" s="22"/>
      <c r="P558" s="22"/>
      <c r="Q558" s="22"/>
      <c r="R558" s="23"/>
      <c r="S558" s="22"/>
      <c r="T558" s="22"/>
      <c r="U558" s="22"/>
      <c r="V558" s="22"/>
      <c r="W558" s="24"/>
      <c r="X558" s="24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  <c r="AM558" s="22"/>
      <c r="AN558" s="22"/>
      <c r="AO558" s="22"/>
      <c r="AP558" s="22"/>
      <c r="AQ558" s="22"/>
      <c r="AR558" s="22"/>
      <c r="AS558" s="22"/>
      <c r="AT558" s="22"/>
      <c r="AU558" s="22"/>
      <c r="AV558" s="22"/>
      <c r="AW558" s="22"/>
      <c r="AX558" s="22"/>
      <c r="AY558" s="22"/>
      <c r="AZ558" s="22"/>
      <c r="BA558" s="22"/>
      <c r="BB558" s="22"/>
      <c r="BC558" s="22"/>
      <c r="BD558" s="22"/>
      <c r="BE558" s="22"/>
      <c r="BF558" s="22"/>
      <c r="BG558" s="22"/>
      <c r="BH558" s="22"/>
      <c r="BI558" s="22"/>
    </row>
    <row r="559">
      <c r="A559" s="25"/>
      <c r="B559" s="50"/>
      <c r="C559" s="56"/>
      <c r="D559" s="120"/>
      <c r="E559" s="53"/>
      <c r="H559" s="106"/>
      <c r="I559" s="72"/>
      <c r="J559" s="21"/>
      <c r="K559" s="21"/>
      <c r="L559" s="21"/>
      <c r="M559" s="22"/>
      <c r="N559" s="22"/>
      <c r="O559" s="22"/>
      <c r="P559" s="22"/>
      <c r="Q559" s="22"/>
      <c r="R559" s="23"/>
      <c r="S559" s="22"/>
      <c r="T559" s="22"/>
      <c r="U559" s="22"/>
      <c r="V559" s="22"/>
      <c r="W559" s="24"/>
      <c r="X559" s="24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2"/>
      <c r="AW559" s="22"/>
      <c r="AX559" s="22"/>
      <c r="AY559" s="22"/>
      <c r="AZ559" s="22"/>
      <c r="BA559" s="22"/>
      <c r="BB559" s="22"/>
      <c r="BC559" s="22"/>
      <c r="BD559" s="22"/>
      <c r="BE559" s="22"/>
      <c r="BF559" s="22"/>
      <c r="BG559" s="22"/>
      <c r="BH559" s="22"/>
      <c r="BI559" s="22"/>
    </row>
    <row r="560">
      <c r="A560" s="25"/>
      <c r="B560" s="50"/>
      <c r="C560" s="56"/>
      <c r="D560" s="120"/>
      <c r="E560" s="53"/>
      <c r="H560" s="106"/>
      <c r="I560" s="72"/>
      <c r="J560" s="21"/>
      <c r="K560" s="21"/>
      <c r="L560" s="21"/>
      <c r="M560" s="22"/>
      <c r="N560" s="22"/>
      <c r="O560" s="22"/>
      <c r="P560" s="22"/>
      <c r="Q560" s="22"/>
      <c r="R560" s="23"/>
      <c r="S560" s="22"/>
      <c r="T560" s="22"/>
      <c r="U560" s="22"/>
      <c r="V560" s="22"/>
      <c r="W560" s="24"/>
      <c r="X560" s="24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22"/>
      <c r="AN560" s="22"/>
      <c r="AO560" s="22"/>
      <c r="AP560" s="22"/>
      <c r="AQ560" s="22"/>
      <c r="AR560" s="22"/>
      <c r="AS560" s="22"/>
      <c r="AT560" s="22"/>
      <c r="AU560" s="22"/>
      <c r="AV560" s="22"/>
      <c r="AW560" s="22"/>
      <c r="AX560" s="22"/>
      <c r="AY560" s="22"/>
      <c r="AZ560" s="22"/>
      <c r="BA560" s="22"/>
      <c r="BB560" s="22"/>
      <c r="BC560" s="22"/>
      <c r="BD560" s="22"/>
      <c r="BE560" s="22"/>
      <c r="BF560" s="22"/>
      <c r="BG560" s="22"/>
      <c r="BH560" s="22"/>
      <c r="BI560" s="22"/>
    </row>
    <row r="561">
      <c r="A561" s="25"/>
      <c r="B561" s="50"/>
      <c r="C561" s="56"/>
      <c r="D561" s="120"/>
      <c r="E561" s="53"/>
      <c r="H561" s="106"/>
      <c r="I561" s="72"/>
      <c r="J561" s="21"/>
      <c r="K561" s="21"/>
      <c r="L561" s="21"/>
      <c r="M561" s="22"/>
      <c r="N561" s="22"/>
      <c r="O561" s="22"/>
      <c r="P561" s="22"/>
      <c r="Q561" s="22"/>
      <c r="R561" s="23"/>
      <c r="S561" s="22"/>
      <c r="T561" s="22"/>
      <c r="U561" s="22"/>
      <c r="V561" s="22"/>
      <c r="W561" s="24"/>
      <c r="X561" s="24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  <c r="AM561" s="22"/>
      <c r="AN561" s="22"/>
      <c r="AO561" s="22"/>
      <c r="AP561" s="22"/>
      <c r="AQ561" s="22"/>
      <c r="AR561" s="22"/>
      <c r="AS561" s="22"/>
      <c r="AT561" s="22"/>
      <c r="AU561" s="22"/>
      <c r="AV561" s="22"/>
      <c r="AW561" s="22"/>
      <c r="AX561" s="22"/>
      <c r="AY561" s="22"/>
      <c r="AZ561" s="22"/>
      <c r="BA561" s="22"/>
      <c r="BB561" s="22"/>
      <c r="BC561" s="22"/>
      <c r="BD561" s="22"/>
      <c r="BE561" s="22"/>
      <c r="BF561" s="22"/>
      <c r="BG561" s="22"/>
      <c r="BH561" s="22"/>
      <c r="BI561" s="22"/>
    </row>
    <row r="562">
      <c r="A562" s="25"/>
      <c r="B562" s="50"/>
      <c r="C562" s="56"/>
      <c r="D562" s="120"/>
      <c r="E562" s="53"/>
      <c r="H562" s="106"/>
      <c r="I562" s="72"/>
      <c r="J562" s="21"/>
      <c r="K562" s="21"/>
      <c r="L562" s="21"/>
      <c r="M562" s="22"/>
      <c r="N562" s="22"/>
      <c r="O562" s="22"/>
      <c r="P562" s="22"/>
      <c r="Q562" s="22"/>
      <c r="R562" s="23"/>
      <c r="S562" s="22"/>
      <c r="T562" s="22"/>
      <c r="U562" s="22"/>
      <c r="V562" s="22"/>
      <c r="W562" s="24"/>
      <c r="X562" s="24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  <c r="AM562" s="22"/>
      <c r="AN562" s="22"/>
      <c r="AO562" s="22"/>
      <c r="AP562" s="22"/>
      <c r="AQ562" s="22"/>
      <c r="AR562" s="22"/>
      <c r="AS562" s="22"/>
      <c r="AT562" s="22"/>
      <c r="AU562" s="22"/>
      <c r="AV562" s="22"/>
      <c r="AW562" s="22"/>
      <c r="AX562" s="22"/>
      <c r="AY562" s="22"/>
      <c r="AZ562" s="22"/>
      <c r="BA562" s="22"/>
      <c r="BB562" s="22"/>
      <c r="BC562" s="22"/>
      <c r="BD562" s="22"/>
      <c r="BE562" s="22"/>
      <c r="BF562" s="22"/>
      <c r="BG562" s="22"/>
      <c r="BH562" s="22"/>
      <c r="BI562" s="22"/>
    </row>
    <row r="563">
      <c r="A563" s="25"/>
      <c r="B563" s="50"/>
      <c r="C563" s="56"/>
      <c r="D563" s="120"/>
      <c r="E563" s="53"/>
      <c r="H563" s="106"/>
      <c r="I563" s="72"/>
      <c r="J563" s="21"/>
      <c r="K563" s="21"/>
      <c r="L563" s="21"/>
      <c r="M563" s="22"/>
      <c r="N563" s="22"/>
      <c r="O563" s="22"/>
      <c r="P563" s="22"/>
      <c r="Q563" s="22"/>
      <c r="R563" s="23"/>
      <c r="S563" s="22"/>
      <c r="T563" s="22"/>
      <c r="U563" s="22"/>
      <c r="V563" s="22"/>
      <c r="W563" s="24"/>
      <c r="X563" s="24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  <c r="AM563" s="22"/>
      <c r="AN563" s="22"/>
      <c r="AO563" s="22"/>
      <c r="AP563" s="22"/>
      <c r="AQ563" s="22"/>
      <c r="AR563" s="22"/>
      <c r="AS563" s="22"/>
      <c r="AT563" s="22"/>
      <c r="AU563" s="22"/>
      <c r="AV563" s="22"/>
      <c r="AW563" s="22"/>
      <c r="AX563" s="22"/>
      <c r="AY563" s="22"/>
      <c r="AZ563" s="22"/>
      <c r="BA563" s="22"/>
      <c r="BB563" s="22"/>
      <c r="BC563" s="22"/>
      <c r="BD563" s="22"/>
      <c r="BE563" s="22"/>
      <c r="BF563" s="22"/>
      <c r="BG563" s="22"/>
      <c r="BH563" s="22"/>
      <c r="BI563" s="22"/>
    </row>
    <row r="564">
      <c r="A564" s="25"/>
      <c r="B564" s="50"/>
      <c r="C564" s="56"/>
      <c r="D564" s="120"/>
      <c r="E564" s="53"/>
      <c r="H564" s="106"/>
      <c r="I564" s="72"/>
      <c r="J564" s="21"/>
      <c r="K564" s="21"/>
      <c r="L564" s="21"/>
      <c r="M564" s="22"/>
      <c r="N564" s="22"/>
      <c r="O564" s="22"/>
      <c r="P564" s="22"/>
      <c r="Q564" s="22"/>
      <c r="R564" s="23"/>
      <c r="S564" s="22"/>
      <c r="T564" s="22"/>
      <c r="U564" s="22"/>
      <c r="V564" s="22"/>
      <c r="W564" s="24"/>
      <c r="X564" s="24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22"/>
      <c r="AN564" s="22"/>
      <c r="AO564" s="22"/>
      <c r="AP564" s="22"/>
      <c r="AQ564" s="22"/>
      <c r="AR564" s="22"/>
      <c r="AS564" s="22"/>
      <c r="AT564" s="22"/>
      <c r="AU564" s="22"/>
      <c r="AV564" s="22"/>
      <c r="AW564" s="22"/>
      <c r="AX564" s="22"/>
      <c r="AY564" s="22"/>
      <c r="AZ564" s="22"/>
      <c r="BA564" s="22"/>
      <c r="BB564" s="22"/>
      <c r="BC564" s="22"/>
      <c r="BD564" s="22"/>
      <c r="BE564" s="22"/>
      <c r="BF564" s="22"/>
      <c r="BG564" s="22"/>
      <c r="BH564" s="22"/>
      <c r="BI564" s="22"/>
    </row>
    <row r="565">
      <c r="A565" s="25"/>
      <c r="B565" s="50"/>
      <c r="C565" s="56"/>
      <c r="D565" s="120"/>
      <c r="E565" s="53"/>
      <c r="H565" s="106"/>
      <c r="I565" s="72"/>
      <c r="J565" s="21"/>
      <c r="K565" s="21"/>
      <c r="L565" s="21"/>
      <c r="M565" s="22"/>
      <c r="N565" s="22"/>
      <c r="O565" s="22"/>
      <c r="P565" s="22"/>
      <c r="Q565" s="22"/>
      <c r="R565" s="23"/>
      <c r="S565" s="22"/>
      <c r="T565" s="22"/>
      <c r="U565" s="22"/>
      <c r="V565" s="22"/>
      <c r="W565" s="24"/>
      <c r="X565" s="24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  <c r="AM565" s="22"/>
      <c r="AN565" s="22"/>
      <c r="AO565" s="22"/>
      <c r="AP565" s="22"/>
      <c r="AQ565" s="22"/>
      <c r="AR565" s="22"/>
      <c r="AS565" s="22"/>
      <c r="AT565" s="22"/>
      <c r="AU565" s="22"/>
      <c r="AV565" s="22"/>
      <c r="AW565" s="22"/>
      <c r="AX565" s="22"/>
      <c r="AY565" s="22"/>
      <c r="AZ565" s="22"/>
      <c r="BA565" s="22"/>
      <c r="BB565" s="22"/>
      <c r="BC565" s="22"/>
      <c r="BD565" s="22"/>
      <c r="BE565" s="22"/>
      <c r="BF565" s="22"/>
      <c r="BG565" s="22"/>
      <c r="BH565" s="22"/>
      <c r="BI565" s="22"/>
    </row>
    <row r="566">
      <c r="A566" s="25"/>
      <c r="B566" s="50"/>
      <c r="C566" s="56"/>
      <c r="D566" s="120"/>
      <c r="E566" s="53"/>
      <c r="H566" s="106"/>
      <c r="I566" s="72"/>
      <c r="J566" s="21"/>
      <c r="K566" s="21"/>
      <c r="L566" s="21"/>
      <c r="M566" s="22"/>
      <c r="N566" s="22"/>
      <c r="O566" s="22"/>
      <c r="P566" s="22"/>
      <c r="Q566" s="22"/>
      <c r="R566" s="23"/>
      <c r="S566" s="22"/>
      <c r="T566" s="22"/>
      <c r="U566" s="22"/>
      <c r="V566" s="22"/>
      <c r="W566" s="24"/>
      <c r="X566" s="24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  <c r="AM566" s="22"/>
      <c r="AN566" s="22"/>
      <c r="AO566" s="22"/>
      <c r="AP566" s="22"/>
      <c r="AQ566" s="22"/>
      <c r="AR566" s="22"/>
      <c r="AS566" s="22"/>
      <c r="AT566" s="22"/>
      <c r="AU566" s="22"/>
      <c r="AV566" s="22"/>
      <c r="AW566" s="22"/>
      <c r="AX566" s="22"/>
      <c r="AY566" s="22"/>
      <c r="AZ566" s="22"/>
      <c r="BA566" s="22"/>
      <c r="BB566" s="22"/>
      <c r="BC566" s="22"/>
      <c r="BD566" s="22"/>
      <c r="BE566" s="22"/>
      <c r="BF566" s="22"/>
      <c r="BG566" s="22"/>
      <c r="BH566" s="22"/>
      <c r="BI566" s="22"/>
    </row>
    <row r="567">
      <c r="A567" s="25"/>
      <c r="B567" s="50"/>
      <c r="C567" s="56"/>
      <c r="D567" s="120"/>
      <c r="E567" s="53"/>
      <c r="H567" s="106"/>
      <c r="I567" s="72"/>
      <c r="J567" s="21"/>
      <c r="K567" s="21"/>
      <c r="L567" s="21"/>
      <c r="M567" s="22"/>
      <c r="N567" s="22"/>
      <c r="O567" s="22"/>
      <c r="P567" s="22"/>
      <c r="Q567" s="22"/>
      <c r="R567" s="23"/>
      <c r="S567" s="22"/>
      <c r="T567" s="22"/>
      <c r="U567" s="22"/>
      <c r="V567" s="22"/>
      <c r="W567" s="24"/>
      <c r="X567" s="24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  <c r="AM567" s="22"/>
      <c r="AN567" s="22"/>
      <c r="AO567" s="22"/>
      <c r="AP567" s="22"/>
      <c r="AQ567" s="22"/>
      <c r="AR567" s="22"/>
      <c r="AS567" s="22"/>
      <c r="AT567" s="22"/>
      <c r="AU567" s="22"/>
      <c r="AV567" s="22"/>
      <c r="AW567" s="22"/>
      <c r="AX567" s="22"/>
      <c r="AY567" s="22"/>
      <c r="AZ567" s="22"/>
      <c r="BA567" s="22"/>
      <c r="BB567" s="22"/>
      <c r="BC567" s="22"/>
      <c r="BD567" s="22"/>
      <c r="BE567" s="22"/>
      <c r="BF567" s="22"/>
      <c r="BG567" s="22"/>
      <c r="BH567" s="22"/>
      <c r="BI567" s="22"/>
    </row>
    <row r="568">
      <c r="A568" s="25"/>
      <c r="B568" s="50"/>
      <c r="C568" s="56"/>
      <c r="D568" s="120"/>
      <c r="E568" s="53"/>
      <c r="H568" s="106"/>
      <c r="I568" s="72"/>
      <c r="J568" s="21"/>
      <c r="K568" s="21"/>
      <c r="L568" s="21"/>
      <c r="M568" s="22"/>
      <c r="N568" s="22"/>
      <c r="O568" s="22"/>
      <c r="P568" s="22"/>
      <c r="Q568" s="22"/>
      <c r="R568" s="23"/>
      <c r="S568" s="22"/>
      <c r="T568" s="22"/>
      <c r="U568" s="22"/>
      <c r="V568" s="22"/>
      <c r="W568" s="24"/>
      <c r="X568" s="24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22"/>
      <c r="AN568" s="22"/>
      <c r="AO568" s="22"/>
      <c r="AP568" s="22"/>
      <c r="AQ568" s="22"/>
      <c r="AR568" s="22"/>
      <c r="AS568" s="22"/>
      <c r="AT568" s="22"/>
      <c r="AU568" s="22"/>
      <c r="AV568" s="22"/>
      <c r="AW568" s="22"/>
      <c r="AX568" s="22"/>
      <c r="AY568" s="22"/>
      <c r="AZ568" s="22"/>
      <c r="BA568" s="22"/>
      <c r="BB568" s="22"/>
      <c r="BC568" s="22"/>
      <c r="BD568" s="22"/>
      <c r="BE568" s="22"/>
      <c r="BF568" s="22"/>
      <c r="BG568" s="22"/>
      <c r="BH568" s="22"/>
      <c r="BI568" s="22"/>
    </row>
    <row r="569">
      <c r="A569" s="25"/>
      <c r="B569" s="50"/>
      <c r="C569" s="56"/>
      <c r="D569" s="120"/>
      <c r="E569" s="53"/>
      <c r="H569" s="106"/>
      <c r="I569" s="72"/>
      <c r="J569" s="21"/>
      <c r="K569" s="21"/>
      <c r="L569" s="21"/>
      <c r="M569" s="22"/>
      <c r="N569" s="22"/>
      <c r="O569" s="22"/>
      <c r="P569" s="22"/>
      <c r="Q569" s="22"/>
      <c r="R569" s="23"/>
      <c r="S569" s="22"/>
      <c r="T569" s="22"/>
      <c r="U569" s="22"/>
      <c r="V569" s="22"/>
      <c r="W569" s="24"/>
      <c r="X569" s="24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  <c r="AM569" s="22"/>
      <c r="AN569" s="22"/>
      <c r="AO569" s="22"/>
      <c r="AP569" s="22"/>
      <c r="AQ569" s="22"/>
      <c r="AR569" s="22"/>
      <c r="AS569" s="22"/>
      <c r="AT569" s="22"/>
      <c r="AU569" s="22"/>
      <c r="AV569" s="22"/>
      <c r="AW569" s="22"/>
      <c r="AX569" s="22"/>
      <c r="AY569" s="22"/>
      <c r="AZ569" s="22"/>
      <c r="BA569" s="22"/>
      <c r="BB569" s="22"/>
      <c r="BC569" s="22"/>
      <c r="BD569" s="22"/>
      <c r="BE569" s="22"/>
      <c r="BF569" s="22"/>
      <c r="BG569" s="22"/>
      <c r="BH569" s="22"/>
      <c r="BI569" s="22"/>
    </row>
    <row r="570">
      <c r="A570" s="25"/>
      <c r="B570" s="50"/>
      <c r="C570" s="56"/>
      <c r="D570" s="120"/>
      <c r="E570" s="53"/>
      <c r="H570" s="106"/>
      <c r="I570" s="72"/>
      <c r="J570" s="21"/>
      <c r="K570" s="21"/>
      <c r="L570" s="21"/>
      <c r="M570" s="22"/>
      <c r="N570" s="22"/>
      <c r="O570" s="22"/>
      <c r="P570" s="22"/>
      <c r="Q570" s="22"/>
      <c r="R570" s="23"/>
      <c r="S570" s="22"/>
      <c r="T570" s="22"/>
      <c r="U570" s="22"/>
      <c r="V570" s="22"/>
      <c r="W570" s="24"/>
      <c r="X570" s="24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2"/>
      <c r="AZ570" s="22"/>
      <c r="BA570" s="22"/>
      <c r="BB570" s="22"/>
      <c r="BC570" s="22"/>
      <c r="BD570" s="22"/>
      <c r="BE570" s="22"/>
      <c r="BF570" s="22"/>
      <c r="BG570" s="22"/>
      <c r="BH570" s="22"/>
      <c r="BI570" s="22"/>
    </row>
    <row r="571">
      <c r="A571" s="25"/>
      <c r="B571" s="50"/>
      <c r="C571" s="56"/>
      <c r="D571" s="120"/>
      <c r="E571" s="53"/>
      <c r="H571" s="106"/>
      <c r="I571" s="72"/>
      <c r="J571" s="21"/>
      <c r="K571" s="21"/>
      <c r="L571" s="21"/>
      <c r="M571" s="22"/>
      <c r="N571" s="22"/>
      <c r="O571" s="22"/>
      <c r="P571" s="22"/>
      <c r="Q571" s="22"/>
      <c r="R571" s="23"/>
      <c r="S571" s="22"/>
      <c r="T571" s="22"/>
      <c r="U571" s="22"/>
      <c r="V571" s="22"/>
      <c r="W571" s="24"/>
      <c r="X571" s="24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  <c r="AM571" s="22"/>
      <c r="AN571" s="22"/>
      <c r="AO571" s="22"/>
      <c r="AP571" s="22"/>
      <c r="AQ571" s="22"/>
      <c r="AR571" s="22"/>
      <c r="AS571" s="22"/>
      <c r="AT571" s="22"/>
      <c r="AU571" s="22"/>
      <c r="AV571" s="22"/>
      <c r="AW571" s="22"/>
      <c r="AX571" s="22"/>
      <c r="AY571" s="22"/>
      <c r="AZ571" s="22"/>
      <c r="BA571" s="22"/>
      <c r="BB571" s="22"/>
      <c r="BC571" s="22"/>
      <c r="BD571" s="22"/>
      <c r="BE571" s="22"/>
      <c r="BF571" s="22"/>
      <c r="BG571" s="22"/>
      <c r="BH571" s="22"/>
      <c r="BI571" s="22"/>
    </row>
    <row r="572">
      <c r="A572" s="25"/>
      <c r="B572" s="50"/>
      <c r="C572" s="56"/>
      <c r="D572" s="120"/>
      <c r="E572" s="53"/>
      <c r="H572" s="106"/>
      <c r="I572" s="72"/>
      <c r="J572" s="21"/>
      <c r="K572" s="21"/>
      <c r="L572" s="21"/>
      <c r="M572" s="22"/>
      <c r="N572" s="22"/>
      <c r="O572" s="22"/>
      <c r="P572" s="22"/>
      <c r="Q572" s="22"/>
      <c r="R572" s="23"/>
      <c r="S572" s="22"/>
      <c r="T572" s="22"/>
      <c r="U572" s="22"/>
      <c r="V572" s="22"/>
      <c r="W572" s="24"/>
      <c r="X572" s="24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  <c r="AM572" s="22"/>
      <c r="AN572" s="22"/>
      <c r="AO572" s="22"/>
      <c r="AP572" s="22"/>
      <c r="AQ572" s="22"/>
      <c r="AR572" s="22"/>
      <c r="AS572" s="22"/>
      <c r="AT572" s="22"/>
      <c r="AU572" s="22"/>
      <c r="AV572" s="22"/>
      <c r="AW572" s="22"/>
      <c r="AX572" s="22"/>
      <c r="AY572" s="22"/>
      <c r="AZ572" s="22"/>
      <c r="BA572" s="22"/>
      <c r="BB572" s="22"/>
      <c r="BC572" s="22"/>
      <c r="BD572" s="22"/>
      <c r="BE572" s="22"/>
      <c r="BF572" s="22"/>
      <c r="BG572" s="22"/>
      <c r="BH572" s="22"/>
      <c r="BI572" s="22"/>
    </row>
    <row r="573">
      <c r="A573" s="25"/>
      <c r="B573" s="50"/>
      <c r="C573" s="56"/>
      <c r="D573" s="120"/>
      <c r="E573" s="53"/>
      <c r="H573" s="106"/>
      <c r="I573" s="72"/>
      <c r="J573" s="21"/>
      <c r="K573" s="21"/>
      <c r="L573" s="21"/>
      <c r="M573" s="22"/>
      <c r="N573" s="22"/>
      <c r="O573" s="22"/>
      <c r="P573" s="22"/>
      <c r="Q573" s="22"/>
      <c r="R573" s="23"/>
      <c r="S573" s="22"/>
      <c r="T573" s="22"/>
      <c r="U573" s="22"/>
      <c r="V573" s="22"/>
      <c r="W573" s="24"/>
      <c r="X573" s="24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  <c r="AM573" s="22"/>
      <c r="AN573" s="22"/>
      <c r="AO573" s="22"/>
      <c r="AP573" s="22"/>
      <c r="AQ573" s="22"/>
      <c r="AR573" s="22"/>
      <c r="AS573" s="22"/>
      <c r="AT573" s="22"/>
      <c r="AU573" s="22"/>
      <c r="AV573" s="22"/>
      <c r="AW573" s="22"/>
      <c r="AX573" s="22"/>
      <c r="AY573" s="22"/>
      <c r="AZ573" s="22"/>
      <c r="BA573" s="22"/>
      <c r="BB573" s="22"/>
      <c r="BC573" s="22"/>
      <c r="BD573" s="22"/>
      <c r="BE573" s="22"/>
      <c r="BF573" s="22"/>
      <c r="BG573" s="22"/>
      <c r="BH573" s="22"/>
      <c r="BI573" s="22"/>
    </row>
    <row r="574">
      <c r="A574" s="25"/>
      <c r="B574" s="50"/>
      <c r="C574" s="56"/>
      <c r="D574" s="120"/>
      <c r="E574" s="53"/>
      <c r="H574" s="106"/>
      <c r="I574" s="72"/>
      <c r="J574" s="21"/>
      <c r="K574" s="21"/>
      <c r="L574" s="21"/>
      <c r="M574" s="22"/>
      <c r="N574" s="22"/>
      <c r="O574" s="22"/>
      <c r="P574" s="22"/>
      <c r="Q574" s="22"/>
      <c r="R574" s="23"/>
      <c r="S574" s="22"/>
      <c r="T574" s="22"/>
      <c r="U574" s="22"/>
      <c r="V574" s="22"/>
      <c r="W574" s="24"/>
      <c r="X574" s="24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  <c r="AN574" s="22"/>
      <c r="AO574" s="22"/>
      <c r="AP574" s="22"/>
      <c r="AQ574" s="22"/>
      <c r="AR574" s="22"/>
      <c r="AS574" s="22"/>
      <c r="AT574" s="22"/>
      <c r="AU574" s="22"/>
      <c r="AV574" s="22"/>
      <c r="AW574" s="22"/>
      <c r="AX574" s="22"/>
      <c r="AY574" s="22"/>
      <c r="AZ574" s="22"/>
      <c r="BA574" s="22"/>
      <c r="BB574" s="22"/>
      <c r="BC574" s="22"/>
      <c r="BD574" s="22"/>
      <c r="BE574" s="22"/>
      <c r="BF574" s="22"/>
      <c r="BG574" s="22"/>
      <c r="BH574" s="22"/>
      <c r="BI574" s="22"/>
    </row>
    <row r="575">
      <c r="A575" s="25"/>
      <c r="B575" s="50"/>
      <c r="C575" s="56"/>
      <c r="D575" s="120"/>
      <c r="E575" s="53"/>
      <c r="H575" s="106"/>
      <c r="I575" s="72"/>
      <c r="J575" s="21"/>
      <c r="K575" s="21"/>
      <c r="L575" s="21"/>
      <c r="M575" s="22"/>
      <c r="N575" s="22"/>
      <c r="O575" s="22"/>
      <c r="P575" s="22"/>
      <c r="Q575" s="22"/>
      <c r="R575" s="23"/>
      <c r="S575" s="22"/>
      <c r="T575" s="22"/>
      <c r="U575" s="22"/>
      <c r="V575" s="22"/>
      <c r="W575" s="24"/>
      <c r="X575" s="24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  <c r="AM575" s="22"/>
      <c r="AN575" s="22"/>
      <c r="AO575" s="22"/>
      <c r="AP575" s="22"/>
      <c r="AQ575" s="22"/>
      <c r="AR575" s="22"/>
      <c r="AS575" s="22"/>
      <c r="AT575" s="22"/>
      <c r="AU575" s="22"/>
      <c r="AV575" s="22"/>
      <c r="AW575" s="22"/>
      <c r="AX575" s="22"/>
      <c r="AY575" s="22"/>
      <c r="AZ575" s="22"/>
      <c r="BA575" s="22"/>
      <c r="BB575" s="22"/>
      <c r="BC575" s="22"/>
      <c r="BD575" s="22"/>
      <c r="BE575" s="22"/>
      <c r="BF575" s="22"/>
      <c r="BG575" s="22"/>
      <c r="BH575" s="22"/>
      <c r="BI575" s="22"/>
    </row>
    <row r="576">
      <c r="A576" s="25"/>
      <c r="B576" s="50"/>
      <c r="C576" s="56"/>
      <c r="D576" s="120"/>
      <c r="E576" s="53"/>
      <c r="H576" s="106"/>
      <c r="I576" s="72"/>
      <c r="J576" s="21"/>
      <c r="K576" s="21"/>
      <c r="L576" s="21"/>
      <c r="M576" s="22"/>
      <c r="N576" s="22"/>
      <c r="O576" s="22"/>
      <c r="P576" s="22"/>
      <c r="Q576" s="22"/>
      <c r="R576" s="23"/>
      <c r="S576" s="22"/>
      <c r="T576" s="22"/>
      <c r="U576" s="22"/>
      <c r="V576" s="22"/>
      <c r="W576" s="24"/>
      <c r="X576" s="24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  <c r="AM576" s="22"/>
      <c r="AN576" s="22"/>
      <c r="AO576" s="22"/>
      <c r="AP576" s="22"/>
      <c r="AQ576" s="22"/>
      <c r="AR576" s="22"/>
      <c r="AS576" s="22"/>
      <c r="AT576" s="22"/>
      <c r="AU576" s="22"/>
      <c r="AV576" s="22"/>
      <c r="AW576" s="22"/>
      <c r="AX576" s="22"/>
      <c r="AY576" s="22"/>
      <c r="AZ576" s="22"/>
      <c r="BA576" s="22"/>
      <c r="BB576" s="22"/>
      <c r="BC576" s="22"/>
      <c r="BD576" s="22"/>
      <c r="BE576" s="22"/>
      <c r="BF576" s="22"/>
      <c r="BG576" s="22"/>
      <c r="BH576" s="22"/>
      <c r="BI576" s="22"/>
    </row>
    <row r="577">
      <c r="A577" s="25"/>
      <c r="B577" s="50"/>
      <c r="C577" s="56"/>
      <c r="D577" s="120"/>
      <c r="E577" s="53"/>
      <c r="H577" s="106"/>
      <c r="I577" s="72"/>
      <c r="J577" s="21"/>
      <c r="K577" s="21"/>
      <c r="L577" s="21"/>
      <c r="M577" s="22"/>
      <c r="N577" s="22"/>
      <c r="O577" s="22"/>
      <c r="P577" s="22"/>
      <c r="Q577" s="22"/>
      <c r="R577" s="23"/>
      <c r="S577" s="22"/>
      <c r="T577" s="22"/>
      <c r="U577" s="22"/>
      <c r="V577" s="22"/>
      <c r="W577" s="24"/>
      <c r="X577" s="24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  <c r="AM577" s="22"/>
      <c r="AN577" s="22"/>
      <c r="AO577" s="22"/>
      <c r="AP577" s="22"/>
      <c r="AQ577" s="22"/>
      <c r="AR577" s="22"/>
      <c r="AS577" s="22"/>
      <c r="AT577" s="22"/>
      <c r="AU577" s="22"/>
      <c r="AV577" s="22"/>
      <c r="AW577" s="22"/>
      <c r="AX577" s="22"/>
      <c r="AY577" s="22"/>
      <c r="AZ577" s="22"/>
      <c r="BA577" s="22"/>
      <c r="BB577" s="22"/>
      <c r="BC577" s="22"/>
      <c r="BD577" s="22"/>
      <c r="BE577" s="22"/>
      <c r="BF577" s="22"/>
      <c r="BG577" s="22"/>
      <c r="BH577" s="22"/>
      <c r="BI577" s="22"/>
    </row>
    <row r="578">
      <c r="A578" s="25"/>
      <c r="B578" s="50"/>
      <c r="C578" s="56"/>
      <c r="D578" s="120"/>
      <c r="E578" s="53"/>
      <c r="H578" s="106"/>
      <c r="I578" s="72"/>
      <c r="J578" s="21"/>
      <c r="K578" s="21"/>
      <c r="L578" s="21"/>
      <c r="M578" s="22"/>
      <c r="N578" s="22"/>
      <c r="O578" s="22"/>
      <c r="P578" s="22"/>
      <c r="Q578" s="22"/>
      <c r="R578" s="23"/>
      <c r="S578" s="22"/>
      <c r="T578" s="22"/>
      <c r="U578" s="22"/>
      <c r="V578" s="22"/>
      <c r="W578" s="24"/>
      <c r="X578" s="24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  <c r="AM578" s="22"/>
      <c r="AN578" s="22"/>
      <c r="AO578" s="22"/>
      <c r="AP578" s="22"/>
      <c r="AQ578" s="22"/>
      <c r="AR578" s="22"/>
      <c r="AS578" s="22"/>
      <c r="AT578" s="22"/>
      <c r="AU578" s="22"/>
      <c r="AV578" s="22"/>
      <c r="AW578" s="22"/>
      <c r="AX578" s="22"/>
      <c r="AY578" s="22"/>
      <c r="AZ578" s="22"/>
      <c r="BA578" s="22"/>
      <c r="BB578" s="22"/>
      <c r="BC578" s="22"/>
      <c r="BD578" s="22"/>
      <c r="BE578" s="22"/>
      <c r="BF578" s="22"/>
      <c r="BG578" s="22"/>
      <c r="BH578" s="22"/>
      <c r="BI578" s="22"/>
    </row>
    <row r="579">
      <c r="A579" s="25"/>
      <c r="B579" s="50"/>
      <c r="C579" s="56"/>
      <c r="D579" s="120"/>
      <c r="E579" s="53"/>
      <c r="H579" s="106"/>
      <c r="I579" s="72"/>
      <c r="J579" s="21"/>
      <c r="K579" s="21"/>
      <c r="L579" s="21"/>
      <c r="M579" s="22"/>
      <c r="N579" s="22"/>
      <c r="O579" s="22"/>
      <c r="P579" s="22"/>
      <c r="Q579" s="22"/>
      <c r="R579" s="23"/>
      <c r="S579" s="22"/>
      <c r="T579" s="22"/>
      <c r="U579" s="22"/>
      <c r="V579" s="22"/>
      <c r="W579" s="24"/>
      <c r="X579" s="24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  <c r="AN579" s="22"/>
      <c r="AO579" s="22"/>
      <c r="AP579" s="22"/>
      <c r="AQ579" s="22"/>
      <c r="AR579" s="22"/>
      <c r="AS579" s="22"/>
      <c r="AT579" s="22"/>
      <c r="AU579" s="22"/>
      <c r="AV579" s="22"/>
      <c r="AW579" s="22"/>
      <c r="AX579" s="22"/>
      <c r="AY579" s="22"/>
      <c r="AZ579" s="22"/>
      <c r="BA579" s="22"/>
      <c r="BB579" s="22"/>
      <c r="BC579" s="22"/>
      <c r="BD579" s="22"/>
      <c r="BE579" s="22"/>
      <c r="BF579" s="22"/>
      <c r="BG579" s="22"/>
      <c r="BH579" s="22"/>
      <c r="BI579" s="22"/>
    </row>
    <row r="580">
      <c r="A580" s="25"/>
      <c r="B580" s="50"/>
      <c r="C580" s="56"/>
      <c r="D580" s="120"/>
      <c r="E580" s="53"/>
      <c r="H580" s="106"/>
      <c r="I580" s="72"/>
      <c r="J580" s="21"/>
      <c r="K580" s="21"/>
      <c r="L580" s="21"/>
      <c r="M580" s="22"/>
      <c r="N580" s="22"/>
      <c r="O580" s="22"/>
      <c r="P580" s="22"/>
      <c r="Q580" s="22"/>
      <c r="R580" s="23"/>
      <c r="S580" s="22"/>
      <c r="T580" s="22"/>
      <c r="U580" s="22"/>
      <c r="V580" s="22"/>
      <c r="W580" s="24"/>
      <c r="X580" s="24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  <c r="AM580" s="22"/>
      <c r="AN580" s="22"/>
      <c r="AO580" s="22"/>
      <c r="AP580" s="22"/>
      <c r="AQ580" s="22"/>
      <c r="AR580" s="22"/>
      <c r="AS580" s="22"/>
      <c r="AT580" s="22"/>
      <c r="AU580" s="22"/>
      <c r="AV580" s="22"/>
      <c r="AW580" s="22"/>
      <c r="AX580" s="22"/>
      <c r="AY580" s="22"/>
      <c r="AZ580" s="22"/>
      <c r="BA580" s="22"/>
      <c r="BB580" s="22"/>
      <c r="BC580" s="22"/>
      <c r="BD580" s="22"/>
      <c r="BE580" s="22"/>
      <c r="BF580" s="22"/>
      <c r="BG580" s="22"/>
      <c r="BH580" s="22"/>
      <c r="BI580" s="22"/>
    </row>
    <row r="581">
      <c r="A581" s="25"/>
      <c r="B581" s="50"/>
      <c r="C581" s="56"/>
      <c r="D581" s="120"/>
      <c r="E581" s="53"/>
      <c r="H581" s="106"/>
      <c r="I581" s="72"/>
      <c r="J581" s="21"/>
      <c r="K581" s="21"/>
      <c r="L581" s="21"/>
      <c r="M581" s="22"/>
      <c r="N581" s="22"/>
      <c r="O581" s="22"/>
      <c r="P581" s="22"/>
      <c r="Q581" s="22"/>
      <c r="R581" s="23"/>
      <c r="S581" s="22"/>
      <c r="T581" s="22"/>
      <c r="U581" s="22"/>
      <c r="V581" s="22"/>
      <c r="W581" s="24"/>
      <c r="X581" s="24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  <c r="AW581" s="22"/>
      <c r="AX581" s="22"/>
      <c r="AY581" s="22"/>
      <c r="AZ581" s="22"/>
      <c r="BA581" s="22"/>
      <c r="BB581" s="22"/>
      <c r="BC581" s="22"/>
      <c r="BD581" s="22"/>
      <c r="BE581" s="22"/>
      <c r="BF581" s="22"/>
      <c r="BG581" s="22"/>
      <c r="BH581" s="22"/>
      <c r="BI581" s="22"/>
    </row>
    <row r="582">
      <c r="A582" s="25"/>
      <c r="B582" s="50"/>
      <c r="C582" s="56"/>
      <c r="D582" s="120"/>
      <c r="E582" s="53"/>
      <c r="H582" s="106"/>
      <c r="I582" s="72"/>
      <c r="J582" s="21"/>
      <c r="K582" s="21"/>
      <c r="L582" s="21"/>
      <c r="M582" s="22"/>
      <c r="N582" s="22"/>
      <c r="O582" s="22"/>
      <c r="P582" s="22"/>
      <c r="Q582" s="22"/>
      <c r="R582" s="23"/>
      <c r="S582" s="22"/>
      <c r="T582" s="22"/>
      <c r="U582" s="22"/>
      <c r="V582" s="22"/>
      <c r="W582" s="24"/>
      <c r="X582" s="24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  <c r="AM582" s="22"/>
      <c r="AN582" s="22"/>
      <c r="AO582" s="22"/>
      <c r="AP582" s="22"/>
      <c r="AQ582" s="22"/>
      <c r="AR582" s="22"/>
      <c r="AS582" s="22"/>
      <c r="AT582" s="22"/>
      <c r="AU582" s="22"/>
      <c r="AV582" s="22"/>
      <c r="AW582" s="22"/>
      <c r="AX582" s="22"/>
      <c r="AY582" s="22"/>
      <c r="AZ582" s="22"/>
      <c r="BA582" s="22"/>
      <c r="BB582" s="22"/>
      <c r="BC582" s="22"/>
      <c r="BD582" s="22"/>
      <c r="BE582" s="22"/>
      <c r="BF582" s="22"/>
      <c r="BG582" s="22"/>
      <c r="BH582" s="22"/>
      <c r="BI582" s="22"/>
    </row>
    <row r="583">
      <c r="A583" s="25"/>
      <c r="B583" s="50"/>
      <c r="C583" s="56"/>
      <c r="D583" s="120"/>
      <c r="E583" s="53"/>
      <c r="H583" s="106"/>
      <c r="I583" s="72"/>
      <c r="J583" s="21"/>
      <c r="K583" s="21"/>
      <c r="L583" s="21"/>
      <c r="M583" s="22"/>
      <c r="N583" s="22"/>
      <c r="O583" s="22"/>
      <c r="P583" s="22"/>
      <c r="Q583" s="22"/>
      <c r="R583" s="23"/>
      <c r="S583" s="22"/>
      <c r="T583" s="22"/>
      <c r="U583" s="22"/>
      <c r="V583" s="22"/>
      <c r="W583" s="24"/>
      <c r="X583" s="24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  <c r="AM583" s="22"/>
      <c r="AN583" s="22"/>
      <c r="AO583" s="22"/>
      <c r="AP583" s="22"/>
      <c r="AQ583" s="22"/>
      <c r="AR583" s="22"/>
      <c r="AS583" s="22"/>
      <c r="AT583" s="22"/>
      <c r="AU583" s="22"/>
      <c r="AV583" s="22"/>
      <c r="AW583" s="22"/>
      <c r="AX583" s="22"/>
      <c r="AY583" s="22"/>
      <c r="AZ583" s="22"/>
      <c r="BA583" s="22"/>
      <c r="BB583" s="22"/>
      <c r="BC583" s="22"/>
      <c r="BD583" s="22"/>
      <c r="BE583" s="22"/>
      <c r="BF583" s="22"/>
      <c r="BG583" s="22"/>
      <c r="BH583" s="22"/>
      <c r="BI583" s="22"/>
    </row>
    <row r="584">
      <c r="A584" s="25"/>
      <c r="B584" s="50"/>
      <c r="C584" s="56"/>
      <c r="D584" s="120"/>
      <c r="E584" s="53"/>
      <c r="H584" s="106"/>
      <c r="I584" s="72"/>
      <c r="J584" s="21"/>
      <c r="K584" s="21"/>
      <c r="L584" s="21"/>
      <c r="M584" s="22"/>
      <c r="N584" s="22"/>
      <c r="O584" s="22"/>
      <c r="P584" s="22"/>
      <c r="Q584" s="22"/>
      <c r="R584" s="23"/>
      <c r="S584" s="22"/>
      <c r="T584" s="22"/>
      <c r="U584" s="22"/>
      <c r="V584" s="22"/>
      <c r="W584" s="24"/>
      <c r="X584" s="24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  <c r="AM584" s="22"/>
      <c r="AN584" s="22"/>
      <c r="AO584" s="22"/>
      <c r="AP584" s="22"/>
      <c r="AQ584" s="22"/>
      <c r="AR584" s="22"/>
      <c r="AS584" s="22"/>
      <c r="AT584" s="22"/>
      <c r="AU584" s="22"/>
      <c r="AV584" s="22"/>
      <c r="AW584" s="22"/>
      <c r="AX584" s="22"/>
      <c r="AY584" s="22"/>
      <c r="AZ584" s="22"/>
      <c r="BA584" s="22"/>
      <c r="BB584" s="22"/>
      <c r="BC584" s="22"/>
      <c r="BD584" s="22"/>
      <c r="BE584" s="22"/>
      <c r="BF584" s="22"/>
      <c r="BG584" s="22"/>
      <c r="BH584" s="22"/>
      <c r="BI584" s="22"/>
    </row>
    <row r="585">
      <c r="A585" s="25"/>
      <c r="B585" s="50"/>
      <c r="C585" s="56"/>
      <c r="D585" s="120"/>
      <c r="E585" s="53"/>
      <c r="H585" s="106"/>
      <c r="I585" s="72"/>
      <c r="J585" s="21"/>
      <c r="K585" s="21"/>
      <c r="L585" s="21"/>
      <c r="M585" s="22"/>
      <c r="N585" s="22"/>
      <c r="O585" s="22"/>
      <c r="P585" s="22"/>
      <c r="Q585" s="22"/>
      <c r="R585" s="23"/>
      <c r="S585" s="22"/>
      <c r="T585" s="22"/>
      <c r="U585" s="22"/>
      <c r="V585" s="22"/>
      <c r="W585" s="24"/>
      <c r="X585" s="24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  <c r="AM585" s="22"/>
      <c r="AN585" s="22"/>
      <c r="AO585" s="22"/>
      <c r="AP585" s="22"/>
      <c r="AQ585" s="22"/>
      <c r="AR585" s="22"/>
      <c r="AS585" s="22"/>
      <c r="AT585" s="22"/>
      <c r="AU585" s="22"/>
      <c r="AV585" s="22"/>
      <c r="AW585" s="22"/>
      <c r="AX585" s="22"/>
      <c r="AY585" s="22"/>
      <c r="AZ585" s="22"/>
      <c r="BA585" s="22"/>
      <c r="BB585" s="22"/>
      <c r="BC585" s="22"/>
      <c r="BD585" s="22"/>
      <c r="BE585" s="22"/>
      <c r="BF585" s="22"/>
      <c r="BG585" s="22"/>
      <c r="BH585" s="22"/>
      <c r="BI585" s="22"/>
    </row>
    <row r="586">
      <c r="A586" s="25"/>
      <c r="B586" s="50"/>
      <c r="C586" s="56"/>
      <c r="D586" s="120"/>
      <c r="E586" s="53"/>
      <c r="H586" s="106"/>
      <c r="I586" s="72"/>
      <c r="J586" s="21"/>
      <c r="K586" s="21"/>
      <c r="L586" s="21"/>
      <c r="M586" s="22"/>
      <c r="N586" s="22"/>
      <c r="O586" s="22"/>
      <c r="P586" s="22"/>
      <c r="Q586" s="22"/>
      <c r="R586" s="23"/>
      <c r="S586" s="22"/>
      <c r="T586" s="22"/>
      <c r="U586" s="22"/>
      <c r="V586" s="22"/>
      <c r="W586" s="24"/>
      <c r="X586" s="24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  <c r="AN586" s="22"/>
      <c r="AO586" s="22"/>
      <c r="AP586" s="22"/>
      <c r="AQ586" s="22"/>
      <c r="AR586" s="22"/>
      <c r="AS586" s="22"/>
      <c r="AT586" s="22"/>
      <c r="AU586" s="22"/>
      <c r="AV586" s="22"/>
      <c r="AW586" s="22"/>
      <c r="AX586" s="22"/>
      <c r="AY586" s="22"/>
      <c r="AZ586" s="22"/>
      <c r="BA586" s="22"/>
      <c r="BB586" s="22"/>
      <c r="BC586" s="22"/>
      <c r="BD586" s="22"/>
      <c r="BE586" s="22"/>
      <c r="BF586" s="22"/>
      <c r="BG586" s="22"/>
      <c r="BH586" s="22"/>
      <c r="BI586" s="22"/>
    </row>
    <row r="587">
      <c r="A587" s="25"/>
      <c r="B587" s="50"/>
      <c r="C587" s="56"/>
      <c r="D587" s="120"/>
      <c r="E587" s="53"/>
      <c r="H587" s="106"/>
      <c r="I587" s="72"/>
      <c r="J587" s="21"/>
      <c r="K587" s="21"/>
      <c r="L587" s="21"/>
      <c r="M587" s="22"/>
      <c r="N587" s="22"/>
      <c r="O587" s="22"/>
      <c r="P587" s="22"/>
      <c r="Q587" s="22"/>
      <c r="R587" s="23"/>
      <c r="S587" s="22"/>
      <c r="T587" s="22"/>
      <c r="U587" s="22"/>
      <c r="V587" s="22"/>
      <c r="W587" s="24"/>
      <c r="X587" s="24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  <c r="AM587" s="22"/>
      <c r="AN587" s="22"/>
      <c r="AO587" s="22"/>
      <c r="AP587" s="22"/>
      <c r="AQ587" s="22"/>
      <c r="AR587" s="22"/>
      <c r="AS587" s="22"/>
      <c r="AT587" s="22"/>
      <c r="AU587" s="22"/>
      <c r="AV587" s="22"/>
      <c r="AW587" s="22"/>
      <c r="AX587" s="22"/>
      <c r="AY587" s="22"/>
      <c r="AZ587" s="22"/>
      <c r="BA587" s="22"/>
      <c r="BB587" s="22"/>
      <c r="BC587" s="22"/>
      <c r="BD587" s="22"/>
      <c r="BE587" s="22"/>
      <c r="BF587" s="22"/>
      <c r="BG587" s="22"/>
      <c r="BH587" s="22"/>
      <c r="BI587" s="22"/>
    </row>
    <row r="588">
      <c r="A588" s="25"/>
      <c r="B588" s="50"/>
      <c r="C588" s="56"/>
      <c r="D588" s="120"/>
      <c r="E588" s="53"/>
      <c r="H588" s="106"/>
      <c r="I588" s="72"/>
      <c r="J588" s="21"/>
      <c r="K588" s="21"/>
      <c r="L588" s="21"/>
      <c r="M588" s="22"/>
      <c r="N588" s="22"/>
      <c r="O588" s="22"/>
      <c r="P588" s="22"/>
      <c r="Q588" s="22"/>
      <c r="R588" s="23"/>
      <c r="S588" s="22"/>
      <c r="T588" s="22"/>
      <c r="U588" s="22"/>
      <c r="V588" s="22"/>
      <c r="W588" s="24"/>
      <c r="X588" s="24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  <c r="AM588" s="22"/>
      <c r="AN588" s="22"/>
      <c r="AO588" s="22"/>
      <c r="AP588" s="22"/>
      <c r="AQ588" s="22"/>
      <c r="AR588" s="22"/>
      <c r="AS588" s="22"/>
      <c r="AT588" s="22"/>
      <c r="AU588" s="22"/>
      <c r="AV588" s="22"/>
      <c r="AW588" s="22"/>
      <c r="AX588" s="22"/>
      <c r="AY588" s="22"/>
      <c r="AZ588" s="22"/>
      <c r="BA588" s="22"/>
      <c r="BB588" s="22"/>
      <c r="BC588" s="22"/>
      <c r="BD588" s="22"/>
      <c r="BE588" s="22"/>
      <c r="BF588" s="22"/>
      <c r="BG588" s="22"/>
      <c r="BH588" s="22"/>
      <c r="BI588" s="22"/>
    </row>
    <row r="589">
      <c r="A589" s="25"/>
      <c r="B589" s="50"/>
      <c r="C589" s="56"/>
      <c r="D589" s="120"/>
      <c r="E589" s="53"/>
      <c r="H589" s="106"/>
      <c r="I589" s="72"/>
      <c r="J589" s="21"/>
      <c r="K589" s="21"/>
      <c r="L589" s="21"/>
      <c r="M589" s="22"/>
      <c r="N589" s="22"/>
      <c r="O589" s="22"/>
      <c r="P589" s="22"/>
      <c r="Q589" s="22"/>
      <c r="R589" s="23"/>
      <c r="S589" s="22"/>
      <c r="T589" s="22"/>
      <c r="U589" s="22"/>
      <c r="V589" s="22"/>
      <c r="W589" s="24"/>
      <c r="X589" s="24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  <c r="AM589" s="22"/>
      <c r="AN589" s="22"/>
      <c r="AO589" s="22"/>
      <c r="AP589" s="22"/>
      <c r="AQ589" s="22"/>
      <c r="AR589" s="22"/>
      <c r="AS589" s="22"/>
      <c r="AT589" s="22"/>
      <c r="AU589" s="22"/>
      <c r="AV589" s="22"/>
      <c r="AW589" s="22"/>
      <c r="AX589" s="22"/>
      <c r="AY589" s="22"/>
      <c r="AZ589" s="22"/>
      <c r="BA589" s="22"/>
      <c r="BB589" s="22"/>
      <c r="BC589" s="22"/>
      <c r="BD589" s="22"/>
      <c r="BE589" s="22"/>
      <c r="BF589" s="22"/>
      <c r="BG589" s="22"/>
      <c r="BH589" s="22"/>
      <c r="BI589" s="22"/>
    </row>
    <row r="590">
      <c r="A590" s="25"/>
      <c r="B590" s="50"/>
      <c r="C590" s="56"/>
      <c r="D590" s="120"/>
      <c r="E590" s="53"/>
      <c r="H590" s="106"/>
      <c r="I590" s="72"/>
      <c r="J590" s="21"/>
      <c r="K590" s="21"/>
      <c r="L590" s="21"/>
      <c r="M590" s="22"/>
      <c r="N590" s="22"/>
      <c r="O590" s="22"/>
      <c r="P590" s="22"/>
      <c r="Q590" s="22"/>
      <c r="R590" s="23"/>
      <c r="S590" s="22"/>
      <c r="T590" s="22"/>
      <c r="U590" s="22"/>
      <c r="V590" s="22"/>
      <c r="W590" s="24"/>
      <c r="X590" s="24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2"/>
      <c r="AZ590" s="22"/>
      <c r="BA590" s="22"/>
      <c r="BB590" s="22"/>
      <c r="BC590" s="22"/>
      <c r="BD590" s="22"/>
      <c r="BE590" s="22"/>
      <c r="BF590" s="22"/>
      <c r="BG590" s="22"/>
      <c r="BH590" s="22"/>
      <c r="BI590" s="22"/>
    </row>
    <row r="591">
      <c r="A591" s="25"/>
      <c r="B591" s="50"/>
      <c r="C591" s="56"/>
      <c r="D591" s="120"/>
      <c r="E591" s="53"/>
      <c r="H591" s="106"/>
      <c r="I591" s="72"/>
      <c r="J591" s="21"/>
      <c r="K591" s="21"/>
      <c r="L591" s="21"/>
      <c r="M591" s="22"/>
      <c r="N591" s="22"/>
      <c r="O591" s="22"/>
      <c r="P591" s="22"/>
      <c r="Q591" s="22"/>
      <c r="R591" s="23"/>
      <c r="S591" s="22"/>
      <c r="T591" s="22"/>
      <c r="U591" s="22"/>
      <c r="V591" s="22"/>
      <c r="W591" s="24"/>
      <c r="X591" s="24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2"/>
      <c r="AW591" s="22"/>
      <c r="AX591" s="22"/>
      <c r="AY591" s="22"/>
      <c r="AZ591" s="22"/>
      <c r="BA591" s="22"/>
      <c r="BB591" s="22"/>
      <c r="BC591" s="22"/>
      <c r="BD591" s="22"/>
      <c r="BE591" s="22"/>
      <c r="BF591" s="22"/>
      <c r="BG591" s="22"/>
      <c r="BH591" s="22"/>
      <c r="BI591" s="22"/>
    </row>
    <row r="592">
      <c r="A592" s="25"/>
      <c r="B592" s="50"/>
      <c r="C592" s="56"/>
      <c r="D592" s="120"/>
      <c r="E592" s="53"/>
      <c r="H592" s="106"/>
      <c r="I592" s="72"/>
      <c r="J592" s="21"/>
      <c r="K592" s="21"/>
      <c r="L592" s="21"/>
      <c r="M592" s="22"/>
      <c r="N592" s="22"/>
      <c r="O592" s="22"/>
      <c r="P592" s="22"/>
      <c r="Q592" s="22"/>
      <c r="R592" s="23"/>
      <c r="S592" s="22"/>
      <c r="T592" s="22"/>
      <c r="U592" s="22"/>
      <c r="V592" s="22"/>
      <c r="W592" s="24"/>
      <c r="X592" s="24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  <c r="AW592" s="22"/>
      <c r="AX592" s="22"/>
      <c r="AY592" s="22"/>
      <c r="AZ592" s="22"/>
      <c r="BA592" s="22"/>
      <c r="BB592" s="22"/>
      <c r="BC592" s="22"/>
      <c r="BD592" s="22"/>
      <c r="BE592" s="22"/>
      <c r="BF592" s="22"/>
      <c r="BG592" s="22"/>
      <c r="BH592" s="22"/>
      <c r="BI592" s="22"/>
    </row>
    <row r="593">
      <c r="A593" s="25"/>
      <c r="B593" s="50"/>
      <c r="C593" s="56"/>
      <c r="D593" s="120"/>
      <c r="E593" s="53"/>
      <c r="H593" s="106"/>
      <c r="I593" s="72"/>
      <c r="J593" s="21"/>
      <c r="K593" s="21"/>
      <c r="L593" s="21"/>
      <c r="M593" s="22"/>
      <c r="N593" s="22"/>
      <c r="O593" s="22"/>
      <c r="P593" s="22"/>
      <c r="Q593" s="22"/>
      <c r="R593" s="23"/>
      <c r="S593" s="22"/>
      <c r="T593" s="22"/>
      <c r="U593" s="22"/>
      <c r="V593" s="22"/>
      <c r="W593" s="24"/>
      <c r="X593" s="24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  <c r="AN593" s="22"/>
      <c r="AO593" s="22"/>
      <c r="AP593" s="22"/>
      <c r="AQ593" s="22"/>
      <c r="AR593" s="22"/>
      <c r="AS593" s="22"/>
      <c r="AT593" s="22"/>
      <c r="AU593" s="22"/>
      <c r="AV593" s="22"/>
      <c r="AW593" s="22"/>
      <c r="AX593" s="22"/>
      <c r="AY593" s="22"/>
      <c r="AZ593" s="22"/>
      <c r="BA593" s="22"/>
      <c r="BB593" s="22"/>
      <c r="BC593" s="22"/>
      <c r="BD593" s="22"/>
      <c r="BE593" s="22"/>
      <c r="BF593" s="22"/>
      <c r="BG593" s="22"/>
      <c r="BH593" s="22"/>
      <c r="BI593" s="22"/>
    </row>
    <row r="594">
      <c r="A594" s="25"/>
      <c r="B594" s="50"/>
      <c r="C594" s="56"/>
      <c r="D594" s="120"/>
      <c r="E594" s="53"/>
      <c r="H594" s="106"/>
      <c r="I594" s="72"/>
      <c r="J594" s="21"/>
      <c r="K594" s="21"/>
      <c r="L594" s="21"/>
      <c r="M594" s="22"/>
      <c r="N594" s="22"/>
      <c r="O594" s="22"/>
      <c r="P594" s="22"/>
      <c r="Q594" s="22"/>
      <c r="R594" s="23"/>
      <c r="S594" s="22"/>
      <c r="T594" s="22"/>
      <c r="U594" s="22"/>
      <c r="V594" s="22"/>
      <c r="W594" s="24"/>
      <c r="X594" s="24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  <c r="AO594" s="22"/>
      <c r="AP594" s="22"/>
      <c r="AQ594" s="22"/>
      <c r="AR594" s="22"/>
      <c r="AS594" s="22"/>
      <c r="AT594" s="22"/>
      <c r="AU594" s="22"/>
      <c r="AV594" s="22"/>
      <c r="AW594" s="22"/>
      <c r="AX594" s="22"/>
      <c r="AY594" s="22"/>
      <c r="AZ594" s="22"/>
      <c r="BA594" s="22"/>
      <c r="BB594" s="22"/>
      <c r="BC594" s="22"/>
      <c r="BD594" s="22"/>
      <c r="BE594" s="22"/>
      <c r="BF594" s="22"/>
      <c r="BG594" s="22"/>
      <c r="BH594" s="22"/>
      <c r="BI594" s="22"/>
    </row>
    <row r="595">
      <c r="A595" s="25"/>
      <c r="B595" s="50"/>
      <c r="C595" s="56"/>
      <c r="D595" s="120"/>
      <c r="E595" s="53"/>
      <c r="H595" s="106"/>
      <c r="I595" s="72"/>
      <c r="J595" s="21"/>
      <c r="K595" s="21"/>
      <c r="L595" s="21"/>
      <c r="M595" s="22"/>
      <c r="N595" s="22"/>
      <c r="O595" s="22"/>
      <c r="P595" s="22"/>
      <c r="Q595" s="22"/>
      <c r="R595" s="23"/>
      <c r="S595" s="22"/>
      <c r="T595" s="22"/>
      <c r="U595" s="22"/>
      <c r="V595" s="22"/>
      <c r="W595" s="24"/>
      <c r="X595" s="24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  <c r="AM595" s="22"/>
      <c r="AN595" s="22"/>
      <c r="AO595" s="22"/>
      <c r="AP595" s="22"/>
      <c r="AQ595" s="22"/>
      <c r="AR595" s="22"/>
      <c r="AS595" s="22"/>
      <c r="AT595" s="22"/>
      <c r="AU595" s="22"/>
      <c r="AV595" s="22"/>
      <c r="AW595" s="22"/>
      <c r="AX595" s="22"/>
      <c r="AY595" s="22"/>
      <c r="AZ595" s="22"/>
      <c r="BA595" s="22"/>
      <c r="BB595" s="22"/>
      <c r="BC595" s="22"/>
      <c r="BD595" s="22"/>
      <c r="BE595" s="22"/>
      <c r="BF595" s="22"/>
      <c r="BG595" s="22"/>
      <c r="BH595" s="22"/>
      <c r="BI595" s="22"/>
    </row>
    <row r="596">
      <c r="A596" s="25"/>
      <c r="B596" s="50"/>
      <c r="C596" s="56"/>
      <c r="D596" s="120"/>
      <c r="E596" s="53"/>
      <c r="H596" s="106"/>
      <c r="I596" s="72"/>
      <c r="J596" s="21"/>
      <c r="K596" s="21"/>
      <c r="L596" s="21"/>
      <c r="M596" s="22"/>
      <c r="N596" s="22"/>
      <c r="O596" s="22"/>
      <c r="P596" s="22"/>
      <c r="Q596" s="22"/>
      <c r="R596" s="23"/>
      <c r="S596" s="22"/>
      <c r="T596" s="22"/>
      <c r="U596" s="22"/>
      <c r="V596" s="22"/>
      <c r="W596" s="24"/>
      <c r="X596" s="24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  <c r="AM596" s="22"/>
      <c r="AN596" s="22"/>
      <c r="AO596" s="22"/>
      <c r="AP596" s="22"/>
      <c r="AQ596" s="22"/>
      <c r="AR596" s="22"/>
      <c r="AS596" s="22"/>
      <c r="AT596" s="22"/>
      <c r="AU596" s="22"/>
      <c r="AV596" s="22"/>
      <c r="AW596" s="22"/>
      <c r="AX596" s="22"/>
      <c r="AY596" s="22"/>
      <c r="AZ596" s="22"/>
      <c r="BA596" s="22"/>
      <c r="BB596" s="22"/>
      <c r="BC596" s="22"/>
      <c r="BD596" s="22"/>
      <c r="BE596" s="22"/>
      <c r="BF596" s="22"/>
      <c r="BG596" s="22"/>
      <c r="BH596" s="22"/>
      <c r="BI596" s="22"/>
    </row>
    <row r="597">
      <c r="A597" s="25"/>
      <c r="B597" s="50"/>
      <c r="C597" s="56"/>
      <c r="D597" s="120"/>
      <c r="E597" s="53"/>
      <c r="H597" s="106"/>
      <c r="I597" s="72"/>
      <c r="J597" s="21"/>
      <c r="K597" s="21"/>
      <c r="L597" s="21"/>
      <c r="M597" s="22"/>
      <c r="N597" s="22"/>
      <c r="O597" s="22"/>
      <c r="P597" s="22"/>
      <c r="Q597" s="22"/>
      <c r="R597" s="23"/>
      <c r="S597" s="22"/>
      <c r="T597" s="22"/>
      <c r="U597" s="22"/>
      <c r="V597" s="22"/>
      <c r="W597" s="24"/>
      <c r="X597" s="24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  <c r="AM597" s="22"/>
      <c r="AN597" s="22"/>
      <c r="AO597" s="22"/>
      <c r="AP597" s="22"/>
      <c r="AQ597" s="22"/>
      <c r="AR597" s="22"/>
      <c r="AS597" s="22"/>
      <c r="AT597" s="22"/>
      <c r="AU597" s="22"/>
      <c r="AV597" s="22"/>
      <c r="AW597" s="22"/>
      <c r="AX597" s="22"/>
      <c r="AY597" s="22"/>
      <c r="AZ597" s="22"/>
      <c r="BA597" s="22"/>
      <c r="BB597" s="22"/>
      <c r="BC597" s="22"/>
      <c r="BD597" s="22"/>
      <c r="BE597" s="22"/>
      <c r="BF597" s="22"/>
      <c r="BG597" s="22"/>
      <c r="BH597" s="22"/>
      <c r="BI597" s="22"/>
    </row>
    <row r="598">
      <c r="A598" s="25"/>
      <c r="B598" s="50"/>
      <c r="C598" s="56"/>
      <c r="D598" s="120"/>
      <c r="E598" s="53"/>
      <c r="H598" s="106"/>
      <c r="I598" s="72"/>
      <c r="J598" s="21"/>
      <c r="K598" s="21"/>
      <c r="L598" s="21"/>
      <c r="M598" s="22"/>
      <c r="N598" s="22"/>
      <c r="O598" s="22"/>
      <c r="P598" s="22"/>
      <c r="Q598" s="22"/>
      <c r="R598" s="23"/>
      <c r="S598" s="22"/>
      <c r="T598" s="22"/>
      <c r="U598" s="22"/>
      <c r="V598" s="22"/>
      <c r="W598" s="24"/>
      <c r="X598" s="24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  <c r="AM598" s="22"/>
      <c r="AN598" s="22"/>
      <c r="AO598" s="22"/>
      <c r="AP598" s="22"/>
      <c r="AQ598" s="22"/>
      <c r="AR598" s="22"/>
      <c r="AS598" s="22"/>
      <c r="AT598" s="22"/>
      <c r="AU598" s="22"/>
      <c r="AV598" s="22"/>
      <c r="AW598" s="22"/>
      <c r="AX598" s="22"/>
      <c r="AY598" s="22"/>
      <c r="AZ598" s="22"/>
      <c r="BA598" s="22"/>
      <c r="BB598" s="22"/>
      <c r="BC598" s="22"/>
      <c r="BD598" s="22"/>
      <c r="BE598" s="22"/>
      <c r="BF598" s="22"/>
      <c r="BG598" s="22"/>
      <c r="BH598" s="22"/>
      <c r="BI598" s="22"/>
    </row>
    <row r="599">
      <c r="A599" s="25"/>
      <c r="B599" s="50"/>
      <c r="C599" s="56"/>
      <c r="D599" s="120"/>
      <c r="E599" s="53"/>
      <c r="H599" s="106"/>
      <c r="I599" s="72"/>
      <c r="J599" s="21"/>
      <c r="K599" s="21"/>
      <c r="L599" s="21"/>
      <c r="M599" s="22"/>
      <c r="N599" s="22"/>
      <c r="O599" s="22"/>
      <c r="P599" s="22"/>
      <c r="Q599" s="22"/>
      <c r="R599" s="23"/>
      <c r="S599" s="22"/>
      <c r="T599" s="22"/>
      <c r="U599" s="22"/>
      <c r="V599" s="22"/>
      <c r="W599" s="24"/>
      <c r="X599" s="24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  <c r="AM599" s="22"/>
      <c r="AN599" s="22"/>
      <c r="AO599" s="22"/>
      <c r="AP599" s="22"/>
      <c r="AQ599" s="22"/>
      <c r="AR599" s="22"/>
      <c r="AS599" s="22"/>
      <c r="AT599" s="22"/>
      <c r="AU599" s="22"/>
      <c r="AV599" s="22"/>
      <c r="AW599" s="22"/>
      <c r="AX599" s="22"/>
      <c r="AY599" s="22"/>
      <c r="AZ599" s="22"/>
      <c r="BA599" s="22"/>
      <c r="BB599" s="22"/>
      <c r="BC599" s="22"/>
      <c r="BD599" s="22"/>
      <c r="BE599" s="22"/>
      <c r="BF599" s="22"/>
      <c r="BG599" s="22"/>
      <c r="BH599" s="22"/>
      <c r="BI599" s="22"/>
    </row>
    <row r="600">
      <c r="A600" s="25"/>
      <c r="B600" s="50"/>
      <c r="C600" s="56"/>
      <c r="D600" s="120"/>
      <c r="E600" s="53"/>
      <c r="H600" s="106"/>
      <c r="I600" s="72"/>
      <c r="J600" s="21"/>
      <c r="K600" s="21"/>
      <c r="L600" s="21"/>
      <c r="M600" s="22"/>
      <c r="N600" s="22"/>
      <c r="O600" s="22"/>
      <c r="P600" s="22"/>
      <c r="Q600" s="22"/>
      <c r="R600" s="23"/>
      <c r="S600" s="22"/>
      <c r="T600" s="22"/>
      <c r="U600" s="22"/>
      <c r="V600" s="22"/>
      <c r="W600" s="24"/>
      <c r="X600" s="24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  <c r="AM600" s="22"/>
      <c r="AN600" s="22"/>
      <c r="AO600" s="22"/>
      <c r="AP600" s="22"/>
      <c r="AQ600" s="22"/>
      <c r="AR600" s="22"/>
      <c r="AS600" s="22"/>
      <c r="AT600" s="22"/>
      <c r="AU600" s="22"/>
      <c r="AV600" s="22"/>
      <c r="AW600" s="22"/>
      <c r="AX600" s="22"/>
      <c r="AY600" s="22"/>
      <c r="AZ600" s="22"/>
      <c r="BA600" s="22"/>
      <c r="BB600" s="22"/>
      <c r="BC600" s="22"/>
      <c r="BD600" s="22"/>
      <c r="BE600" s="22"/>
      <c r="BF600" s="22"/>
      <c r="BG600" s="22"/>
      <c r="BH600" s="22"/>
      <c r="BI600" s="22"/>
    </row>
    <row r="601">
      <c r="A601" s="25"/>
      <c r="B601" s="50"/>
      <c r="C601" s="56"/>
      <c r="D601" s="120"/>
      <c r="E601" s="53"/>
      <c r="H601" s="106"/>
      <c r="I601" s="72"/>
      <c r="J601" s="21"/>
      <c r="K601" s="21"/>
      <c r="L601" s="21"/>
      <c r="M601" s="22"/>
      <c r="N601" s="22"/>
      <c r="O601" s="22"/>
      <c r="P601" s="22"/>
      <c r="Q601" s="22"/>
      <c r="R601" s="23"/>
      <c r="S601" s="22"/>
      <c r="T601" s="22"/>
      <c r="U601" s="22"/>
      <c r="V601" s="22"/>
      <c r="W601" s="24"/>
      <c r="X601" s="24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  <c r="AM601" s="22"/>
      <c r="AN601" s="22"/>
      <c r="AO601" s="22"/>
      <c r="AP601" s="22"/>
      <c r="AQ601" s="22"/>
      <c r="AR601" s="22"/>
      <c r="AS601" s="22"/>
      <c r="AT601" s="22"/>
      <c r="AU601" s="22"/>
      <c r="AV601" s="22"/>
      <c r="AW601" s="22"/>
      <c r="AX601" s="22"/>
      <c r="AY601" s="22"/>
      <c r="AZ601" s="22"/>
      <c r="BA601" s="22"/>
      <c r="BB601" s="22"/>
      <c r="BC601" s="22"/>
      <c r="BD601" s="22"/>
      <c r="BE601" s="22"/>
      <c r="BF601" s="22"/>
      <c r="BG601" s="22"/>
      <c r="BH601" s="22"/>
      <c r="BI601" s="22"/>
    </row>
    <row r="602">
      <c r="A602" s="25"/>
      <c r="B602" s="50"/>
      <c r="C602" s="56"/>
      <c r="D602" s="120"/>
      <c r="E602" s="53"/>
      <c r="H602" s="106"/>
      <c r="I602" s="72"/>
      <c r="J602" s="21"/>
      <c r="K602" s="21"/>
      <c r="L602" s="21"/>
      <c r="M602" s="22"/>
      <c r="N602" s="22"/>
      <c r="O602" s="22"/>
      <c r="P602" s="22"/>
      <c r="Q602" s="22"/>
      <c r="R602" s="23"/>
      <c r="S602" s="22"/>
      <c r="T602" s="22"/>
      <c r="U602" s="22"/>
      <c r="V602" s="22"/>
      <c r="W602" s="24"/>
      <c r="X602" s="24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  <c r="AM602" s="22"/>
      <c r="AN602" s="22"/>
      <c r="AO602" s="22"/>
      <c r="AP602" s="22"/>
      <c r="AQ602" s="22"/>
      <c r="AR602" s="22"/>
      <c r="AS602" s="22"/>
      <c r="AT602" s="22"/>
      <c r="AU602" s="22"/>
      <c r="AV602" s="22"/>
      <c r="AW602" s="22"/>
      <c r="AX602" s="22"/>
      <c r="AY602" s="22"/>
      <c r="AZ602" s="22"/>
      <c r="BA602" s="22"/>
      <c r="BB602" s="22"/>
      <c r="BC602" s="22"/>
      <c r="BD602" s="22"/>
      <c r="BE602" s="22"/>
      <c r="BF602" s="22"/>
      <c r="BG602" s="22"/>
      <c r="BH602" s="22"/>
      <c r="BI602" s="22"/>
    </row>
    <row r="603">
      <c r="A603" s="25"/>
      <c r="B603" s="50"/>
      <c r="C603" s="56"/>
      <c r="D603" s="120"/>
      <c r="E603" s="53"/>
      <c r="H603" s="106"/>
      <c r="I603" s="72"/>
      <c r="J603" s="21"/>
      <c r="K603" s="21"/>
      <c r="L603" s="21"/>
      <c r="M603" s="22"/>
      <c r="N603" s="22"/>
      <c r="O603" s="22"/>
      <c r="P603" s="22"/>
      <c r="Q603" s="22"/>
      <c r="R603" s="23"/>
      <c r="S603" s="22"/>
      <c r="T603" s="22"/>
      <c r="U603" s="22"/>
      <c r="V603" s="22"/>
      <c r="W603" s="24"/>
      <c r="X603" s="24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  <c r="AP603" s="22"/>
      <c r="AQ603" s="22"/>
      <c r="AR603" s="22"/>
      <c r="AS603" s="22"/>
      <c r="AT603" s="22"/>
      <c r="AU603" s="22"/>
      <c r="AV603" s="22"/>
      <c r="AW603" s="22"/>
      <c r="AX603" s="22"/>
      <c r="AY603" s="22"/>
      <c r="AZ603" s="22"/>
      <c r="BA603" s="22"/>
      <c r="BB603" s="22"/>
      <c r="BC603" s="22"/>
      <c r="BD603" s="22"/>
      <c r="BE603" s="22"/>
      <c r="BF603" s="22"/>
      <c r="BG603" s="22"/>
      <c r="BH603" s="22"/>
      <c r="BI603" s="22"/>
    </row>
    <row r="604">
      <c r="A604" s="25"/>
      <c r="B604" s="50"/>
      <c r="C604" s="56"/>
      <c r="D604" s="120"/>
      <c r="E604" s="53"/>
      <c r="H604" s="106"/>
      <c r="I604" s="72"/>
      <c r="J604" s="21"/>
      <c r="K604" s="21"/>
      <c r="L604" s="21"/>
      <c r="M604" s="22"/>
      <c r="N604" s="22"/>
      <c r="O604" s="22"/>
      <c r="P604" s="22"/>
      <c r="Q604" s="22"/>
      <c r="R604" s="23"/>
      <c r="S604" s="22"/>
      <c r="T604" s="22"/>
      <c r="U604" s="22"/>
      <c r="V604" s="22"/>
      <c r="W604" s="24"/>
      <c r="X604" s="24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  <c r="AM604" s="22"/>
      <c r="AN604" s="22"/>
      <c r="AO604" s="22"/>
      <c r="AP604" s="22"/>
      <c r="AQ604" s="22"/>
      <c r="AR604" s="22"/>
      <c r="AS604" s="22"/>
      <c r="AT604" s="22"/>
      <c r="AU604" s="22"/>
      <c r="AV604" s="22"/>
      <c r="AW604" s="22"/>
      <c r="AX604" s="22"/>
      <c r="AY604" s="22"/>
      <c r="AZ604" s="22"/>
      <c r="BA604" s="22"/>
      <c r="BB604" s="22"/>
      <c r="BC604" s="22"/>
      <c r="BD604" s="22"/>
      <c r="BE604" s="22"/>
      <c r="BF604" s="22"/>
      <c r="BG604" s="22"/>
      <c r="BH604" s="22"/>
      <c r="BI604" s="22"/>
    </row>
    <row r="605">
      <c r="A605" s="25"/>
      <c r="B605" s="50"/>
      <c r="C605" s="56"/>
      <c r="D605" s="120"/>
      <c r="E605" s="53"/>
      <c r="H605" s="106"/>
      <c r="I605" s="72"/>
      <c r="J605" s="21"/>
      <c r="K605" s="21"/>
      <c r="L605" s="21"/>
      <c r="M605" s="22"/>
      <c r="N605" s="22"/>
      <c r="O605" s="22"/>
      <c r="P605" s="22"/>
      <c r="Q605" s="22"/>
      <c r="R605" s="23"/>
      <c r="S605" s="22"/>
      <c r="T605" s="22"/>
      <c r="U605" s="22"/>
      <c r="V605" s="22"/>
      <c r="W605" s="24"/>
      <c r="X605" s="24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  <c r="AM605" s="22"/>
      <c r="AN605" s="22"/>
      <c r="AO605" s="22"/>
      <c r="AP605" s="22"/>
      <c r="AQ605" s="22"/>
      <c r="AR605" s="22"/>
      <c r="AS605" s="22"/>
      <c r="AT605" s="22"/>
      <c r="AU605" s="22"/>
      <c r="AV605" s="22"/>
      <c r="AW605" s="22"/>
      <c r="AX605" s="22"/>
      <c r="AY605" s="22"/>
      <c r="AZ605" s="22"/>
      <c r="BA605" s="22"/>
      <c r="BB605" s="22"/>
      <c r="BC605" s="22"/>
      <c r="BD605" s="22"/>
      <c r="BE605" s="22"/>
      <c r="BF605" s="22"/>
      <c r="BG605" s="22"/>
      <c r="BH605" s="22"/>
      <c r="BI605" s="22"/>
    </row>
    <row r="606">
      <c r="A606" s="25"/>
      <c r="B606" s="50"/>
      <c r="C606" s="56"/>
      <c r="D606" s="120"/>
      <c r="E606" s="53"/>
      <c r="H606" s="106"/>
      <c r="I606" s="72"/>
      <c r="J606" s="21"/>
      <c r="K606" s="21"/>
      <c r="L606" s="21"/>
      <c r="M606" s="22"/>
      <c r="N606" s="22"/>
      <c r="O606" s="22"/>
      <c r="P606" s="22"/>
      <c r="Q606" s="22"/>
      <c r="R606" s="23"/>
      <c r="S606" s="22"/>
      <c r="T606" s="22"/>
      <c r="U606" s="22"/>
      <c r="V606" s="22"/>
      <c r="W606" s="24"/>
      <c r="X606" s="24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  <c r="AM606" s="22"/>
      <c r="AN606" s="22"/>
      <c r="AO606" s="22"/>
      <c r="AP606" s="22"/>
      <c r="AQ606" s="22"/>
      <c r="AR606" s="22"/>
      <c r="AS606" s="22"/>
      <c r="AT606" s="22"/>
      <c r="AU606" s="22"/>
      <c r="AV606" s="22"/>
      <c r="AW606" s="22"/>
      <c r="AX606" s="22"/>
      <c r="AY606" s="22"/>
      <c r="AZ606" s="22"/>
      <c r="BA606" s="22"/>
      <c r="BB606" s="22"/>
      <c r="BC606" s="22"/>
      <c r="BD606" s="22"/>
      <c r="BE606" s="22"/>
      <c r="BF606" s="22"/>
      <c r="BG606" s="22"/>
      <c r="BH606" s="22"/>
      <c r="BI606" s="22"/>
    </row>
    <row r="607">
      <c r="A607" s="25"/>
      <c r="B607" s="50"/>
      <c r="C607" s="56"/>
      <c r="D607" s="120"/>
      <c r="E607" s="53"/>
      <c r="H607" s="106"/>
      <c r="I607" s="72"/>
      <c r="J607" s="21"/>
      <c r="K607" s="21"/>
      <c r="L607" s="21"/>
      <c r="M607" s="22"/>
      <c r="N607" s="22"/>
      <c r="O607" s="22"/>
      <c r="P607" s="22"/>
      <c r="Q607" s="22"/>
      <c r="R607" s="23"/>
      <c r="S607" s="22"/>
      <c r="T607" s="22"/>
      <c r="U607" s="22"/>
      <c r="V607" s="22"/>
      <c r="W607" s="24"/>
      <c r="X607" s="24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  <c r="AM607" s="22"/>
      <c r="AN607" s="22"/>
      <c r="AO607" s="22"/>
      <c r="AP607" s="22"/>
      <c r="AQ607" s="22"/>
      <c r="AR607" s="22"/>
      <c r="AS607" s="22"/>
      <c r="AT607" s="22"/>
      <c r="AU607" s="22"/>
      <c r="AV607" s="22"/>
      <c r="AW607" s="22"/>
      <c r="AX607" s="22"/>
      <c r="AY607" s="22"/>
      <c r="AZ607" s="22"/>
      <c r="BA607" s="22"/>
      <c r="BB607" s="22"/>
      <c r="BC607" s="22"/>
      <c r="BD607" s="22"/>
      <c r="BE607" s="22"/>
      <c r="BF607" s="22"/>
      <c r="BG607" s="22"/>
      <c r="BH607" s="22"/>
      <c r="BI607" s="22"/>
    </row>
    <row r="608">
      <c r="A608" s="25"/>
      <c r="B608" s="50"/>
      <c r="C608" s="56"/>
      <c r="D608" s="120"/>
      <c r="E608" s="53"/>
      <c r="H608" s="106"/>
      <c r="I608" s="72"/>
      <c r="J608" s="21"/>
      <c r="K608" s="21"/>
      <c r="L608" s="21"/>
      <c r="M608" s="22"/>
      <c r="N608" s="22"/>
      <c r="O608" s="22"/>
      <c r="P608" s="22"/>
      <c r="Q608" s="22"/>
      <c r="R608" s="23"/>
      <c r="S608" s="22"/>
      <c r="T608" s="22"/>
      <c r="U608" s="22"/>
      <c r="V608" s="22"/>
      <c r="W608" s="24"/>
      <c r="X608" s="24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  <c r="AM608" s="22"/>
      <c r="AN608" s="22"/>
      <c r="AO608" s="22"/>
      <c r="AP608" s="22"/>
      <c r="AQ608" s="22"/>
      <c r="AR608" s="22"/>
      <c r="AS608" s="22"/>
      <c r="AT608" s="22"/>
      <c r="AU608" s="22"/>
      <c r="AV608" s="22"/>
      <c r="AW608" s="22"/>
      <c r="AX608" s="22"/>
      <c r="AY608" s="22"/>
      <c r="AZ608" s="22"/>
      <c r="BA608" s="22"/>
      <c r="BB608" s="22"/>
      <c r="BC608" s="22"/>
      <c r="BD608" s="22"/>
      <c r="BE608" s="22"/>
      <c r="BF608" s="22"/>
      <c r="BG608" s="22"/>
      <c r="BH608" s="22"/>
      <c r="BI608" s="22"/>
    </row>
    <row r="609">
      <c r="A609" s="25"/>
      <c r="B609" s="50"/>
      <c r="C609" s="56"/>
      <c r="D609" s="120"/>
      <c r="E609" s="53"/>
      <c r="H609" s="106"/>
      <c r="I609" s="72"/>
      <c r="J609" s="21"/>
      <c r="K609" s="21"/>
      <c r="L609" s="21"/>
      <c r="M609" s="22"/>
      <c r="N609" s="22"/>
      <c r="O609" s="22"/>
      <c r="P609" s="22"/>
      <c r="Q609" s="22"/>
      <c r="R609" s="23"/>
      <c r="S609" s="22"/>
      <c r="T609" s="22"/>
      <c r="U609" s="22"/>
      <c r="V609" s="22"/>
      <c r="W609" s="24"/>
      <c r="X609" s="24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  <c r="AM609" s="22"/>
      <c r="AN609" s="22"/>
      <c r="AO609" s="22"/>
      <c r="AP609" s="22"/>
      <c r="AQ609" s="22"/>
      <c r="AR609" s="22"/>
      <c r="AS609" s="22"/>
      <c r="AT609" s="22"/>
      <c r="AU609" s="22"/>
      <c r="AV609" s="22"/>
      <c r="AW609" s="22"/>
      <c r="AX609" s="22"/>
      <c r="AY609" s="22"/>
      <c r="AZ609" s="22"/>
      <c r="BA609" s="22"/>
      <c r="BB609" s="22"/>
      <c r="BC609" s="22"/>
      <c r="BD609" s="22"/>
      <c r="BE609" s="22"/>
      <c r="BF609" s="22"/>
      <c r="BG609" s="22"/>
      <c r="BH609" s="22"/>
      <c r="BI609" s="22"/>
    </row>
    <row r="610">
      <c r="A610" s="25"/>
      <c r="B610" s="50"/>
      <c r="C610" s="56"/>
      <c r="D610" s="120"/>
      <c r="E610" s="53"/>
      <c r="H610" s="106"/>
      <c r="I610" s="72"/>
      <c r="J610" s="21"/>
      <c r="K610" s="21"/>
      <c r="L610" s="21"/>
      <c r="M610" s="22"/>
      <c r="N610" s="22"/>
      <c r="O610" s="22"/>
      <c r="P610" s="22"/>
      <c r="Q610" s="22"/>
      <c r="R610" s="23"/>
      <c r="S610" s="22"/>
      <c r="T610" s="22"/>
      <c r="U610" s="22"/>
      <c r="V610" s="22"/>
      <c r="W610" s="24"/>
      <c r="X610" s="24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  <c r="AM610" s="22"/>
      <c r="AN610" s="22"/>
      <c r="AO610" s="22"/>
      <c r="AP610" s="22"/>
      <c r="AQ610" s="22"/>
      <c r="AR610" s="22"/>
      <c r="AS610" s="22"/>
      <c r="AT610" s="22"/>
      <c r="AU610" s="22"/>
      <c r="AV610" s="22"/>
      <c r="AW610" s="22"/>
      <c r="AX610" s="22"/>
      <c r="AY610" s="22"/>
      <c r="AZ610" s="22"/>
      <c r="BA610" s="22"/>
      <c r="BB610" s="22"/>
      <c r="BC610" s="22"/>
      <c r="BD610" s="22"/>
      <c r="BE610" s="22"/>
      <c r="BF610" s="22"/>
      <c r="BG610" s="22"/>
      <c r="BH610" s="22"/>
      <c r="BI610" s="22"/>
    </row>
    <row r="611">
      <c r="A611" s="25"/>
      <c r="B611" s="50"/>
      <c r="C611" s="56"/>
      <c r="D611" s="120"/>
      <c r="E611" s="53"/>
      <c r="H611" s="106"/>
      <c r="I611" s="72"/>
      <c r="J611" s="21"/>
      <c r="K611" s="21"/>
      <c r="L611" s="21"/>
      <c r="M611" s="22"/>
      <c r="N611" s="22"/>
      <c r="O611" s="22"/>
      <c r="P611" s="22"/>
      <c r="Q611" s="22"/>
      <c r="R611" s="23"/>
      <c r="S611" s="22"/>
      <c r="T611" s="22"/>
      <c r="U611" s="22"/>
      <c r="V611" s="22"/>
      <c r="W611" s="24"/>
      <c r="X611" s="24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  <c r="AM611" s="22"/>
      <c r="AN611" s="22"/>
      <c r="AO611" s="22"/>
      <c r="AP611" s="22"/>
      <c r="AQ611" s="22"/>
      <c r="AR611" s="22"/>
      <c r="AS611" s="22"/>
      <c r="AT611" s="22"/>
      <c r="AU611" s="22"/>
      <c r="AV611" s="22"/>
      <c r="AW611" s="22"/>
      <c r="AX611" s="22"/>
      <c r="AY611" s="22"/>
      <c r="AZ611" s="22"/>
      <c r="BA611" s="22"/>
      <c r="BB611" s="22"/>
      <c r="BC611" s="22"/>
      <c r="BD611" s="22"/>
      <c r="BE611" s="22"/>
      <c r="BF611" s="22"/>
      <c r="BG611" s="22"/>
      <c r="BH611" s="22"/>
      <c r="BI611" s="22"/>
    </row>
    <row r="612">
      <c r="A612" s="25"/>
      <c r="B612" s="50"/>
      <c r="C612" s="56"/>
      <c r="D612" s="120"/>
      <c r="E612" s="53"/>
      <c r="H612" s="106"/>
      <c r="I612" s="72"/>
      <c r="J612" s="21"/>
      <c r="K612" s="21"/>
      <c r="L612" s="21"/>
      <c r="M612" s="22"/>
      <c r="N612" s="22"/>
      <c r="O612" s="22"/>
      <c r="P612" s="22"/>
      <c r="Q612" s="22"/>
      <c r="R612" s="23"/>
      <c r="S612" s="22"/>
      <c r="T612" s="22"/>
      <c r="U612" s="22"/>
      <c r="V612" s="22"/>
      <c r="W612" s="24"/>
      <c r="X612" s="24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  <c r="AM612" s="22"/>
      <c r="AN612" s="22"/>
      <c r="AO612" s="22"/>
      <c r="AP612" s="22"/>
      <c r="AQ612" s="22"/>
      <c r="AR612" s="22"/>
      <c r="AS612" s="22"/>
      <c r="AT612" s="22"/>
      <c r="AU612" s="22"/>
      <c r="AV612" s="22"/>
      <c r="AW612" s="22"/>
      <c r="AX612" s="22"/>
      <c r="AY612" s="22"/>
      <c r="AZ612" s="22"/>
      <c r="BA612" s="22"/>
      <c r="BB612" s="22"/>
      <c r="BC612" s="22"/>
      <c r="BD612" s="22"/>
      <c r="BE612" s="22"/>
      <c r="BF612" s="22"/>
      <c r="BG612" s="22"/>
      <c r="BH612" s="22"/>
      <c r="BI612" s="22"/>
    </row>
    <row r="613">
      <c r="A613" s="25"/>
      <c r="B613" s="50"/>
      <c r="C613" s="56"/>
      <c r="D613" s="120"/>
      <c r="E613" s="53"/>
      <c r="H613" s="106"/>
      <c r="I613" s="72"/>
      <c r="J613" s="21"/>
      <c r="K613" s="21"/>
      <c r="L613" s="21"/>
      <c r="M613" s="22"/>
      <c r="N613" s="22"/>
      <c r="O613" s="22"/>
      <c r="P613" s="22"/>
      <c r="Q613" s="22"/>
      <c r="R613" s="23"/>
      <c r="S613" s="22"/>
      <c r="T613" s="22"/>
      <c r="U613" s="22"/>
      <c r="V613" s="22"/>
      <c r="W613" s="24"/>
      <c r="X613" s="24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  <c r="AM613" s="22"/>
      <c r="AN613" s="22"/>
      <c r="AO613" s="22"/>
      <c r="AP613" s="22"/>
      <c r="AQ613" s="22"/>
      <c r="AR613" s="22"/>
      <c r="AS613" s="22"/>
      <c r="AT613" s="22"/>
      <c r="AU613" s="22"/>
      <c r="AV613" s="22"/>
      <c r="AW613" s="22"/>
      <c r="AX613" s="22"/>
      <c r="AY613" s="22"/>
      <c r="AZ613" s="22"/>
      <c r="BA613" s="22"/>
      <c r="BB613" s="22"/>
      <c r="BC613" s="22"/>
      <c r="BD613" s="22"/>
      <c r="BE613" s="22"/>
      <c r="BF613" s="22"/>
      <c r="BG613" s="22"/>
      <c r="BH613" s="22"/>
      <c r="BI613" s="22"/>
    </row>
    <row r="614">
      <c r="A614" s="25"/>
      <c r="B614" s="50"/>
      <c r="C614" s="56"/>
      <c r="D614" s="120"/>
      <c r="E614" s="53"/>
      <c r="H614" s="106"/>
      <c r="I614" s="72"/>
      <c r="J614" s="21"/>
      <c r="K614" s="21"/>
      <c r="L614" s="21"/>
      <c r="M614" s="22"/>
      <c r="N614" s="22"/>
      <c r="O614" s="22"/>
      <c r="P614" s="22"/>
      <c r="Q614" s="22"/>
      <c r="R614" s="23"/>
      <c r="S614" s="22"/>
      <c r="T614" s="22"/>
      <c r="U614" s="22"/>
      <c r="V614" s="22"/>
      <c r="W614" s="24"/>
      <c r="X614" s="24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2"/>
      <c r="AW614" s="22"/>
      <c r="AX614" s="22"/>
      <c r="AY614" s="22"/>
      <c r="AZ614" s="22"/>
      <c r="BA614" s="22"/>
      <c r="BB614" s="22"/>
      <c r="BC614" s="22"/>
      <c r="BD614" s="22"/>
      <c r="BE614" s="22"/>
      <c r="BF614" s="22"/>
      <c r="BG614" s="22"/>
      <c r="BH614" s="22"/>
      <c r="BI614" s="22"/>
    </row>
    <row r="615">
      <c r="A615" s="25"/>
      <c r="B615" s="50"/>
      <c r="C615" s="56"/>
      <c r="D615" s="120"/>
      <c r="E615" s="53"/>
      <c r="H615" s="106"/>
      <c r="I615" s="72"/>
      <c r="J615" s="21"/>
      <c r="K615" s="21"/>
      <c r="L615" s="21"/>
      <c r="M615" s="22"/>
      <c r="N615" s="22"/>
      <c r="O615" s="22"/>
      <c r="P615" s="22"/>
      <c r="Q615" s="22"/>
      <c r="R615" s="23"/>
      <c r="S615" s="22"/>
      <c r="T615" s="22"/>
      <c r="U615" s="22"/>
      <c r="V615" s="22"/>
      <c r="W615" s="24"/>
      <c r="X615" s="24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  <c r="AM615" s="22"/>
      <c r="AN615" s="22"/>
      <c r="AO615" s="22"/>
      <c r="AP615" s="22"/>
      <c r="AQ615" s="22"/>
      <c r="AR615" s="22"/>
      <c r="AS615" s="22"/>
      <c r="AT615" s="22"/>
      <c r="AU615" s="22"/>
      <c r="AV615" s="22"/>
      <c r="AW615" s="22"/>
      <c r="AX615" s="22"/>
      <c r="AY615" s="22"/>
      <c r="AZ615" s="22"/>
      <c r="BA615" s="22"/>
      <c r="BB615" s="22"/>
      <c r="BC615" s="22"/>
      <c r="BD615" s="22"/>
      <c r="BE615" s="22"/>
      <c r="BF615" s="22"/>
      <c r="BG615" s="22"/>
      <c r="BH615" s="22"/>
      <c r="BI615" s="22"/>
    </row>
    <row r="616">
      <c r="A616" s="25"/>
      <c r="B616" s="50"/>
      <c r="C616" s="56"/>
      <c r="D616" s="120"/>
      <c r="E616" s="53"/>
      <c r="H616" s="106"/>
      <c r="I616" s="72"/>
      <c r="J616" s="21"/>
      <c r="K616" s="21"/>
      <c r="L616" s="21"/>
      <c r="M616" s="22"/>
      <c r="N616" s="22"/>
      <c r="O616" s="22"/>
      <c r="P616" s="22"/>
      <c r="Q616" s="22"/>
      <c r="R616" s="23"/>
      <c r="S616" s="22"/>
      <c r="T616" s="22"/>
      <c r="U616" s="22"/>
      <c r="V616" s="22"/>
      <c r="W616" s="24"/>
      <c r="X616" s="24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  <c r="AM616" s="22"/>
      <c r="AN616" s="22"/>
      <c r="AO616" s="22"/>
      <c r="AP616" s="22"/>
      <c r="AQ616" s="22"/>
      <c r="AR616" s="22"/>
      <c r="AS616" s="22"/>
      <c r="AT616" s="22"/>
      <c r="AU616" s="22"/>
      <c r="AV616" s="22"/>
      <c r="AW616" s="22"/>
      <c r="AX616" s="22"/>
      <c r="AY616" s="22"/>
      <c r="AZ616" s="22"/>
      <c r="BA616" s="22"/>
      <c r="BB616" s="22"/>
      <c r="BC616" s="22"/>
      <c r="BD616" s="22"/>
      <c r="BE616" s="22"/>
      <c r="BF616" s="22"/>
      <c r="BG616" s="22"/>
      <c r="BH616" s="22"/>
      <c r="BI616" s="22"/>
    </row>
    <row r="617">
      <c r="A617" s="25"/>
      <c r="B617" s="50"/>
      <c r="C617" s="56"/>
      <c r="D617" s="120"/>
      <c r="E617" s="53"/>
      <c r="H617" s="106"/>
      <c r="I617" s="72"/>
      <c r="J617" s="21"/>
      <c r="K617" s="21"/>
      <c r="L617" s="21"/>
      <c r="M617" s="22"/>
      <c r="N617" s="22"/>
      <c r="O617" s="22"/>
      <c r="P617" s="22"/>
      <c r="Q617" s="22"/>
      <c r="R617" s="23"/>
      <c r="S617" s="22"/>
      <c r="T617" s="22"/>
      <c r="U617" s="22"/>
      <c r="V617" s="22"/>
      <c r="W617" s="24"/>
      <c r="X617" s="24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  <c r="AM617" s="22"/>
      <c r="AN617" s="22"/>
      <c r="AO617" s="22"/>
      <c r="AP617" s="22"/>
      <c r="AQ617" s="22"/>
      <c r="AR617" s="22"/>
      <c r="AS617" s="22"/>
      <c r="AT617" s="22"/>
      <c r="AU617" s="22"/>
      <c r="AV617" s="22"/>
      <c r="AW617" s="22"/>
      <c r="AX617" s="22"/>
      <c r="AY617" s="22"/>
      <c r="AZ617" s="22"/>
      <c r="BA617" s="22"/>
      <c r="BB617" s="22"/>
      <c r="BC617" s="22"/>
      <c r="BD617" s="22"/>
      <c r="BE617" s="22"/>
      <c r="BF617" s="22"/>
      <c r="BG617" s="22"/>
      <c r="BH617" s="22"/>
      <c r="BI617" s="22"/>
    </row>
    <row r="618">
      <c r="A618" s="25"/>
      <c r="B618" s="50"/>
      <c r="C618" s="56"/>
      <c r="D618" s="120"/>
      <c r="E618" s="53"/>
      <c r="H618" s="106"/>
      <c r="I618" s="72"/>
      <c r="J618" s="21"/>
      <c r="K618" s="21"/>
      <c r="L618" s="21"/>
      <c r="M618" s="22"/>
      <c r="N618" s="22"/>
      <c r="O618" s="22"/>
      <c r="P618" s="22"/>
      <c r="Q618" s="22"/>
      <c r="R618" s="23"/>
      <c r="S618" s="22"/>
      <c r="T618" s="22"/>
      <c r="U618" s="22"/>
      <c r="V618" s="22"/>
      <c r="W618" s="24"/>
      <c r="X618" s="24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  <c r="AM618" s="22"/>
      <c r="AN618" s="22"/>
      <c r="AO618" s="22"/>
      <c r="AP618" s="22"/>
      <c r="AQ618" s="22"/>
      <c r="AR618" s="22"/>
      <c r="AS618" s="22"/>
      <c r="AT618" s="22"/>
      <c r="AU618" s="22"/>
      <c r="AV618" s="22"/>
      <c r="AW618" s="22"/>
      <c r="AX618" s="22"/>
      <c r="AY618" s="22"/>
      <c r="AZ618" s="22"/>
      <c r="BA618" s="22"/>
      <c r="BB618" s="22"/>
      <c r="BC618" s="22"/>
      <c r="BD618" s="22"/>
      <c r="BE618" s="22"/>
      <c r="BF618" s="22"/>
      <c r="BG618" s="22"/>
      <c r="BH618" s="22"/>
      <c r="BI618" s="22"/>
    </row>
    <row r="619">
      <c r="A619" s="25"/>
      <c r="B619" s="50"/>
      <c r="C619" s="56"/>
      <c r="D619" s="120"/>
      <c r="E619" s="53"/>
      <c r="H619" s="106"/>
      <c r="I619" s="72"/>
      <c r="J619" s="21"/>
      <c r="K619" s="21"/>
      <c r="L619" s="21"/>
      <c r="M619" s="22"/>
      <c r="N619" s="22"/>
      <c r="O619" s="22"/>
      <c r="P619" s="22"/>
      <c r="Q619" s="22"/>
      <c r="R619" s="23"/>
      <c r="S619" s="22"/>
      <c r="T619" s="22"/>
      <c r="U619" s="22"/>
      <c r="V619" s="22"/>
      <c r="W619" s="24"/>
      <c r="X619" s="24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  <c r="AM619" s="22"/>
      <c r="AN619" s="22"/>
      <c r="AO619" s="22"/>
      <c r="AP619" s="22"/>
      <c r="AQ619" s="22"/>
      <c r="AR619" s="22"/>
      <c r="AS619" s="22"/>
      <c r="AT619" s="22"/>
      <c r="AU619" s="22"/>
      <c r="AV619" s="22"/>
      <c r="AW619" s="22"/>
      <c r="AX619" s="22"/>
      <c r="AY619" s="22"/>
      <c r="AZ619" s="22"/>
      <c r="BA619" s="22"/>
      <c r="BB619" s="22"/>
      <c r="BC619" s="22"/>
      <c r="BD619" s="22"/>
      <c r="BE619" s="22"/>
      <c r="BF619" s="22"/>
      <c r="BG619" s="22"/>
      <c r="BH619" s="22"/>
      <c r="BI619" s="22"/>
    </row>
    <row r="620">
      <c r="A620" s="25"/>
      <c r="B620" s="50"/>
      <c r="C620" s="56"/>
      <c r="D620" s="120"/>
      <c r="E620" s="53"/>
      <c r="H620" s="106"/>
      <c r="I620" s="72"/>
      <c r="J620" s="21"/>
      <c r="K620" s="21"/>
      <c r="L620" s="21"/>
      <c r="M620" s="22"/>
      <c r="N620" s="22"/>
      <c r="O620" s="22"/>
      <c r="P620" s="22"/>
      <c r="Q620" s="22"/>
      <c r="R620" s="23"/>
      <c r="S620" s="22"/>
      <c r="T620" s="22"/>
      <c r="U620" s="22"/>
      <c r="V620" s="22"/>
      <c r="W620" s="24"/>
      <c r="X620" s="24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  <c r="AM620" s="22"/>
      <c r="AN620" s="22"/>
      <c r="AO620" s="22"/>
      <c r="AP620" s="22"/>
      <c r="AQ620" s="22"/>
      <c r="AR620" s="22"/>
      <c r="AS620" s="22"/>
      <c r="AT620" s="22"/>
      <c r="AU620" s="22"/>
      <c r="AV620" s="22"/>
      <c r="AW620" s="22"/>
      <c r="AX620" s="22"/>
      <c r="AY620" s="22"/>
      <c r="AZ620" s="22"/>
      <c r="BA620" s="22"/>
      <c r="BB620" s="22"/>
      <c r="BC620" s="22"/>
      <c r="BD620" s="22"/>
      <c r="BE620" s="22"/>
      <c r="BF620" s="22"/>
      <c r="BG620" s="22"/>
      <c r="BH620" s="22"/>
      <c r="BI620" s="22"/>
    </row>
    <row r="621">
      <c r="A621" s="25"/>
      <c r="B621" s="50"/>
      <c r="C621" s="56"/>
      <c r="D621" s="120"/>
      <c r="E621" s="53"/>
      <c r="H621" s="106"/>
      <c r="I621" s="72"/>
      <c r="J621" s="21"/>
      <c r="K621" s="21"/>
      <c r="L621" s="21"/>
      <c r="M621" s="22"/>
      <c r="N621" s="22"/>
      <c r="O621" s="22"/>
      <c r="P621" s="22"/>
      <c r="Q621" s="22"/>
      <c r="R621" s="23"/>
      <c r="S621" s="22"/>
      <c r="T621" s="22"/>
      <c r="U621" s="22"/>
      <c r="V621" s="22"/>
      <c r="W621" s="24"/>
      <c r="X621" s="24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  <c r="AM621" s="22"/>
      <c r="AN621" s="22"/>
      <c r="AO621" s="22"/>
      <c r="AP621" s="22"/>
      <c r="AQ621" s="22"/>
      <c r="AR621" s="22"/>
      <c r="AS621" s="22"/>
      <c r="AT621" s="22"/>
      <c r="AU621" s="22"/>
      <c r="AV621" s="22"/>
      <c r="AW621" s="22"/>
      <c r="AX621" s="22"/>
      <c r="AY621" s="22"/>
      <c r="AZ621" s="22"/>
      <c r="BA621" s="22"/>
      <c r="BB621" s="22"/>
      <c r="BC621" s="22"/>
      <c r="BD621" s="22"/>
      <c r="BE621" s="22"/>
      <c r="BF621" s="22"/>
      <c r="BG621" s="22"/>
      <c r="BH621" s="22"/>
      <c r="BI621" s="22"/>
    </row>
    <row r="622">
      <c r="A622" s="25"/>
      <c r="B622" s="50"/>
      <c r="C622" s="56"/>
      <c r="D622" s="120"/>
      <c r="E622" s="53"/>
      <c r="H622" s="106"/>
      <c r="I622" s="72"/>
      <c r="J622" s="21"/>
      <c r="K622" s="21"/>
      <c r="L622" s="21"/>
      <c r="M622" s="22"/>
      <c r="N622" s="22"/>
      <c r="O622" s="22"/>
      <c r="P622" s="22"/>
      <c r="Q622" s="22"/>
      <c r="R622" s="23"/>
      <c r="S622" s="22"/>
      <c r="T622" s="22"/>
      <c r="U622" s="22"/>
      <c r="V622" s="22"/>
      <c r="W622" s="24"/>
      <c r="X622" s="24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  <c r="AM622" s="22"/>
      <c r="AN622" s="22"/>
      <c r="AO622" s="22"/>
      <c r="AP622" s="22"/>
      <c r="AQ622" s="22"/>
      <c r="AR622" s="22"/>
      <c r="AS622" s="22"/>
      <c r="AT622" s="22"/>
      <c r="AU622" s="22"/>
      <c r="AV622" s="22"/>
      <c r="AW622" s="22"/>
      <c r="AX622" s="22"/>
      <c r="AY622" s="22"/>
      <c r="AZ622" s="22"/>
      <c r="BA622" s="22"/>
      <c r="BB622" s="22"/>
      <c r="BC622" s="22"/>
      <c r="BD622" s="22"/>
      <c r="BE622" s="22"/>
      <c r="BF622" s="22"/>
      <c r="BG622" s="22"/>
      <c r="BH622" s="22"/>
      <c r="BI622" s="22"/>
    </row>
    <row r="623">
      <c r="A623" s="25"/>
      <c r="B623" s="50"/>
      <c r="C623" s="56"/>
      <c r="D623" s="120"/>
      <c r="E623" s="53"/>
      <c r="H623" s="106"/>
      <c r="I623" s="72"/>
      <c r="J623" s="21"/>
      <c r="K623" s="21"/>
      <c r="L623" s="21"/>
      <c r="M623" s="22"/>
      <c r="N623" s="22"/>
      <c r="O623" s="22"/>
      <c r="P623" s="22"/>
      <c r="Q623" s="22"/>
      <c r="R623" s="23"/>
      <c r="S623" s="22"/>
      <c r="T623" s="22"/>
      <c r="U623" s="22"/>
      <c r="V623" s="22"/>
      <c r="W623" s="24"/>
      <c r="X623" s="24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  <c r="AM623" s="22"/>
      <c r="AN623" s="22"/>
      <c r="AO623" s="22"/>
      <c r="AP623" s="22"/>
      <c r="AQ623" s="22"/>
      <c r="AR623" s="22"/>
      <c r="AS623" s="22"/>
      <c r="AT623" s="22"/>
      <c r="AU623" s="22"/>
      <c r="AV623" s="22"/>
      <c r="AW623" s="22"/>
      <c r="AX623" s="22"/>
      <c r="AY623" s="22"/>
      <c r="AZ623" s="22"/>
      <c r="BA623" s="22"/>
      <c r="BB623" s="22"/>
      <c r="BC623" s="22"/>
      <c r="BD623" s="22"/>
      <c r="BE623" s="22"/>
      <c r="BF623" s="22"/>
      <c r="BG623" s="22"/>
      <c r="BH623" s="22"/>
      <c r="BI623" s="22"/>
    </row>
    <row r="624">
      <c r="A624" s="25"/>
      <c r="B624" s="50"/>
      <c r="C624" s="56"/>
      <c r="D624" s="120"/>
      <c r="E624" s="53"/>
      <c r="H624" s="106"/>
      <c r="I624" s="72"/>
      <c r="J624" s="21"/>
      <c r="K624" s="21"/>
      <c r="L624" s="21"/>
      <c r="M624" s="22"/>
      <c r="N624" s="22"/>
      <c r="O624" s="22"/>
      <c r="P624" s="22"/>
      <c r="Q624" s="22"/>
      <c r="R624" s="23"/>
      <c r="S624" s="22"/>
      <c r="T624" s="22"/>
      <c r="U624" s="22"/>
      <c r="V624" s="22"/>
      <c r="W624" s="24"/>
      <c r="X624" s="24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  <c r="AM624" s="22"/>
      <c r="AN624" s="22"/>
      <c r="AO624" s="22"/>
      <c r="AP624" s="22"/>
      <c r="AQ624" s="22"/>
      <c r="AR624" s="22"/>
      <c r="AS624" s="22"/>
      <c r="AT624" s="22"/>
      <c r="AU624" s="22"/>
      <c r="AV624" s="22"/>
      <c r="AW624" s="22"/>
      <c r="AX624" s="22"/>
      <c r="AY624" s="22"/>
      <c r="AZ624" s="22"/>
      <c r="BA624" s="22"/>
      <c r="BB624" s="22"/>
      <c r="BC624" s="22"/>
      <c r="BD624" s="22"/>
      <c r="BE624" s="22"/>
      <c r="BF624" s="22"/>
      <c r="BG624" s="22"/>
      <c r="BH624" s="22"/>
      <c r="BI624" s="22"/>
    </row>
    <row r="625">
      <c r="A625" s="25"/>
      <c r="B625" s="50"/>
      <c r="C625" s="56"/>
      <c r="D625" s="120"/>
      <c r="E625" s="53"/>
      <c r="H625" s="106"/>
      <c r="I625" s="72"/>
      <c r="J625" s="21"/>
      <c r="K625" s="21"/>
      <c r="L625" s="21"/>
      <c r="M625" s="22"/>
      <c r="N625" s="22"/>
      <c r="O625" s="22"/>
      <c r="P625" s="22"/>
      <c r="Q625" s="22"/>
      <c r="R625" s="23"/>
      <c r="S625" s="22"/>
      <c r="T625" s="22"/>
      <c r="U625" s="22"/>
      <c r="V625" s="22"/>
      <c r="W625" s="24"/>
      <c r="X625" s="24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  <c r="AO625" s="22"/>
      <c r="AP625" s="22"/>
      <c r="AQ625" s="22"/>
      <c r="AR625" s="22"/>
      <c r="AS625" s="22"/>
      <c r="AT625" s="22"/>
      <c r="AU625" s="22"/>
      <c r="AV625" s="22"/>
      <c r="AW625" s="22"/>
      <c r="AX625" s="22"/>
      <c r="AY625" s="22"/>
      <c r="AZ625" s="22"/>
      <c r="BA625" s="22"/>
      <c r="BB625" s="22"/>
      <c r="BC625" s="22"/>
      <c r="BD625" s="22"/>
      <c r="BE625" s="22"/>
      <c r="BF625" s="22"/>
      <c r="BG625" s="22"/>
      <c r="BH625" s="22"/>
      <c r="BI625" s="22"/>
    </row>
    <row r="626">
      <c r="A626" s="25"/>
      <c r="B626" s="50"/>
      <c r="C626" s="56"/>
      <c r="D626" s="120"/>
      <c r="E626" s="53"/>
      <c r="H626" s="106"/>
      <c r="I626" s="72"/>
      <c r="J626" s="21"/>
      <c r="K626" s="21"/>
      <c r="L626" s="21"/>
      <c r="M626" s="22"/>
      <c r="N626" s="22"/>
      <c r="O626" s="22"/>
      <c r="P626" s="22"/>
      <c r="Q626" s="22"/>
      <c r="R626" s="23"/>
      <c r="S626" s="22"/>
      <c r="T626" s="22"/>
      <c r="U626" s="22"/>
      <c r="V626" s="22"/>
      <c r="W626" s="24"/>
      <c r="X626" s="24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  <c r="AM626" s="22"/>
      <c r="AN626" s="22"/>
      <c r="AO626" s="22"/>
      <c r="AP626" s="22"/>
      <c r="AQ626" s="22"/>
      <c r="AR626" s="22"/>
      <c r="AS626" s="22"/>
      <c r="AT626" s="22"/>
      <c r="AU626" s="22"/>
      <c r="AV626" s="22"/>
      <c r="AW626" s="22"/>
      <c r="AX626" s="22"/>
      <c r="AY626" s="22"/>
      <c r="AZ626" s="22"/>
      <c r="BA626" s="22"/>
      <c r="BB626" s="22"/>
      <c r="BC626" s="22"/>
      <c r="BD626" s="22"/>
      <c r="BE626" s="22"/>
      <c r="BF626" s="22"/>
      <c r="BG626" s="22"/>
      <c r="BH626" s="22"/>
      <c r="BI626" s="22"/>
    </row>
    <row r="627">
      <c r="A627" s="25"/>
      <c r="B627" s="50"/>
      <c r="C627" s="56"/>
      <c r="D627" s="120"/>
      <c r="E627" s="53"/>
      <c r="H627" s="106"/>
      <c r="I627" s="72"/>
      <c r="J627" s="21"/>
      <c r="K627" s="21"/>
      <c r="L627" s="21"/>
      <c r="M627" s="22"/>
      <c r="N627" s="22"/>
      <c r="O627" s="22"/>
      <c r="P627" s="22"/>
      <c r="Q627" s="22"/>
      <c r="R627" s="23"/>
      <c r="S627" s="22"/>
      <c r="T627" s="22"/>
      <c r="U627" s="22"/>
      <c r="V627" s="22"/>
      <c r="W627" s="24"/>
      <c r="X627" s="24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  <c r="AM627" s="22"/>
      <c r="AN627" s="22"/>
      <c r="AO627" s="22"/>
      <c r="AP627" s="22"/>
      <c r="AQ627" s="22"/>
      <c r="AR627" s="22"/>
      <c r="AS627" s="22"/>
      <c r="AT627" s="22"/>
      <c r="AU627" s="22"/>
      <c r="AV627" s="22"/>
      <c r="AW627" s="22"/>
      <c r="AX627" s="22"/>
      <c r="AY627" s="22"/>
      <c r="AZ627" s="22"/>
      <c r="BA627" s="22"/>
      <c r="BB627" s="22"/>
      <c r="BC627" s="22"/>
      <c r="BD627" s="22"/>
      <c r="BE627" s="22"/>
      <c r="BF627" s="22"/>
      <c r="BG627" s="22"/>
      <c r="BH627" s="22"/>
      <c r="BI627" s="22"/>
    </row>
    <row r="628">
      <c r="A628" s="25"/>
      <c r="B628" s="50"/>
      <c r="C628" s="56"/>
      <c r="D628" s="120"/>
      <c r="E628" s="53"/>
      <c r="H628" s="106"/>
      <c r="I628" s="72"/>
      <c r="J628" s="21"/>
      <c r="K628" s="21"/>
      <c r="L628" s="21"/>
      <c r="M628" s="22"/>
      <c r="N628" s="22"/>
      <c r="O628" s="22"/>
      <c r="P628" s="22"/>
      <c r="Q628" s="22"/>
      <c r="R628" s="23"/>
      <c r="S628" s="22"/>
      <c r="T628" s="22"/>
      <c r="U628" s="22"/>
      <c r="V628" s="22"/>
      <c r="W628" s="24"/>
      <c r="X628" s="24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  <c r="AM628" s="22"/>
      <c r="AN628" s="22"/>
      <c r="AO628" s="22"/>
      <c r="AP628" s="22"/>
      <c r="AQ628" s="22"/>
      <c r="AR628" s="22"/>
      <c r="AS628" s="22"/>
      <c r="AT628" s="22"/>
      <c r="AU628" s="22"/>
      <c r="AV628" s="22"/>
      <c r="AW628" s="22"/>
      <c r="AX628" s="22"/>
      <c r="AY628" s="22"/>
      <c r="AZ628" s="22"/>
      <c r="BA628" s="22"/>
      <c r="BB628" s="22"/>
      <c r="BC628" s="22"/>
      <c r="BD628" s="22"/>
      <c r="BE628" s="22"/>
      <c r="BF628" s="22"/>
      <c r="BG628" s="22"/>
      <c r="BH628" s="22"/>
      <c r="BI628" s="22"/>
    </row>
    <row r="629">
      <c r="A629" s="25"/>
      <c r="B629" s="50"/>
      <c r="C629" s="56"/>
      <c r="D629" s="120"/>
      <c r="E629" s="53"/>
      <c r="H629" s="106"/>
      <c r="I629" s="72"/>
      <c r="J629" s="21"/>
      <c r="K629" s="21"/>
      <c r="L629" s="21"/>
      <c r="M629" s="22"/>
      <c r="N629" s="22"/>
      <c r="O629" s="22"/>
      <c r="P629" s="22"/>
      <c r="Q629" s="22"/>
      <c r="R629" s="23"/>
      <c r="S629" s="22"/>
      <c r="T629" s="22"/>
      <c r="U629" s="22"/>
      <c r="V629" s="22"/>
      <c r="W629" s="24"/>
      <c r="X629" s="24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  <c r="AM629" s="22"/>
      <c r="AN629" s="22"/>
      <c r="AO629" s="22"/>
      <c r="AP629" s="22"/>
      <c r="AQ629" s="22"/>
      <c r="AR629" s="22"/>
      <c r="AS629" s="22"/>
      <c r="AT629" s="22"/>
      <c r="AU629" s="22"/>
      <c r="AV629" s="22"/>
      <c r="AW629" s="22"/>
      <c r="AX629" s="22"/>
      <c r="AY629" s="22"/>
      <c r="AZ629" s="22"/>
      <c r="BA629" s="22"/>
      <c r="BB629" s="22"/>
      <c r="BC629" s="22"/>
      <c r="BD629" s="22"/>
      <c r="BE629" s="22"/>
      <c r="BF629" s="22"/>
      <c r="BG629" s="22"/>
      <c r="BH629" s="22"/>
      <c r="BI629" s="22"/>
    </row>
    <row r="630">
      <c r="A630" s="25"/>
      <c r="B630" s="50"/>
      <c r="C630" s="56"/>
      <c r="D630" s="120"/>
      <c r="E630" s="53"/>
      <c r="H630" s="106"/>
      <c r="I630" s="72"/>
      <c r="J630" s="21"/>
      <c r="K630" s="21"/>
      <c r="L630" s="21"/>
      <c r="M630" s="22"/>
      <c r="N630" s="22"/>
      <c r="O630" s="22"/>
      <c r="P630" s="22"/>
      <c r="Q630" s="22"/>
      <c r="R630" s="23"/>
      <c r="S630" s="22"/>
      <c r="T630" s="22"/>
      <c r="U630" s="22"/>
      <c r="V630" s="22"/>
      <c r="W630" s="24"/>
      <c r="X630" s="24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  <c r="AM630" s="22"/>
      <c r="AN630" s="22"/>
      <c r="AO630" s="22"/>
      <c r="AP630" s="22"/>
      <c r="AQ630" s="22"/>
      <c r="AR630" s="22"/>
      <c r="AS630" s="22"/>
      <c r="AT630" s="22"/>
      <c r="AU630" s="22"/>
      <c r="AV630" s="22"/>
      <c r="AW630" s="22"/>
      <c r="AX630" s="22"/>
      <c r="AY630" s="22"/>
      <c r="AZ630" s="22"/>
      <c r="BA630" s="22"/>
      <c r="BB630" s="22"/>
      <c r="BC630" s="22"/>
      <c r="BD630" s="22"/>
      <c r="BE630" s="22"/>
      <c r="BF630" s="22"/>
      <c r="BG630" s="22"/>
      <c r="BH630" s="22"/>
      <c r="BI630" s="22"/>
    </row>
    <row r="631">
      <c r="A631" s="25"/>
      <c r="B631" s="50"/>
      <c r="C631" s="56"/>
      <c r="D631" s="120"/>
      <c r="E631" s="53"/>
      <c r="H631" s="106"/>
      <c r="I631" s="72"/>
      <c r="J631" s="21"/>
      <c r="K631" s="21"/>
      <c r="L631" s="21"/>
      <c r="M631" s="22"/>
      <c r="N631" s="22"/>
      <c r="O631" s="22"/>
      <c r="P631" s="22"/>
      <c r="Q631" s="22"/>
      <c r="R631" s="23"/>
      <c r="S631" s="22"/>
      <c r="T631" s="22"/>
      <c r="U631" s="22"/>
      <c r="V631" s="22"/>
      <c r="W631" s="24"/>
      <c r="X631" s="24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  <c r="AM631" s="22"/>
      <c r="AN631" s="22"/>
      <c r="AO631" s="22"/>
      <c r="AP631" s="22"/>
      <c r="AQ631" s="22"/>
      <c r="AR631" s="22"/>
      <c r="AS631" s="22"/>
      <c r="AT631" s="22"/>
      <c r="AU631" s="22"/>
      <c r="AV631" s="22"/>
      <c r="AW631" s="22"/>
      <c r="AX631" s="22"/>
      <c r="AY631" s="22"/>
      <c r="AZ631" s="22"/>
      <c r="BA631" s="22"/>
      <c r="BB631" s="22"/>
      <c r="BC631" s="22"/>
      <c r="BD631" s="22"/>
      <c r="BE631" s="22"/>
      <c r="BF631" s="22"/>
      <c r="BG631" s="22"/>
      <c r="BH631" s="22"/>
      <c r="BI631" s="22"/>
    </row>
    <row r="632">
      <c r="A632" s="25"/>
      <c r="B632" s="50"/>
      <c r="C632" s="56"/>
      <c r="D632" s="120"/>
      <c r="E632" s="53"/>
      <c r="H632" s="106"/>
      <c r="I632" s="72"/>
      <c r="J632" s="21"/>
      <c r="K632" s="21"/>
      <c r="L632" s="21"/>
      <c r="M632" s="22"/>
      <c r="N632" s="22"/>
      <c r="O632" s="22"/>
      <c r="P632" s="22"/>
      <c r="Q632" s="22"/>
      <c r="R632" s="23"/>
      <c r="S632" s="22"/>
      <c r="T632" s="22"/>
      <c r="U632" s="22"/>
      <c r="V632" s="22"/>
      <c r="W632" s="24"/>
      <c r="X632" s="24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  <c r="AM632" s="22"/>
      <c r="AN632" s="22"/>
      <c r="AO632" s="22"/>
      <c r="AP632" s="22"/>
      <c r="AQ632" s="22"/>
      <c r="AR632" s="22"/>
      <c r="AS632" s="22"/>
      <c r="AT632" s="22"/>
      <c r="AU632" s="22"/>
      <c r="AV632" s="22"/>
      <c r="AW632" s="22"/>
      <c r="AX632" s="22"/>
      <c r="AY632" s="22"/>
      <c r="AZ632" s="22"/>
      <c r="BA632" s="22"/>
      <c r="BB632" s="22"/>
      <c r="BC632" s="22"/>
      <c r="BD632" s="22"/>
      <c r="BE632" s="22"/>
      <c r="BF632" s="22"/>
      <c r="BG632" s="22"/>
      <c r="BH632" s="22"/>
      <c r="BI632" s="22"/>
    </row>
    <row r="633">
      <c r="A633" s="25"/>
      <c r="B633" s="50"/>
      <c r="C633" s="56"/>
      <c r="D633" s="120"/>
      <c r="E633" s="53"/>
      <c r="H633" s="106"/>
      <c r="I633" s="72"/>
      <c r="J633" s="21"/>
      <c r="K633" s="21"/>
      <c r="L633" s="21"/>
      <c r="M633" s="22"/>
      <c r="N633" s="22"/>
      <c r="O633" s="22"/>
      <c r="P633" s="22"/>
      <c r="Q633" s="22"/>
      <c r="R633" s="23"/>
      <c r="S633" s="22"/>
      <c r="T633" s="22"/>
      <c r="U633" s="22"/>
      <c r="V633" s="22"/>
      <c r="W633" s="24"/>
      <c r="X633" s="24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  <c r="AM633" s="22"/>
      <c r="AN633" s="22"/>
      <c r="AO633" s="22"/>
      <c r="AP633" s="22"/>
      <c r="AQ633" s="22"/>
      <c r="AR633" s="22"/>
      <c r="AS633" s="22"/>
      <c r="AT633" s="22"/>
      <c r="AU633" s="22"/>
      <c r="AV633" s="22"/>
      <c r="AW633" s="22"/>
      <c r="AX633" s="22"/>
      <c r="AY633" s="22"/>
      <c r="AZ633" s="22"/>
      <c r="BA633" s="22"/>
      <c r="BB633" s="22"/>
      <c r="BC633" s="22"/>
      <c r="BD633" s="22"/>
      <c r="BE633" s="22"/>
      <c r="BF633" s="22"/>
      <c r="BG633" s="22"/>
      <c r="BH633" s="22"/>
      <c r="BI633" s="22"/>
    </row>
    <row r="634">
      <c r="A634" s="25"/>
      <c r="B634" s="50"/>
      <c r="C634" s="56"/>
      <c r="D634" s="120"/>
      <c r="E634" s="53"/>
      <c r="H634" s="106"/>
      <c r="I634" s="72"/>
      <c r="J634" s="21"/>
      <c r="K634" s="21"/>
      <c r="L634" s="21"/>
      <c r="M634" s="22"/>
      <c r="N634" s="22"/>
      <c r="O634" s="22"/>
      <c r="P634" s="22"/>
      <c r="Q634" s="22"/>
      <c r="R634" s="23"/>
      <c r="S634" s="22"/>
      <c r="T634" s="22"/>
      <c r="U634" s="22"/>
      <c r="V634" s="22"/>
      <c r="W634" s="24"/>
      <c r="X634" s="24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  <c r="AM634" s="22"/>
      <c r="AN634" s="22"/>
      <c r="AO634" s="22"/>
      <c r="AP634" s="22"/>
      <c r="AQ634" s="22"/>
      <c r="AR634" s="22"/>
      <c r="AS634" s="22"/>
      <c r="AT634" s="22"/>
      <c r="AU634" s="22"/>
      <c r="AV634" s="22"/>
      <c r="AW634" s="22"/>
      <c r="AX634" s="22"/>
      <c r="AY634" s="22"/>
      <c r="AZ634" s="22"/>
      <c r="BA634" s="22"/>
      <c r="BB634" s="22"/>
      <c r="BC634" s="22"/>
      <c r="BD634" s="22"/>
      <c r="BE634" s="22"/>
      <c r="BF634" s="22"/>
      <c r="BG634" s="22"/>
      <c r="BH634" s="22"/>
      <c r="BI634" s="22"/>
    </row>
    <row r="635">
      <c r="A635" s="25"/>
      <c r="B635" s="50"/>
      <c r="C635" s="56"/>
      <c r="D635" s="120"/>
      <c r="E635" s="53"/>
      <c r="H635" s="106"/>
      <c r="I635" s="72"/>
      <c r="J635" s="21"/>
      <c r="K635" s="21"/>
      <c r="L635" s="21"/>
      <c r="M635" s="22"/>
      <c r="N635" s="22"/>
      <c r="O635" s="22"/>
      <c r="P635" s="22"/>
      <c r="Q635" s="22"/>
      <c r="R635" s="23"/>
      <c r="S635" s="22"/>
      <c r="T635" s="22"/>
      <c r="U635" s="22"/>
      <c r="V635" s="22"/>
      <c r="W635" s="24"/>
      <c r="X635" s="24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  <c r="AM635" s="22"/>
      <c r="AN635" s="22"/>
      <c r="AO635" s="22"/>
      <c r="AP635" s="22"/>
      <c r="AQ635" s="22"/>
      <c r="AR635" s="22"/>
      <c r="AS635" s="22"/>
      <c r="AT635" s="22"/>
      <c r="AU635" s="22"/>
      <c r="AV635" s="22"/>
      <c r="AW635" s="22"/>
      <c r="AX635" s="22"/>
      <c r="AY635" s="22"/>
      <c r="AZ635" s="22"/>
      <c r="BA635" s="22"/>
      <c r="BB635" s="22"/>
      <c r="BC635" s="22"/>
      <c r="BD635" s="22"/>
      <c r="BE635" s="22"/>
      <c r="BF635" s="22"/>
      <c r="BG635" s="22"/>
      <c r="BH635" s="22"/>
      <c r="BI635" s="22"/>
    </row>
    <row r="636">
      <c r="A636" s="25"/>
      <c r="B636" s="50"/>
      <c r="C636" s="56"/>
      <c r="D636" s="120"/>
      <c r="E636" s="53"/>
      <c r="H636" s="106"/>
      <c r="I636" s="72"/>
      <c r="J636" s="21"/>
      <c r="K636" s="21"/>
      <c r="L636" s="21"/>
      <c r="M636" s="22"/>
      <c r="N636" s="22"/>
      <c r="O636" s="22"/>
      <c r="P636" s="22"/>
      <c r="Q636" s="22"/>
      <c r="R636" s="23"/>
      <c r="S636" s="22"/>
      <c r="T636" s="22"/>
      <c r="U636" s="22"/>
      <c r="V636" s="22"/>
      <c r="W636" s="24"/>
      <c r="X636" s="24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2"/>
      <c r="AO636" s="22"/>
      <c r="AP636" s="22"/>
      <c r="AQ636" s="22"/>
      <c r="AR636" s="22"/>
      <c r="AS636" s="22"/>
      <c r="AT636" s="22"/>
      <c r="AU636" s="22"/>
      <c r="AV636" s="22"/>
      <c r="AW636" s="22"/>
      <c r="AX636" s="22"/>
      <c r="AY636" s="22"/>
      <c r="AZ636" s="22"/>
      <c r="BA636" s="22"/>
      <c r="BB636" s="22"/>
      <c r="BC636" s="22"/>
      <c r="BD636" s="22"/>
      <c r="BE636" s="22"/>
      <c r="BF636" s="22"/>
      <c r="BG636" s="22"/>
      <c r="BH636" s="22"/>
      <c r="BI636" s="22"/>
    </row>
    <row r="637">
      <c r="A637" s="25"/>
      <c r="B637" s="50"/>
      <c r="C637" s="56"/>
      <c r="D637" s="120"/>
      <c r="E637" s="53"/>
      <c r="H637" s="106"/>
      <c r="I637" s="72"/>
      <c r="J637" s="21"/>
      <c r="K637" s="21"/>
      <c r="L637" s="21"/>
      <c r="M637" s="22"/>
      <c r="N637" s="22"/>
      <c r="O637" s="22"/>
      <c r="P637" s="22"/>
      <c r="Q637" s="22"/>
      <c r="R637" s="23"/>
      <c r="S637" s="22"/>
      <c r="T637" s="22"/>
      <c r="U637" s="22"/>
      <c r="V637" s="22"/>
      <c r="W637" s="24"/>
      <c r="X637" s="24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  <c r="AM637" s="22"/>
      <c r="AN637" s="22"/>
      <c r="AO637" s="22"/>
      <c r="AP637" s="22"/>
      <c r="AQ637" s="22"/>
      <c r="AR637" s="22"/>
      <c r="AS637" s="22"/>
      <c r="AT637" s="22"/>
      <c r="AU637" s="22"/>
      <c r="AV637" s="22"/>
      <c r="AW637" s="22"/>
      <c r="AX637" s="22"/>
      <c r="AY637" s="22"/>
      <c r="AZ637" s="22"/>
      <c r="BA637" s="22"/>
      <c r="BB637" s="22"/>
      <c r="BC637" s="22"/>
      <c r="BD637" s="22"/>
      <c r="BE637" s="22"/>
      <c r="BF637" s="22"/>
      <c r="BG637" s="22"/>
      <c r="BH637" s="22"/>
      <c r="BI637" s="22"/>
    </row>
    <row r="638">
      <c r="A638" s="25"/>
      <c r="B638" s="50"/>
      <c r="C638" s="56"/>
      <c r="D638" s="120"/>
      <c r="E638" s="53"/>
      <c r="H638" s="106"/>
      <c r="I638" s="72"/>
      <c r="J638" s="21"/>
      <c r="K638" s="21"/>
      <c r="L638" s="21"/>
      <c r="M638" s="22"/>
      <c r="N638" s="22"/>
      <c r="O638" s="22"/>
      <c r="P638" s="22"/>
      <c r="Q638" s="22"/>
      <c r="R638" s="23"/>
      <c r="S638" s="22"/>
      <c r="T638" s="22"/>
      <c r="U638" s="22"/>
      <c r="V638" s="22"/>
      <c r="W638" s="24"/>
      <c r="X638" s="24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  <c r="AM638" s="22"/>
      <c r="AN638" s="22"/>
      <c r="AO638" s="22"/>
      <c r="AP638" s="22"/>
      <c r="AQ638" s="22"/>
      <c r="AR638" s="22"/>
      <c r="AS638" s="22"/>
      <c r="AT638" s="22"/>
      <c r="AU638" s="22"/>
      <c r="AV638" s="22"/>
      <c r="AW638" s="22"/>
      <c r="AX638" s="22"/>
      <c r="AY638" s="22"/>
      <c r="AZ638" s="22"/>
      <c r="BA638" s="22"/>
      <c r="BB638" s="22"/>
      <c r="BC638" s="22"/>
      <c r="BD638" s="22"/>
      <c r="BE638" s="22"/>
      <c r="BF638" s="22"/>
      <c r="BG638" s="22"/>
      <c r="BH638" s="22"/>
      <c r="BI638" s="22"/>
    </row>
    <row r="639">
      <c r="A639" s="25"/>
      <c r="B639" s="50"/>
      <c r="C639" s="56"/>
      <c r="D639" s="120"/>
      <c r="E639" s="53"/>
      <c r="H639" s="106"/>
      <c r="I639" s="72"/>
      <c r="J639" s="21"/>
      <c r="K639" s="21"/>
      <c r="L639" s="21"/>
      <c r="M639" s="22"/>
      <c r="N639" s="22"/>
      <c r="O639" s="22"/>
      <c r="P639" s="22"/>
      <c r="Q639" s="22"/>
      <c r="R639" s="23"/>
      <c r="S639" s="22"/>
      <c r="T639" s="22"/>
      <c r="U639" s="22"/>
      <c r="V639" s="22"/>
      <c r="W639" s="24"/>
      <c r="X639" s="24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  <c r="AL639" s="22"/>
      <c r="AM639" s="22"/>
      <c r="AN639" s="22"/>
      <c r="AO639" s="22"/>
      <c r="AP639" s="22"/>
      <c r="AQ639" s="22"/>
      <c r="AR639" s="22"/>
      <c r="AS639" s="22"/>
      <c r="AT639" s="22"/>
      <c r="AU639" s="22"/>
      <c r="AV639" s="22"/>
      <c r="AW639" s="22"/>
      <c r="AX639" s="22"/>
      <c r="AY639" s="22"/>
      <c r="AZ639" s="22"/>
      <c r="BA639" s="22"/>
      <c r="BB639" s="22"/>
      <c r="BC639" s="22"/>
      <c r="BD639" s="22"/>
      <c r="BE639" s="22"/>
      <c r="BF639" s="22"/>
      <c r="BG639" s="22"/>
      <c r="BH639" s="22"/>
      <c r="BI639" s="22"/>
    </row>
    <row r="640">
      <c r="A640" s="25"/>
      <c r="B640" s="50"/>
      <c r="C640" s="56"/>
      <c r="D640" s="120"/>
      <c r="E640" s="53"/>
      <c r="H640" s="106"/>
      <c r="I640" s="72"/>
      <c r="J640" s="21"/>
      <c r="K640" s="21"/>
      <c r="L640" s="21"/>
      <c r="M640" s="22"/>
      <c r="N640" s="22"/>
      <c r="O640" s="22"/>
      <c r="P640" s="22"/>
      <c r="Q640" s="22"/>
      <c r="R640" s="23"/>
      <c r="S640" s="22"/>
      <c r="T640" s="22"/>
      <c r="U640" s="22"/>
      <c r="V640" s="22"/>
      <c r="W640" s="24"/>
      <c r="X640" s="24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  <c r="AM640" s="22"/>
      <c r="AN640" s="22"/>
      <c r="AO640" s="22"/>
      <c r="AP640" s="22"/>
      <c r="AQ640" s="22"/>
      <c r="AR640" s="22"/>
      <c r="AS640" s="22"/>
      <c r="AT640" s="22"/>
      <c r="AU640" s="22"/>
      <c r="AV640" s="22"/>
      <c r="AW640" s="22"/>
      <c r="AX640" s="22"/>
      <c r="AY640" s="22"/>
      <c r="AZ640" s="22"/>
      <c r="BA640" s="22"/>
      <c r="BB640" s="22"/>
      <c r="BC640" s="22"/>
      <c r="BD640" s="22"/>
      <c r="BE640" s="22"/>
      <c r="BF640" s="22"/>
      <c r="BG640" s="22"/>
      <c r="BH640" s="22"/>
      <c r="BI640" s="22"/>
    </row>
    <row r="641">
      <c r="A641" s="25"/>
      <c r="B641" s="50"/>
      <c r="C641" s="56"/>
      <c r="D641" s="120"/>
      <c r="E641" s="53"/>
      <c r="H641" s="106"/>
      <c r="I641" s="72"/>
      <c r="J641" s="21"/>
      <c r="K641" s="21"/>
      <c r="L641" s="21"/>
      <c r="M641" s="22"/>
      <c r="N641" s="22"/>
      <c r="O641" s="22"/>
      <c r="P641" s="22"/>
      <c r="Q641" s="22"/>
      <c r="R641" s="23"/>
      <c r="S641" s="22"/>
      <c r="T641" s="22"/>
      <c r="U641" s="22"/>
      <c r="V641" s="22"/>
      <c r="W641" s="24"/>
      <c r="X641" s="24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  <c r="AL641" s="22"/>
      <c r="AM641" s="22"/>
      <c r="AN641" s="22"/>
      <c r="AO641" s="22"/>
      <c r="AP641" s="22"/>
      <c r="AQ641" s="22"/>
      <c r="AR641" s="22"/>
      <c r="AS641" s="22"/>
      <c r="AT641" s="22"/>
      <c r="AU641" s="22"/>
      <c r="AV641" s="22"/>
      <c r="AW641" s="22"/>
      <c r="AX641" s="22"/>
      <c r="AY641" s="22"/>
      <c r="AZ641" s="22"/>
      <c r="BA641" s="22"/>
      <c r="BB641" s="22"/>
      <c r="BC641" s="22"/>
      <c r="BD641" s="22"/>
      <c r="BE641" s="22"/>
      <c r="BF641" s="22"/>
      <c r="BG641" s="22"/>
      <c r="BH641" s="22"/>
      <c r="BI641" s="22"/>
    </row>
    <row r="642">
      <c r="A642" s="25"/>
      <c r="B642" s="50"/>
      <c r="C642" s="56"/>
      <c r="D642" s="120"/>
      <c r="E642" s="53"/>
      <c r="H642" s="106"/>
      <c r="I642" s="72"/>
      <c r="J642" s="21"/>
      <c r="K642" s="21"/>
      <c r="L642" s="21"/>
      <c r="M642" s="22"/>
      <c r="N642" s="22"/>
      <c r="O642" s="22"/>
      <c r="P642" s="22"/>
      <c r="Q642" s="22"/>
      <c r="R642" s="23"/>
      <c r="S642" s="22"/>
      <c r="T642" s="22"/>
      <c r="U642" s="22"/>
      <c r="V642" s="22"/>
      <c r="W642" s="24"/>
      <c r="X642" s="24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  <c r="AL642" s="22"/>
      <c r="AM642" s="22"/>
      <c r="AN642" s="22"/>
      <c r="AO642" s="22"/>
      <c r="AP642" s="22"/>
      <c r="AQ642" s="22"/>
      <c r="AR642" s="22"/>
      <c r="AS642" s="22"/>
      <c r="AT642" s="22"/>
      <c r="AU642" s="22"/>
      <c r="AV642" s="22"/>
      <c r="AW642" s="22"/>
      <c r="AX642" s="22"/>
      <c r="AY642" s="22"/>
      <c r="AZ642" s="22"/>
      <c r="BA642" s="22"/>
      <c r="BB642" s="22"/>
      <c r="BC642" s="22"/>
      <c r="BD642" s="22"/>
      <c r="BE642" s="22"/>
      <c r="BF642" s="22"/>
      <c r="BG642" s="22"/>
      <c r="BH642" s="22"/>
      <c r="BI642" s="22"/>
    </row>
    <row r="643">
      <c r="A643" s="25"/>
      <c r="B643" s="50"/>
      <c r="C643" s="56"/>
      <c r="D643" s="120"/>
      <c r="E643" s="53"/>
      <c r="H643" s="106"/>
      <c r="I643" s="72"/>
      <c r="J643" s="21"/>
      <c r="K643" s="21"/>
      <c r="L643" s="21"/>
      <c r="M643" s="22"/>
      <c r="N643" s="22"/>
      <c r="O643" s="22"/>
      <c r="P643" s="22"/>
      <c r="Q643" s="22"/>
      <c r="R643" s="23"/>
      <c r="S643" s="22"/>
      <c r="T643" s="22"/>
      <c r="U643" s="22"/>
      <c r="V643" s="22"/>
      <c r="W643" s="24"/>
      <c r="X643" s="24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  <c r="AL643" s="22"/>
      <c r="AM643" s="22"/>
      <c r="AN643" s="22"/>
      <c r="AO643" s="22"/>
      <c r="AP643" s="22"/>
      <c r="AQ643" s="22"/>
      <c r="AR643" s="22"/>
      <c r="AS643" s="22"/>
      <c r="AT643" s="22"/>
      <c r="AU643" s="22"/>
      <c r="AV643" s="22"/>
      <c r="AW643" s="22"/>
      <c r="AX643" s="22"/>
      <c r="AY643" s="22"/>
      <c r="AZ643" s="22"/>
      <c r="BA643" s="22"/>
      <c r="BB643" s="22"/>
      <c r="BC643" s="22"/>
      <c r="BD643" s="22"/>
      <c r="BE643" s="22"/>
      <c r="BF643" s="22"/>
      <c r="BG643" s="22"/>
      <c r="BH643" s="22"/>
      <c r="BI643" s="22"/>
    </row>
    <row r="644">
      <c r="A644" s="25"/>
      <c r="B644" s="50"/>
      <c r="C644" s="56"/>
      <c r="D644" s="120"/>
      <c r="E644" s="53"/>
      <c r="H644" s="106"/>
      <c r="I644" s="72"/>
      <c r="J644" s="21"/>
      <c r="K644" s="21"/>
      <c r="L644" s="21"/>
      <c r="M644" s="22"/>
      <c r="N644" s="22"/>
      <c r="O644" s="22"/>
      <c r="P644" s="22"/>
      <c r="Q644" s="22"/>
      <c r="R644" s="23"/>
      <c r="S644" s="22"/>
      <c r="T644" s="22"/>
      <c r="U644" s="22"/>
      <c r="V644" s="22"/>
      <c r="W644" s="24"/>
      <c r="X644" s="24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  <c r="AL644" s="22"/>
      <c r="AM644" s="22"/>
      <c r="AN644" s="22"/>
      <c r="AO644" s="22"/>
      <c r="AP644" s="22"/>
      <c r="AQ644" s="22"/>
      <c r="AR644" s="22"/>
      <c r="AS644" s="22"/>
      <c r="AT644" s="22"/>
      <c r="AU644" s="22"/>
      <c r="AV644" s="22"/>
      <c r="AW644" s="22"/>
      <c r="AX644" s="22"/>
      <c r="AY644" s="22"/>
      <c r="AZ644" s="22"/>
      <c r="BA644" s="22"/>
      <c r="BB644" s="22"/>
      <c r="BC644" s="22"/>
      <c r="BD644" s="22"/>
      <c r="BE644" s="22"/>
      <c r="BF644" s="22"/>
      <c r="BG644" s="22"/>
      <c r="BH644" s="22"/>
      <c r="BI644" s="22"/>
    </row>
    <row r="645">
      <c r="A645" s="25"/>
      <c r="B645" s="50"/>
      <c r="C645" s="56"/>
      <c r="D645" s="120"/>
      <c r="E645" s="53"/>
      <c r="H645" s="106"/>
      <c r="I645" s="72"/>
      <c r="J645" s="21"/>
      <c r="K645" s="21"/>
      <c r="L645" s="21"/>
      <c r="M645" s="22"/>
      <c r="N645" s="22"/>
      <c r="O645" s="22"/>
      <c r="P645" s="22"/>
      <c r="Q645" s="22"/>
      <c r="R645" s="23"/>
      <c r="S645" s="22"/>
      <c r="T645" s="22"/>
      <c r="U645" s="22"/>
      <c r="V645" s="22"/>
      <c r="W645" s="24"/>
      <c r="X645" s="24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  <c r="AK645" s="22"/>
      <c r="AL645" s="22"/>
      <c r="AM645" s="22"/>
      <c r="AN645" s="22"/>
      <c r="AO645" s="22"/>
      <c r="AP645" s="22"/>
      <c r="AQ645" s="22"/>
      <c r="AR645" s="22"/>
      <c r="AS645" s="22"/>
      <c r="AT645" s="22"/>
      <c r="AU645" s="22"/>
      <c r="AV645" s="22"/>
      <c r="AW645" s="22"/>
      <c r="AX645" s="22"/>
      <c r="AY645" s="22"/>
      <c r="AZ645" s="22"/>
      <c r="BA645" s="22"/>
      <c r="BB645" s="22"/>
      <c r="BC645" s="22"/>
      <c r="BD645" s="22"/>
      <c r="BE645" s="22"/>
      <c r="BF645" s="22"/>
      <c r="BG645" s="22"/>
      <c r="BH645" s="22"/>
      <c r="BI645" s="22"/>
    </row>
    <row r="646">
      <c r="A646" s="25"/>
      <c r="B646" s="50"/>
      <c r="C646" s="56"/>
      <c r="D646" s="120"/>
      <c r="E646" s="53"/>
      <c r="H646" s="106"/>
      <c r="I646" s="72"/>
      <c r="J646" s="21"/>
      <c r="K646" s="21"/>
      <c r="L646" s="21"/>
      <c r="M646" s="22"/>
      <c r="N646" s="22"/>
      <c r="O646" s="22"/>
      <c r="P646" s="22"/>
      <c r="Q646" s="22"/>
      <c r="R646" s="23"/>
      <c r="S646" s="22"/>
      <c r="T646" s="22"/>
      <c r="U646" s="22"/>
      <c r="V646" s="22"/>
      <c r="W646" s="24"/>
      <c r="X646" s="24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  <c r="AL646" s="22"/>
      <c r="AM646" s="22"/>
      <c r="AN646" s="22"/>
      <c r="AO646" s="22"/>
      <c r="AP646" s="22"/>
      <c r="AQ646" s="22"/>
      <c r="AR646" s="22"/>
      <c r="AS646" s="22"/>
      <c r="AT646" s="22"/>
      <c r="AU646" s="22"/>
      <c r="AV646" s="22"/>
      <c r="AW646" s="22"/>
      <c r="AX646" s="22"/>
      <c r="AY646" s="22"/>
      <c r="AZ646" s="22"/>
      <c r="BA646" s="22"/>
      <c r="BB646" s="22"/>
      <c r="BC646" s="22"/>
      <c r="BD646" s="22"/>
      <c r="BE646" s="22"/>
      <c r="BF646" s="22"/>
      <c r="BG646" s="22"/>
      <c r="BH646" s="22"/>
      <c r="BI646" s="22"/>
    </row>
    <row r="647">
      <c r="A647" s="25"/>
      <c r="B647" s="50"/>
      <c r="C647" s="56"/>
      <c r="D647" s="120"/>
      <c r="E647" s="53"/>
      <c r="H647" s="106"/>
      <c r="I647" s="72"/>
      <c r="J647" s="21"/>
      <c r="K647" s="21"/>
      <c r="L647" s="21"/>
      <c r="M647" s="22"/>
      <c r="N647" s="22"/>
      <c r="O647" s="22"/>
      <c r="P647" s="22"/>
      <c r="Q647" s="22"/>
      <c r="R647" s="23"/>
      <c r="S647" s="22"/>
      <c r="T647" s="22"/>
      <c r="U647" s="22"/>
      <c r="V647" s="22"/>
      <c r="W647" s="24"/>
      <c r="X647" s="24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  <c r="AM647" s="22"/>
      <c r="AN647" s="22"/>
      <c r="AO647" s="22"/>
      <c r="AP647" s="22"/>
      <c r="AQ647" s="22"/>
      <c r="AR647" s="22"/>
      <c r="AS647" s="22"/>
      <c r="AT647" s="22"/>
      <c r="AU647" s="22"/>
      <c r="AV647" s="22"/>
      <c r="AW647" s="22"/>
      <c r="AX647" s="22"/>
      <c r="AY647" s="22"/>
      <c r="AZ647" s="22"/>
      <c r="BA647" s="22"/>
      <c r="BB647" s="22"/>
      <c r="BC647" s="22"/>
      <c r="BD647" s="22"/>
      <c r="BE647" s="22"/>
      <c r="BF647" s="22"/>
      <c r="BG647" s="22"/>
      <c r="BH647" s="22"/>
      <c r="BI647" s="22"/>
    </row>
    <row r="648">
      <c r="A648" s="25"/>
      <c r="B648" s="50"/>
      <c r="C648" s="56"/>
      <c r="D648" s="120"/>
      <c r="E648" s="53"/>
      <c r="H648" s="106"/>
      <c r="I648" s="72"/>
      <c r="J648" s="21"/>
      <c r="K648" s="21"/>
      <c r="L648" s="21"/>
      <c r="M648" s="22"/>
      <c r="N648" s="22"/>
      <c r="O648" s="22"/>
      <c r="P648" s="22"/>
      <c r="Q648" s="22"/>
      <c r="R648" s="23"/>
      <c r="S648" s="22"/>
      <c r="T648" s="22"/>
      <c r="U648" s="22"/>
      <c r="V648" s="22"/>
      <c r="W648" s="24"/>
      <c r="X648" s="24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  <c r="AL648" s="22"/>
      <c r="AM648" s="22"/>
      <c r="AN648" s="22"/>
      <c r="AO648" s="22"/>
      <c r="AP648" s="22"/>
      <c r="AQ648" s="22"/>
      <c r="AR648" s="22"/>
      <c r="AS648" s="22"/>
      <c r="AT648" s="22"/>
      <c r="AU648" s="22"/>
      <c r="AV648" s="22"/>
      <c r="AW648" s="22"/>
      <c r="AX648" s="22"/>
      <c r="AY648" s="22"/>
      <c r="AZ648" s="22"/>
      <c r="BA648" s="22"/>
      <c r="BB648" s="22"/>
      <c r="BC648" s="22"/>
      <c r="BD648" s="22"/>
      <c r="BE648" s="22"/>
      <c r="BF648" s="22"/>
      <c r="BG648" s="22"/>
      <c r="BH648" s="22"/>
      <c r="BI648" s="22"/>
    </row>
    <row r="649">
      <c r="A649" s="25"/>
      <c r="B649" s="50"/>
      <c r="C649" s="56"/>
      <c r="D649" s="120"/>
      <c r="E649" s="53"/>
      <c r="H649" s="106"/>
      <c r="I649" s="72"/>
      <c r="J649" s="21"/>
      <c r="K649" s="21"/>
      <c r="L649" s="21"/>
      <c r="M649" s="22"/>
      <c r="N649" s="22"/>
      <c r="O649" s="22"/>
      <c r="P649" s="22"/>
      <c r="Q649" s="22"/>
      <c r="R649" s="23"/>
      <c r="S649" s="22"/>
      <c r="T649" s="22"/>
      <c r="U649" s="22"/>
      <c r="V649" s="22"/>
      <c r="W649" s="24"/>
      <c r="X649" s="24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  <c r="AL649" s="22"/>
      <c r="AM649" s="22"/>
      <c r="AN649" s="22"/>
      <c r="AO649" s="22"/>
      <c r="AP649" s="22"/>
      <c r="AQ649" s="22"/>
      <c r="AR649" s="22"/>
      <c r="AS649" s="22"/>
      <c r="AT649" s="22"/>
      <c r="AU649" s="22"/>
      <c r="AV649" s="22"/>
      <c r="AW649" s="22"/>
      <c r="AX649" s="22"/>
      <c r="AY649" s="22"/>
      <c r="AZ649" s="22"/>
      <c r="BA649" s="22"/>
      <c r="BB649" s="22"/>
      <c r="BC649" s="22"/>
      <c r="BD649" s="22"/>
      <c r="BE649" s="22"/>
      <c r="BF649" s="22"/>
      <c r="BG649" s="22"/>
      <c r="BH649" s="22"/>
      <c r="BI649" s="22"/>
    </row>
    <row r="650">
      <c r="A650" s="25"/>
      <c r="B650" s="50"/>
      <c r="C650" s="56"/>
      <c r="D650" s="120"/>
      <c r="E650" s="53"/>
      <c r="H650" s="106"/>
      <c r="I650" s="72"/>
      <c r="J650" s="21"/>
      <c r="K650" s="21"/>
      <c r="L650" s="21"/>
      <c r="M650" s="22"/>
      <c r="N650" s="22"/>
      <c r="O650" s="22"/>
      <c r="P650" s="22"/>
      <c r="Q650" s="22"/>
      <c r="R650" s="23"/>
      <c r="S650" s="22"/>
      <c r="T650" s="22"/>
      <c r="U650" s="22"/>
      <c r="V650" s="22"/>
      <c r="W650" s="24"/>
      <c r="X650" s="24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  <c r="AL650" s="22"/>
      <c r="AM650" s="22"/>
      <c r="AN650" s="22"/>
      <c r="AO650" s="22"/>
      <c r="AP650" s="22"/>
      <c r="AQ650" s="22"/>
      <c r="AR650" s="22"/>
      <c r="AS650" s="22"/>
      <c r="AT650" s="22"/>
      <c r="AU650" s="22"/>
      <c r="AV650" s="22"/>
      <c r="AW650" s="22"/>
      <c r="AX650" s="22"/>
      <c r="AY650" s="22"/>
      <c r="AZ650" s="22"/>
      <c r="BA650" s="22"/>
      <c r="BB650" s="22"/>
      <c r="BC650" s="22"/>
      <c r="BD650" s="22"/>
      <c r="BE650" s="22"/>
      <c r="BF650" s="22"/>
      <c r="BG650" s="22"/>
      <c r="BH650" s="22"/>
      <c r="BI650" s="22"/>
    </row>
    <row r="651">
      <c r="A651" s="25"/>
      <c r="B651" s="50"/>
      <c r="C651" s="56"/>
      <c r="D651" s="120"/>
      <c r="E651" s="53"/>
      <c r="H651" s="106"/>
      <c r="I651" s="72"/>
      <c r="J651" s="21"/>
      <c r="K651" s="21"/>
      <c r="L651" s="21"/>
      <c r="M651" s="22"/>
      <c r="N651" s="22"/>
      <c r="O651" s="22"/>
      <c r="P651" s="22"/>
      <c r="Q651" s="22"/>
      <c r="R651" s="23"/>
      <c r="S651" s="22"/>
      <c r="T651" s="22"/>
      <c r="U651" s="22"/>
      <c r="V651" s="22"/>
      <c r="W651" s="24"/>
      <c r="X651" s="24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  <c r="AK651" s="22"/>
      <c r="AL651" s="22"/>
      <c r="AM651" s="22"/>
      <c r="AN651" s="22"/>
      <c r="AO651" s="22"/>
      <c r="AP651" s="22"/>
      <c r="AQ651" s="22"/>
      <c r="AR651" s="22"/>
      <c r="AS651" s="22"/>
      <c r="AT651" s="22"/>
      <c r="AU651" s="22"/>
      <c r="AV651" s="22"/>
      <c r="AW651" s="22"/>
      <c r="AX651" s="22"/>
      <c r="AY651" s="22"/>
      <c r="AZ651" s="22"/>
      <c r="BA651" s="22"/>
      <c r="BB651" s="22"/>
      <c r="BC651" s="22"/>
      <c r="BD651" s="22"/>
      <c r="BE651" s="22"/>
      <c r="BF651" s="22"/>
      <c r="BG651" s="22"/>
      <c r="BH651" s="22"/>
      <c r="BI651" s="22"/>
    </row>
    <row r="652">
      <c r="A652" s="25"/>
      <c r="B652" s="50"/>
      <c r="C652" s="56"/>
      <c r="D652" s="120"/>
      <c r="E652" s="53"/>
      <c r="H652" s="106"/>
      <c r="I652" s="72"/>
      <c r="J652" s="21"/>
      <c r="K652" s="21"/>
      <c r="L652" s="21"/>
      <c r="M652" s="22"/>
      <c r="N652" s="22"/>
      <c r="O652" s="22"/>
      <c r="P652" s="22"/>
      <c r="Q652" s="22"/>
      <c r="R652" s="23"/>
      <c r="S652" s="22"/>
      <c r="T652" s="22"/>
      <c r="U652" s="22"/>
      <c r="V652" s="22"/>
      <c r="W652" s="24"/>
      <c r="X652" s="24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  <c r="AL652" s="22"/>
      <c r="AM652" s="22"/>
      <c r="AN652" s="22"/>
      <c r="AO652" s="22"/>
      <c r="AP652" s="22"/>
      <c r="AQ652" s="22"/>
      <c r="AR652" s="22"/>
      <c r="AS652" s="22"/>
      <c r="AT652" s="22"/>
      <c r="AU652" s="22"/>
      <c r="AV652" s="22"/>
      <c r="AW652" s="22"/>
      <c r="AX652" s="22"/>
      <c r="AY652" s="22"/>
      <c r="AZ652" s="22"/>
      <c r="BA652" s="22"/>
      <c r="BB652" s="22"/>
      <c r="BC652" s="22"/>
      <c r="BD652" s="22"/>
      <c r="BE652" s="22"/>
      <c r="BF652" s="22"/>
      <c r="BG652" s="22"/>
      <c r="BH652" s="22"/>
      <c r="BI652" s="22"/>
    </row>
    <row r="653">
      <c r="A653" s="25"/>
      <c r="B653" s="50"/>
      <c r="C653" s="56"/>
      <c r="D653" s="120"/>
      <c r="E653" s="53"/>
      <c r="H653" s="106"/>
      <c r="I653" s="72"/>
      <c r="J653" s="21"/>
      <c r="K653" s="21"/>
      <c r="L653" s="21"/>
      <c r="M653" s="22"/>
      <c r="N653" s="22"/>
      <c r="O653" s="22"/>
      <c r="P653" s="22"/>
      <c r="Q653" s="22"/>
      <c r="R653" s="23"/>
      <c r="S653" s="22"/>
      <c r="T653" s="22"/>
      <c r="U653" s="22"/>
      <c r="V653" s="22"/>
      <c r="W653" s="24"/>
      <c r="X653" s="24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  <c r="AK653" s="22"/>
      <c r="AL653" s="22"/>
      <c r="AM653" s="22"/>
      <c r="AN653" s="22"/>
      <c r="AO653" s="22"/>
      <c r="AP653" s="22"/>
      <c r="AQ653" s="22"/>
      <c r="AR653" s="22"/>
      <c r="AS653" s="22"/>
      <c r="AT653" s="22"/>
      <c r="AU653" s="22"/>
      <c r="AV653" s="22"/>
      <c r="AW653" s="22"/>
      <c r="AX653" s="22"/>
      <c r="AY653" s="22"/>
      <c r="AZ653" s="22"/>
      <c r="BA653" s="22"/>
      <c r="BB653" s="22"/>
      <c r="BC653" s="22"/>
      <c r="BD653" s="22"/>
      <c r="BE653" s="22"/>
      <c r="BF653" s="22"/>
      <c r="BG653" s="22"/>
      <c r="BH653" s="22"/>
      <c r="BI653" s="22"/>
    </row>
    <row r="654">
      <c r="A654" s="25"/>
      <c r="B654" s="50"/>
      <c r="C654" s="56"/>
      <c r="D654" s="120"/>
      <c r="E654" s="53"/>
      <c r="H654" s="106"/>
      <c r="I654" s="72"/>
      <c r="J654" s="21"/>
      <c r="K654" s="21"/>
      <c r="L654" s="21"/>
      <c r="M654" s="22"/>
      <c r="N654" s="22"/>
      <c r="O654" s="22"/>
      <c r="P654" s="22"/>
      <c r="Q654" s="22"/>
      <c r="R654" s="23"/>
      <c r="S654" s="22"/>
      <c r="T654" s="22"/>
      <c r="U654" s="22"/>
      <c r="V654" s="22"/>
      <c r="W654" s="24"/>
      <c r="X654" s="24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  <c r="AL654" s="22"/>
      <c r="AM654" s="22"/>
      <c r="AN654" s="22"/>
      <c r="AO654" s="22"/>
      <c r="AP654" s="22"/>
      <c r="AQ654" s="22"/>
      <c r="AR654" s="22"/>
      <c r="AS654" s="22"/>
      <c r="AT654" s="22"/>
      <c r="AU654" s="22"/>
      <c r="AV654" s="22"/>
      <c r="AW654" s="22"/>
      <c r="AX654" s="22"/>
      <c r="AY654" s="22"/>
      <c r="AZ654" s="22"/>
      <c r="BA654" s="22"/>
      <c r="BB654" s="22"/>
      <c r="BC654" s="22"/>
      <c r="BD654" s="22"/>
      <c r="BE654" s="22"/>
      <c r="BF654" s="22"/>
      <c r="BG654" s="22"/>
      <c r="BH654" s="22"/>
      <c r="BI654" s="22"/>
    </row>
    <row r="655">
      <c r="A655" s="25"/>
      <c r="B655" s="50"/>
      <c r="C655" s="56"/>
      <c r="D655" s="120"/>
      <c r="E655" s="53"/>
      <c r="H655" s="106"/>
      <c r="I655" s="72"/>
      <c r="J655" s="21"/>
      <c r="K655" s="21"/>
      <c r="L655" s="21"/>
      <c r="M655" s="22"/>
      <c r="N655" s="22"/>
      <c r="O655" s="22"/>
      <c r="P655" s="22"/>
      <c r="Q655" s="22"/>
      <c r="R655" s="23"/>
      <c r="S655" s="22"/>
      <c r="T655" s="22"/>
      <c r="U655" s="22"/>
      <c r="V655" s="22"/>
      <c r="W655" s="24"/>
      <c r="X655" s="24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  <c r="AK655" s="22"/>
      <c r="AL655" s="22"/>
      <c r="AM655" s="22"/>
      <c r="AN655" s="22"/>
      <c r="AO655" s="22"/>
      <c r="AP655" s="22"/>
      <c r="AQ655" s="22"/>
      <c r="AR655" s="22"/>
      <c r="AS655" s="22"/>
      <c r="AT655" s="22"/>
      <c r="AU655" s="22"/>
      <c r="AV655" s="22"/>
      <c r="AW655" s="22"/>
      <c r="AX655" s="22"/>
      <c r="AY655" s="22"/>
      <c r="AZ655" s="22"/>
      <c r="BA655" s="22"/>
      <c r="BB655" s="22"/>
      <c r="BC655" s="22"/>
      <c r="BD655" s="22"/>
      <c r="BE655" s="22"/>
      <c r="BF655" s="22"/>
      <c r="BG655" s="22"/>
      <c r="BH655" s="22"/>
      <c r="BI655" s="22"/>
    </row>
    <row r="656">
      <c r="A656" s="25"/>
      <c r="B656" s="50"/>
      <c r="C656" s="56"/>
      <c r="D656" s="120"/>
      <c r="E656" s="53"/>
      <c r="H656" s="106"/>
      <c r="I656" s="72"/>
      <c r="J656" s="21"/>
      <c r="K656" s="21"/>
      <c r="L656" s="21"/>
      <c r="M656" s="22"/>
      <c r="N656" s="22"/>
      <c r="O656" s="22"/>
      <c r="P656" s="22"/>
      <c r="Q656" s="22"/>
      <c r="R656" s="23"/>
      <c r="S656" s="22"/>
      <c r="T656" s="22"/>
      <c r="U656" s="22"/>
      <c r="V656" s="22"/>
      <c r="W656" s="24"/>
      <c r="X656" s="24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  <c r="AL656" s="22"/>
      <c r="AM656" s="22"/>
      <c r="AN656" s="22"/>
      <c r="AO656" s="22"/>
      <c r="AP656" s="22"/>
      <c r="AQ656" s="22"/>
      <c r="AR656" s="22"/>
      <c r="AS656" s="22"/>
      <c r="AT656" s="22"/>
      <c r="AU656" s="22"/>
      <c r="AV656" s="22"/>
      <c r="AW656" s="22"/>
      <c r="AX656" s="22"/>
      <c r="AY656" s="22"/>
      <c r="AZ656" s="22"/>
      <c r="BA656" s="22"/>
      <c r="BB656" s="22"/>
      <c r="BC656" s="22"/>
      <c r="BD656" s="22"/>
      <c r="BE656" s="22"/>
      <c r="BF656" s="22"/>
      <c r="BG656" s="22"/>
      <c r="BH656" s="22"/>
      <c r="BI656" s="22"/>
    </row>
    <row r="657">
      <c r="A657" s="25"/>
      <c r="B657" s="50"/>
      <c r="C657" s="56"/>
      <c r="D657" s="120"/>
      <c r="E657" s="53"/>
      <c r="H657" s="106"/>
      <c r="I657" s="72"/>
      <c r="J657" s="21"/>
      <c r="K657" s="21"/>
      <c r="L657" s="21"/>
      <c r="M657" s="22"/>
      <c r="N657" s="22"/>
      <c r="O657" s="22"/>
      <c r="P657" s="22"/>
      <c r="Q657" s="22"/>
      <c r="R657" s="23"/>
      <c r="S657" s="22"/>
      <c r="T657" s="22"/>
      <c r="U657" s="22"/>
      <c r="V657" s="22"/>
      <c r="W657" s="24"/>
      <c r="X657" s="24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  <c r="AK657" s="22"/>
      <c r="AL657" s="22"/>
      <c r="AM657" s="22"/>
      <c r="AN657" s="22"/>
      <c r="AO657" s="22"/>
      <c r="AP657" s="22"/>
      <c r="AQ657" s="22"/>
      <c r="AR657" s="22"/>
      <c r="AS657" s="22"/>
      <c r="AT657" s="22"/>
      <c r="AU657" s="22"/>
      <c r="AV657" s="22"/>
      <c r="AW657" s="22"/>
      <c r="AX657" s="22"/>
      <c r="AY657" s="22"/>
      <c r="AZ657" s="22"/>
      <c r="BA657" s="22"/>
      <c r="BB657" s="22"/>
      <c r="BC657" s="22"/>
      <c r="BD657" s="22"/>
      <c r="BE657" s="22"/>
      <c r="BF657" s="22"/>
      <c r="BG657" s="22"/>
      <c r="BH657" s="22"/>
      <c r="BI657" s="22"/>
    </row>
    <row r="658">
      <c r="A658" s="25"/>
      <c r="B658" s="50"/>
      <c r="C658" s="56"/>
      <c r="D658" s="120"/>
      <c r="E658" s="53"/>
      <c r="H658" s="106"/>
      <c r="I658" s="72"/>
      <c r="J658" s="21"/>
      <c r="K658" s="21"/>
      <c r="L658" s="21"/>
      <c r="M658" s="22"/>
      <c r="N658" s="22"/>
      <c r="O658" s="22"/>
      <c r="P658" s="22"/>
      <c r="Q658" s="22"/>
      <c r="R658" s="23"/>
      <c r="S658" s="22"/>
      <c r="T658" s="22"/>
      <c r="U658" s="22"/>
      <c r="V658" s="22"/>
      <c r="W658" s="24"/>
      <c r="X658" s="24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  <c r="AL658" s="22"/>
      <c r="AM658" s="22"/>
      <c r="AN658" s="22"/>
      <c r="AO658" s="22"/>
      <c r="AP658" s="22"/>
      <c r="AQ658" s="22"/>
      <c r="AR658" s="22"/>
      <c r="AS658" s="22"/>
      <c r="AT658" s="22"/>
      <c r="AU658" s="22"/>
      <c r="AV658" s="22"/>
      <c r="AW658" s="22"/>
      <c r="AX658" s="22"/>
      <c r="AY658" s="22"/>
      <c r="AZ658" s="22"/>
      <c r="BA658" s="22"/>
      <c r="BB658" s="22"/>
      <c r="BC658" s="22"/>
      <c r="BD658" s="22"/>
      <c r="BE658" s="22"/>
      <c r="BF658" s="22"/>
      <c r="BG658" s="22"/>
      <c r="BH658" s="22"/>
      <c r="BI658" s="22"/>
    </row>
    <row r="659">
      <c r="A659" s="25"/>
      <c r="B659" s="50"/>
      <c r="C659" s="56"/>
      <c r="D659" s="120"/>
      <c r="E659" s="53"/>
      <c r="H659" s="106"/>
      <c r="I659" s="72"/>
      <c r="J659" s="21"/>
      <c r="K659" s="21"/>
      <c r="L659" s="21"/>
      <c r="M659" s="22"/>
      <c r="N659" s="22"/>
      <c r="O659" s="22"/>
      <c r="P659" s="22"/>
      <c r="Q659" s="22"/>
      <c r="R659" s="23"/>
      <c r="S659" s="22"/>
      <c r="T659" s="22"/>
      <c r="U659" s="22"/>
      <c r="V659" s="22"/>
      <c r="W659" s="24"/>
      <c r="X659" s="24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  <c r="AL659" s="22"/>
      <c r="AM659" s="22"/>
      <c r="AN659" s="22"/>
      <c r="AO659" s="22"/>
      <c r="AP659" s="22"/>
      <c r="AQ659" s="22"/>
      <c r="AR659" s="22"/>
      <c r="AS659" s="22"/>
      <c r="AT659" s="22"/>
      <c r="AU659" s="22"/>
      <c r="AV659" s="22"/>
      <c r="AW659" s="22"/>
      <c r="AX659" s="22"/>
      <c r="AY659" s="22"/>
      <c r="AZ659" s="22"/>
      <c r="BA659" s="22"/>
      <c r="BB659" s="22"/>
      <c r="BC659" s="22"/>
      <c r="BD659" s="22"/>
      <c r="BE659" s="22"/>
      <c r="BF659" s="22"/>
      <c r="BG659" s="22"/>
      <c r="BH659" s="22"/>
      <c r="BI659" s="22"/>
    </row>
    <row r="660">
      <c r="A660" s="25"/>
      <c r="B660" s="50"/>
      <c r="C660" s="56"/>
      <c r="D660" s="120"/>
      <c r="E660" s="53"/>
      <c r="H660" s="106"/>
      <c r="I660" s="72"/>
      <c r="J660" s="21"/>
      <c r="K660" s="21"/>
      <c r="L660" s="21"/>
      <c r="M660" s="22"/>
      <c r="N660" s="22"/>
      <c r="O660" s="22"/>
      <c r="P660" s="22"/>
      <c r="Q660" s="22"/>
      <c r="R660" s="23"/>
      <c r="S660" s="22"/>
      <c r="T660" s="22"/>
      <c r="U660" s="22"/>
      <c r="V660" s="22"/>
      <c r="W660" s="24"/>
      <c r="X660" s="24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  <c r="AL660" s="22"/>
      <c r="AM660" s="22"/>
      <c r="AN660" s="22"/>
      <c r="AO660" s="22"/>
      <c r="AP660" s="22"/>
      <c r="AQ660" s="22"/>
      <c r="AR660" s="22"/>
      <c r="AS660" s="22"/>
      <c r="AT660" s="22"/>
      <c r="AU660" s="22"/>
      <c r="AV660" s="22"/>
      <c r="AW660" s="22"/>
      <c r="AX660" s="22"/>
      <c r="AY660" s="22"/>
      <c r="AZ660" s="22"/>
      <c r="BA660" s="22"/>
      <c r="BB660" s="22"/>
      <c r="BC660" s="22"/>
      <c r="BD660" s="22"/>
      <c r="BE660" s="22"/>
      <c r="BF660" s="22"/>
      <c r="BG660" s="22"/>
      <c r="BH660" s="22"/>
      <c r="BI660" s="22"/>
    </row>
    <row r="661">
      <c r="A661" s="25"/>
      <c r="B661" s="50"/>
      <c r="C661" s="56"/>
      <c r="D661" s="120"/>
      <c r="E661" s="53"/>
      <c r="H661" s="106"/>
      <c r="I661" s="72"/>
      <c r="J661" s="21"/>
      <c r="K661" s="21"/>
      <c r="L661" s="21"/>
      <c r="M661" s="22"/>
      <c r="N661" s="22"/>
      <c r="O661" s="22"/>
      <c r="P661" s="22"/>
      <c r="Q661" s="22"/>
      <c r="R661" s="23"/>
      <c r="S661" s="22"/>
      <c r="T661" s="22"/>
      <c r="U661" s="22"/>
      <c r="V661" s="22"/>
      <c r="W661" s="24"/>
      <c r="X661" s="24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  <c r="AK661" s="22"/>
      <c r="AL661" s="22"/>
      <c r="AM661" s="22"/>
      <c r="AN661" s="22"/>
      <c r="AO661" s="22"/>
      <c r="AP661" s="22"/>
      <c r="AQ661" s="22"/>
      <c r="AR661" s="22"/>
      <c r="AS661" s="22"/>
      <c r="AT661" s="22"/>
      <c r="AU661" s="22"/>
      <c r="AV661" s="22"/>
      <c r="AW661" s="22"/>
      <c r="AX661" s="22"/>
      <c r="AY661" s="22"/>
      <c r="AZ661" s="22"/>
      <c r="BA661" s="22"/>
      <c r="BB661" s="22"/>
      <c r="BC661" s="22"/>
      <c r="BD661" s="22"/>
      <c r="BE661" s="22"/>
      <c r="BF661" s="22"/>
      <c r="BG661" s="22"/>
      <c r="BH661" s="22"/>
      <c r="BI661" s="22"/>
    </row>
    <row r="662">
      <c r="A662" s="25"/>
      <c r="B662" s="50"/>
      <c r="C662" s="56"/>
      <c r="D662" s="120"/>
      <c r="E662" s="53"/>
      <c r="H662" s="106"/>
      <c r="I662" s="72"/>
      <c r="J662" s="21"/>
      <c r="K662" s="21"/>
      <c r="L662" s="21"/>
      <c r="M662" s="22"/>
      <c r="N662" s="22"/>
      <c r="O662" s="22"/>
      <c r="P662" s="22"/>
      <c r="Q662" s="22"/>
      <c r="R662" s="23"/>
      <c r="S662" s="22"/>
      <c r="T662" s="22"/>
      <c r="U662" s="22"/>
      <c r="V662" s="22"/>
      <c r="W662" s="24"/>
      <c r="X662" s="24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  <c r="AL662" s="22"/>
      <c r="AM662" s="22"/>
      <c r="AN662" s="22"/>
      <c r="AO662" s="22"/>
      <c r="AP662" s="22"/>
      <c r="AQ662" s="22"/>
      <c r="AR662" s="22"/>
      <c r="AS662" s="22"/>
      <c r="AT662" s="22"/>
      <c r="AU662" s="22"/>
      <c r="AV662" s="22"/>
      <c r="AW662" s="22"/>
      <c r="AX662" s="22"/>
      <c r="AY662" s="22"/>
      <c r="AZ662" s="22"/>
      <c r="BA662" s="22"/>
      <c r="BB662" s="22"/>
      <c r="BC662" s="22"/>
      <c r="BD662" s="22"/>
      <c r="BE662" s="22"/>
      <c r="BF662" s="22"/>
      <c r="BG662" s="22"/>
      <c r="BH662" s="22"/>
      <c r="BI662" s="22"/>
    </row>
    <row r="663">
      <c r="A663" s="25"/>
      <c r="B663" s="50"/>
      <c r="C663" s="56"/>
      <c r="D663" s="120"/>
      <c r="E663" s="53"/>
      <c r="H663" s="106"/>
      <c r="I663" s="72"/>
      <c r="J663" s="21"/>
      <c r="K663" s="21"/>
      <c r="L663" s="21"/>
      <c r="M663" s="22"/>
      <c r="N663" s="22"/>
      <c r="O663" s="22"/>
      <c r="P663" s="22"/>
      <c r="Q663" s="22"/>
      <c r="R663" s="23"/>
      <c r="S663" s="22"/>
      <c r="T663" s="22"/>
      <c r="U663" s="22"/>
      <c r="V663" s="22"/>
      <c r="W663" s="24"/>
      <c r="X663" s="24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  <c r="AL663" s="22"/>
      <c r="AM663" s="22"/>
      <c r="AN663" s="22"/>
      <c r="AO663" s="22"/>
      <c r="AP663" s="22"/>
      <c r="AQ663" s="22"/>
      <c r="AR663" s="22"/>
      <c r="AS663" s="22"/>
      <c r="AT663" s="22"/>
      <c r="AU663" s="22"/>
      <c r="AV663" s="22"/>
      <c r="AW663" s="22"/>
      <c r="AX663" s="22"/>
      <c r="AY663" s="22"/>
      <c r="AZ663" s="22"/>
      <c r="BA663" s="22"/>
      <c r="BB663" s="22"/>
      <c r="BC663" s="22"/>
      <c r="BD663" s="22"/>
      <c r="BE663" s="22"/>
      <c r="BF663" s="22"/>
      <c r="BG663" s="22"/>
      <c r="BH663" s="22"/>
      <c r="BI663" s="22"/>
    </row>
    <row r="664">
      <c r="A664" s="25"/>
      <c r="B664" s="50"/>
      <c r="C664" s="56"/>
      <c r="D664" s="120"/>
      <c r="E664" s="53"/>
      <c r="H664" s="106"/>
      <c r="I664" s="72"/>
      <c r="J664" s="21"/>
      <c r="K664" s="21"/>
      <c r="L664" s="21"/>
      <c r="M664" s="22"/>
      <c r="N664" s="22"/>
      <c r="O664" s="22"/>
      <c r="P664" s="22"/>
      <c r="Q664" s="22"/>
      <c r="R664" s="23"/>
      <c r="S664" s="22"/>
      <c r="T664" s="22"/>
      <c r="U664" s="22"/>
      <c r="V664" s="22"/>
      <c r="W664" s="24"/>
      <c r="X664" s="24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  <c r="AL664" s="22"/>
      <c r="AM664" s="22"/>
      <c r="AN664" s="22"/>
      <c r="AO664" s="22"/>
      <c r="AP664" s="22"/>
      <c r="AQ664" s="22"/>
      <c r="AR664" s="22"/>
      <c r="AS664" s="22"/>
      <c r="AT664" s="22"/>
      <c r="AU664" s="22"/>
      <c r="AV664" s="22"/>
      <c r="AW664" s="22"/>
      <c r="AX664" s="22"/>
      <c r="AY664" s="22"/>
      <c r="AZ664" s="22"/>
      <c r="BA664" s="22"/>
      <c r="BB664" s="22"/>
      <c r="BC664" s="22"/>
      <c r="BD664" s="22"/>
      <c r="BE664" s="22"/>
      <c r="BF664" s="22"/>
      <c r="BG664" s="22"/>
      <c r="BH664" s="22"/>
      <c r="BI664" s="22"/>
    </row>
    <row r="665">
      <c r="A665" s="25"/>
      <c r="B665" s="50"/>
      <c r="C665" s="56"/>
      <c r="D665" s="120"/>
      <c r="E665" s="53"/>
      <c r="H665" s="106"/>
      <c r="I665" s="72"/>
      <c r="J665" s="21"/>
      <c r="K665" s="21"/>
      <c r="L665" s="21"/>
      <c r="M665" s="22"/>
      <c r="N665" s="22"/>
      <c r="O665" s="22"/>
      <c r="P665" s="22"/>
      <c r="Q665" s="22"/>
      <c r="R665" s="23"/>
      <c r="S665" s="22"/>
      <c r="T665" s="22"/>
      <c r="U665" s="22"/>
      <c r="V665" s="22"/>
      <c r="W665" s="24"/>
      <c r="X665" s="24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  <c r="AK665" s="22"/>
      <c r="AL665" s="22"/>
      <c r="AM665" s="22"/>
      <c r="AN665" s="22"/>
      <c r="AO665" s="22"/>
      <c r="AP665" s="22"/>
      <c r="AQ665" s="22"/>
      <c r="AR665" s="22"/>
      <c r="AS665" s="22"/>
      <c r="AT665" s="22"/>
      <c r="AU665" s="22"/>
      <c r="AV665" s="22"/>
      <c r="AW665" s="22"/>
      <c r="AX665" s="22"/>
      <c r="AY665" s="22"/>
      <c r="AZ665" s="22"/>
      <c r="BA665" s="22"/>
      <c r="BB665" s="22"/>
      <c r="BC665" s="22"/>
      <c r="BD665" s="22"/>
      <c r="BE665" s="22"/>
      <c r="BF665" s="22"/>
      <c r="BG665" s="22"/>
      <c r="BH665" s="22"/>
      <c r="BI665" s="22"/>
    </row>
    <row r="666">
      <c r="A666" s="25"/>
      <c r="B666" s="50"/>
      <c r="C666" s="56"/>
      <c r="D666" s="120"/>
      <c r="E666" s="53"/>
      <c r="H666" s="106"/>
      <c r="I666" s="72"/>
      <c r="J666" s="21"/>
      <c r="K666" s="21"/>
      <c r="L666" s="21"/>
      <c r="M666" s="22"/>
      <c r="N666" s="22"/>
      <c r="O666" s="22"/>
      <c r="P666" s="22"/>
      <c r="Q666" s="22"/>
      <c r="R666" s="23"/>
      <c r="S666" s="22"/>
      <c r="T666" s="22"/>
      <c r="U666" s="22"/>
      <c r="V666" s="22"/>
      <c r="W666" s="24"/>
      <c r="X666" s="24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  <c r="AL666" s="22"/>
      <c r="AM666" s="22"/>
      <c r="AN666" s="22"/>
      <c r="AO666" s="22"/>
      <c r="AP666" s="22"/>
      <c r="AQ666" s="22"/>
      <c r="AR666" s="22"/>
      <c r="AS666" s="22"/>
      <c r="AT666" s="22"/>
      <c r="AU666" s="22"/>
      <c r="AV666" s="22"/>
      <c r="AW666" s="22"/>
      <c r="AX666" s="22"/>
      <c r="AY666" s="22"/>
      <c r="AZ666" s="22"/>
      <c r="BA666" s="22"/>
      <c r="BB666" s="22"/>
      <c r="BC666" s="22"/>
      <c r="BD666" s="22"/>
      <c r="BE666" s="22"/>
      <c r="BF666" s="22"/>
      <c r="BG666" s="22"/>
      <c r="BH666" s="22"/>
      <c r="BI666" s="22"/>
    </row>
    <row r="667">
      <c r="A667" s="25"/>
      <c r="B667" s="50"/>
      <c r="C667" s="56"/>
      <c r="D667" s="120"/>
      <c r="E667" s="53"/>
      <c r="H667" s="106"/>
      <c r="I667" s="72"/>
      <c r="J667" s="21"/>
      <c r="K667" s="21"/>
      <c r="L667" s="21"/>
      <c r="M667" s="22"/>
      <c r="N667" s="22"/>
      <c r="O667" s="22"/>
      <c r="P667" s="22"/>
      <c r="Q667" s="22"/>
      <c r="R667" s="23"/>
      <c r="S667" s="22"/>
      <c r="T667" s="22"/>
      <c r="U667" s="22"/>
      <c r="V667" s="22"/>
      <c r="W667" s="24"/>
      <c r="X667" s="24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  <c r="AL667" s="22"/>
      <c r="AM667" s="22"/>
      <c r="AN667" s="22"/>
      <c r="AO667" s="22"/>
      <c r="AP667" s="22"/>
      <c r="AQ667" s="22"/>
      <c r="AR667" s="22"/>
      <c r="AS667" s="22"/>
      <c r="AT667" s="22"/>
      <c r="AU667" s="22"/>
      <c r="AV667" s="22"/>
      <c r="AW667" s="22"/>
      <c r="AX667" s="22"/>
      <c r="AY667" s="22"/>
      <c r="AZ667" s="22"/>
      <c r="BA667" s="22"/>
      <c r="BB667" s="22"/>
      <c r="BC667" s="22"/>
      <c r="BD667" s="22"/>
      <c r="BE667" s="22"/>
      <c r="BF667" s="22"/>
      <c r="BG667" s="22"/>
      <c r="BH667" s="22"/>
      <c r="BI667" s="22"/>
    </row>
    <row r="668">
      <c r="A668" s="25"/>
      <c r="B668" s="50"/>
      <c r="C668" s="56"/>
      <c r="D668" s="120"/>
      <c r="E668" s="53"/>
      <c r="H668" s="106"/>
      <c r="I668" s="72"/>
      <c r="J668" s="21"/>
      <c r="K668" s="21"/>
      <c r="L668" s="21"/>
      <c r="M668" s="22"/>
      <c r="N668" s="22"/>
      <c r="O668" s="22"/>
      <c r="P668" s="22"/>
      <c r="Q668" s="22"/>
      <c r="R668" s="23"/>
      <c r="S668" s="22"/>
      <c r="T668" s="22"/>
      <c r="U668" s="22"/>
      <c r="V668" s="22"/>
      <c r="W668" s="24"/>
      <c r="X668" s="24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  <c r="AL668" s="22"/>
      <c r="AM668" s="22"/>
      <c r="AN668" s="22"/>
      <c r="AO668" s="22"/>
      <c r="AP668" s="22"/>
      <c r="AQ668" s="22"/>
      <c r="AR668" s="22"/>
      <c r="AS668" s="22"/>
      <c r="AT668" s="22"/>
      <c r="AU668" s="22"/>
      <c r="AV668" s="22"/>
      <c r="AW668" s="22"/>
      <c r="AX668" s="22"/>
      <c r="AY668" s="22"/>
      <c r="AZ668" s="22"/>
      <c r="BA668" s="22"/>
      <c r="BB668" s="22"/>
      <c r="BC668" s="22"/>
      <c r="BD668" s="22"/>
      <c r="BE668" s="22"/>
      <c r="BF668" s="22"/>
      <c r="BG668" s="22"/>
      <c r="BH668" s="22"/>
      <c r="BI668" s="22"/>
    </row>
    <row r="669">
      <c r="A669" s="25"/>
      <c r="B669" s="50"/>
      <c r="C669" s="56"/>
      <c r="D669" s="120"/>
      <c r="E669" s="53"/>
      <c r="H669" s="106"/>
      <c r="I669" s="72"/>
      <c r="J669" s="21"/>
      <c r="K669" s="21"/>
      <c r="L669" s="21"/>
      <c r="M669" s="22"/>
      <c r="N669" s="22"/>
      <c r="O669" s="22"/>
      <c r="P669" s="22"/>
      <c r="Q669" s="22"/>
      <c r="R669" s="23"/>
      <c r="S669" s="22"/>
      <c r="T669" s="22"/>
      <c r="U669" s="22"/>
      <c r="V669" s="22"/>
      <c r="W669" s="24"/>
      <c r="X669" s="24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  <c r="AL669" s="22"/>
      <c r="AM669" s="22"/>
      <c r="AN669" s="22"/>
      <c r="AO669" s="22"/>
      <c r="AP669" s="22"/>
      <c r="AQ669" s="22"/>
      <c r="AR669" s="22"/>
      <c r="AS669" s="22"/>
      <c r="AT669" s="22"/>
      <c r="AU669" s="22"/>
      <c r="AV669" s="22"/>
      <c r="AW669" s="22"/>
      <c r="AX669" s="22"/>
      <c r="AY669" s="22"/>
      <c r="AZ669" s="22"/>
      <c r="BA669" s="22"/>
      <c r="BB669" s="22"/>
      <c r="BC669" s="22"/>
      <c r="BD669" s="22"/>
      <c r="BE669" s="22"/>
      <c r="BF669" s="22"/>
      <c r="BG669" s="22"/>
      <c r="BH669" s="22"/>
      <c r="BI669" s="22"/>
    </row>
    <row r="670">
      <c r="A670" s="25"/>
      <c r="B670" s="50"/>
      <c r="C670" s="56"/>
      <c r="D670" s="120"/>
      <c r="E670" s="53"/>
      <c r="H670" s="106"/>
      <c r="I670" s="72"/>
      <c r="J670" s="21"/>
      <c r="K670" s="21"/>
      <c r="L670" s="21"/>
      <c r="M670" s="22"/>
      <c r="N670" s="22"/>
      <c r="O670" s="22"/>
      <c r="P670" s="22"/>
      <c r="Q670" s="22"/>
      <c r="R670" s="23"/>
      <c r="S670" s="22"/>
      <c r="T670" s="22"/>
      <c r="U670" s="22"/>
      <c r="V670" s="22"/>
      <c r="W670" s="24"/>
      <c r="X670" s="24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  <c r="AL670" s="22"/>
      <c r="AM670" s="22"/>
      <c r="AN670" s="22"/>
      <c r="AO670" s="22"/>
      <c r="AP670" s="22"/>
      <c r="AQ670" s="22"/>
      <c r="AR670" s="22"/>
      <c r="AS670" s="22"/>
      <c r="AT670" s="22"/>
      <c r="AU670" s="22"/>
      <c r="AV670" s="22"/>
      <c r="AW670" s="22"/>
      <c r="AX670" s="22"/>
      <c r="AY670" s="22"/>
      <c r="AZ670" s="22"/>
      <c r="BA670" s="22"/>
      <c r="BB670" s="22"/>
      <c r="BC670" s="22"/>
      <c r="BD670" s="22"/>
      <c r="BE670" s="22"/>
      <c r="BF670" s="22"/>
      <c r="BG670" s="22"/>
      <c r="BH670" s="22"/>
      <c r="BI670" s="22"/>
    </row>
    <row r="671">
      <c r="A671" s="25"/>
      <c r="B671" s="50"/>
      <c r="C671" s="56"/>
      <c r="D671" s="120"/>
      <c r="E671" s="53"/>
      <c r="H671" s="106"/>
      <c r="I671" s="72"/>
      <c r="J671" s="21"/>
      <c r="K671" s="21"/>
      <c r="L671" s="21"/>
      <c r="M671" s="22"/>
      <c r="N671" s="22"/>
      <c r="O671" s="22"/>
      <c r="P671" s="22"/>
      <c r="Q671" s="22"/>
      <c r="R671" s="23"/>
      <c r="S671" s="22"/>
      <c r="T671" s="22"/>
      <c r="U671" s="22"/>
      <c r="V671" s="22"/>
      <c r="W671" s="24"/>
      <c r="X671" s="24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  <c r="AM671" s="22"/>
      <c r="AN671" s="22"/>
      <c r="AO671" s="22"/>
      <c r="AP671" s="22"/>
      <c r="AQ671" s="22"/>
      <c r="AR671" s="22"/>
      <c r="AS671" s="22"/>
      <c r="AT671" s="22"/>
      <c r="AU671" s="22"/>
      <c r="AV671" s="22"/>
      <c r="AW671" s="22"/>
      <c r="AX671" s="22"/>
      <c r="AY671" s="22"/>
      <c r="AZ671" s="22"/>
      <c r="BA671" s="22"/>
      <c r="BB671" s="22"/>
      <c r="BC671" s="22"/>
      <c r="BD671" s="22"/>
      <c r="BE671" s="22"/>
      <c r="BF671" s="22"/>
      <c r="BG671" s="22"/>
      <c r="BH671" s="22"/>
      <c r="BI671" s="22"/>
    </row>
    <row r="672">
      <c r="A672" s="25"/>
      <c r="B672" s="50"/>
      <c r="C672" s="56"/>
      <c r="D672" s="120"/>
      <c r="E672" s="53"/>
      <c r="H672" s="106"/>
      <c r="I672" s="72"/>
      <c r="J672" s="21"/>
      <c r="K672" s="21"/>
      <c r="L672" s="21"/>
      <c r="M672" s="22"/>
      <c r="N672" s="22"/>
      <c r="O672" s="22"/>
      <c r="P672" s="22"/>
      <c r="Q672" s="22"/>
      <c r="R672" s="23"/>
      <c r="S672" s="22"/>
      <c r="T672" s="22"/>
      <c r="U672" s="22"/>
      <c r="V672" s="22"/>
      <c r="W672" s="24"/>
      <c r="X672" s="24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  <c r="AL672" s="22"/>
      <c r="AM672" s="22"/>
      <c r="AN672" s="22"/>
      <c r="AO672" s="22"/>
      <c r="AP672" s="22"/>
      <c r="AQ672" s="22"/>
      <c r="AR672" s="22"/>
      <c r="AS672" s="22"/>
      <c r="AT672" s="22"/>
      <c r="AU672" s="22"/>
      <c r="AV672" s="22"/>
      <c r="AW672" s="22"/>
      <c r="AX672" s="22"/>
      <c r="AY672" s="22"/>
      <c r="AZ672" s="22"/>
      <c r="BA672" s="22"/>
      <c r="BB672" s="22"/>
      <c r="BC672" s="22"/>
      <c r="BD672" s="22"/>
      <c r="BE672" s="22"/>
      <c r="BF672" s="22"/>
      <c r="BG672" s="22"/>
      <c r="BH672" s="22"/>
      <c r="BI672" s="22"/>
    </row>
    <row r="673">
      <c r="A673" s="25"/>
      <c r="B673" s="50"/>
      <c r="C673" s="56"/>
      <c r="D673" s="120"/>
      <c r="E673" s="53"/>
      <c r="H673" s="106"/>
      <c r="I673" s="72"/>
      <c r="J673" s="21"/>
      <c r="K673" s="21"/>
      <c r="L673" s="21"/>
      <c r="M673" s="22"/>
      <c r="N673" s="22"/>
      <c r="O673" s="22"/>
      <c r="P673" s="22"/>
      <c r="Q673" s="22"/>
      <c r="R673" s="23"/>
      <c r="S673" s="22"/>
      <c r="T673" s="22"/>
      <c r="U673" s="22"/>
      <c r="V673" s="22"/>
      <c r="W673" s="24"/>
      <c r="X673" s="24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  <c r="AK673" s="22"/>
      <c r="AL673" s="22"/>
      <c r="AM673" s="22"/>
      <c r="AN673" s="22"/>
      <c r="AO673" s="22"/>
      <c r="AP673" s="22"/>
      <c r="AQ673" s="22"/>
      <c r="AR673" s="22"/>
      <c r="AS673" s="22"/>
      <c r="AT673" s="22"/>
      <c r="AU673" s="22"/>
      <c r="AV673" s="22"/>
      <c r="AW673" s="22"/>
      <c r="AX673" s="22"/>
      <c r="AY673" s="22"/>
      <c r="AZ673" s="22"/>
      <c r="BA673" s="22"/>
      <c r="BB673" s="22"/>
      <c r="BC673" s="22"/>
      <c r="BD673" s="22"/>
      <c r="BE673" s="22"/>
      <c r="BF673" s="22"/>
      <c r="BG673" s="22"/>
      <c r="BH673" s="22"/>
      <c r="BI673" s="22"/>
    </row>
    <row r="674">
      <c r="A674" s="25"/>
      <c r="B674" s="50"/>
      <c r="C674" s="56"/>
      <c r="D674" s="120"/>
      <c r="E674" s="53"/>
      <c r="H674" s="106"/>
      <c r="I674" s="72"/>
      <c r="J674" s="21"/>
      <c r="K674" s="21"/>
      <c r="L674" s="21"/>
      <c r="M674" s="22"/>
      <c r="N674" s="22"/>
      <c r="O674" s="22"/>
      <c r="P674" s="22"/>
      <c r="Q674" s="22"/>
      <c r="R674" s="23"/>
      <c r="S674" s="22"/>
      <c r="T674" s="22"/>
      <c r="U674" s="22"/>
      <c r="V674" s="22"/>
      <c r="W674" s="24"/>
      <c r="X674" s="24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  <c r="AL674" s="22"/>
      <c r="AM674" s="22"/>
      <c r="AN674" s="22"/>
      <c r="AO674" s="22"/>
      <c r="AP674" s="22"/>
      <c r="AQ674" s="22"/>
      <c r="AR674" s="22"/>
      <c r="AS674" s="22"/>
      <c r="AT674" s="22"/>
      <c r="AU674" s="22"/>
      <c r="AV674" s="22"/>
      <c r="AW674" s="22"/>
      <c r="AX674" s="22"/>
      <c r="AY674" s="22"/>
      <c r="AZ674" s="22"/>
      <c r="BA674" s="22"/>
      <c r="BB674" s="22"/>
      <c r="BC674" s="22"/>
      <c r="BD674" s="22"/>
      <c r="BE674" s="22"/>
      <c r="BF674" s="22"/>
      <c r="BG674" s="22"/>
      <c r="BH674" s="22"/>
      <c r="BI674" s="22"/>
    </row>
    <row r="675">
      <c r="A675" s="25"/>
      <c r="B675" s="50"/>
      <c r="C675" s="56"/>
      <c r="D675" s="120"/>
      <c r="E675" s="53"/>
      <c r="H675" s="106"/>
      <c r="I675" s="72"/>
      <c r="J675" s="21"/>
      <c r="K675" s="21"/>
      <c r="L675" s="21"/>
      <c r="M675" s="22"/>
      <c r="N675" s="22"/>
      <c r="O675" s="22"/>
      <c r="P675" s="22"/>
      <c r="Q675" s="22"/>
      <c r="R675" s="23"/>
      <c r="S675" s="22"/>
      <c r="T675" s="22"/>
      <c r="U675" s="22"/>
      <c r="V675" s="22"/>
      <c r="W675" s="24"/>
      <c r="X675" s="24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  <c r="AK675" s="22"/>
      <c r="AL675" s="22"/>
      <c r="AM675" s="22"/>
      <c r="AN675" s="22"/>
      <c r="AO675" s="22"/>
      <c r="AP675" s="22"/>
      <c r="AQ675" s="22"/>
      <c r="AR675" s="22"/>
      <c r="AS675" s="22"/>
      <c r="AT675" s="22"/>
      <c r="AU675" s="22"/>
      <c r="AV675" s="22"/>
      <c r="AW675" s="22"/>
      <c r="AX675" s="22"/>
      <c r="AY675" s="22"/>
      <c r="AZ675" s="22"/>
      <c r="BA675" s="22"/>
      <c r="BB675" s="22"/>
      <c r="BC675" s="22"/>
      <c r="BD675" s="22"/>
      <c r="BE675" s="22"/>
      <c r="BF675" s="22"/>
      <c r="BG675" s="22"/>
      <c r="BH675" s="22"/>
      <c r="BI675" s="22"/>
    </row>
    <row r="676">
      <c r="A676" s="25"/>
      <c r="B676" s="50"/>
      <c r="C676" s="56"/>
      <c r="D676" s="120"/>
      <c r="E676" s="53"/>
      <c r="H676" s="106"/>
      <c r="I676" s="72"/>
      <c r="J676" s="21"/>
      <c r="K676" s="21"/>
      <c r="L676" s="21"/>
      <c r="M676" s="22"/>
      <c r="N676" s="22"/>
      <c r="O676" s="22"/>
      <c r="P676" s="22"/>
      <c r="Q676" s="22"/>
      <c r="R676" s="23"/>
      <c r="S676" s="22"/>
      <c r="T676" s="22"/>
      <c r="U676" s="22"/>
      <c r="V676" s="22"/>
      <c r="W676" s="24"/>
      <c r="X676" s="24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  <c r="AL676" s="22"/>
      <c r="AM676" s="22"/>
      <c r="AN676" s="22"/>
      <c r="AO676" s="22"/>
      <c r="AP676" s="22"/>
      <c r="AQ676" s="22"/>
      <c r="AR676" s="22"/>
      <c r="AS676" s="22"/>
      <c r="AT676" s="22"/>
      <c r="AU676" s="22"/>
      <c r="AV676" s="22"/>
      <c r="AW676" s="22"/>
      <c r="AX676" s="22"/>
      <c r="AY676" s="22"/>
      <c r="AZ676" s="22"/>
      <c r="BA676" s="22"/>
      <c r="BB676" s="22"/>
      <c r="BC676" s="22"/>
      <c r="BD676" s="22"/>
      <c r="BE676" s="22"/>
      <c r="BF676" s="22"/>
      <c r="BG676" s="22"/>
      <c r="BH676" s="22"/>
      <c r="BI676" s="22"/>
    </row>
    <row r="677">
      <c r="A677" s="25"/>
      <c r="B677" s="50"/>
      <c r="C677" s="56"/>
      <c r="D677" s="120"/>
      <c r="E677" s="53"/>
      <c r="H677" s="106"/>
      <c r="I677" s="72"/>
      <c r="J677" s="21"/>
      <c r="K677" s="21"/>
      <c r="L677" s="21"/>
      <c r="M677" s="22"/>
      <c r="N677" s="22"/>
      <c r="O677" s="22"/>
      <c r="P677" s="22"/>
      <c r="Q677" s="22"/>
      <c r="R677" s="23"/>
      <c r="S677" s="22"/>
      <c r="T677" s="22"/>
      <c r="U677" s="22"/>
      <c r="V677" s="22"/>
      <c r="W677" s="24"/>
      <c r="X677" s="24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  <c r="AM677" s="22"/>
      <c r="AN677" s="22"/>
      <c r="AO677" s="22"/>
      <c r="AP677" s="22"/>
      <c r="AQ677" s="22"/>
      <c r="AR677" s="22"/>
      <c r="AS677" s="22"/>
      <c r="AT677" s="22"/>
      <c r="AU677" s="22"/>
      <c r="AV677" s="22"/>
      <c r="AW677" s="22"/>
      <c r="AX677" s="22"/>
      <c r="AY677" s="22"/>
      <c r="AZ677" s="22"/>
      <c r="BA677" s="22"/>
      <c r="BB677" s="22"/>
      <c r="BC677" s="22"/>
      <c r="BD677" s="22"/>
      <c r="BE677" s="22"/>
      <c r="BF677" s="22"/>
      <c r="BG677" s="22"/>
      <c r="BH677" s="22"/>
      <c r="BI677" s="22"/>
    </row>
    <row r="678">
      <c r="A678" s="25"/>
      <c r="B678" s="50"/>
      <c r="C678" s="56"/>
      <c r="D678" s="120"/>
      <c r="E678" s="53"/>
      <c r="H678" s="106"/>
      <c r="I678" s="72"/>
      <c r="J678" s="21"/>
      <c r="K678" s="21"/>
      <c r="L678" s="21"/>
      <c r="M678" s="22"/>
      <c r="N678" s="22"/>
      <c r="O678" s="22"/>
      <c r="P678" s="22"/>
      <c r="Q678" s="22"/>
      <c r="R678" s="23"/>
      <c r="S678" s="22"/>
      <c r="T678" s="22"/>
      <c r="U678" s="22"/>
      <c r="V678" s="22"/>
      <c r="W678" s="24"/>
      <c r="X678" s="24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  <c r="AL678" s="22"/>
      <c r="AM678" s="22"/>
      <c r="AN678" s="22"/>
      <c r="AO678" s="22"/>
      <c r="AP678" s="22"/>
      <c r="AQ678" s="22"/>
      <c r="AR678" s="22"/>
      <c r="AS678" s="22"/>
      <c r="AT678" s="22"/>
      <c r="AU678" s="22"/>
      <c r="AV678" s="22"/>
      <c r="AW678" s="22"/>
      <c r="AX678" s="22"/>
      <c r="AY678" s="22"/>
      <c r="AZ678" s="22"/>
      <c r="BA678" s="22"/>
      <c r="BB678" s="22"/>
      <c r="BC678" s="22"/>
      <c r="BD678" s="22"/>
      <c r="BE678" s="22"/>
      <c r="BF678" s="22"/>
      <c r="BG678" s="22"/>
      <c r="BH678" s="22"/>
      <c r="BI678" s="22"/>
    </row>
    <row r="679">
      <c r="A679" s="25"/>
      <c r="B679" s="50"/>
      <c r="C679" s="56"/>
      <c r="D679" s="120"/>
      <c r="E679" s="53"/>
      <c r="H679" s="106"/>
      <c r="I679" s="72"/>
      <c r="J679" s="21"/>
      <c r="K679" s="21"/>
      <c r="L679" s="21"/>
      <c r="M679" s="22"/>
      <c r="N679" s="22"/>
      <c r="O679" s="22"/>
      <c r="P679" s="22"/>
      <c r="Q679" s="22"/>
      <c r="R679" s="23"/>
      <c r="S679" s="22"/>
      <c r="T679" s="22"/>
      <c r="U679" s="22"/>
      <c r="V679" s="22"/>
      <c r="W679" s="24"/>
      <c r="X679" s="24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  <c r="AK679" s="22"/>
      <c r="AL679" s="22"/>
      <c r="AM679" s="22"/>
      <c r="AN679" s="22"/>
      <c r="AO679" s="22"/>
      <c r="AP679" s="22"/>
      <c r="AQ679" s="22"/>
      <c r="AR679" s="22"/>
      <c r="AS679" s="22"/>
      <c r="AT679" s="22"/>
      <c r="AU679" s="22"/>
      <c r="AV679" s="22"/>
      <c r="AW679" s="22"/>
      <c r="AX679" s="22"/>
      <c r="AY679" s="22"/>
      <c r="AZ679" s="22"/>
      <c r="BA679" s="22"/>
      <c r="BB679" s="22"/>
      <c r="BC679" s="22"/>
      <c r="BD679" s="22"/>
      <c r="BE679" s="22"/>
      <c r="BF679" s="22"/>
      <c r="BG679" s="22"/>
      <c r="BH679" s="22"/>
      <c r="BI679" s="22"/>
    </row>
    <row r="680">
      <c r="A680" s="25"/>
      <c r="B680" s="50"/>
      <c r="C680" s="56"/>
      <c r="D680" s="120"/>
      <c r="E680" s="53"/>
      <c r="H680" s="106"/>
      <c r="I680" s="72"/>
      <c r="J680" s="21"/>
      <c r="K680" s="21"/>
      <c r="L680" s="21"/>
      <c r="M680" s="22"/>
      <c r="N680" s="22"/>
      <c r="O680" s="22"/>
      <c r="P680" s="22"/>
      <c r="Q680" s="22"/>
      <c r="R680" s="23"/>
      <c r="S680" s="22"/>
      <c r="T680" s="22"/>
      <c r="U680" s="22"/>
      <c r="V680" s="22"/>
      <c r="W680" s="24"/>
      <c r="X680" s="24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  <c r="AL680" s="22"/>
      <c r="AM680" s="22"/>
      <c r="AN680" s="22"/>
      <c r="AO680" s="22"/>
      <c r="AP680" s="22"/>
      <c r="AQ680" s="22"/>
      <c r="AR680" s="22"/>
      <c r="AS680" s="22"/>
      <c r="AT680" s="22"/>
      <c r="AU680" s="22"/>
      <c r="AV680" s="22"/>
      <c r="AW680" s="22"/>
      <c r="AX680" s="22"/>
      <c r="AY680" s="22"/>
      <c r="AZ680" s="22"/>
      <c r="BA680" s="22"/>
      <c r="BB680" s="22"/>
      <c r="BC680" s="22"/>
      <c r="BD680" s="22"/>
      <c r="BE680" s="22"/>
      <c r="BF680" s="22"/>
      <c r="BG680" s="22"/>
      <c r="BH680" s="22"/>
      <c r="BI680" s="22"/>
    </row>
    <row r="681">
      <c r="A681" s="25"/>
      <c r="B681" s="50"/>
      <c r="C681" s="56"/>
      <c r="D681" s="120"/>
      <c r="E681" s="53"/>
      <c r="H681" s="106"/>
      <c r="I681" s="72"/>
      <c r="J681" s="21"/>
      <c r="K681" s="21"/>
      <c r="L681" s="21"/>
      <c r="M681" s="22"/>
      <c r="N681" s="22"/>
      <c r="O681" s="22"/>
      <c r="P681" s="22"/>
      <c r="Q681" s="22"/>
      <c r="R681" s="23"/>
      <c r="S681" s="22"/>
      <c r="T681" s="22"/>
      <c r="U681" s="22"/>
      <c r="V681" s="22"/>
      <c r="W681" s="24"/>
      <c r="X681" s="24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  <c r="AK681" s="22"/>
      <c r="AL681" s="22"/>
      <c r="AM681" s="22"/>
      <c r="AN681" s="22"/>
      <c r="AO681" s="22"/>
      <c r="AP681" s="22"/>
      <c r="AQ681" s="22"/>
      <c r="AR681" s="22"/>
      <c r="AS681" s="22"/>
      <c r="AT681" s="22"/>
      <c r="AU681" s="22"/>
      <c r="AV681" s="22"/>
      <c r="AW681" s="22"/>
      <c r="AX681" s="22"/>
      <c r="AY681" s="22"/>
      <c r="AZ681" s="22"/>
      <c r="BA681" s="22"/>
      <c r="BB681" s="22"/>
      <c r="BC681" s="22"/>
      <c r="BD681" s="22"/>
      <c r="BE681" s="22"/>
      <c r="BF681" s="22"/>
      <c r="BG681" s="22"/>
      <c r="BH681" s="22"/>
      <c r="BI681" s="22"/>
    </row>
    <row r="682">
      <c r="A682" s="25"/>
      <c r="B682" s="50"/>
      <c r="C682" s="56"/>
      <c r="D682" s="120"/>
      <c r="E682" s="53"/>
      <c r="H682" s="106"/>
      <c r="I682" s="72"/>
      <c r="J682" s="21"/>
      <c r="K682" s="21"/>
      <c r="L682" s="21"/>
      <c r="M682" s="22"/>
      <c r="N682" s="22"/>
      <c r="O682" s="22"/>
      <c r="P682" s="22"/>
      <c r="Q682" s="22"/>
      <c r="R682" s="23"/>
      <c r="S682" s="22"/>
      <c r="T682" s="22"/>
      <c r="U682" s="22"/>
      <c r="V682" s="22"/>
      <c r="W682" s="24"/>
      <c r="X682" s="24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  <c r="AL682" s="22"/>
      <c r="AM682" s="22"/>
      <c r="AN682" s="22"/>
      <c r="AO682" s="22"/>
      <c r="AP682" s="22"/>
      <c r="AQ682" s="22"/>
      <c r="AR682" s="22"/>
      <c r="AS682" s="22"/>
      <c r="AT682" s="22"/>
      <c r="AU682" s="22"/>
      <c r="AV682" s="22"/>
      <c r="AW682" s="22"/>
      <c r="AX682" s="22"/>
      <c r="AY682" s="22"/>
      <c r="AZ682" s="22"/>
      <c r="BA682" s="22"/>
      <c r="BB682" s="22"/>
      <c r="BC682" s="22"/>
      <c r="BD682" s="22"/>
      <c r="BE682" s="22"/>
      <c r="BF682" s="22"/>
      <c r="BG682" s="22"/>
      <c r="BH682" s="22"/>
      <c r="BI682" s="22"/>
    </row>
    <row r="683">
      <c r="A683" s="25"/>
      <c r="B683" s="50"/>
      <c r="C683" s="56"/>
      <c r="D683" s="120"/>
      <c r="E683" s="53"/>
      <c r="H683" s="106"/>
      <c r="I683" s="72"/>
      <c r="J683" s="21"/>
      <c r="K683" s="21"/>
      <c r="L683" s="21"/>
      <c r="M683" s="22"/>
      <c r="N683" s="22"/>
      <c r="O683" s="22"/>
      <c r="P683" s="22"/>
      <c r="Q683" s="22"/>
      <c r="R683" s="23"/>
      <c r="S683" s="22"/>
      <c r="T683" s="22"/>
      <c r="U683" s="22"/>
      <c r="V683" s="22"/>
      <c r="W683" s="24"/>
      <c r="X683" s="24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  <c r="AK683" s="22"/>
      <c r="AL683" s="22"/>
      <c r="AM683" s="22"/>
      <c r="AN683" s="22"/>
      <c r="AO683" s="22"/>
      <c r="AP683" s="22"/>
      <c r="AQ683" s="22"/>
      <c r="AR683" s="22"/>
      <c r="AS683" s="22"/>
      <c r="AT683" s="22"/>
      <c r="AU683" s="22"/>
      <c r="AV683" s="22"/>
      <c r="AW683" s="22"/>
      <c r="AX683" s="22"/>
      <c r="AY683" s="22"/>
      <c r="AZ683" s="22"/>
      <c r="BA683" s="22"/>
      <c r="BB683" s="22"/>
      <c r="BC683" s="22"/>
      <c r="BD683" s="22"/>
      <c r="BE683" s="22"/>
      <c r="BF683" s="22"/>
      <c r="BG683" s="22"/>
      <c r="BH683" s="22"/>
      <c r="BI683" s="22"/>
    </row>
    <row r="684">
      <c r="A684" s="25"/>
      <c r="B684" s="50"/>
      <c r="C684" s="56"/>
      <c r="D684" s="120"/>
      <c r="E684" s="53"/>
      <c r="H684" s="106"/>
      <c r="I684" s="72"/>
      <c r="J684" s="21"/>
      <c r="K684" s="21"/>
      <c r="L684" s="21"/>
      <c r="M684" s="22"/>
      <c r="N684" s="22"/>
      <c r="O684" s="22"/>
      <c r="P684" s="22"/>
      <c r="Q684" s="22"/>
      <c r="R684" s="23"/>
      <c r="S684" s="22"/>
      <c r="T684" s="22"/>
      <c r="U684" s="22"/>
      <c r="V684" s="22"/>
      <c r="W684" s="24"/>
      <c r="X684" s="24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  <c r="AL684" s="22"/>
      <c r="AM684" s="22"/>
      <c r="AN684" s="22"/>
      <c r="AO684" s="22"/>
      <c r="AP684" s="22"/>
      <c r="AQ684" s="22"/>
      <c r="AR684" s="22"/>
      <c r="AS684" s="22"/>
      <c r="AT684" s="22"/>
      <c r="AU684" s="22"/>
      <c r="AV684" s="22"/>
      <c r="AW684" s="22"/>
      <c r="AX684" s="22"/>
      <c r="AY684" s="22"/>
      <c r="AZ684" s="22"/>
      <c r="BA684" s="22"/>
      <c r="BB684" s="22"/>
      <c r="BC684" s="22"/>
      <c r="BD684" s="22"/>
      <c r="BE684" s="22"/>
      <c r="BF684" s="22"/>
      <c r="BG684" s="22"/>
      <c r="BH684" s="22"/>
      <c r="BI684" s="22"/>
    </row>
    <row r="685">
      <c r="A685" s="25"/>
      <c r="B685" s="50"/>
      <c r="C685" s="56"/>
      <c r="D685" s="120"/>
      <c r="E685" s="53"/>
      <c r="H685" s="106"/>
      <c r="I685" s="72"/>
      <c r="J685" s="21"/>
      <c r="K685" s="21"/>
      <c r="L685" s="21"/>
      <c r="M685" s="22"/>
      <c r="N685" s="22"/>
      <c r="O685" s="22"/>
      <c r="P685" s="22"/>
      <c r="Q685" s="22"/>
      <c r="R685" s="23"/>
      <c r="S685" s="22"/>
      <c r="T685" s="22"/>
      <c r="U685" s="22"/>
      <c r="V685" s="22"/>
      <c r="W685" s="24"/>
      <c r="X685" s="24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  <c r="AK685" s="22"/>
      <c r="AL685" s="22"/>
      <c r="AM685" s="22"/>
      <c r="AN685" s="22"/>
      <c r="AO685" s="22"/>
      <c r="AP685" s="22"/>
      <c r="AQ685" s="22"/>
      <c r="AR685" s="22"/>
      <c r="AS685" s="22"/>
      <c r="AT685" s="22"/>
      <c r="AU685" s="22"/>
      <c r="AV685" s="22"/>
      <c r="AW685" s="22"/>
      <c r="AX685" s="22"/>
      <c r="AY685" s="22"/>
      <c r="AZ685" s="22"/>
      <c r="BA685" s="22"/>
      <c r="BB685" s="22"/>
      <c r="BC685" s="22"/>
      <c r="BD685" s="22"/>
      <c r="BE685" s="22"/>
      <c r="BF685" s="22"/>
      <c r="BG685" s="22"/>
      <c r="BH685" s="22"/>
      <c r="BI685" s="22"/>
    </row>
    <row r="686">
      <c r="A686" s="25"/>
      <c r="B686" s="50"/>
      <c r="C686" s="56"/>
      <c r="D686" s="120"/>
      <c r="E686" s="53"/>
      <c r="H686" s="106"/>
      <c r="I686" s="72"/>
      <c r="J686" s="21"/>
      <c r="K686" s="21"/>
      <c r="L686" s="21"/>
      <c r="M686" s="22"/>
      <c r="N686" s="22"/>
      <c r="O686" s="22"/>
      <c r="P686" s="22"/>
      <c r="Q686" s="22"/>
      <c r="R686" s="23"/>
      <c r="S686" s="22"/>
      <c r="T686" s="22"/>
      <c r="U686" s="22"/>
      <c r="V686" s="22"/>
      <c r="W686" s="24"/>
      <c r="X686" s="24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  <c r="AL686" s="22"/>
      <c r="AM686" s="22"/>
      <c r="AN686" s="22"/>
      <c r="AO686" s="22"/>
      <c r="AP686" s="22"/>
      <c r="AQ686" s="22"/>
      <c r="AR686" s="22"/>
      <c r="AS686" s="22"/>
      <c r="AT686" s="22"/>
      <c r="AU686" s="22"/>
      <c r="AV686" s="22"/>
      <c r="AW686" s="22"/>
      <c r="AX686" s="22"/>
      <c r="AY686" s="22"/>
      <c r="AZ686" s="22"/>
      <c r="BA686" s="22"/>
      <c r="BB686" s="22"/>
      <c r="BC686" s="22"/>
      <c r="BD686" s="22"/>
      <c r="BE686" s="22"/>
      <c r="BF686" s="22"/>
      <c r="BG686" s="22"/>
      <c r="BH686" s="22"/>
      <c r="BI686" s="22"/>
    </row>
    <row r="687">
      <c r="A687" s="25"/>
      <c r="B687" s="50"/>
      <c r="C687" s="56"/>
      <c r="D687" s="120"/>
      <c r="E687" s="53"/>
      <c r="H687" s="106"/>
      <c r="I687" s="72"/>
      <c r="J687" s="21"/>
      <c r="K687" s="21"/>
      <c r="L687" s="21"/>
      <c r="M687" s="22"/>
      <c r="N687" s="22"/>
      <c r="O687" s="22"/>
      <c r="P687" s="22"/>
      <c r="Q687" s="22"/>
      <c r="R687" s="23"/>
      <c r="S687" s="22"/>
      <c r="T687" s="22"/>
      <c r="U687" s="22"/>
      <c r="V687" s="22"/>
      <c r="W687" s="24"/>
      <c r="X687" s="24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  <c r="AL687" s="22"/>
      <c r="AM687" s="22"/>
      <c r="AN687" s="22"/>
      <c r="AO687" s="22"/>
      <c r="AP687" s="22"/>
      <c r="AQ687" s="22"/>
      <c r="AR687" s="22"/>
      <c r="AS687" s="22"/>
      <c r="AT687" s="22"/>
      <c r="AU687" s="22"/>
      <c r="AV687" s="22"/>
      <c r="AW687" s="22"/>
      <c r="AX687" s="22"/>
      <c r="AY687" s="22"/>
      <c r="AZ687" s="22"/>
      <c r="BA687" s="22"/>
      <c r="BB687" s="22"/>
      <c r="BC687" s="22"/>
      <c r="BD687" s="22"/>
      <c r="BE687" s="22"/>
      <c r="BF687" s="22"/>
      <c r="BG687" s="22"/>
      <c r="BH687" s="22"/>
      <c r="BI687" s="22"/>
    </row>
    <row r="688">
      <c r="A688" s="25"/>
      <c r="B688" s="50"/>
      <c r="C688" s="56"/>
      <c r="D688" s="120"/>
      <c r="E688" s="53"/>
      <c r="H688" s="106"/>
      <c r="I688" s="72"/>
      <c r="J688" s="21"/>
      <c r="K688" s="21"/>
      <c r="L688" s="21"/>
      <c r="M688" s="22"/>
      <c r="N688" s="22"/>
      <c r="O688" s="22"/>
      <c r="P688" s="22"/>
      <c r="Q688" s="22"/>
      <c r="R688" s="23"/>
      <c r="S688" s="22"/>
      <c r="T688" s="22"/>
      <c r="U688" s="22"/>
      <c r="V688" s="22"/>
      <c r="W688" s="24"/>
      <c r="X688" s="24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  <c r="AL688" s="22"/>
      <c r="AM688" s="22"/>
      <c r="AN688" s="22"/>
      <c r="AO688" s="22"/>
      <c r="AP688" s="22"/>
      <c r="AQ688" s="22"/>
      <c r="AR688" s="22"/>
      <c r="AS688" s="22"/>
      <c r="AT688" s="22"/>
      <c r="AU688" s="22"/>
      <c r="AV688" s="22"/>
      <c r="AW688" s="22"/>
      <c r="AX688" s="22"/>
      <c r="AY688" s="22"/>
      <c r="AZ688" s="22"/>
      <c r="BA688" s="22"/>
      <c r="BB688" s="22"/>
      <c r="BC688" s="22"/>
      <c r="BD688" s="22"/>
      <c r="BE688" s="22"/>
      <c r="BF688" s="22"/>
      <c r="BG688" s="22"/>
      <c r="BH688" s="22"/>
      <c r="BI688" s="22"/>
    </row>
    <row r="689">
      <c r="A689" s="25"/>
      <c r="B689" s="50"/>
      <c r="C689" s="56"/>
      <c r="D689" s="120"/>
      <c r="E689" s="53"/>
      <c r="H689" s="106"/>
      <c r="I689" s="72"/>
      <c r="J689" s="21"/>
      <c r="K689" s="21"/>
      <c r="L689" s="21"/>
      <c r="M689" s="22"/>
      <c r="N689" s="22"/>
      <c r="O689" s="22"/>
      <c r="P689" s="22"/>
      <c r="Q689" s="22"/>
      <c r="R689" s="23"/>
      <c r="S689" s="22"/>
      <c r="T689" s="22"/>
      <c r="U689" s="22"/>
      <c r="V689" s="22"/>
      <c r="W689" s="24"/>
      <c r="X689" s="24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  <c r="AM689" s="22"/>
      <c r="AN689" s="22"/>
      <c r="AO689" s="22"/>
      <c r="AP689" s="22"/>
      <c r="AQ689" s="22"/>
      <c r="AR689" s="22"/>
      <c r="AS689" s="22"/>
      <c r="AT689" s="22"/>
      <c r="AU689" s="22"/>
      <c r="AV689" s="22"/>
      <c r="AW689" s="22"/>
      <c r="AX689" s="22"/>
      <c r="AY689" s="22"/>
      <c r="AZ689" s="22"/>
      <c r="BA689" s="22"/>
      <c r="BB689" s="22"/>
      <c r="BC689" s="22"/>
      <c r="BD689" s="22"/>
      <c r="BE689" s="22"/>
      <c r="BF689" s="22"/>
      <c r="BG689" s="22"/>
      <c r="BH689" s="22"/>
      <c r="BI689" s="22"/>
    </row>
    <row r="690">
      <c r="A690" s="25"/>
      <c r="B690" s="50"/>
      <c r="C690" s="56"/>
      <c r="D690" s="120"/>
      <c r="E690" s="53"/>
      <c r="H690" s="106"/>
      <c r="I690" s="72"/>
      <c r="J690" s="21"/>
      <c r="K690" s="21"/>
      <c r="L690" s="21"/>
      <c r="M690" s="22"/>
      <c r="N690" s="22"/>
      <c r="O690" s="22"/>
      <c r="P690" s="22"/>
      <c r="Q690" s="22"/>
      <c r="R690" s="23"/>
      <c r="S690" s="22"/>
      <c r="T690" s="22"/>
      <c r="U690" s="22"/>
      <c r="V690" s="22"/>
      <c r="W690" s="24"/>
      <c r="X690" s="24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  <c r="AL690" s="22"/>
      <c r="AM690" s="22"/>
      <c r="AN690" s="22"/>
      <c r="AO690" s="22"/>
      <c r="AP690" s="22"/>
      <c r="AQ690" s="22"/>
      <c r="AR690" s="22"/>
      <c r="AS690" s="22"/>
      <c r="AT690" s="22"/>
      <c r="AU690" s="22"/>
      <c r="AV690" s="22"/>
      <c r="AW690" s="22"/>
      <c r="AX690" s="22"/>
      <c r="AY690" s="22"/>
      <c r="AZ690" s="22"/>
      <c r="BA690" s="22"/>
      <c r="BB690" s="22"/>
      <c r="BC690" s="22"/>
      <c r="BD690" s="22"/>
      <c r="BE690" s="22"/>
      <c r="BF690" s="22"/>
      <c r="BG690" s="22"/>
      <c r="BH690" s="22"/>
      <c r="BI690" s="22"/>
    </row>
    <row r="691">
      <c r="A691" s="25"/>
      <c r="B691" s="50"/>
      <c r="C691" s="56"/>
      <c r="D691" s="120"/>
      <c r="E691" s="53"/>
      <c r="H691" s="106"/>
      <c r="I691" s="72"/>
      <c r="J691" s="21"/>
      <c r="K691" s="21"/>
      <c r="L691" s="21"/>
      <c r="M691" s="22"/>
      <c r="N691" s="22"/>
      <c r="O691" s="22"/>
      <c r="P691" s="22"/>
      <c r="Q691" s="22"/>
      <c r="R691" s="23"/>
      <c r="S691" s="22"/>
      <c r="T691" s="22"/>
      <c r="U691" s="22"/>
      <c r="V691" s="22"/>
      <c r="W691" s="24"/>
      <c r="X691" s="24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  <c r="AK691" s="22"/>
      <c r="AL691" s="22"/>
      <c r="AM691" s="22"/>
      <c r="AN691" s="22"/>
      <c r="AO691" s="22"/>
      <c r="AP691" s="22"/>
      <c r="AQ691" s="22"/>
      <c r="AR691" s="22"/>
      <c r="AS691" s="22"/>
      <c r="AT691" s="22"/>
      <c r="AU691" s="22"/>
      <c r="AV691" s="22"/>
      <c r="AW691" s="22"/>
      <c r="AX691" s="22"/>
      <c r="AY691" s="22"/>
      <c r="AZ691" s="22"/>
      <c r="BA691" s="22"/>
      <c r="BB691" s="22"/>
      <c r="BC691" s="22"/>
      <c r="BD691" s="22"/>
      <c r="BE691" s="22"/>
      <c r="BF691" s="22"/>
      <c r="BG691" s="22"/>
      <c r="BH691" s="22"/>
      <c r="BI691" s="22"/>
    </row>
    <row r="692">
      <c r="A692" s="25"/>
      <c r="B692" s="50"/>
      <c r="C692" s="56"/>
      <c r="D692" s="120"/>
      <c r="E692" s="53"/>
      <c r="H692" s="106"/>
      <c r="I692" s="72"/>
      <c r="J692" s="21"/>
      <c r="K692" s="21"/>
      <c r="L692" s="21"/>
      <c r="M692" s="22"/>
      <c r="N692" s="22"/>
      <c r="O692" s="22"/>
      <c r="P692" s="22"/>
      <c r="Q692" s="22"/>
      <c r="R692" s="23"/>
      <c r="S692" s="22"/>
      <c r="T692" s="22"/>
      <c r="U692" s="22"/>
      <c r="V692" s="22"/>
      <c r="W692" s="24"/>
      <c r="X692" s="24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  <c r="AL692" s="22"/>
      <c r="AM692" s="22"/>
      <c r="AN692" s="22"/>
      <c r="AO692" s="22"/>
      <c r="AP692" s="22"/>
      <c r="AQ692" s="22"/>
      <c r="AR692" s="22"/>
      <c r="AS692" s="22"/>
      <c r="AT692" s="22"/>
      <c r="AU692" s="22"/>
      <c r="AV692" s="22"/>
      <c r="AW692" s="22"/>
      <c r="AX692" s="22"/>
      <c r="AY692" s="22"/>
      <c r="AZ692" s="22"/>
      <c r="BA692" s="22"/>
      <c r="BB692" s="22"/>
      <c r="BC692" s="22"/>
      <c r="BD692" s="22"/>
      <c r="BE692" s="22"/>
      <c r="BF692" s="22"/>
      <c r="BG692" s="22"/>
      <c r="BH692" s="22"/>
      <c r="BI692" s="22"/>
    </row>
    <row r="693">
      <c r="A693" s="25"/>
      <c r="B693" s="50"/>
      <c r="C693" s="56"/>
      <c r="D693" s="120"/>
      <c r="E693" s="53"/>
      <c r="H693" s="106"/>
      <c r="I693" s="72"/>
      <c r="J693" s="21"/>
      <c r="K693" s="21"/>
      <c r="L693" s="21"/>
      <c r="M693" s="22"/>
      <c r="N693" s="22"/>
      <c r="O693" s="22"/>
      <c r="P693" s="22"/>
      <c r="Q693" s="22"/>
      <c r="R693" s="23"/>
      <c r="S693" s="22"/>
      <c r="T693" s="22"/>
      <c r="U693" s="22"/>
      <c r="V693" s="22"/>
      <c r="W693" s="24"/>
      <c r="X693" s="24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  <c r="AM693" s="22"/>
      <c r="AN693" s="22"/>
      <c r="AO693" s="22"/>
      <c r="AP693" s="22"/>
      <c r="AQ693" s="22"/>
      <c r="AR693" s="22"/>
      <c r="AS693" s="22"/>
      <c r="AT693" s="22"/>
      <c r="AU693" s="22"/>
      <c r="AV693" s="22"/>
      <c r="AW693" s="22"/>
      <c r="AX693" s="22"/>
      <c r="AY693" s="22"/>
      <c r="AZ693" s="22"/>
      <c r="BA693" s="22"/>
      <c r="BB693" s="22"/>
      <c r="BC693" s="22"/>
      <c r="BD693" s="22"/>
      <c r="BE693" s="22"/>
      <c r="BF693" s="22"/>
      <c r="BG693" s="22"/>
      <c r="BH693" s="22"/>
      <c r="BI693" s="22"/>
    </row>
    <row r="694">
      <c r="A694" s="25"/>
      <c r="B694" s="50"/>
      <c r="C694" s="56"/>
      <c r="D694" s="120"/>
      <c r="E694" s="53"/>
      <c r="H694" s="106"/>
      <c r="I694" s="72"/>
      <c r="J694" s="21"/>
      <c r="K694" s="21"/>
      <c r="L694" s="21"/>
      <c r="M694" s="22"/>
      <c r="N694" s="22"/>
      <c r="O694" s="22"/>
      <c r="P694" s="22"/>
      <c r="Q694" s="22"/>
      <c r="R694" s="23"/>
      <c r="S694" s="22"/>
      <c r="T694" s="22"/>
      <c r="U694" s="22"/>
      <c r="V694" s="22"/>
      <c r="W694" s="24"/>
      <c r="X694" s="24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  <c r="AL694" s="22"/>
      <c r="AM694" s="22"/>
      <c r="AN694" s="22"/>
      <c r="AO694" s="22"/>
      <c r="AP694" s="22"/>
      <c r="AQ694" s="22"/>
      <c r="AR694" s="22"/>
      <c r="AS694" s="22"/>
      <c r="AT694" s="22"/>
      <c r="AU694" s="22"/>
      <c r="AV694" s="22"/>
      <c r="AW694" s="22"/>
      <c r="AX694" s="22"/>
      <c r="AY694" s="22"/>
      <c r="AZ694" s="22"/>
      <c r="BA694" s="22"/>
      <c r="BB694" s="22"/>
      <c r="BC694" s="22"/>
      <c r="BD694" s="22"/>
      <c r="BE694" s="22"/>
      <c r="BF694" s="22"/>
      <c r="BG694" s="22"/>
      <c r="BH694" s="22"/>
      <c r="BI694" s="22"/>
    </row>
    <row r="695">
      <c r="A695" s="25"/>
      <c r="B695" s="50"/>
      <c r="C695" s="56"/>
      <c r="D695" s="120"/>
      <c r="E695" s="53"/>
      <c r="H695" s="106"/>
      <c r="I695" s="72"/>
      <c r="J695" s="21"/>
      <c r="K695" s="21"/>
      <c r="L695" s="21"/>
      <c r="M695" s="22"/>
      <c r="N695" s="22"/>
      <c r="O695" s="22"/>
      <c r="P695" s="22"/>
      <c r="Q695" s="22"/>
      <c r="R695" s="23"/>
      <c r="S695" s="22"/>
      <c r="T695" s="22"/>
      <c r="U695" s="22"/>
      <c r="V695" s="22"/>
      <c r="W695" s="24"/>
      <c r="X695" s="24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  <c r="AK695" s="22"/>
      <c r="AL695" s="22"/>
      <c r="AM695" s="22"/>
      <c r="AN695" s="22"/>
      <c r="AO695" s="22"/>
      <c r="AP695" s="22"/>
      <c r="AQ695" s="22"/>
      <c r="AR695" s="22"/>
      <c r="AS695" s="22"/>
      <c r="AT695" s="22"/>
      <c r="AU695" s="22"/>
      <c r="AV695" s="22"/>
      <c r="AW695" s="22"/>
      <c r="AX695" s="22"/>
      <c r="AY695" s="22"/>
      <c r="AZ695" s="22"/>
      <c r="BA695" s="22"/>
      <c r="BB695" s="22"/>
      <c r="BC695" s="22"/>
      <c r="BD695" s="22"/>
      <c r="BE695" s="22"/>
      <c r="BF695" s="22"/>
      <c r="BG695" s="22"/>
      <c r="BH695" s="22"/>
      <c r="BI695" s="22"/>
    </row>
    <row r="696">
      <c r="A696" s="25"/>
      <c r="B696" s="50"/>
      <c r="C696" s="56"/>
      <c r="D696" s="120"/>
      <c r="E696" s="53"/>
      <c r="H696" s="106"/>
      <c r="I696" s="72"/>
      <c r="J696" s="21"/>
      <c r="K696" s="21"/>
      <c r="L696" s="21"/>
      <c r="M696" s="22"/>
      <c r="N696" s="22"/>
      <c r="O696" s="22"/>
      <c r="P696" s="22"/>
      <c r="Q696" s="22"/>
      <c r="R696" s="23"/>
      <c r="S696" s="22"/>
      <c r="T696" s="22"/>
      <c r="U696" s="22"/>
      <c r="V696" s="22"/>
      <c r="W696" s="24"/>
      <c r="X696" s="24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  <c r="AL696" s="22"/>
      <c r="AM696" s="22"/>
      <c r="AN696" s="22"/>
      <c r="AO696" s="22"/>
      <c r="AP696" s="22"/>
      <c r="AQ696" s="22"/>
      <c r="AR696" s="22"/>
      <c r="AS696" s="22"/>
      <c r="AT696" s="22"/>
      <c r="AU696" s="22"/>
      <c r="AV696" s="22"/>
      <c r="AW696" s="22"/>
      <c r="AX696" s="22"/>
      <c r="AY696" s="22"/>
      <c r="AZ696" s="22"/>
      <c r="BA696" s="22"/>
      <c r="BB696" s="22"/>
      <c r="BC696" s="22"/>
      <c r="BD696" s="22"/>
      <c r="BE696" s="22"/>
      <c r="BF696" s="22"/>
      <c r="BG696" s="22"/>
      <c r="BH696" s="22"/>
      <c r="BI696" s="22"/>
    </row>
    <row r="697">
      <c r="A697" s="25"/>
      <c r="B697" s="50"/>
      <c r="C697" s="56"/>
      <c r="D697" s="120"/>
      <c r="E697" s="53"/>
      <c r="H697" s="106"/>
      <c r="I697" s="72"/>
      <c r="J697" s="21"/>
      <c r="K697" s="21"/>
      <c r="L697" s="21"/>
      <c r="M697" s="22"/>
      <c r="N697" s="22"/>
      <c r="O697" s="22"/>
      <c r="P697" s="22"/>
      <c r="Q697" s="22"/>
      <c r="R697" s="23"/>
      <c r="S697" s="22"/>
      <c r="T697" s="22"/>
      <c r="U697" s="22"/>
      <c r="V697" s="22"/>
      <c r="W697" s="24"/>
      <c r="X697" s="24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  <c r="AM697" s="22"/>
      <c r="AN697" s="22"/>
      <c r="AO697" s="22"/>
      <c r="AP697" s="22"/>
      <c r="AQ697" s="22"/>
      <c r="AR697" s="22"/>
      <c r="AS697" s="22"/>
      <c r="AT697" s="22"/>
      <c r="AU697" s="22"/>
      <c r="AV697" s="22"/>
      <c r="AW697" s="22"/>
      <c r="AX697" s="22"/>
      <c r="AY697" s="22"/>
      <c r="AZ697" s="22"/>
      <c r="BA697" s="22"/>
      <c r="BB697" s="22"/>
      <c r="BC697" s="22"/>
      <c r="BD697" s="22"/>
      <c r="BE697" s="22"/>
      <c r="BF697" s="22"/>
      <c r="BG697" s="22"/>
      <c r="BH697" s="22"/>
      <c r="BI697" s="22"/>
    </row>
    <row r="698">
      <c r="A698" s="25"/>
      <c r="B698" s="50"/>
      <c r="C698" s="56"/>
      <c r="D698" s="120"/>
      <c r="E698" s="53"/>
      <c r="H698" s="106"/>
      <c r="I698" s="72"/>
      <c r="J698" s="21"/>
      <c r="K698" s="21"/>
      <c r="L698" s="21"/>
      <c r="M698" s="22"/>
      <c r="N698" s="22"/>
      <c r="O698" s="22"/>
      <c r="P698" s="22"/>
      <c r="Q698" s="22"/>
      <c r="R698" s="23"/>
      <c r="S698" s="22"/>
      <c r="T698" s="22"/>
      <c r="U698" s="22"/>
      <c r="V698" s="22"/>
      <c r="W698" s="24"/>
      <c r="X698" s="24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  <c r="AL698" s="22"/>
      <c r="AM698" s="22"/>
      <c r="AN698" s="22"/>
      <c r="AO698" s="22"/>
      <c r="AP698" s="22"/>
      <c r="AQ698" s="22"/>
      <c r="AR698" s="22"/>
      <c r="AS698" s="22"/>
      <c r="AT698" s="22"/>
      <c r="AU698" s="22"/>
      <c r="AV698" s="22"/>
      <c r="AW698" s="22"/>
      <c r="AX698" s="22"/>
      <c r="AY698" s="22"/>
      <c r="AZ698" s="22"/>
      <c r="BA698" s="22"/>
      <c r="BB698" s="22"/>
      <c r="BC698" s="22"/>
      <c r="BD698" s="22"/>
      <c r="BE698" s="22"/>
      <c r="BF698" s="22"/>
      <c r="BG698" s="22"/>
      <c r="BH698" s="22"/>
      <c r="BI698" s="22"/>
    </row>
    <row r="699">
      <c r="A699" s="25"/>
      <c r="B699" s="50"/>
      <c r="C699" s="56"/>
      <c r="D699" s="120"/>
      <c r="E699" s="53"/>
      <c r="H699" s="106"/>
      <c r="I699" s="72"/>
      <c r="J699" s="21"/>
      <c r="K699" s="21"/>
      <c r="L699" s="21"/>
      <c r="M699" s="22"/>
      <c r="N699" s="22"/>
      <c r="O699" s="22"/>
      <c r="P699" s="22"/>
      <c r="Q699" s="22"/>
      <c r="R699" s="23"/>
      <c r="S699" s="22"/>
      <c r="T699" s="22"/>
      <c r="U699" s="22"/>
      <c r="V699" s="22"/>
      <c r="W699" s="24"/>
      <c r="X699" s="24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  <c r="AK699" s="22"/>
      <c r="AL699" s="22"/>
      <c r="AM699" s="22"/>
      <c r="AN699" s="22"/>
      <c r="AO699" s="22"/>
      <c r="AP699" s="22"/>
      <c r="AQ699" s="22"/>
      <c r="AR699" s="22"/>
      <c r="AS699" s="22"/>
      <c r="AT699" s="22"/>
      <c r="AU699" s="22"/>
      <c r="AV699" s="22"/>
      <c r="AW699" s="22"/>
      <c r="AX699" s="22"/>
      <c r="AY699" s="22"/>
      <c r="AZ699" s="22"/>
      <c r="BA699" s="22"/>
      <c r="BB699" s="22"/>
      <c r="BC699" s="22"/>
      <c r="BD699" s="22"/>
      <c r="BE699" s="22"/>
      <c r="BF699" s="22"/>
      <c r="BG699" s="22"/>
      <c r="BH699" s="22"/>
      <c r="BI699" s="22"/>
    </row>
    <row r="700">
      <c r="A700" s="25"/>
      <c r="B700" s="50"/>
      <c r="C700" s="56"/>
      <c r="D700" s="120"/>
      <c r="E700" s="53"/>
      <c r="H700" s="106"/>
      <c r="I700" s="72"/>
      <c r="J700" s="21"/>
      <c r="K700" s="21"/>
      <c r="L700" s="21"/>
      <c r="M700" s="22"/>
      <c r="N700" s="22"/>
      <c r="O700" s="22"/>
      <c r="P700" s="22"/>
      <c r="Q700" s="22"/>
      <c r="R700" s="23"/>
      <c r="S700" s="22"/>
      <c r="T700" s="22"/>
      <c r="U700" s="22"/>
      <c r="V700" s="22"/>
      <c r="W700" s="24"/>
      <c r="X700" s="24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  <c r="AK700" s="22"/>
      <c r="AL700" s="22"/>
      <c r="AM700" s="22"/>
      <c r="AN700" s="22"/>
      <c r="AO700" s="22"/>
      <c r="AP700" s="22"/>
      <c r="AQ700" s="22"/>
      <c r="AR700" s="22"/>
      <c r="AS700" s="22"/>
      <c r="AT700" s="22"/>
      <c r="AU700" s="22"/>
      <c r="AV700" s="22"/>
      <c r="AW700" s="22"/>
      <c r="AX700" s="22"/>
      <c r="AY700" s="22"/>
      <c r="AZ700" s="22"/>
      <c r="BA700" s="22"/>
      <c r="BB700" s="22"/>
      <c r="BC700" s="22"/>
      <c r="BD700" s="22"/>
      <c r="BE700" s="22"/>
      <c r="BF700" s="22"/>
      <c r="BG700" s="22"/>
      <c r="BH700" s="22"/>
      <c r="BI700" s="22"/>
    </row>
    <row r="701">
      <c r="A701" s="25"/>
      <c r="B701" s="50"/>
      <c r="C701" s="56"/>
      <c r="D701" s="120"/>
      <c r="E701" s="53"/>
      <c r="H701" s="106"/>
      <c r="I701" s="72"/>
      <c r="J701" s="21"/>
      <c r="K701" s="21"/>
      <c r="L701" s="21"/>
      <c r="M701" s="22"/>
      <c r="N701" s="22"/>
      <c r="O701" s="22"/>
      <c r="P701" s="22"/>
      <c r="Q701" s="22"/>
      <c r="R701" s="23"/>
      <c r="S701" s="22"/>
      <c r="T701" s="22"/>
      <c r="U701" s="22"/>
      <c r="V701" s="22"/>
      <c r="W701" s="24"/>
      <c r="X701" s="24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  <c r="AL701" s="22"/>
      <c r="AM701" s="22"/>
      <c r="AN701" s="22"/>
      <c r="AO701" s="22"/>
      <c r="AP701" s="22"/>
      <c r="AQ701" s="22"/>
      <c r="AR701" s="22"/>
      <c r="AS701" s="22"/>
      <c r="AT701" s="22"/>
      <c r="AU701" s="22"/>
      <c r="AV701" s="22"/>
      <c r="AW701" s="22"/>
      <c r="AX701" s="22"/>
      <c r="AY701" s="22"/>
      <c r="AZ701" s="22"/>
      <c r="BA701" s="22"/>
      <c r="BB701" s="22"/>
      <c r="BC701" s="22"/>
      <c r="BD701" s="22"/>
      <c r="BE701" s="22"/>
      <c r="BF701" s="22"/>
      <c r="BG701" s="22"/>
      <c r="BH701" s="22"/>
      <c r="BI701" s="22"/>
    </row>
    <row r="702">
      <c r="A702" s="25"/>
      <c r="B702" s="50"/>
      <c r="C702" s="56"/>
      <c r="D702" s="120"/>
      <c r="E702" s="53"/>
      <c r="H702" s="106"/>
      <c r="I702" s="72"/>
      <c r="J702" s="21"/>
      <c r="K702" s="21"/>
      <c r="L702" s="21"/>
      <c r="M702" s="22"/>
      <c r="N702" s="22"/>
      <c r="O702" s="22"/>
      <c r="P702" s="22"/>
      <c r="Q702" s="22"/>
      <c r="R702" s="23"/>
      <c r="S702" s="22"/>
      <c r="T702" s="22"/>
      <c r="U702" s="22"/>
      <c r="V702" s="22"/>
      <c r="W702" s="24"/>
      <c r="X702" s="24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  <c r="AK702" s="22"/>
      <c r="AL702" s="22"/>
      <c r="AM702" s="22"/>
      <c r="AN702" s="22"/>
      <c r="AO702" s="22"/>
      <c r="AP702" s="22"/>
      <c r="AQ702" s="22"/>
      <c r="AR702" s="22"/>
      <c r="AS702" s="22"/>
      <c r="AT702" s="22"/>
      <c r="AU702" s="22"/>
      <c r="AV702" s="22"/>
      <c r="AW702" s="22"/>
      <c r="AX702" s="22"/>
      <c r="AY702" s="22"/>
      <c r="AZ702" s="22"/>
      <c r="BA702" s="22"/>
      <c r="BB702" s="22"/>
      <c r="BC702" s="22"/>
      <c r="BD702" s="22"/>
      <c r="BE702" s="22"/>
      <c r="BF702" s="22"/>
      <c r="BG702" s="22"/>
      <c r="BH702" s="22"/>
      <c r="BI702" s="22"/>
    </row>
    <row r="703">
      <c r="A703" s="25"/>
      <c r="B703" s="50"/>
      <c r="C703" s="56"/>
      <c r="D703" s="120"/>
      <c r="E703" s="53"/>
      <c r="H703" s="106"/>
      <c r="I703" s="72"/>
      <c r="J703" s="21"/>
      <c r="K703" s="21"/>
      <c r="L703" s="21"/>
      <c r="M703" s="22"/>
      <c r="N703" s="22"/>
      <c r="O703" s="22"/>
      <c r="P703" s="22"/>
      <c r="Q703" s="22"/>
      <c r="R703" s="23"/>
      <c r="S703" s="22"/>
      <c r="T703" s="22"/>
      <c r="U703" s="22"/>
      <c r="V703" s="22"/>
      <c r="W703" s="24"/>
      <c r="X703" s="24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  <c r="AK703" s="22"/>
      <c r="AL703" s="22"/>
      <c r="AM703" s="22"/>
      <c r="AN703" s="22"/>
      <c r="AO703" s="22"/>
      <c r="AP703" s="22"/>
      <c r="AQ703" s="22"/>
      <c r="AR703" s="22"/>
      <c r="AS703" s="22"/>
      <c r="AT703" s="22"/>
      <c r="AU703" s="22"/>
      <c r="AV703" s="22"/>
      <c r="AW703" s="22"/>
      <c r="AX703" s="22"/>
      <c r="AY703" s="22"/>
      <c r="AZ703" s="22"/>
      <c r="BA703" s="22"/>
      <c r="BB703" s="22"/>
      <c r="BC703" s="22"/>
      <c r="BD703" s="22"/>
      <c r="BE703" s="22"/>
      <c r="BF703" s="22"/>
      <c r="BG703" s="22"/>
      <c r="BH703" s="22"/>
      <c r="BI703" s="22"/>
    </row>
    <row r="704">
      <c r="A704" s="25"/>
      <c r="B704" s="50"/>
      <c r="C704" s="56"/>
      <c r="D704" s="120"/>
      <c r="E704" s="53"/>
      <c r="H704" s="106"/>
      <c r="I704" s="72"/>
      <c r="J704" s="21"/>
      <c r="K704" s="21"/>
      <c r="L704" s="21"/>
      <c r="M704" s="22"/>
      <c r="N704" s="22"/>
      <c r="O704" s="22"/>
      <c r="P704" s="22"/>
      <c r="Q704" s="22"/>
      <c r="R704" s="23"/>
      <c r="S704" s="22"/>
      <c r="T704" s="22"/>
      <c r="U704" s="22"/>
      <c r="V704" s="22"/>
      <c r="W704" s="24"/>
      <c r="X704" s="24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  <c r="AK704" s="22"/>
      <c r="AL704" s="22"/>
      <c r="AM704" s="22"/>
      <c r="AN704" s="22"/>
      <c r="AO704" s="22"/>
      <c r="AP704" s="22"/>
      <c r="AQ704" s="22"/>
      <c r="AR704" s="22"/>
      <c r="AS704" s="22"/>
      <c r="AT704" s="22"/>
      <c r="AU704" s="22"/>
      <c r="AV704" s="22"/>
      <c r="AW704" s="22"/>
      <c r="AX704" s="22"/>
      <c r="AY704" s="22"/>
      <c r="AZ704" s="22"/>
      <c r="BA704" s="22"/>
      <c r="BB704" s="22"/>
      <c r="BC704" s="22"/>
      <c r="BD704" s="22"/>
      <c r="BE704" s="22"/>
      <c r="BF704" s="22"/>
      <c r="BG704" s="22"/>
      <c r="BH704" s="22"/>
      <c r="BI704" s="22"/>
    </row>
    <row r="705">
      <c r="A705" s="25"/>
      <c r="B705" s="50"/>
      <c r="C705" s="56"/>
      <c r="D705" s="120"/>
      <c r="E705" s="53"/>
      <c r="H705" s="106"/>
      <c r="I705" s="72"/>
      <c r="J705" s="21"/>
      <c r="K705" s="21"/>
      <c r="L705" s="21"/>
      <c r="M705" s="22"/>
      <c r="N705" s="22"/>
      <c r="O705" s="22"/>
      <c r="P705" s="22"/>
      <c r="Q705" s="22"/>
      <c r="R705" s="23"/>
      <c r="S705" s="22"/>
      <c r="T705" s="22"/>
      <c r="U705" s="22"/>
      <c r="V705" s="22"/>
      <c r="W705" s="24"/>
      <c r="X705" s="24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  <c r="AL705" s="22"/>
      <c r="AM705" s="22"/>
      <c r="AN705" s="22"/>
      <c r="AO705" s="22"/>
      <c r="AP705" s="22"/>
      <c r="AQ705" s="22"/>
      <c r="AR705" s="22"/>
      <c r="AS705" s="22"/>
      <c r="AT705" s="22"/>
      <c r="AU705" s="22"/>
      <c r="AV705" s="22"/>
      <c r="AW705" s="22"/>
      <c r="AX705" s="22"/>
      <c r="AY705" s="22"/>
      <c r="AZ705" s="22"/>
      <c r="BA705" s="22"/>
      <c r="BB705" s="22"/>
      <c r="BC705" s="22"/>
      <c r="BD705" s="22"/>
      <c r="BE705" s="22"/>
      <c r="BF705" s="22"/>
      <c r="BG705" s="22"/>
      <c r="BH705" s="22"/>
      <c r="BI705" s="22"/>
    </row>
    <row r="706">
      <c r="A706" s="25"/>
      <c r="B706" s="50"/>
      <c r="C706" s="56"/>
      <c r="D706" s="120"/>
      <c r="E706" s="53"/>
      <c r="H706" s="106"/>
      <c r="I706" s="72"/>
      <c r="J706" s="21"/>
      <c r="K706" s="21"/>
      <c r="L706" s="21"/>
      <c r="M706" s="22"/>
      <c r="N706" s="22"/>
      <c r="O706" s="22"/>
      <c r="P706" s="22"/>
      <c r="Q706" s="22"/>
      <c r="R706" s="23"/>
      <c r="S706" s="22"/>
      <c r="T706" s="22"/>
      <c r="U706" s="22"/>
      <c r="V706" s="22"/>
      <c r="W706" s="24"/>
      <c r="X706" s="24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  <c r="AK706" s="22"/>
      <c r="AL706" s="22"/>
      <c r="AM706" s="22"/>
      <c r="AN706" s="22"/>
      <c r="AO706" s="22"/>
      <c r="AP706" s="22"/>
      <c r="AQ706" s="22"/>
      <c r="AR706" s="22"/>
      <c r="AS706" s="22"/>
      <c r="AT706" s="22"/>
      <c r="AU706" s="22"/>
      <c r="AV706" s="22"/>
      <c r="AW706" s="22"/>
      <c r="AX706" s="22"/>
      <c r="AY706" s="22"/>
      <c r="AZ706" s="22"/>
      <c r="BA706" s="22"/>
      <c r="BB706" s="22"/>
      <c r="BC706" s="22"/>
      <c r="BD706" s="22"/>
      <c r="BE706" s="22"/>
      <c r="BF706" s="22"/>
      <c r="BG706" s="22"/>
      <c r="BH706" s="22"/>
      <c r="BI706" s="22"/>
    </row>
    <row r="707">
      <c r="A707" s="25"/>
      <c r="B707" s="50"/>
      <c r="C707" s="56"/>
      <c r="D707" s="120"/>
      <c r="E707" s="53"/>
      <c r="H707" s="106"/>
      <c r="I707" s="72"/>
      <c r="J707" s="21"/>
      <c r="K707" s="21"/>
      <c r="L707" s="21"/>
      <c r="M707" s="22"/>
      <c r="N707" s="22"/>
      <c r="O707" s="22"/>
      <c r="P707" s="22"/>
      <c r="Q707" s="22"/>
      <c r="R707" s="23"/>
      <c r="S707" s="22"/>
      <c r="T707" s="22"/>
      <c r="U707" s="22"/>
      <c r="V707" s="22"/>
      <c r="W707" s="24"/>
      <c r="X707" s="24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  <c r="AK707" s="22"/>
      <c r="AL707" s="22"/>
      <c r="AM707" s="22"/>
      <c r="AN707" s="22"/>
      <c r="AO707" s="22"/>
      <c r="AP707" s="22"/>
      <c r="AQ707" s="22"/>
      <c r="AR707" s="22"/>
      <c r="AS707" s="22"/>
      <c r="AT707" s="22"/>
      <c r="AU707" s="22"/>
      <c r="AV707" s="22"/>
      <c r="AW707" s="22"/>
      <c r="AX707" s="22"/>
      <c r="AY707" s="22"/>
      <c r="AZ707" s="22"/>
      <c r="BA707" s="22"/>
      <c r="BB707" s="22"/>
      <c r="BC707" s="22"/>
      <c r="BD707" s="22"/>
      <c r="BE707" s="22"/>
      <c r="BF707" s="22"/>
      <c r="BG707" s="22"/>
      <c r="BH707" s="22"/>
      <c r="BI707" s="22"/>
    </row>
    <row r="708">
      <c r="A708" s="25"/>
      <c r="B708" s="50"/>
      <c r="C708" s="56"/>
      <c r="D708" s="120"/>
      <c r="E708" s="53"/>
      <c r="H708" s="106"/>
      <c r="I708" s="72"/>
      <c r="J708" s="21"/>
      <c r="K708" s="21"/>
      <c r="L708" s="21"/>
      <c r="M708" s="22"/>
      <c r="N708" s="22"/>
      <c r="O708" s="22"/>
      <c r="P708" s="22"/>
      <c r="Q708" s="22"/>
      <c r="R708" s="23"/>
      <c r="S708" s="22"/>
      <c r="T708" s="22"/>
      <c r="U708" s="22"/>
      <c r="V708" s="22"/>
      <c r="W708" s="24"/>
      <c r="X708" s="24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  <c r="AK708" s="22"/>
      <c r="AL708" s="22"/>
      <c r="AM708" s="22"/>
      <c r="AN708" s="22"/>
      <c r="AO708" s="22"/>
      <c r="AP708" s="22"/>
      <c r="AQ708" s="22"/>
      <c r="AR708" s="22"/>
      <c r="AS708" s="22"/>
      <c r="AT708" s="22"/>
      <c r="AU708" s="22"/>
      <c r="AV708" s="22"/>
      <c r="AW708" s="22"/>
      <c r="AX708" s="22"/>
      <c r="AY708" s="22"/>
      <c r="AZ708" s="22"/>
      <c r="BA708" s="22"/>
      <c r="BB708" s="22"/>
      <c r="BC708" s="22"/>
      <c r="BD708" s="22"/>
      <c r="BE708" s="22"/>
      <c r="BF708" s="22"/>
      <c r="BG708" s="22"/>
      <c r="BH708" s="22"/>
      <c r="BI708" s="22"/>
    </row>
    <row r="709">
      <c r="A709" s="25"/>
      <c r="B709" s="50"/>
      <c r="C709" s="56"/>
      <c r="D709" s="120"/>
      <c r="E709" s="53"/>
      <c r="H709" s="106"/>
      <c r="I709" s="72"/>
      <c r="J709" s="21"/>
      <c r="K709" s="21"/>
      <c r="L709" s="21"/>
      <c r="M709" s="22"/>
      <c r="N709" s="22"/>
      <c r="O709" s="22"/>
      <c r="P709" s="22"/>
      <c r="Q709" s="22"/>
      <c r="R709" s="23"/>
      <c r="S709" s="22"/>
      <c r="T709" s="22"/>
      <c r="U709" s="22"/>
      <c r="V709" s="22"/>
      <c r="W709" s="24"/>
      <c r="X709" s="24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  <c r="AL709" s="22"/>
      <c r="AM709" s="22"/>
      <c r="AN709" s="22"/>
      <c r="AO709" s="22"/>
      <c r="AP709" s="22"/>
      <c r="AQ709" s="22"/>
      <c r="AR709" s="22"/>
      <c r="AS709" s="22"/>
      <c r="AT709" s="22"/>
      <c r="AU709" s="22"/>
      <c r="AV709" s="22"/>
      <c r="AW709" s="22"/>
      <c r="AX709" s="22"/>
      <c r="AY709" s="22"/>
      <c r="AZ709" s="22"/>
      <c r="BA709" s="22"/>
      <c r="BB709" s="22"/>
      <c r="BC709" s="22"/>
      <c r="BD709" s="22"/>
      <c r="BE709" s="22"/>
      <c r="BF709" s="22"/>
      <c r="BG709" s="22"/>
      <c r="BH709" s="22"/>
      <c r="BI709" s="22"/>
    </row>
    <row r="710">
      <c r="A710" s="25"/>
      <c r="B710" s="50"/>
      <c r="C710" s="56"/>
      <c r="D710" s="120"/>
      <c r="E710" s="53"/>
      <c r="H710" s="106"/>
      <c r="I710" s="72"/>
      <c r="J710" s="21"/>
      <c r="K710" s="21"/>
      <c r="L710" s="21"/>
      <c r="M710" s="22"/>
      <c r="N710" s="22"/>
      <c r="O710" s="22"/>
      <c r="P710" s="22"/>
      <c r="Q710" s="22"/>
      <c r="R710" s="23"/>
      <c r="S710" s="22"/>
      <c r="T710" s="22"/>
      <c r="U710" s="22"/>
      <c r="V710" s="22"/>
      <c r="W710" s="24"/>
      <c r="X710" s="24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  <c r="AK710" s="22"/>
      <c r="AL710" s="22"/>
      <c r="AM710" s="22"/>
      <c r="AN710" s="22"/>
      <c r="AO710" s="22"/>
      <c r="AP710" s="22"/>
      <c r="AQ710" s="22"/>
      <c r="AR710" s="22"/>
      <c r="AS710" s="22"/>
      <c r="AT710" s="22"/>
      <c r="AU710" s="22"/>
      <c r="AV710" s="22"/>
      <c r="AW710" s="22"/>
      <c r="AX710" s="22"/>
      <c r="AY710" s="22"/>
      <c r="AZ710" s="22"/>
      <c r="BA710" s="22"/>
      <c r="BB710" s="22"/>
      <c r="BC710" s="22"/>
      <c r="BD710" s="22"/>
      <c r="BE710" s="22"/>
      <c r="BF710" s="22"/>
      <c r="BG710" s="22"/>
      <c r="BH710" s="22"/>
      <c r="BI710" s="22"/>
    </row>
    <row r="711">
      <c r="A711" s="25"/>
      <c r="B711" s="50"/>
      <c r="C711" s="56"/>
      <c r="D711" s="120"/>
      <c r="E711" s="53"/>
      <c r="H711" s="106"/>
      <c r="I711" s="72"/>
      <c r="J711" s="21"/>
      <c r="K711" s="21"/>
      <c r="L711" s="21"/>
      <c r="M711" s="22"/>
      <c r="N711" s="22"/>
      <c r="O711" s="22"/>
      <c r="P711" s="22"/>
      <c r="Q711" s="22"/>
      <c r="R711" s="23"/>
      <c r="S711" s="22"/>
      <c r="T711" s="22"/>
      <c r="U711" s="22"/>
      <c r="V711" s="22"/>
      <c r="W711" s="24"/>
      <c r="X711" s="24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  <c r="AK711" s="22"/>
      <c r="AL711" s="22"/>
      <c r="AM711" s="22"/>
      <c r="AN711" s="22"/>
      <c r="AO711" s="22"/>
      <c r="AP711" s="22"/>
      <c r="AQ711" s="22"/>
      <c r="AR711" s="22"/>
      <c r="AS711" s="22"/>
      <c r="AT711" s="22"/>
      <c r="AU711" s="22"/>
      <c r="AV711" s="22"/>
      <c r="AW711" s="22"/>
      <c r="AX711" s="22"/>
      <c r="AY711" s="22"/>
      <c r="AZ711" s="22"/>
      <c r="BA711" s="22"/>
      <c r="BB711" s="22"/>
      <c r="BC711" s="22"/>
      <c r="BD711" s="22"/>
      <c r="BE711" s="22"/>
      <c r="BF711" s="22"/>
      <c r="BG711" s="22"/>
      <c r="BH711" s="22"/>
      <c r="BI711" s="22"/>
    </row>
    <row r="712">
      <c r="A712" s="25"/>
      <c r="B712" s="50"/>
      <c r="C712" s="56"/>
      <c r="D712" s="120"/>
      <c r="E712" s="53"/>
      <c r="H712" s="106"/>
      <c r="I712" s="72"/>
      <c r="J712" s="21"/>
      <c r="K712" s="21"/>
      <c r="L712" s="21"/>
      <c r="M712" s="22"/>
      <c r="N712" s="22"/>
      <c r="O712" s="22"/>
      <c r="P712" s="22"/>
      <c r="Q712" s="22"/>
      <c r="R712" s="23"/>
      <c r="S712" s="22"/>
      <c r="T712" s="22"/>
      <c r="U712" s="22"/>
      <c r="V712" s="22"/>
      <c r="W712" s="24"/>
      <c r="X712" s="24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  <c r="AK712" s="22"/>
      <c r="AL712" s="22"/>
      <c r="AM712" s="22"/>
      <c r="AN712" s="22"/>
      <c r="AO712" s="22"/>
      <c r="AP712" s="22"/>
      <c r="AQ712" s="22"/>
      <c r="AR712" s="22"/>
      <c r="AS712" s="22"/>
      <c r="AT712" s="22"/>
      <c r="AU712" s="22"/>
      <c r="AV712" s="22"/>
      <c r="AW712" s="22"/>
      <c r="AX712" s="22"/>
      <c r="AY712" s="22"/>
      <c r="AZ712" s="22"/>
      <c r="BA712" s="22"/>
      <c r="BB712" s="22"/>
      <c r="BC712" s="22"/>
      <c r="BD712" s="22"/>
      <c r="BE712" s="22"/>
      <c r="BF712" s="22"/>
      <c r="BG712" s="22"/>
      <c r="BH712" s="22"/>
      <c r="BI712" s="22"/>
    </row>
    <row r="713">
      <c r="A713" s="25"/>
      <c r="B713" s="50"/>
      <c r="C713" s="56"/>
      <c r="D713" s="120"/>
      <c r="E713" s="53"/>
      <c r="H713" s="106"/>
      <c r="I713" s="72"/>
      <c r="J713" s="21"/>
      <c r="K713" s="21"/>
      <c r="L713" s="21"/>
      <c r="M713" s="22"/>
      <c r="N713" s="22"/>
      <c r="O713" s="22"/>
      <c r="P713" s="22"/>
      <c r="Q713" s="22"/>
      <c r="R713" s="23"/>
      <c r="S713" s="22"/>
      <c r="T713" s="22"/>
      <c r="U713" s="22"/>
      <c r="V713" s="22"/>
      <c r="W713" s="24"/>
      <c r="X713" s="24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  <c r="AL713" s="22"/>
      <c r="AM713" s="22"/>
      <c r="AN713" s="22"/>
      <c r="AO713" s="22"/>
      <c r="AP713" s="22"/>
      <c r="AQ713" s="22"/>
      <c r="AR713" s="22"/>
      <c r="AS713" s="22"/>
      <c r="AT713" s="22"/>
      <c r="AU713" s="22"/>
      <c r="AV713" s="22"/>
      <c r="AW713" s="22"/>
      <c r="AX713" s="22"/>
      <c r="AY713" s="22"/>
      <c r="AZ713" s="22"/>
      <c r="BA713" s="22"/>
      <c r="BB713" s="22"/>
      <c r="BC713" s="22"/>
      <c r="BD713" s="22"/>
      <c r="BE713" s="22"/>
      <c r="BF713" s="22"/>
      <c r="BG713" s="22"/>
      <c r="BH713" s="22"/>
      <c r="BI713" s="22"/>
    </row>
    <row r="714">
      <c r="A714" s="25"/>
      <c r="B714" s="50"/>
      <c r="C714" s="56"/>
      <c r="D714" s="120"/>
      <c r="E714" s="53"/>
      <c r="H714" s="106"/>
      <c r="I714" s="72"/>
      <c r="J714" s="21"/>
      <c r="K714" s="21"/>
      <c r="L714" s="21"/>
      <c r="M714" s="22"/>
      <c r="N714" s="22"/>
      <c r="O714" s="22"/>
      <c r="P714" s="22"/>
      <c r="Q714" s="22"/>
      <c r="R714" s="23"/>
      <c r="S714" s="22"/>
      <c r="T714" s="22"/>
      <c r="U714" s="22"/>
      <c r="V714" s="22"/>
      <c r="W714" s="24"/>
      <c r="X714" s="24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  <c r="AK714" s="22"/>
      <c r="AL714" s="22"/>
      <c r="AM714" s="22"/>
      <c r="AN714" s="22"/>
      <c r="AO714" s="22"/>
      <c r="AP714" s="22"/>
      <c r="AQ714" s="22"/>
      <c r="AR714" s="22"/>
      <c r="AS714" s="22"/>
      <c r="AT714" s="22"/>
      <c r="AU714" s="22"/>
      <c r="AV714" s="22"/>
      <c r="AW714" s="22"/>
      <c r="AX714" s="22"/>
      <c r="AY714" s="22"/>
      <c r="AZ714" s="22"/>
      <c r="BA714" s="22"/>
      <c r="BB714" s="22"/>
      <c r="BC714" s="22"/>
      <c r="BD714" s="22"/>
      <c r="BE714" s="22"/>
      <c r="BF714" s="22"/>
      <c r="BG714" s="22"/>
      <c r="BH714" s="22"/>
      <c r="BI714" s="22"/>
    </row>
    <row r="715">
      <c r="A715" s="25"/>
      <c r="B715" s="50"/>
      <c r="C715" s="56"/>
      <c r="D715" s="120"/>
      <c r="E715" s="53"/>
      <c r="H715" s="106"/>
      <c r="I715" s="72"/>
      <c r="J715" s="21"/>
      <c r="K715" s="21"/>
      <c r="L715" s="21"/>
      <c r="M715" s="22"/>
      <c r="N715" s="22"/>
      <c r="O715" s="22"/>
      <c r="P715" s="22"/>
      <c r="Q715" s="22"/>
      <c r="R715" s="23"/>
      <c r="S715" s="22"/>
      <c r="T715" s="22"/>
      <c r="U715" s="22"/>
      <c r="V715" s="22"/>
      <c r="W715" s="24"/>
      <c r="X715" s="24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  <c r="AK715" s="22"/>
      <c r="AL715" s="22"/>
      <c r="AM715" s="22"/>
      <c r="AN715" s="22"/>
      <c r="AO715" s="22"/>
      <c r="AP715" s="22"/>
      <c r="AQ715" s="22"/>
      <c r="AR715" s="22"/>
      <c r="AS715" s="22"/>
      <c r="AT715" s="22"/>
      <c r="AU715" s="22"/>
      <c r="AV715" s="22"/>
      <c r="AW715" s="22"/>
      <c r="AX715" s="22"/>
      <c r="AY715" s="22"/>
      <c r="AZ715" s="22"/>
      <c r="BA715" s="22"/>
      <c r="BB715" s="22"/>
      <c r="BC715" s="22"/>
      <c r="BD715" s="22"/>
      <c r="BE715" s="22"/>
      <c r="BF715" s="22"/>
      <c r="BG715" s="22"/>
      <c r="BH715" s="22"/>
      <c r="BI715" s="22"/>
    </row>
    <row r="716">
      <c r="A716" s="25"/>
      <c r="B716" s="50"/>
      <c r="C716" s="56"/>
      <c r="D716" s="120"/>
      <c r="E716" s="53"/>
      <c r="H716" s="106"/>
      <c r="I716" s="72"/>
      <c r="J716" s="21"/>
      <c r="K716" s="21"/>
      <c r="L716" s="21"/>
      <c r="M716" s="22"/>
      <c r="N716" s="22"/>
      <c r="O716" s="22"/>
      <c r="P716" s="22"/>
      <c r="Q716" s="22"/>
      <c r="R716" s="23"/>
      <c r="S716" s="22"/>
      <c r="T716" s="22"/>
      <c r="U716" s="22"/>
      <c r="V716" s="22"/>
      <c r="W716" s="24"/>
      <c r="X716" s="24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  <c r="AK716" s="22"/>
      <c r="AL716" s="22"/>
      <c r="AM716" s="22"/>
      <c r="AN716" s="22"/>
      <c r="AO716" s="22"/>
      <c r="AP716" s="22"/>
      <c r="AQ716" s="22"/>
      <c r="AR716" s="22"/>
      <c r="AS716" s="22"/>
      <c r="AT716" s="22"/>
      <c r="AU716" s="22"/>
      <c r="AV716" s="22"/>
      <c r="AW716" s="22"/>
      <c r="AX716" s="22"/>
      <c r="AY716" s="22"/>
      <c r="AZ716" s="22"/>
      <c r="BA716" s="22"/>
      <c r="BB716" s="22"/>
      <c r="BC716" s="22"/>
      <c r="BD716" s="22"/>
      <c r="BE716" s="22"/>
      <c r="BF716" s="22"/>
      <c r="BG716" s="22"/>
      <c r="BH716" s="22"/>
      <c r="BI716" s="22"/>
    </row>
    <row r="717">
      <c r="A717" s="25"/>
      <c r="B717" s="50"/>
      <c r="C717" s="56"/>
      <c r="D717" s="120"/>
      <c r="E717" s="53"/>
      <c r="H717" s="106"/>
      <c r="I717" s="72"/>
      <c r="J717" s="21"/>
      <c r="K717" s="21"/>
      <c r="L717" s="21"/>
      <c r="M717" s="22"/>
      <c r="N717" s="22"/>
      <c r="O717" s="22"/>
      <c r="P717" s="22"/>
      <c r="Q717" s="22"/>
      <c r="R717" s="23"/>
      <c r="S717" s="22"/>
      <c r="T717" s="22"/>
      <c r="U717" s="22"/>
      <c r="V717" s="22"/>
      <c r="W717" s="24"/>
      <c r="X717" s="24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  <c r="AM717" s="22"/>
      <c r="AN717" s="22"/>
      <c r="AO717" s="22"/>
      <c r="AP717" s="22"/>
      <c r="AQ717" s="22"/>
      <c r="AR717" s="22"/>
      <c r="AS717" s="22"/>
      <c r="AT717" s="22"/>
      <c r="AU717" s="22"/>
      <c r="AV717" s="22"/>
      <c r="AW717" s="22"/>
      <c r="AX717" s="22"/>
      <c r="AY717" s="22"/>
      <c r="AZ717" s="22"/>
      <c r="BA717" s="22"/>
      <c r="BB717" s="22"/>
      <c r="BC717" s="22"/>
      <c r="BD717" s="22"/>
      <c r="BE717" s="22"/>
      <c r="BF717" s="22"/>
      <c r="BG717" s="22"/>
      <c r="BH717" s="22"/>
      <c r="BI717" s="22"/>
    </row>
    <row r="718">
      <c r="A718" s="25"/>
      <c r="B718" s="50"/>
      <c r="C718" s="56"/>
      <c r="D718" s="120"/>
      <c r="E718" s="53"/>
      <c r="H718" s="106"/>
      <c r="I718" s="72"/>
      <c r="J718" s="21"/>
      <c r="K718" s="21"/>
      <c r="L718" s="21"/>
      <c r="M718" s="22"/>
      <c r="N718" s="22"/>
      <c r="O718" s="22"/>
      <c r="P718" s="22"/>
      <c r="Q718" s="22"/>
      <c r="R718" s="23"/>
      <c r="S718" s="22"/>
      <c r="T718" s="22"/>
      <c r="U718" s="22"/>
      <c r="V718" s="22"/>
      <c r="W718" s="24"/>
      <c r="X718" s="24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  <c r="AK718" s="22"/>
      <c r="AL718" s="22"/>
      <c r="AM718" s="22"/>
      <c r="AN718" s="22"/>
      <c r="AO718" s="22"/>
      <c r="AP718" s="22"/>
      <c r="AQ718" s="22"/>
      <c r="AR718" s="22"/>
      <c r="AS718" s="22"/>
      <c r="AT718" s="22"/>
      <c r="AU718" s="22"/>
      <c r="AV718" s="22"/>
      <c r="AW718" s="22"/>
      <c r="AX718" s="22"/>
      <c r="AY718" s="22"/>
      <c r="AZ718" s="22"/>
      <c r="BA718" s="22"/>
      <c r="BB718" s="22"/>
      <c r="BC718" s="22"/>
      <c r="BD718" s="22"/>
      <c r="BE718" s="22"/>
      <c r="BF718" s="22"/>
      <c r="BG718" s="22"/>
      <c r="BH718" s="22"/>
      <c r="BI718" s="22"/>
    </row>
    <row r="719">
      <c r="A719" s="25"/>
      <c r="B719" s="50"/>
      <c r="C719" s="56"/>
      <c r="D719" s="120"/>
      <c r="E719" s="53"/>
      <c r="H719" s="106"/>
      <c r="I719" s="72"/>
      <c r="J719" s="21"/>
      <c r="K719" s="21"/>
      <c r="L719" s="21"/>
      <c r="M719" s="22"/>
      <c r="N719" s="22"/>
      <c r="O719" s="22"/>
      <c r="P719" s="22"/>
      <c r="Q719" s="22"/>
      <c r="R719" s="23"/>
      <c r="S719" s="22"/>
      <c r="T719" s="22"/>
      <c r="U719" s="22"/>
      <c r="V719" s="22"/>
      <c r="W719" s="24"/>
      <c r="X719" s="24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  <c r="AK719" s="22"/>
      <c r="AL719" s="22"/>
      <c r="AM719" s="22"/>
      <c r="AN719" s="22"/>
      <c r="AO719" s="22"/>
      <c r="AP719" s="22"/>
      <c r="AQ719" s="22"/>
      <c r="AR719" s="22"/>
      <c r="AS719" s="22"/>
      <c r="AT719" s="22"/>
      <c r="AU719" s="22"/>
      <c r="AV719" s="22"/>
      <c r="AW719" s="22"/>
      <c r="AX719" s="22"/>
      <c r="AY719" s="22"/>
      <c r="AZ719" s="22"/>
      <c r="BA719" s="22"/>
      <c r="BB719" s="22"/>
      <c r="BC719" s="22"/>
      <c r="BD719" s="22"/>
      <c r="BE719" s="22"/>
      <c r="BF719" s="22"/>
      <c r="BG719" s="22"/>
      <c r="BH719" s="22"/>
      <c r="BI719" s="22"/>
    </row>
    <row r="720">
      <c r="A720" s="25"/>
      <c r="B720" s="50"/>
      <c r="C720" s="56"/>
      <c r="D720" s="120"/>
      <c r="E720" s="53"/>
      <c r="H720" s="106"/>
      <c r="I720" s="72"/>
      <c r="J720" s="21"/>
      <c r="K720" s="21"/>
      <c r="L720" s="21"/>
      <c r="M720" s="22"/>
      <c r="N720" s="22"/>
      <c r="O720" s="22"/>
      <c r="P720" s="22"/>
      <c r="Q720" s="22"/>
      <c r="R720" s="23"/>
      <c r="S720" s="22"/>
      <c r="T720" s="22"/>
      <c r="U720" s="22"/>
      <c r="V720" s="22"/>
      <c r="W720" s="24"/>
      <c r="X720" s="24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  <c r="AM720" s="22"/>
      <c r="AN720" s="22"/>
      <c r="AO720" s="22"/>
      <c r="AP720" s="22"/>
      <c r="AQ720" s="22"/>
      <c r="AR720" s="22"/>
      <c r="AS720" s="22"/>
      <c r="AT720" s="22"/>
      <c r="AU720" s="22"/>
      <c r="AV720" s="22"/>
      <c r="AW720" s="22"/>
      <c r="AX720" s="22"/>
      <c r="AY720" s="22"/>
      <c r="AZ720" s="22"/>
      <c r="BA720" s="22"/>
      <c r="BB720" s="22"/>
      <c r="BC720" s="22"/>
      <c r="BD720" s="22"/>
      <c r="BE720" s="22"/>
      <c r="BF720" s="22"/>
      <c r="BG720" s="22"/>
      <c r="BH720" s="22"/>
      <c r="BI720" s="22"/>
    </row>
    <row r="721">
      <c r="A721" s="25"/>
      <c r="B721" s="50"/>
      <c r="C721" s="56"/>
      <c r="D721" s="120"/>
      <c r="E721" s="53"/>
      <c r="H721" s="106"/>
      <c r="I721" s="72"/>
      <c r="J721" s="21"/>
      <c r="K721" s="21"/>
      <c r="L721" s="21"/>
      <c r="M721" s="22"/>
      <c r="N721" s="22"/>
      <c r="O721" s="22"/>
      <c r="P721" s="22"/>
      <c r="Q721" s="22"/>
      <c r="R721" s="23"/>
      <c r="S721" s="22"/>
      <c r="T721" s="22"/>
      <c r="U721" s="22"/>
      <c r="V721" s="22"/>
      <c r="W721" s="24"/>
      <c r="X721" s="24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  <c r="AJ721" s="22"/>
      <c r="AK721" s="22"/>
      <c r="AL721" s="22"/>
      <c r="AM721" s="22"/>
      <c r="AN721" s="22"/>
      <c r="AO721" s="22"/>
      <c r="AP721" s="22"/>
      <c r="AQ721" s="22"/>
      <c r="AR721" s="22"/>
      <c r="AS721" s="22"/>
      <c r="AT721" s="22"/>
      <c r="AU721" s="22"/>
      <c r="AV721" s="22"/>
      <c r="AW721" s="22"/>
      <c r="AX721" s="22"/>
      <c r="AY721" s="22"/>
      <c r="AZ721" s="22"/>
      <c r="BA721" s="22"/>
      <c r="BB721" s="22"/>
      <c r="BC721" s="22"/>
      <c r="BD721" s="22"/>
      <c r="BE721" s="22"/>
      <c r="BF721" s="22"/>
      <c r="BG721" s="22"/>
      <c r="BH721" s="22"/>
      <c r="BI721" s="22"/>
    </row>
    <row r="722">
      <c r="A722" s="25"/>
      <c r="B722" s="50"/>
      <c r="C722" s="56"/>
      <c r="D722" s="120"/>
      <c r="E722" s="53"/>
      <c r="H722" s="106"/>
      <c r="I722" s="72"/>
      <c r="J722" s="21"/>
      <c r="K722" s="21"/>
      <c r="L722" s="21"/>
      <c r="M722" s="22"/>
      <c r="N722" s="22"/>
      <c r="O722" s="22"/>
      <c r="P722" s="22"/>
      <c r="Q722" s="22"/>
      <c r="R722" s="23"/>
      <c r="S722" s="22"/>
      <c r="T722" s="22"/>
      <c r="U722" s="22"/>
      <c r="V722" s="22"/>
      <c r="W722" s="24"/>
      <c r="X722" s="24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22"/>
      <c r="AJ722" s="22"/>
      <c r="AK722" s="22"/>
      <c r="AL722" s="22"/>
      <c r="AM722" s="22"/>
      <c r="AN722" s="22"/>
      <c r="AO722" s="22"/>
      <c r="AP722" s="22"/>
      <c r="AQ722" s="22"/>
      <c r="AR722" s="22"/>
      <c r="AS722" s="22"/>
      <c r="AT722" s="22"/>
      <c r="AU722" s="22"/>
      <c r="AV722" s="22"/>
      <c r="AW722" s="22"/>
      <c r="AX722" s="22"/>
      <c r="AY722" s="22"/>
      <c r="AZ722" s="22"/>
      <c r="BA722" s="22"/>
      <c r="BB722" s="22"/>
      <c r="BC722" s="22"/>
      <c r="BD722" s="22"/>
      <c r="BE722" s="22"/>
      <c r="BF722" s="22"/>
      <c r="BG722" s="22"/>
      <c r="BH722" s="22"/>
      <c r="BI722" s="22"/>
    </row>
    <row r="723">
      <c r="A723" s="25"/>
      <c r="B723" s="50"/>
      <c r="C723" s="56"/>
      <c r="D723" s="120"/>
      <c r="E723" s="53"/>
      <c r="H723" s="106"/>
      <c r="I723" s="72"/>
      <c r="J723" s="21"/>
      <c r="K723" s="21"/>
      <c r="L723" s="21"/>
      <c r="M723" s="22"/>
      <c r="N723" s="22"/>
      <c r="O723" s="22"/>
      <c r="P723" s="22"/>
      <c r="Q723" s="22"/>
      <c r="R723" s="23"/>
      <c r="S723" s="22"/>
      <c r="T723" s="22"/>
      <c r="U723" s="22"/>
      <c r="V723" s="22"/>
      <c r="W723" s="24"/>
      <c r="X723" s="24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  <c r="AK723" s="22"/>
      <c r="AL723" s="22"/>
      <c r="AM723" s="22"/>
      <c r="AN723" s="22"/>
      <c r="AO723" s="22"/>
      <c r="AP723" s="22"/>
      <c r="AQ723" s="22"/>
      <c r="AR723" s="22"/>
      <c r="AS723" s="22"/>
      <c r="AT723" s="22"/>
      <c r="AU723" s="22"/>
      <c r="AV723" s="22"/>
      <c r="AW723" s="22"/>
      <c r="AX723" s="22"/>
      <c r="AY723" s="22"/>
      <c r="AZ723" s="22"/>
      <c r="BA723" s="22"/>
      <c r="BB723" s="22"/>
      <c r="BC723" s="22"/>
      <c r="BD723" s="22"/>
      <c r="BE723" s="22"/>
      <c r="BF723" s="22"/>
      <c r="BG723" s="22"/>
      <c r="BH723" s="22"/>
      <c r="BI723" s="22"/>
    </row>
    <row r="724">
      <c r="A724" s="25"/>
      <c r="B724" s="50"/>
      <c r="C724" s="56"/>
      <c r="D724" s="120"/>
      <c r="E724" s="53"/>
      <c r="H724" s="106"/>
      <c r="I724" s="72"/>
      <c r="J724" s="21"/>
      <c r="K724" s="21"/>
      <c r="L724" s="21"/>
      <c r="M724" s="22"/>
      <c r="N724" s="22"/>
      <c r="O724" s="22"/>
      <c r="P724" s="22"/>
      <c r="Q724" s="22"/>
      <c r="R724" s="23"/>
      <c r="S724" s="22"/>
      <c r="T724" s="22"/>
      <c r="U724" s="22"/>
      <c r="V724" s="22"/>
      <c r="W724" s="24"/>
      <c r="X724" s="24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22"/>
      <c r="AJ724" s="22"/>
      <c r="AK724" s="22"/>
      <c r="AL724" s="22"/>
      <c r="AM724" s="22"/>
      <c r="AN724" s="22"/>
      <c r="AO724" s="22"/>
      <c r="AP724" s="22"/>
      <c r="AQ724" s="22"/>
      <c r="AR724" s="22"/>
      <c r="AS724" s="22"/>
      <c r="AT724" s="22"/>
      <c r="AU724" s="22"/>
      <c r="AV724" s="22"/>
      <c r="AW724" s="22"/>
      <c r="AX724" s="22"/>
      <c r="AY724" s="22"/>
      <c r="AZ724" s="22"/>
      <c r="BA724" s="22"/>
      <c r="BB724" s="22"/>
      <c r="BC724" s="22"/>
      <c r="BD724" s="22"/>
      <c r="BE724" s="22"/>
      <c r="BF724" s="22"/>
      <c r="BG724" s="22"/>
      <c r="BH724" s="22"/>
      <c r="BI724" s="22"/>
    </row>
    <row r="725">
      <c r="A725" s="25"/>
      <c r="B725" s="50"/>
      <c r="C725" s="56"/>
      <c r="D725" s="120"/>
      <c r="E725" s="53"/>
      <c r="H725" s="106"/>
      <c r="I725" s="72"/>
      <c r="J725" s="21"/>
      <c r="K725" s="21"/>
      <c r="L725" s="21"/>
      <c r="M725" s="22"/>
      <c r="N725" s="22"/>
      <c r="O725" s="22"/>
      <c r="P725" s="22"/>
      <c r="Q725" s="22"/>
      <c r="R725" s="23"/>
      <c r="S725" s="22"/>
      <c r="T725" s="22"/>
      <c r="U725" s="22"/>
      <c r="V725" s="22"/>
      <c r="W725" s="24"/>
      <c r="X725" s="24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  <c r="AJ725" s="22"/>
      <c r="AK725" s="22"/>
      <c r="AL725" s="22"/>
      <c r="AM725" s="22"/>
      <c r="AN725" s="22"/>
      <c r="AO725" s="22"/>
      <c r="AP725" s="22"/>
      <c r="AQ725" s="22"/>
      <c r="AR725" s="22"/>
      <c r="AS725" s="22"/>
      <c r="AT725" s="22"/>
      <c r="AU725" s="22"/>
      <c r="AV725" s="22"/>
      <c r="AW725" s="22"/>
      <c r="AX725" s="22"/>
      <c r="AY725" s="22"/>
      <c r="AZ725" s="22"/>
      <c r="BA725" s="22"/>
      <c r="BB725" s="22"/>
      <c r="BC725" s="22"/>
      <c r="BD725" s="22"/>
      <c r="BE725" s="22"/>
      <c r="BF725" s="22"/>
      <c r="BG725" s="22"/>
      <c r="BH725" s="22"/>
      <c r="BI725" s="22"/>
    </row>
    <row r="726">
      <c r="A726" s="25"/>
      <c r="B726" s="50"/>
      <c r="C726" s="56"/>
      <c r="D726" s="120"/>
      <c r="E726" s="53"/>
      <c r="H726" s="106"/>
      <c r="I726" s="72"/>
      <c r="J726" s="21"/>
      <c r="K726" s="21"/>
      <c r="L726" s="21"/>
      <c r="M726" s="22"/>
      <c r="N726" s="22"/>
      <c r="O726" s="22"/>
      <c r="P726" s="22"/>
      <c r="Q726" s="22"/>
      <c r="R726" s="23"/>
      <c r="S726" s="22"/>
      <c r="T726" s="22"/>
      <c r="U726" s="22"/>
      <c r="V726" s="22"/>
      <c r="W726" s="24"/>
      <c r="X726" s="24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  <c r="AK726" s="22"/>
      <c r="AL726" s="22"/>
      <c r="AM726" s="22"/>
      <c r="AN726" s="22"/>
      <c r="AO726" s="22"/>
      <c r="AP726" s="22"/>
      <c r="AQ726" s="22"/>
      <c r="AR726" s="22"/>
      <c r="AS726" s="22"/>
      <c r="AT726" s="22"/>
      <c r="AU726" s="22"/>
      <c r="AV726" s="22"/>
      <c r="AW726" s="22"/>
      <c r="AX726" s="22"/>
      <c r="AY726" s="22"/>
      <c r="AZ726" s="22"/>
      <c r="BA726" s="22"/>
      <c r="BB726" s="22"/>
      <c r="BC726" s="22"/>
      <c r="BD726" s="22"/>
      <c r="BE726" s="22"/>
      <c r="BF726" s="22"/>
      <c r="BG726" s="22"/>
      <c r="BH726" s="22"/>
      <c r="BI726" s="22"/>
    </row>
    <row r="727">
      <c r="A727" s="25"/>
      <c r="B727" s="50"/>
      <c r="C727" s="56"/>
      <c r="D727" s="120"/>
      <c r="E727" s="53"/>
      <c r="H727" s="106"/>
      <c r="I727" s="72"/>
      <c r="J727" s="21"/>
      <c r="K727" s="21"/>
      <c r="L727" s="21"/>
      <c r="M727" s="22"/>
      <c r="N727" s="22"/>
      <c r="O727" s="22"/>
      <c r="P727" s="22"/>
      <c r="Q727" s="22"/>
      <c r="R727" s="23"/>
      <c r="S727" s="22"/>
      <c r="T727" s="22"/>
      <c r="U727" s="22"/>
      <c r="V727" s="22"/>
      <c r="W727" s="24"/>
      <c r="X727" s="24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  <c r="AI727" s="22"/>
      <c r="AJ727" s="22"/>
      <c r="AK727" s="22"/>
      <c r="AL727" s="22"/>
      <c r="AM727" s="22"/>
      <c r="AN727" s="22"/>
      <c r="AO727" s="22"/>
      <c r="AP727" s="22"/>
      <c r="AQ727" s="22"/>
      <c r="AR727" s="22"/>
      <c r="AS727" s="22"/>
      <c r="AT727" s="22"/>
      <c r="AU727" s="22"/>
      <c r="AV727" s="22"/>
      <c r="AW727" s="22"/>
      <c r="AX727" s="22"/>
      <c r="AY727" s="22"/>
      <c r="AZ727" s="22"/>
      <c r="BA727" s="22"/>
      <c r="BB727" s="22"/>
      <c r="BC727" s="22"/>
      <c r="BD727" s="22"/>
      <c r="BE727" s="22"/>
      <c r="BF727" s="22"/>
      <c r="BG727" s="22"/>
      <c r="BH727" s="22"/>
      <c r="BI727" s="22"/>
    </row>
    <row r="728">
      <c r="A728" s="25"/>
      <c r="B728" s="50"/>
      <c r="C728" s="56"/>
      <c r="D728" s="120"/>
      <c r="E728" s="53"/>
      <c r="H728" s="106"/>
      <c r="I728" s="72"/>
      <c r="J728" s="21"/>
      <c r="K728" s="21"/>
      <c r="L728" s="21"/>
      <c r="M728" s="22"/>
      <c r="N728" s="22"/>
      <c r="O728" s="22"/>
      <c r="P728" s="22"/>
      <c r="Q728" s="22"/>
      <c r="R728" s="23"/>
      <c r="S728" s="22"/>
      <c r="T728" s="22"/>
      <c r="U728" s="22"/>
      <c r="V728" s="22"/>
      <c r="W728" s="24"/>
      <c r="X728" s="24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  <c r="AJ728" s="22"/>
      <c r="AK728" s="22"/>
      <c r="AL728" s="22"/>
      <c r="AM728" s="22"/>
      <c r="AN728" s="22"/>
      <c r="AO728" s="22"/>
      <c r="AP728" s="22"/>
      <c r="AQ728" s="22"/>
      <c r="AR728" s="22"/>
      <c r="AS728" s="22"/>
      <c r="AT728" s="22"/>
      <c r="AU728" s="22"/>
      <c r="AV728" s="22"/>
      <c r="AW728" s="22"/>
      <c r="AX728" s="22"/>
      <c r="AY728" s="22"/>
      <c r="AZ728" s="22"/>
      <c r="BA728" s="22"/>
      <c r="BB728" s="22"/>
      <c r="BC728" s="22"/>
      <c r="BD728" s="22"/>
      <c r="BE728" s="22"/>
      <c r="BF728" s="22"/>
      <c r="BG728" s="22"/>
      <c r="BH728" s="22"/>
      <c r="BI728" s="22"/>
    </row>
    <row r="729">
      <c r="A729" s="25"/>
      <c r="B729" s="50"/>
      <c r="C729" s="56"/>
      <c r="D729" s="120"/>
      <c r="E729" s="53"/>
      <c r="H729" s="106"/>
      <c r="I729" s="72"/>
      <c r="J729" s="21"/>
      <c r="K729" s="21"/>
      <c r="L729" s="21"/>
      <c r="M729" s="22"/>
      <c r="N729" s="22"/>
      <c r="O729" s="22"/>
      <c r="P729" s="22"/>
      <c r="Q729" s="22"/>
      <c r="R729" s="23"/>
      <c r="S729" s="22"/>
      <c r="T729" s="22"/>
      <c r="U729" s="22"/>
      <c r="V729" s="22"/>
      <c r="W729" s="24"/>
      <c r="X729" s="24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  <c r="AJ729" s="22"/>
      <c r="AK729" s="22"/>
      <c r="AL729" s="22"/>
      <c r="AM729" s="22"/>
      <c r="AN729" s="22"/>
      <c r="AO729" s="22"/>
      <c r="AP729" s="22"/>
      <c r="AQ729" s="22"/>
      <c r="AR729" s="22"/>
      <c r="AS729" s="22"/>
      <c r="AT729" s="22"/>
      <c r="AU729" s="22"/>
      <c r="AV729" s="22"/>
      <c r="AW729" s="22"/>
      <c r="AX729" s="22"/>
      <c r="AY729" s="22"/>
      <c r="AZ729" s="22"/>
      <c r="BA729" s="22"/>
      <c r="BB729" s="22"/>
      <c r="BC729" s="22"/>
      <c r="BD729" s="22"/>
      <c r="BE729" s="22"/>
      <c r="BF729" s="22"/>
      <c r="BG729" s="22"/>
      <c r="BH729" s="22"/>
      <c r="BI729" s="22"/>
    </row>
    <row r="730">
      <c r="A730" s="25"/>
      <c r="B730" s="50"/>
      <c r="C730" s="56"/>
      <c r="D730" s="120"/>
      <c r="E730" s="53"/>
      <c r="H730" s="106"/>
      <c r="I730" s="72"/>
      <c r="J730" s="21"/>
      <c r="K730" s="21"/>
      <c r="L730" s="21"/>
      <c r="M730" s="22"/>
      <c r="N730" s="22"/>
      <c r="O730" s="22"/>
      <c r="P730" s="22"/>
      <c r="Q730" s="22"/>
      <c r="R730" s="23"/>
      <c r="S730" s="22"/>
      <c r="T730" s="22"/>
      <c r="U730" s="22"/>
      <c r="V730" s="22"/>
      <c r="W730" s="24"/>
      <c r="X730" s="24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22"/>
      <c r="AJ730" s="22"/>
      <c r="AK730" s="22"/>
      <c r="AL730" s="22"/>
      <c r="AM730" s="22"/>
      <c r="AN730" s="22"/>
      <c r="AO730" s="22"/>
      <c r="AP730" s="22"/>
      <c r="AQ730" s="22"/>
      <c r="AR730" s="22"/>
      <c r="AS730" s="22"/>
      <c r="AT730" s="22"/>
      <c r="AU730" s="22"/>
      <c r="AV730" s="22"/>
      <c r="AW730" s="22"/>
      <c r="AX730" s="22"/>
      <c r="AY730" s="22"/>
      <c r="AZ730" s="22"/>
      <c r="BA730" s="22"/>
      <c r="BB730" s="22"/>
      <c r="BC730" s="22"/>
      <c r="BD730" s="22"/>
      <c r="BE730" s="22"/>
      <c r="BF730" s="22"/>
      <c r="BG730" s="22"/>
      <c r="BH730" s="22"/>
      <c r="BI730" s="22"/>
    </row>
    <row r="731">
      <c r="A731" s="25"/>
      <c r="B731" s="50"/>
      <c r="C731" s="56"/>
      <c r="D731" s="120"/>
      <c r="E731" s="53"/>
      <c r="H731" s="106"/>
      <c r="I731" s="72"/>
      <c r="J731" s="21"/>
      <c r="K731" s="21"/>
      <c r="L731" s="21"/>
      <c r="M731" s="22"/>
      <c r="N731" s="22"/>
      <c r="O731" s="22"/>
      <c r="P731" s="22"/>
      <c r="Q731" s="22"/>
      <c r="R731" s="23"/>
      <c r="S731" s="22"/>
      <c r="T731" s="22"/>
      <c r="U731" s="22"/>
      <c r="V731" s="22"/>
      <c r="W731" s="24"/>
      <c r="X731" s="24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  <c r="AI731" s="22"/>
      <c r="AJ731" s="22"/>
      <c r="AK731" s="22"/>
      <c r="AL731" s="22"/>
      <c r="AM731" s="22"/>
      <c r="AN731" s="22"/>
      <c r="AO731" s="22"/>
      <c r="AP731" s="22"/>
      <c r="AQ731" s="22"/>
      <c r="AR731" s="22"/>
      <c r="AS731" s="22"/>
      <c r="AT731" s="22"/>
      <c r="AU731" s="22"/>
      <c r="AV731" s="22"/>
      <c r="AW731" s="22"/>
      <c r="AX731" s="22"/>
      <c r="AY731" s="22"/>
      <c r="AZ731" s="22"/>
      <c r="BA731" s="22"/>
      <c r="BB731" s="22"/>
      <c r="BC731" s="22"/>
      <c r="BD731" s="22"/>
      <c r="BE731" s="22"/>
      <c r="BF731" s="22"/>
      <c r="BG731" s="22"/>
      <c r="BH731" s="22"/>
      <c r="BI731" s="22"/>
    </row>
    <row r="732">
      <c r="A732" s="25"/>
      <c r="B732" s="50"/>
      <c r="C732" s="56"/>
      <c r="D732" s="120"/>
      <c r="E732" s="53"/>
      <c r="H732" s="106"/>
      <c r="I732" s="72"/>
      <c r="J732" s="21"/>
      <c r="K732" s="21"/>
      <c r="L732" s="21"/>
      <c r="M732" s="22"/>
      <c r="N732" s="22"/>
      <c r="O732" s="22"/>
      <c r="P732" s="22"/>
      <c r="Q732" s="22"/>
      <c r="R732" s="23"/>
      <c r="S732" s="22"/>
      <c r="T732" s="22"/>
      <c r="U732" s="22"/>
      <c r="V732" s="22"/>
      <c r="W732" s="24"/>
      <c r="X732" s="24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22"/>
      <c r="AJ732" s="22"/>
      <c r="AK732" s="22"/>
      <c r="AL732" s="22"/>
      <c r="AM732" s="22"/>
      <c r="AN732" s="22"/>
      <c r="AO732" s="22"/>
      <c r="AP732" s="22"/>
      <c r="AQ732" s="22"/>
      <c r="AR732" s="22"/>
      <c r="AS732" s="22"/>
      <c r="AT732" s="22"/>
      <c r="AU732" s="22"/>
      <c r="AV732" s="22"/>
      <c r="AW732" s="22"/>
      <c r="AX732" s="22"/>
      <c r="AY732" s="22"/>
      <c r="AZ732" s="22"/>
      <c r="BA732" s="22"/>
      <c r="BB732" s="22"/>
      <c r="BC732" s="22"/>
      <c r="BD732" s="22"/>
      <c r="BE732" s="22"/>
      <c r="BF732" s="22"/>
      <c r="BG732" s="22"/>
      <c r="BH732" s="22"/>
      <c r="BI732" s="22"/>
    </row>
    <row r="733">
      <c r="A733" s="25"/>
      <c r="B733" s="50"/>
      <c r="C733" s="56"/>
      <c r="D733" s="120"/>
      <c r="E733" s="53"/>
      <c r="H733" s="106"/>
      <c r="I733" s="72"/>
      <c r="J733" s="21"/>
      <c r="K733" s="21"/>
      <c r="L733" s="21"/>
      <c r="M733" s="22"/>
      <c r="N733" s="22"/>
      <c r="O733" s="22"/>
      <c r="P733" s="22"/>
      <c r="Q733" s="22"/>
      <c r="R733" s="23"/>
      <c r="S733" s="22"/>
      <c r="T733" s="22"/>
      <c r="U733" s="22"/>
      <c r="V733" s="22"/>
      <c r="W733" s="24"/>
      <c r="X733" s="24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  <c r="AJ733" s="22"/>
      <c r="AK733" s="22"/>
      <c r="AL733" s="22"/>
      <c r="AM733" s="22"/>
      <c r="AN733" s="22"/>
      <c r="AO733" s="22"/>
      <c r="AP733" s="22"/>
      <c r="AQ733" s="22"/>
      <c r="AR733" s="22"/>
      <c r="AS733" s="22"/>
      <c r="AT733" s="22"/>
      <c r="AU733" s="22"/>
      <c r="AV733" s="22"/>
      <c r="AW733" s="22"/>
      <c r="AX733" s="22"/>
      <c r="AY733" s="22"/>
      <c r="AZ733" s="22"/>
      <c r="BA733" s="22"/>
      <c r="BB733" s="22"/>
      <c r="BC733" s="22"/>
      <c r="BD733" s="22"/>
      <c r="BE733" s="22"/>
      <c r="BF733" s="22"/>
      <c r="BG733" s="22"/>
      <c r="BH733" s="22"/>
      <c r="BI733" s="22"/>
    </row>
    <row r="734">
      <c r="A734" s="25"/>
      <c r="B734" s="50"/>
      <c r="C734" s="56"/>
      <c r="D734" s="120"/>
      <c r="E734" s="53"/>
      <c r="H734" s="106"/>
      <c r="I734" s="72"/>
      <c r="J734" s="21"/>
      <c r="K734" s="21"/>
      <c r="L734" s="21"/>
      <c r="M734" s="22"/>
      <c r="N734" s="22"/>
      <c r="O734" s="22"/>
      <c r="P734" s="22"/>
      <c r="Q734" s="22"/>
      <c r="R734" s="23"/>
      <c r="S734" s="22"/>
      <c r="T734" s="22"/>
      <c r="U734" s="22"/>
      <c r="V734" s="22"/>
      <c r="W734" s="24"/>
      <c r="X734" s="24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  <c r="AJ734" s="22"/>
      <c r="AK734" s="22"/>
      <c r="AL734" s="22"/>
      <c r="AM734" s="22"/>
      <c r="AN734" s="22"/>
      <c r="AO734" s="22"/>
      <c r="AP734" s="22"/>
      <c r="AQ734" s="22"/>
      <c r="AR734" s="22"/>
      <c r="AS734" s="22"/>
      <c r="AT734" s="22"/>
      <c r="AU734" s="22"/>
      <c r="AV734" s="22"/>
      <c r="AW734" s="22"/>
      <c r="AX734" s="22"/>
      <c r="AY734" s="22"/>
      <c r="AZ734" s="22"/>
      <c r="BA734" s="22"/>
      <c r="BB734" s="22"/>
      <c r="BC734" s="22"/>
      <c r="BD734" s="22"/>
      <c r="BE734" s="22"/>
      <c r="BF734" s="22"/>
      <c r="BG734" s="22"/>
      <c r="BH734" s="22"/>
      <c r="BI734" s="22"/>
    </row>
    <row r="735">
      <c r="A735" s="25"/>
      <c r="B735" s="50"/>
      <c r="C735" s="56"/>
      <c r="D735" s="120"/>
      <c r="E735" s="53"/>
      <c r="H735" s="106"/>
      <c r="I735" s="72"/>
      <c r="J735" s="21"/>
      <c r="K735" s="21"/>
      <c r="L735" s="21"/>
      <c r="M735" s="22"/>
      <c r="N735" s="22"/>
      <c r="O735" s="22"/>
      <c r="P735" s="22"/>
      <c r="Q735" s="22"/>
      <c r="R735" s="23"/>
      <c r="S735" s="22"/>
      <c r="T735" s="22"/>
      <c r="U735" s="22"/>
      <c r="V735" s="22"/>
      <c r="W735" s="24"/>
      <c r="X735" s="24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  <c r="AI735" s="22"/>
      <c r="AJ735" s="22"/>
      <c r="AK735" s="22"/>
      <c r="AL735" s="22"/>
      <c r="AM735" s="22"/>
      <c r="AN735" s="22"/>
      <c r="AO735" s="22"/>
      <c r="AP735" s="22"/>
      <c r="AQ735" s="22"/>
      <c r="AR735" s="22"/>
      <c r="AS735" s="22"/>
      <c r="AT735" s="22"/>
      <c r="AU735" s="22"/>
      <c r="AV735" s="22"/>
      <c r="AW735" s="22"/>
      <c r="AX735" s="22"/>
      <c r="AY735" s="22"/>
      <c r="AZ735" s="22"/>
      <c r="BA735" s="22"/>
      <c r="BB735" s="22"/>
      <c r="BC735" s="22"/>
      <c r="BD735" s="22"/>
      <c r="BE735" s="22"/>
      <c r="BF735" s="22"/>
      <c r="BG735" s="22"/>
      <c r="BH735" s="22"/>
      <c r="BI735" s="22"/>
    </row>
    <row r="736">
      <c r="A736" s="25"/>
      <c r="B736" s="50"/>
      <c r="C736" s="56"/>
      <c r="D736" s="120"/>
      <c r="E736" s="53"/>
      <c r="H736" s="106"/>
      <c r="I736" s="72"/>
      <c r="J736" s="21"/>
      <c r="K736" s="21"/>
      <c r="L736" s="21"/>
      <c r="M736" s="22"/>
      <c r="N736" s="22"/>
      <c r="O736" s="22"/>
      <c r="P736" s="22"/>
      <c r="Q736" s="22"/>
      <c r="R736" s="23"/>
      <c r="S736" s="22"/>
      <c r="T736" s="22"/>
      <c r="U736" s="22"/>
      <c r="V736" s="22"/>
      <c r="W736" s="24"/>
      <c r="X736" s="24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22"/>
      <c r="AJ736" s="22"/>
      <c r="AK736" s="22"/>
      <c r="AL736" s="22"/>
      <c r="AM736" s="22"/>
      <c r="AN736" s="22"/>
      <c r="AO736" s="22"/>
      <c r="AP736" s="22"/>
      <c r="AQ736" s="22"/>
      <c r="AR736" s="22"/>
      <c r="AS736" s="22"/>
      <c r="AT736" s="22"/>
      <c r="AU736" s="22"/>
      <c r="AV736" s="22"/>
      <c r="AW736" s="22"/>
      <c r="AX736" s="22"/>
      <c r="AY736" s="22"/>
      <c r="AZ736" s="22"/>
      <c r="BA736" s="22"/>
      <c r="BB736" s="22"/>
      <c r="BC736" s="22"/>
      <c r="BD736" s="22"/>
      <c r="BE736" s="22"/>
      <c r="BF736" s="22"/>
      <c r="BG736" s="22"/>
      <c r="BH736" s="22"/>
      <c r="BI736" s="22"/>
    </row>
    <row r="737">
      <c r="A737" s="25"/>
      <c r="B737" s="50"/>
      <c r="C737" s="56"/>
      <c r="D737" s="120"/>
      <c r="E737" s="53"/>
      <c r="H737" s="106"/>
      <c r="I737" s="72"/>
      <c r="J737" s="21"/>
      <c r="K737" s="21"/>
      <c r="L737" s="21"/>
      <c r="M737" s="22"/>
      <c r="N737" s="22"/>
      <c r="O737" s="22"/>
      <c r="P737" s="22"/>
      <c r="Q737" s="22"/>
      <c r="R737" s="23"/>
      <c r="S737" s="22"/>
      <c r="T737" s="22"/>
      <c r="U737" s="22"/>
      <c r="V737" s="22"/>
      <c r="W737" s="24"/>
      <c r="X737" s="24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  <c r="AJ737" s="22"/>
      <c r="AK737" s="22"/>
      <c r="AL737" s="22"/>
      <c r="AM737" s="22"/>
      <c r="AN737" s="22"/>
      <c r="AO737" s="22"/>
      <c r="AP737" s="22"/>
      <c r="AQ737" s="22"/>
      <c r="AR737" s="22"/>
      <c r="AS737" s="22"/>
      <c r="AT737" s="22"/>
      <c r="AU737" s="22"/>
      <c r="AV737" s="22"/>
      <c r="AW737" s="22"/>
      <c r="AX737" s="22"/>
      <c r="AY737" s="22"/>
      <c r="AZ737" s="22"/>
      <c r="BA737" s="22"/>
      <c r="BB737" s="22"/>
      <c r="BC737" s="22"/>
      <c r="BD737" s="22"/>
      <c r="BE737" s="22"/>
      <c r="BF737" s="22"/>
      <c r="BG737" s="22"/>
      <c r="BH737" s="22"/>
      <c r="BI737" s="22"/>
    </row>
    <row r="738">
      <c r="A738" s="25"/>
      <c r="B738" s="50"/>
      <c r="C738" s="56"/>
      <c r="D738" s="120"/>
      <c r="E738" s="53"/>
      <c r="H738" s="106"/>
      <c r="I738" s="72"/>
      <c r="J738" s="21"/>
      <c r="K738" s="21"/>
      <c r="L738" s="21"/>
      <c r="M738" s="22"/>
      <c r="N738" s="22"/>
      <c r="O738" s="22"/>
      <c r="P738" s="22"/>
      <c r="Q738" s="22"/>
      <c r="R738" s="23"/>
      <c r="S738" s="22"/>
      <c r="T738" s="22"/>
      <c r="U738" s="22"/>
      <c r="V738" s="22"/>
      <c r="W738" s="24"/>
      <c r="X738" s="24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22"/>
      <c r="AJ738" s="22"/>
      <c r="AK738" s="22"/>
      <c r="AL738" s="22"/>
      <c r="AM738" s="22"/>
      <c r="AN738" s="22"/>
      <c r="AO738" s="22"/>
      <c r="AP738" s="22"/>
      <c r="AQ738" s="22"/>
      <c r="AR738" s="22"/>
      <c r="AS738" s="22"/>
      <c r="AT738" s="22"/>
      <c r="AU738" s="22"/>
      <c r="AV738" s="22"/>
      <c r="AW738" s="22"/>
      <c r="AX738" s="22"/>
      <c r="AY738" s="22"/>
      <c r="AZ738" s="22"/>
      <c r="BA738" s="22"/>
      <c r="BB738" s="22"/>
      <c r="BC738" s="22"/>
      <c r="BD738" s="22"/>
      <c r="BE738" s="22"/>
      <c r="BF738" s="22"/>
      <c r="BG738" s="22"/>
      <c r="BH738" s="22"/>
      <c r="BI738" s="22"/>
    </row>
    <row r="739">
      <c r="A739" s="25"/>
      <c r="B739" s="50"/>
      <c r="C739" s="56"/>
      <c r="D739" s="120"/>
      <c r="E739" s="53"/>
      <c r="H739" s="106"/>
      <c r="I739" s="72"/>
      <c r="J739" s="21"/>
      <c r="K739" s="21"/>
      <c r="L739" s="21"/>
      <c r="M739" s="22"/>
      <c r="N739" s="22"/>
      <c r="O739" s="22"/>
      <c r="P739" s="22"/>
      <c r="Q739" s="22"/>
      <c r="R739" s="23"/>
      <c r="S739" s="22"/>
      <c r="T739" s="22"/>
      <c r="U739" s="22"/>
      <c r="V739" s="22"/>
      <c r="W739" s="24"/>
      <c r="X739" s="24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  <c r="AI739" s="22"/>
      <c r="AJ739" s="22"/>
      <c r="AK739" s="22"/>
      <c r="AL739" s="22"/>
      <c r="AM739" s="22"/>
      <c r="AN739" s="22"/>
      <c r="AO739" s="22"/>
      <c r="AP739" s="22"/>
      <c r="AQ739" s="22"/>
      <c r="AR739" s="22"/>
      <c r="AS739" s="22"/>
      <c r="AT739" s="22"/>
      <c r="AU739" s="22"/>
      <c r="AV739" s="22"/>
      <c r="AW739" s="22"/>
      <c r="AX739" s="22"/>
      <c r="AY739" s="22"/>
      <c r="AZ739" s="22"/>
      <c r="BA739" s="22"/>
      <c r="BB739" s="22"/>
      <c r="BC739" s="22"/>
      <c r="BD739" s="22"/>
      <c r="BE739" s="22"/>
      <c r="BF739" s="22"/>
      <c r="BG739" s="22"/>
      <c r="BH739" s="22"/>
      <c r="BI739" s="22"/>
    </row>
    <row r="740">
      <c r="A740" s="25"/>
      <c r="B740" s="50"/>
      <c r="C740" s="56"/>
      <c r="D740" s="120"/>
      <c r="E740" s="53"/>
      <c r="H740" s="106"/>
      <c r="I740" s="72"/>
      <c r="J740" s="21"/>
      <c r="K740" s="21"/>
      <c r="L740" s="21"/>
      <c r="M740" s="22"/>
      <c r="N740" s="22"/>
      <c r="O740" s="22"/>
      <c r="P740" s="22"/>
      <c r="Q740" s="22"/>
      <c r="R740" s="23"/>
      <c r="S740" s="22"/>
      <c r="T740" s="22"/>
      <c r="U740" s="22"/>
      <c r="V740" s="22"/>
      <c r="W740" s="24"/>
      <c r="X740" s="24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22"/>
      <c r="AJ740" s="22"/>
      <c r="AK740" s="22"/>
      <c r="AL740" s="22"/>
      <c r="AM740" s="22"/>
      <c r="AN740" s="22"/>
      <c r="AO740" s="22"/>
      <c r="AP740" s="22"/>
      <c r="AQ740" s="22"/>
      <c r="AR740" s="22"/>
      <c r="AS740" s="22"/>
      <c r="AT740" s="22"/>
      <c r="AU740" s="22"/>
      <c r="AV740" s="22"/>
      <c r="AW740" s="22"/>
      <c r="AX740" s="22"/>
      <c r="AY740" s="22"/>
      <c r="AZ740" s="22"/>
      <c r="BA740" s="22"/>
      <c r="BB740" s="22"/>
      <c r="BC740" s="22"/>
      <c r="BD740" s="22"/>
      <c r="BE740" s="22"/>
      <c r="BF740" s="22"/>
      <c r="BG740" s="22"/>
      <c r="BH740" s="22"/>
      <c r="BI740" s="22"/>
    </row>
    <row r="741">
      <c r="A741" s="25"/>
      <c r="B741" s="50"/>
      <c r="C741" s="56"/>
      <c r="D741" s="120"/>
      <c r="E741" s="53"/>
      <c r="H741" s="106"/>
      <c r="I741" s="72"/>
      <c r="J741" s="21"/>
      <c r="K741" s="21"/>
      <c r="L741" s="21"/>
      <c r="M741" s="22"/>
      <c r="N741" s="22"/>
      <c r="O741" s="22"/>
      <c r="P741" s="22"/>
      <c r="Q741" s="22"/>
      <c r="R741" s="23"/>
      <c r="S741" s="22"/>
      <c r="T741" s="22"/>
      <c r="U741" s="22"/>
      <c r="V741" s="22"/>
      <c r="W741" s="24"/>
      <c r="X741" s="24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  <c r="AJ741" s="22"/>
      <c r="AK741" s="22"/>
      <c r="AL741" s="22"/>
      <c r="AM741" s="22"/>
      <c r="AN741" s="22"/>
      <c r="AO741" s="22"/>
      <c r="AP741" s="22"/>
      <c r="AQ741" s="22"/>
      <c r="AR741" s="22"/>
      <c r="AS741" s="22"/>
      <c r="AT741" s="22"/>
      <c r="AU741" s="22"/>
      <c r="AV741" s="22"/>
      <c r="AW741" s="22"/>
      <c r="AX741" s="22"/>
      <c r="AY741" s="22"/>
      <c r="AZ741" s="22"/>
      <c r="BA741" s="22"/>
      <c r="BB741" s="22"/>
      <c r="BC741" s="22"/>
      <c r="BD741" s="22"/>
      <c r="BE741" s="22"/>
      <c r="BF741" s="22"/>
      <c r="BG741" s="22"/>
      <c r="BH741" s="22"/>
      <c r="BI741" s="22"/>
    </row>
    <row r="742">
      <c r="A742" s="25"/>
      <c r="B742" s="50"/>
      <c r="C742" s="56"/>
      <c r="D742" s="120"/>
      <c r="E742" s="53"/>
      <c r="H742" s="106"/>
      <c r="I742" s="72"/>
      <c r="J742" s="21"/>
      <c r="K742" s="21"/>
      <c r="L742" s="21"/>
      <c r="M742" s="22"/>
      <c r="N742" s="22"/>
      <c r="O742" s="22"/>
      <c r="P742" s="22"/>
      <c r="Q742" s="22"/>
      <c r="R742" s="23"/>
      <c r="S742" s="22"/>
      <c r="T742" s="22"/>
      <c r="U742" s="22"/>
      <c r="V742" s="22"/>
      <c r="W742" s="24"/>
      <c r="X742" s="24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  <c r="AJ742" s="22"/>
      <c r="AK742" s="22"/>
      <c r="AL742" s="22"/>
      <c r="AM742" s="22"/>
      <c r="AN742" s="22"/>
      <c r="AO742" s="22"/>
      <c r="AP742" s="22"/>
      <c r="AQ742" s="22"/>
      <c r="AR742" s="22"/>
      <c r="AS742" s="22"/>
      <c r="AT742" s="22"/>
      <c r="AU742" s="22"/>
      <c r="AV742" s="22"/>
      <c r="AW742" s="22"/>
      <c r="AX742" s="22"/>
      <c r="AY742" s="22"/>
      <c r="AZ742" s="22"/>
      <c r="BA742" s="22"/>
      <c r="BB742" s="22"/>
      <c r="BC742" s="22"/>
      <c r="BD742" s="22"/>
      <c r="BE742" s="22"/>
      <c r="BF742" s="22"/>
      <c r="BG742" s="22"/>
      <c r="BH742" s="22"/>
      <c r="BI742" s="22"/>
    </row>
    <row r="743">
      <c r="A743" s="25"/>
      <c r="B743" s="50"/>
      <c r="C743" s="56"/>
      <c r="D743" s="120"/>
      <c r="E743" s="53"/>
      <c r="H743" s="106"/>
      <c r="I743" s="72"/>
      <c r="J743" s="21"/>
      <c r="K743" s="21"/>
      <c r="L743" s="21"/>
      <c r="M743" s="22"/>
      <c r="N743" s="22"/>
      <c r="O743" s="22"/>
      <c r="P743" s="22"/>
      <c r="Q743" s="22"/>
      <c r="R743" s="23"/>
      <c r="S743" s="22"/>
      <c r="T743" s="22"/>
      <c r="U743" s="22"/>
      <c r="V743" s="22"/>
      <c r="W743" s="24"/>
      <c r="X743" s="24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  <c r="AI743" s="22"/>
      <c r="AJ743" s="22"/>
      <c r="AK743" s="22"/>
      <c r="AL743" s="22"/>
      <c r="AM743" s="22"/>
      <c r="AN743" s="22"/>
      <c r="AO743" s="22"/>
      <c r="AP743" s="22"/>
      <c r="AQ743" s="22"/>
      <c r="AR743" s="22"/>
      <c r="AS743" s="22"/>
      <c r="AT743" s="22"/>
      <c r="AU743" s="22"/>
      <c r="AV743" s="22"/>
      <c r="AW743" s="22"/>
      <c r="AX743" s="22"/>
      <c r="AY743" s="22"/>
      <c r="AZ743" s="22"/>
      <c r="BA743" s="22"/>
      <c r="BB743" s="22"/>
      <c r="BC743" s="22"/>
      <c r="BD743" s="22"/>
      <c r="BE743" s="22"/>
      <c r="BF743" s="22"/>
      <c r="BG743" s="22"/>
      <c r="BH743" s="22"/>
      <c r="BI743" s="22"/>
    </row>
    <row r="744">
      <c r="A744" s="25"/>
      <c r="B744" s="50"/>
      <c r="C744" s="56"/>
      <c r="D744" s="120"/>
      <c r="E744" s="53"/>
      <c r="H744" s="106"/>
      <c r="I744" s="72"/>
      <c r="J744" s="21"/>
      <c r="K744" s="21"/>
      <c r="L744" s="21"/>
      <c r="M744" s="22"/>
      <c r="N744" s="22"/>
      <c r="O744" s="22"/>
      <c r="P744" s="22"/>
      <c r="Q744" s="22"/>
      <c r="R744" s="23"/>
      <c r="S744" s="22"/>
      <c r="T744" s="22"/>
      <c r="U744" s="22"/>
      <c r="V744" s="22"/>
      <c r="W744" s="24"/>
      <c r="X744" s="24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22"/>
      <c r="AJ744" s="22"/>
      <c r="AK744" s="22"/>
      <c r="AL744" s="22"/>
      <c r="AM744" s="22"/>
      <c r="AN744" s="22"/>
      <c r="AO744" s="22"/>
      <c r="AP744" s="22"/>
      <c r="AQ744" s="22"/>
      <c r="AR744" s="22"/>
      <c r="AS744" s="22"/>
      <c r="AT744" s="22"/>
      <c r="AU744" s="22"/>
      <c r="AV744" s="22"/>
      <c r="AW744" s="22"/>
      <c r="AX744" s="22"/>
      <c r="AY744" s="22"/>
      <c r="AZ744" s="22"/>
      <c r="BA744" s="22"/>
      <c r="BB744" s="22"/>
      <c r="BC744" s="22"/>
      <c r="BD744" s="22"/>
      <c r="BE744" s="22"/>
      <c r="BF744" s="22"/>
      <c r="BG744" s="22"/>
      <c r="BH744" s="22"/>
      <c r="BI744" s="22"/>
    </row>
    <row r="745">
      <c r="A745" s="25"/>
      <c r="B745" s="50"/>
      <c r="C745" s="56"/>
      <c r="D745" s="120"/>
      <c r="E745" s="53"/>
      <c r="H745" s="106"/>
      <c r="I745" s="72"/>
      <c r="J745" s="21"/>
      <c r="K745" s="21"/>
      <c r="L745" s="21"/>
      <c r="M745" s="22"/>
      <c r="N745" s="22"/>
      <c r="O745" s="22"/>
      <c r="P745" s="22"/>
      <c r="Q745" s="22"/>
      <c r="R745" s="23"/>
      <c r="S745" s="22"/>
      <c r="T745" s="22"/>
      <c r="U745" s="22"/>
      <c r="V745" s="22"/>
      <c r="W745" s="24"/>
      <c r="X745" s="24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  <c r="AJ745" s="22"/>
      <c r="AK745" s="22"/>
      <c r="AL745" s="22"/>
      <c r="AM745" s="22"/>
      <c r="AN745" s="22"/>
      <c r="AO745" s="22"/>
      <c r="AP745" s="22"/>
      <c r="AQ745" s="22"/>
      <c r="AR745" s="22"/>
      <c r="AS745" s="22"/>
      <c r="AT745" s="22"/>
      <c r="AU745" s="22"/>
      <c r="AV745" s="22"/>
      <c r="AW745" s="22"/>
      <c r="AX745" s="22"/>
      <c r="AY745" s="22"/>
      <c r="AZ745" s="22"/>
      <c r="BA745" s="22"/>
      <c r="BB745" s="22"/>
      <c r="BC745" s="22"/>
      <c r="BD745" s="22"/>
      <c r="BE745" s="22"/>
      <c r="BF745" s="22"/>
      <c r="BG745" s="22"/>
      <c r="BH745" s="22"/>
      <c r="BI745" s="22"/>
    </row>
    <row r="746">
      <c r="A746" s="25"/>
      <c r="B746" s="50"/>
      <c r="C746" s="56"/>
      <c r="D746" s="120"/>
      <c r="E746" s="53"/>
      <c r="H746" s="106"/>
      <c r="I746" s="72"/>
      <c r="J746" s="21"/>
      <c r="K746" s="21"/>
      <c r="L746" s="21"/>
      <c r="M746" s="22"/>
      <c r="N746" s="22"/>
      <c r="O746" s="22"/>
      <c r="P746" s="22"/>
      <c r="Q746" s="22"/>
      <c r="R746" s="23"/>
      <c r="S746" s="22"/>
      <c r="T746" s="22"/>
      <c r="U746" s="22"/>
      <c r="V746" s="22"/>
      <c r="W746" s="24"/>
      <c r="X746" s="24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22"/>
      <c r="AJ746" s="22"/>
      <c r="AK746" s="22"/>
      <c r="AL746" s="22"/>
      <c r="AM746" s="22"/>
      <c r="AN746" s="22"/>
      <c r="AO746" s="22"/>
      <c r="AP746" s="22"/>
      <c r="AQ746" s="22"/>
      <c r="AR746" s="22"/>
      <c r="AS746" s="22"/>
      <c r="AT746" s="22"/>
      <c r="AU746" s="22"/>
      <c r="AV746" s="22"/>
      <c r="AW746" s="22"/>
      <c r="AX746" s="22"/>
      <c r="AY746" s="22"/>
      <c r="AZ746" s="22"/>
      <c r="BA746" s="22"/>
      <c r="BB746" s="22"/>
      <c r="BC746" s="22"/>
      <c r="BD746" s="22"/>
      <c r="BE746" s="22"/>
      <c r="BF746" s="22"/>
      <c r="BG746" s="22"/>
      <c r="BH746" s="22"/>
      <c r="BI746" s="22"/>
    </row>
    <row r="747">
      <c r="A747" s="25"/>
      <c r="B747" s="50"/>
      <c r="C747" s="56"/>
      <c r="D747" s="120"/>
      <c r="E747" s="53"/>
      <c r="H747" s="106"/>
      <c r="I747" s="72"/>
      <c r="J747" s="21"/>
      <c r="K747" s="21"/>
      <c r="L747" s="21"/>
      <c r="M747" s="22"/>
      <c r="N747" s="22"/>
      <c r="O747" s="22"/>
      <c r="P747" s="22"/>
      <c r="Q747" s="22"/>
      <c r="R747" s="23"/>
      <c r="S747" s="22"/>
      <c r="T747" s="22"/>
      <c r="U747" s="22"/>
      <c r="V747" s="22"/>
      <c r="W747" s="24"/>
      <c r="X747" s="24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  <c r="AI747" s="22"/>
      <c r="AJ747" s="22"/>
      <c r="AK747" s="22"/>
      <c r="AL747" s="22"/>
      <c r="AM747" s="22"/>
      <c r="AN747" s="22"/>
      <c r="AO747" s="22"/>
      <c r="AP747" s="22"/>
      <c r="AQ747" s="22"/>
      <c r="AR747" s="22"/>
      <c r="AS747" s="22"/>
      <c r="AT747" s="22"/>
      <c r="AU747" s="22"/>
      <c r="AV747" s="22"/>
      <c r="AW747" s="22"/>
      <c r="AX747" s="22"/>
      <c r="AY747" s="22"/>
      <c r="AZ747" s="22"/>
      <c r="BA747" s="22"/>
      <c r="BB747" s="22"/>
      <c r="BC747" s="22"/>
      <c r="BD747" s="22"/>
      <c r="BE747" s="22"/>
      <c r="BF747" s="22"/>
      <c r="BG747" s="22"/>
      <c r="BH747" s="22"/>
      <c r="BI747" s="22"/>
    </row>
    <row r="748">
      <c r="A748" s="25"/>
      <c r="B748" s="50"/>
      <c r="C748" s="56"/>
      <c r="D748" s="120"/>
      <c r="E748" s="53"/>
      <c r="H748" s="106"/>
      <c r="I748" s="72"/>
      <c r="J748" s="21"/>
      <c r="K748" s="21"/>
      <c r="L748" s="21"/>
      <c r="M748" s="22"/>
      <c r="N748" s="22"/>
      <c r="O748" s="22"/>
      <c r="P748" s="22"/>
      <c r="Q748" s="22"/>
      <c r="R748" s="23"/>
      <c r="S748" s="22"/>
      <c r="T748" s="22"/>
      <c r="U748" s="22"/>
      <c r="V748" s="22"/>
      <c r="W748" s="24"/>
      <c r="X748" s="24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  <c r="AI748" s="22"/>
      <c r="AJ748" s="22"/>
      <c r="AK748" s="22"/>
      <c r="AL748" s="22"/>
      <c r="AM748" s="22"/>
      <c r="AN748" s="22"/>
      <c r="AO748" s="22"/>
      <c r="AP748" s="22"/>
      <c r="AQ748" s="22"/>
      <c r="AR748" s="22"/>
      <c r="AS748" s="22"/>
      <c r="AT748" s="22"/>
      <c r="AU748" s="22"/>
      <c r="AV748" s="22"/>
      <c r="AW748" s="22"/>
      <c r="AX748" s="22"/>
      <c r="AY748" s="22"/>
      <c r="AZ748" s="22"/>
      <c r="BA748" s="22"/>
      <c r="BB748" s="22"/>
      <c r="BC748" s="22"/>
      <c r="BD748" s="22"/>
      <c r="BE748" s="22"/>
      <c r="BF748" s="22"/>
      <c r="BG748" s="22"/>
      <c r="BH748" s="22"/>
      <c r="BI748" s="22"/>
    </row>
    <row r="749">
      <c r="A749" s="25"/>
      <c r="B749" s="50"/>
      <c r="C749" s="56"/>
      <c r="D749" s="120"/>
      <c r="E749" s="53"/>
      <c r="H749" s="106"/>
      <c r="I749" s="72"/>
      <c r="J749" s="21"/>
      <c r="K749" s="21"/>
      <c r="L749" s="21"/>
      <c r="M749" s="22"/>
      <c r="N749" s="22"/>
      <c r="O749" s="22"/>
      <c r="P749" s="22"/>
      <c r="Q749" s="22"/>
      <c r="R749" s="23"/>
      <c r="S749" s="22"/>
      <c r="T749" s="22"/>
      <c r="U749" s="22"/>
      <c r="V749" s="22"/>
      <c r="W749" s="24"/>
      <c r="X749" s="24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  <c r="AJ749" s="22"/>
      <c r="AK749" s="22"/>
      <c r="AL749" s="22"/>
      <c r="AM749" s="22"/>
      <c r="AN749" s="22"/>
      <c r="AO749" s="22"/>
      <c r="AP749" s="22"/>
      <c r="AQ749" s="22"/>
      <c r="AR749" s="22"/>
      <c r="AS749" s="22"/>
      <c r="AT749" s="22"/>
      <c r="AU749" s="22"/>
      <c r="AV749" s="22"/>
      <c r="AW749" s="22"/>
      <c r="AX749" s="22"/>
      <c r="AY749" s="22"/>
      <c r="AZ749" s="22"/>
      <c r="BA749" s="22"/>
      <c r="BB749" s="22"/>
      <c r="BC749" s="22"/>
      <c r="BD749" s="22"/>
      <c r="BE749" s="22"/>
      <c r="BF749" s="22"/>
      <c r="BG749" s="22"/>
      <c r="BH749" s="22"/>
      <c r="BI749" s="22"/>
    </row>
    <row r="750">
      <c r="A750" s="25"/>
      <c r="B750" s="50"/>
      <c r="C750" s="56"/>
      <c r="D750" s="120"/>
      <c r="E750" s="53"/>
      <c r="H750" s="106"/>
      <c r="I750" s="72"/>
      <c r="J750" s="21"/>
      <c r="K750" s="21"/>
      <c r="L750" s="21"/>
      <c r="M750" s="22"/>
      <c r="N750" s="22"/>
      <c r="O750" s="22"/>
      <c r="P750" s="22"/>
      <c r="Q750" s="22"/>
      <c r="R750" s="23"/>
      <c r="S750" s="22"/>
      <c r="T750" s="22"/>
      <c r="U750" s="22"/>
      <c r="V750" s="22"/>
      <c r="W750" s="24"/>
      <c r="X750" s="24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22"/>
      <c r="AJ750" s="22"/>
      <c r="AK750" s="22"/>
      <c r="AL750" s="22"/>
      <c r="AM750" s="22"/>
      <c r="AN750" s="22"/>
      <c r="AO750" s="22"/>
      <c r="AP750" s="22"/>
      <c r="AQ750" s="22"/>
      <c r="AR750" s="22"/>
      <c r="AS750" s="22"/>
      <c r="AT750" s="22"/>
      <c r="AU750" s="22"/>
      <c r="AV750" s="22"/>
      <c r="AW750" s="22"/>
      <c r="AX750" s="22"/>
      <c r="AY750" s="22"/>
      <c r="AZ750" s="22"/>
      <c r="BA750" s="22"/>
      <c r="BB750" s="22"/>
      <c r="BC750" s="22"/>
      <c r="BD750" s="22"/>
      <c r="BE750" s="22"/>
      <c r="BF750" s="22"/>
      <c r="BG750" s="22"/>
      <c r="BH750" s="22"/>
      <c r="BI750" s="22"/>
    </row>
    <row r="751">
      <c r="A751" s="25"/>
      <c r="B751" s="50"/>
      <c r="C751" s="56"/>
      <c r="D751" s="120"/>
      <c r="E751" s="53"/>
      <c r="H751" s="106"/>
      <c r="I751" s="72"/>
      <c r="J751" s="21"/>
      <c r="K751" s="21"/>
      <c r="L751" s="21"/>
      <c r="M751" s="22"/>
      <c r="N751" s="22"/>
      <c r="O751" s="22"/>
      <c r="P751" s="22"/>
      <c r="Q751" s="22"/>
      <c r="R751" s="23"/>
      <c r="S751" s="22"/>
      <c r="T751" s="22"/>
      <c r="U751" s="22"/>
      <c r="V751" s="22"/>
      <c r="W751" s="24"/>
      <c r="X751" s="24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  <c r="AI751" s="22"/>
      <c r="AJ751" s="22"/>
      <c r="AK751" s="22"/>
      <c r="AL751" s="22"/>
      <c r="AM751" s="22"/>
      <c r="AN751" s="22"/>
      <c r="AO751" s="22"/>
      <c r="AP751" s="22"/>
      <c r="AQ751" s="22"/>
      <c r="AR751" s="22"/>
      <c r="AS751" s="22"/>
      <c r="AT751" s="22"/>
      <c r="AU751" s="22"/>
      <c r="AV751" s="22"/>
      <c r="AW751" s="22"/>
      <c r="AX751" s="22"/>
      <c r="AY751" s="22"/>
      <c r="AZ751" s="22"/>
      <c r="BA751" s="22"/>
      <c r="BB751" s="22"/>
      <c r="BC751" s="22"/>
      <c r="BD751" s="22"/>
      <c r="BE751" s="22"/>
      <c r="BF751" s="22"/>
      <c r="BG751" s="22"/>
      <c r="BH751" s="22"/>
      <c r="BI751" s="22"/>
    </row>
    <row r="752">
      <c r="A752" s="25"/>
      <c r="B752" s="50"/>
      <c r="C752" s="56"/>
      <c r="D752" s="120"/>
      <c r="E752" s="53"/>
      <c r="H752" s="106"/>
      <c r="I752" s="72"/>
      <c r="J752" s="21"/>
      <c r="K752" s="21"/>
      <c r="L752" s="21"/>
      <c r="M752" s="22"/>
      <c r="N752" s="22"/>
      <c r="O752" s="22"/>
      <c r="P752" s="22"/>
      <c r="Q752" s="22"/>
      <c r="R752" s="23"/>
      <c r="S752" s="22"/>
      <c r="T752" s="22"/>
      <c r="U752" s="22"/>
      <c r="V752" s="22"/>
      <c r="W752" s="24"/>
      <c r="X752" s="24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22"/>
      <c r="AJ752" s="22"/>
      <c r="AK752" s="22"/>
      <c r="AL752" s="22"/>
      <c r="AM752" s="22"/>
      <c r="AN752" s="22"/>
      <c r="AO752" s="22"/>
      <c r="AP752" s="22"/>
      <c r="AQ752" s="22"/>
      <c r="AR752" s="22"/>
      <c r="AS752" s="22"/>
      <c r="AT752" s="22"/>
      <c r="AU752" s="22"/>
      <c r="AV752" s="22"/>
      <c r="AW752" s="22"/>
      <c r="AX752" s="22"/>
      <c r="AY752" s="22"/>
      <c r="AZ752" s="22"/>
      <c r="BA752" s="22"/>
      <c r="BB752" s="22"/>
      <c r="BC752" s="22"/>
      <c r="BD752" s="22"/>
      <c r="BE752" s="22"/>
      <c r="BF752" s="22"/>
      <c r="BG752" s="22"/>
      <c r="BH752" s="22"/>
      <c r="BI752" s="22"/>
    </row>
    <row r="753">
      <c r="A753" s="25"/>
      <c r="B753" s="50"/>
      <c r="C753" s="56"/>
      <c r="D753" s="120"/>
      <c r="E753" s="53"/>
      <c r="H753" s="106"/>
      <c r="I753" s="72"/>
      <c r="J753" s="21"/>
      <c r="K753" s="21"/>
      <c r="L753" s="21"/>
      <c r="M753" s="22"/>
      <c r="N753" s="22"/>
      <c r="O753" s="22"/>
      <c r="P753" s="22"/>
      <c r="Q753" s="22"/>
      <c r="R753" s="23"/>
      <c r="S753" s="22"/>
      <c r="T753" s="22"/>
      <c r="U753" s="22"/>
      <c r="V753" s="22"/>
      <c r="W753" s="24"/>
      <c r="X753" s="24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  <c r="AJ753" s="22"/>
      <c r="AK753" s="22"/>
      <c r="AL753" s="22"/>
      <c r="AM753" s="22"/>
      <c r="AN753" s="22"/>
      <c r="AO753" s="22"/>
      <c r="AP753" s="22"/>
      <c r="AQ753" s="22"/>
      <c r="AR753" s="22"/>
      <c r="AS753" s="22"/>
      <c r="AT753" s="22"/>
      <c r="AU753" s="22"/>
      <c r="AV753" s="22"/>
      <c r="AW753" s="22"/>
      <c r="AX753" s="22"/>
      <c r="AY753" s="22"/>
      <c r="AZ753" s="22"/>
      <c r="BA753" s="22"/>
      <c r="BB753" s="22"/>
      <c r="BC753" s="22"/>
      <c r="BD753" s="22"/>
      <c r="BE753" s="22"/>
      <c r="BF753" s="22"/>
      <c r="BG753" s="22"/>
      <c r="BH753" s="22"/>
      <c r="BI753" s="22"/>
    </row>
    <row r="754">
      <c r="A754" s="25"/>
      <c r="B754" s="50"/>
      <c r="C754" s="56"/>
      <c r="D754" s="120"/>
      <c r="E754" s="53"/>
      <c r="H754" s="106"/>
      <c r="I754" s="72"/>
      <c r="J754" s="21"/>
      <c r="K754" s="21"/>
      <c r="L754" s="21"/>
      <c r="M754" s="22"/>
      <c r="N754" s="22"/>
      <c r="O754" s="22"/>
      <c r="P754" s="22"/>
      <c r="Q754" s="22"/>
      <c r="R754" s="23"/>
      <c r="S754" s="22"/>
      <c r="T754" s="22"/>
      <c r="U754" s="22"/>
      <c r="V754" s="22"/>
      <c r="W754" s="24"/>
      <c r="X754" s="24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22"/>
      <c r="AJ754" s="22"/>
      <c r="AK754" s="22"/>
      <c r="AL754" s="22"/>
      <c r="AM754" s="22"/>
      <c r="AN754" s="22"/>
      <c r="AO754" s="22"/>
      <c r="AP754" s="22"/>
      <c r="AQ754" s="22"/>
      <c r="AR754" s="22"/>
      <c r="AS754" s="22"/>
      <c r="AT754" s="22"/>
      <c r="AU754" s="22"/>
      <c r="AV754" s="22"/>
      <c r="AW754" s="22"/>
      <c r="AX754" s="22"/>
      <c r="AY754" s="22"/>
      <c r="AZ754" s="22"/>
      <c r="BA754" s="22"/>
      <c r="BB754" s="22"/>
      <c r="BC754" s="22"/>
      <c r="BD754" s="22"/>
      <c r="BE754" s="22"/>
      <c r="BF754" s="22"/>
      <c r="BG754" s="22"/>
      <c r="BH754" s="22"/>
      <c r="BI754" s="22"/>
    </row>
    <row r="755">
      <c r="A755" s="25"/>
      <c r="B755" s="50"/>
      <c r="C755" s="56"/>
      <c r="D755" s="120"/>
      <c r="E755" s="53"/>
      <c r="H755" s="106"/>
      <c r="I755" s="72"/>
      <c r="J755" s="21"/>
      <c r="K755" s="21"/>
      <c r="L755" s="21"/>
      <c r="M755" s="22"/>
      <c r="N755" s="22"/>
      <c r="O755" s="22"/>
      <c r="P755" s="22"/>
      <c r="Q755" s="22"/>
      <c r="R755" s="23"/>
      <c r="S755" s="22"/>
      <c r="T755" s="22"/>
      <c r="U755" s="22"/>
      <c r="V755" s="22"/>
      <c r="W755" s="24"/>
      <c r="X755" s="24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22"/>
      <c r="AJ755" s="22"/>
      <c r="AK755" s="22"/>
      <c r="AL755" s="22"/>
      <c r="AM755" s="22"/>
      <c r="AN755" s="22"/>
      <c r="AO755" s="22"/>
      <c r="AP755" s="22"/>
      <c r="AQ755" s="22"/>
      <c r="AR755" s="22"/>
      <c r="AS755" s="22"/>
      <c r="AT755" s="22"/>
      <c r="AU755" s="22"/>
      <c r="AV755" s="22"/>
      <c r="AW755" s="22"/>
      <c r="AX755" s="22"/>
      <c r="AY755" s="22"/>
      <c r="AZ755" s="22"/>
      <c r="BA755" s="22"/>
      <c r="BB755" s="22"/>
      <c r="BC755" s="22"/>
      <c r="BD755" s="22"/>
      <c r="BE755" s="22"/>
      <c r="BF755" s="22"/>
      <c r="BG755" s="22"/>
      <c r="BH755" s="22"/>
      <c r="BI755" s="22"/>
    </row>
    <row r="756">
      <c r="A756" s="25"/>
      <c r="B756" s="50"/>
      <c r="C756" s="56"/>
      <c r="D756" s="120"/>
      <c r="E756" s="53"/>
      <c r="H756" s="106"/>
      <c r="I756" s="72"/>
      <c r="J756" s="21"/>
      <c r="K756" s="21"/>
      <c r="L756" s="21"/>
      <c r="M756" s="22"/>
      <c r="N756" s="22"/>
      <c r="O756" s="22"/>
      <c r="P756" s="22"/>
      <c r="Q756" s="22"/>
      <c r="R756" s="23"/>
      <c r="S756" s="22"/>
      <c r="T756" s="22"/>
      <c r="U756" s="22"/>
      <c r="V756" s="22"/>
      <c r="W756" s="24"/>
      <c r="X756" s="24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22"/>
      <c r="AJ756" s="22"/>
      <c r="AK756" s="22"/>
      <c r="AL756" s="22"/>
      <c r="AM756" s="22"/>
      <c r="AN756" s="22"/>
      <c r="AO756" s="22"/>
      <c r="AP756" s="22"/>
      <c r="AQ756" s="22"/>
      <c r="AR756" s="22"/>
      <c r="AS756" s="22"/>
      <c r="AT756" s="22"/>
      <c r="AU756" s="22"/>
      <c r="AV756" s="22"/>
      <c r="AW756" s="22"/>
      <c r="AX756" s="22"/>
      <c r="AY756" s="22"/>
      <c r="AZ756" s="22"/>
      <c r="BA756" s="22"/>
      <c r="BB756" s="22"/>
      <c r="BC756" s="22"/>
      <c r="BD756" s="22"/>
      <c r="BE756" s="22"/>
      <c r="BF756" s="22"/>
      <c r="BG756" s="22"/>
      <c r="BH756" s="22"/>
      <c r="BI756" s="22"/>
    </row>
    <row r="757">
      <c r="A757" s="25"/>
      <c r="B757" s="50"/>
      <c r="C757" s="56"/>
      <c r="D757" s="120"/>
      <c r="E757" s="53"/>
      <c r="H757" s="106"/>
      <c r="I757" s="72"/>
      <c r="J757" s="21"/>
      <c r="K757" s="21"/>
      <c r="L757" s="21"/>
      <c r="M757" s="22"/>
      <c r="N757" s="22"/>
      <c r="O757" s="22"/>
      <c r="P757" s="22"/>
      <c r="Q757" s="22"/>
      <c r="R757" s="23"/>
      <c r="S757" s="22"/>
      <c r="T757" s="22"/>
      <c r="U757" s="22"/>
      <c r="V757" s="22"/>
      <c r="W757" s="24"/>
      <c r="X757" s="24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  <c r="AJ757" s="22"/>
      <c r="AK757" s="22"/>
      <c r="AL757" s="22"/>
      <c r="AM757" s="22"/>
      <c r="AN757" s="22"/>
      <c r="AO757" s="22"/>
      <c r="AP757" s="22"/>
      <c r="AQ757" s="22"/>
      <c r="AR757" s="22"/>
      <c r="AS757" s="22"/>
      <c r="AT757" s="22"/>
      <c r="AU757" s="22"/>
      <c r="AV757" s="22"/>
      <c r="AW757" s="22"/>
      <c r="AX757" s="22"/>
      <c r="AY757" s="22"/>
      <c r="AZ757" s="22"/>
      <c r="BA757" s="22"/>
      <c r="BB757" s="22"/>
      <c r="BC757" s="22"/>
      <c r="BD757" s="22"/>
      <c r="BE757" s="22"/>
      <c r="BF757" s="22"/>
      <c r="BG757" s="22"/>
      <c r="BH757" s="22"/>
      <c r="BI757" s="22"/>
    </row>
    <row r="758">
      <c r="A758" s="25"/>
      <c r="B758" s="50"/>
      <c r="C758" s="56"/>
      <c r="D758" s="120"/>
      <c r="E758" s="53"/>
      <c r="H758" s="106"/>
      <c r="I758" s="72"/>
      <c r="J758" s="21"/>
      <c r="K758" s="21"/>
      <c r="L758" s="21"/>
      <c r="M758" s="22"/>
      <c r="N758" s="22"/>
      <c r="O758" s="22"/>
      <c r="P758" s="22"/>
      <c r="Q758" s="22"/>
      <c r="R758" s="23"/>
      <c r="S758" s="22"/>
      <c r="T758" s="22"/>
      <c r="U758" s="22"/>
      <c r="V758" s="22"/>
      <c r="W758" s="24"/>
      <c r="X758" s="24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22"/>
      <c r="AJ758" s="22"/>
      <c r="AK758" s="22"/>
      <c r="AL758" s="22"/>
      <c r="AM758" s="22"/>
      <c r="AN758" s="22"/>
      <c r="AO758" s="22"/>
      <c r="AP758" s="22"/>
      <c r="AQ758" s="22"/>
      <c r="AR758" s="22"/>
      <c r="AS758" s="22"/>
      <c r="AT758" s="22"/>
      <c r="AU758" s="22"/>
      <c r="AV758" s="22"/>
      <c r="AW758" s="22"/>
      <c r="AX758" s="22"/>
      <c r="AY758" s="22"/>
      <c r="AZ758" s="22"/>
      <c r="BA758" s="22"/>
      <c r="BB758" s="22"/>
      <c r="BC758" s="22"/>
      <c r="BD758" s="22"/>
      <c r="BE758" s="22"/>
      <c r="BF758" s="22"/>
      <c r="BG758" s="22"/>
      <c r="BH758" s="22"/>
      <c r="BI758" s="22"/>
    </row>
    <row r="759">
      <c r="A759" s="25"/>
      <c r="B759" s="50"/>
      <c r="C759" s="56"/>
      <c r="D759" s="120"/>
      <c r="E759" s="53"/>
      <c r="H759" s="106"/>
      <c r="I759" s="72"/>
      <c r="J759" s="21"/>
      <c r="K759" s="21"/>
      <c r="L759" s="21"/>
      <c r="M759" s="22"/>
      <c r="N759" s="22"/>
      <c r="O759" s="22"/>
      <c r="P759" s="22"/>
      <c r="Q759" s="22"/>
      <c r="R759" s="23"/>
      <c r="S759" s="22"/>
      <c r="T759" s="22"/>
      <c r="U759" s="22"/>
      <c r="V759" s="22"/>
      <c r="W759" s="24"/>
      <c r="X759" s="24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  <c r="AI759" s="22"/>
      <c r="AJ759" s="22"/>
      <c r="AK759" s="22"/>
      <c r="AL759" s="22"/>
      <c r="AM759" s="22"/>
      <c r="AN759" s="22"/>
      <c r="AO759" s="22"/>
      <c r="AP759" s="22"/>
      <c r="AQ759" s="22"/>
      <c r="AR759" s="22"/>
      <c r="AS759" s="22"/>
      <c r="AT759" s="22"/>
      <c r="AU759" s="22"/>
      <c r="AV759" s="22"/>
      <c r="AW759" s="22"/>
      <c r="AX759" s="22"/>
      <c r="AY759" s="22"/>
      <c r="AZ759" s="22"/>
      <c r="BA759" s="22"/>
      <c r="BB759" s="22"/>
      <c r="BC759" s="22"/>
      <c r="BD759" s="22"/>
      <c r="BE759" s="22"/>
      <c r="BF759" s="22"/>
      <c r="BG759" s="22"/>
      <c r="BH759" s="22"/>
      <c r="BI759" s="22"/>
    </row>
    <row r="760">
      <c r="A760" s="25"/>
      <c r="B760" s="50"/>
      <c r="C760" s="56"/>
      <c r="D760" s="120"/>
      <c r="E760" s="53"/>
      <c r="H760" s="106"/>
      <c r="I760" s="72"/>
      <c r="J760" s="21"/>
      <c r="K760" s="21"/>
      <c r="L760" s="21"/>
      <c r="M760" s="22"/>
      <c r="N760" s="22"/>
      <c r="O760" s="22"/>
      <c r="P760" s="22"/>
      <c r="Q760" s="22"/>
      <c r="R760" s="23"/>
      <c r="S760" s="22"/>
      <c r="T760" s="22"/>
      <c r="U760" s="22"/>
      <c r="V760" s="22"/>
      <c r="W760" s="24"/>
      <c r="X760" s="24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  <c r="AI760" s="22"/>
      <c r="AJ760" s="22"/>
      <c r="AK760" s="22"/>
      <c r="AL760" s="22"/>
      <c r="AM760" s="22"/>
      <c r="AN760" s="22"/>
      <c r="AO760" s="22"/>
      <c r="AP760" s="22"/>
      <c r="AQ760" s="22"/>
      <c r="AR760" s="22"/>
      <c r="AS760" s="22"/>
      <c r="AT760" s="22"/>
      <c r="AU760" s="22"/>
      <c r="AV760" s="22"/>
      <c r="AW760" s="22"/>
      <c r="AX760" s="22"/>
      <c r="AY760" s="22"/>
      <c r="AZ760" s="22"/>
      <c r="BA760" s="22"/>
      <c r="BB760" s="22"/>
      <c r="BC760" s="22"/>
      <c r="BD760" s="22"/>
      <c r="BE760" s="22"/>
      <c r="BF760" s="22"/>
      <c r="BG760" s="22"/>
      <c r="BH760" s="22"/>
      <c r="BI760" s="22"/>
    </row>
    <row r="761">
      <c r="A761" s="25"/>
      <c r="B761" s="50"/>
      <c r="C761" s="56"/>
      <c r="D761" s="120"/>
      <c r="E761" s="53"/>
      <c r="H761" s="106"/>
      <c r="I761" s="72"/>
      <c r="J761" s="21"/>
      <c r="K761" s="21"/>
      <c r="L761" s="21"/>
      <c r="M761" s="22"/>
      <c r="N761" s="22"/>
      <c r="O761" s="22"/>
      <c r="P761" s="22"/>
      <c r="Q761" s="22"/>
      <c r="R761" s="23"/>
      <c r="S761" s="22"/>
      <c r="T761" s="22"/>
      <c r="U761" s="22"/>
      <c r="V761" s="22"/>
      <c r="W761" s="24"/>
      <c r="X761" s="24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  <c r="AJ761" s="22"/>
      <c r="AK761" s="22"/>
      <c r="AL761" s="22"/>
      <c r="AM761" s="22"/>
      <c r="AN761" s="22"/>
      <c r="AO761" s="22"/>
      <c r="AP761" s="22"/>
      <c r="AQ761" s="22"/>
      <c r="AR761" s="22"/>
      <c r="AS761" s="22"/>
      <c r="AT761" s="22"/>
      <c r="AU761" s="22"/>
      <c r="AV761" s="22"/>
      <c r="AW761" s="22"/>
      <c r="AX761" s="22"/>
      <c r="AY761" s="22"/>
      <c r="AZ761" s="22"/>
      <c r="BA761" s="22"/>
      <c r="BB761" s="22"/>
      <c r="BC761" s="22"/>
      <c r="BD761" s="22"/>
      <c r="BE761" s="22"/>
      <c r="BF761" s="22"/>
      <c r="BG761" s="22"/>
      <c r="BH761" s="22"/>
      <c r="BI761" s="22"/>
    </row>
    <row r="762">
      <c r="A762" s="25"/>
      <c r="B762" s="50"/>
      <c r="C762" s="56"/>
      <c r="D762" s="120"/>
      <c r="E762" s="53"/>
      <c r="H762" s="106"/>
      <c r="I762" s="72"/>
      <c r="J762" s="21"/>
      <c r="K762" s="21"/>
      <c r="L762" s="21"/>
      <c r="M762" s="22"/>
      <c r="N762" s="22"/>
      <c r="O762" s="22"/>
      <c r="P762" s="22"/>
      <c r="Q762" s="22"/>
      <c r="R762" s="23"/>
      <c r="S762" s="22"/>
      <c r="T762" s="22"/>
      <c r="U762" s="22"/>
      <c r="V762" s="22"/>
      <c r="W762" s="24"/>
      <c r="X762" s="24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  <c r="AI762" s="22"/>
      <c r="AJ762" s="22"/>
      <c r="AK762" s="22"/>
      <c r="AL762" s="22"/>
      <c r="AM762" s="22"/>
      <c r="AN762" s="22"/>
      <c r="AO762" s="22"/>
      <c r="AP762" s="22"/>
      <c r="AQ762" s="22"/>
      <c r="AR762" s="22"/>
      <c r="AS762" s="22"/>
      <c r="AT762" s="22"/>
      <c r="AU762" s="22"/>
      <c r="AV762" s="22"/>
      <c r="AW762" s="22"/>
      <c r="AX762" s="22"/>
      <c r="AY762" s="22"/>
      <c r="AZ762" s="22"/>
      <c r="BA762" s="22"/>
      <c r="BB762" s="22"/>
      <c r="BC762" s="22"/>
      <c r="BD762" s="22"/>
      <c r="BE762" s="22"/>
      <c r="BF762" s="22"/>
      <c r="BG762" s="22"/>
      <c r="BH762" s="22"/>
      <c r="BI762" s="22"/>
    </row>
    <row r="763">
      <c r="A763" s="25"/>
      <c r="B763" s="50"/>
      <c r="C763" s="56"/>
      <c r="D763" s="120"/>
      <c r="E763" s="53"/>
      <c r="H763" s="106"/>
      <c r="I763" s="72"/>
      <c r="J763" s="21"/>
      <c r="K763" s="21"/>
      <c r="L763" s="21"/>
      <c r="M763" s="22"/>
      <c r="N763" s="22"/>
      <c r="O763" s="22"/>
      <c r="P763" s="22"/>
      <c r="Q763" s="22"/>
      <c r="R763" s="23"/>
      <c r="S763" s="22"/>
      <c r="T763" s="22"/>
      <c r="U763" s="22"/>
      <c r="V763" s="22"/>
      <c r="W763" s="24"/>
      <c r="X763" s="24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  <c r="AI763" s="22"/>
      <c r="AJ763" s="22"/>
      <c r="AK763" s="22"/>
      <c r="AL763" s="22"/>
      <c r="AM763" s="22"/>
      <c r="AN763" s="22"/>
      <c r="AO763" s="22"/>
      <c r="AP763" s="22"/>
      <c r="AQ763" s="22"/>
      <c r="AR763" s="22"/>
      <c r="AS763" s="22"/>
      <c r="AT763" s="22"/>
      <c r="AU763" s="22"/>
      <c r="AV763" s="22"/>
      <c r="AW763" s="22"/>
      <c r="AX763" s="22"/>
      <c r="AY763" s="22"/>
      <c r="AZ763" s="22"/>
      <c r="BA763" s="22"/>
      <c r="BB763" s="22"/>
      <c r="BC763" s="22"/>
      <c r="BD763" s="22"/>
      <c r="BE763" s="22"/>
      <c r="BF763" s="22"/>
      <c r="BG763" s="22"/>
      <c r="BH763" s="22"/>
      <c r="BI763" s="22"/>
    </row>
    <row r="764">
      <c r="A764" s="25"/>
      <c r="B764" s="50"/>
      <c r="C764" s="56"/>
      <c r="D764" s="120"/>
      <c r="E764" s="53"/>
      <c r="H764" s="106"/>
      <c r="I764" s="72"/>
      <c r="J764" s="21"/>
      <c r="K764" s="21"/>
      <c r="L764" s="21"/>
      <c r="M764" s="22"/>
      <c r="N764" s="22"/>
      <c r="O764" s="22"/>
      <c r="P764" s="22"/>
      <c r="Q764" s="22"/>
      <c r="R764" s="23"/>
      <c r="S764" s="22"/>
      <c r="T764" s="22"/>
      <c r="U764" s="22"/>
      <c r="V764" s="22"/>
      <c r="W764" s="24"/>
      <c r="X764" s="24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  <c r="AJ764" s="22"/>
      <c r="AK764" s="22"/>
      <c r="AL764" s="22"/>
      <c r="AM764" s="22"/>
      <c r="AN764" s="22"/>
      <c r="AO764" s="22"/>
      <c r="AP764" s="22"/>
      <c r="AQ764" s="22"/>
      <c r="AR764" s="22"/>
      <c r="AS764" s="22"/>
      <c r="AT764" s="22"/>
      <c r="AU764" s="22"/>
      <c r="AV764" s="22"/>
      <c r="AW764" s="22"/>
      <c r="AX764" s="22"/>
      <c r="AY764" s="22"/>
      <c r="AZ764" s="22"/>
      <c r="BA764" s="22"/>
      <c r="BB764" s="22"/>
      <c r="BC764" s="22"/>
      <c r="BD764" s="22"/>
      <c r="BE764" s="22"/>
      <c r="BF764" s="22"/>
      <c r="BG764" s="22"/>
      <c r="BH764" s="22"/>
      <c r="BI764" s="22"/>
    </row>
    <row r="765">
      <c r="A765" s="25"/>
      <c r="B765" s="50"/>
      <c r="C765" s="56"/>
      <c r="D765" s="120"/>
      <c r="E765" s="53"/>
      <c r="H765" s="106"/>
      <c r="I765" s="72"/>
      <c r="J765" s="21"/>
      <c r="K765" s="21"/>
      <c r="L765" s="21"/>
      <c r="M765" s="22"/>
      <c r="N765" s="22"/>
      <c r="O765" s="22"/>
      <c r="P765" s="22"/>
      <c r="Q765" s="22"/>
      <c r="R765" s="23"/>
      <c r="S765" s="22"/>
      <c r="T765" s="22"/>
      <c r="U765" s="22"/>
      <c r="V765" s="22"/>
      <c r="W765" s="24"/>
      <c r="X765" s="24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  <c r="AJ765" s="22"/>
      <c r="AK765" s="22"/>
      <c r="AL765" s="22"/>
      <c r="AM765" s="22"/>
      <c r="AN765" s="22"/>
      <c r="AO765" s="22"/>
      <c r="AP765" s="22"/>
      <c r="AQ765" s="22"/>
      <c r="AR765" s="22"/>
      <c r="AS765" s="22"/>
      <c r="AT765" s="22"/>
      <c r="AU765" s="22"/>
      <c r="AV765" s="22"/>
      <c r="AW765" s="22"/>
      <c r="AX765" s="22"/>
      <c r="AY765" s="22"/>
      <c r="AZ765" s="22"/>
      <c r="BA765" s="22"/>
      <c r="BB765" s="22"/>
      <c r="BC765" s="22"/>
      <c r="BD765" s="22"/>
      <c r="BE765" s="22"/>
      <c r="BF765" s="22"/>
      <c r="BG765" s="22"/>
      <c r="BH765" s="22"/>
      <c r="BI765" s="22"/>
    </row>
    <row r="766">
      <c r="A766" s="25"/>
      <c r="B766" s="50"/>
      <c r="C766" s="56"/>
      <c r="D766" s="120"/>
      <c r="E766" s="53"/>
      <c r="H766" s="106"/>
      <c r="I766" s="72"/>
      <c r="J766" s="21"/>
      <c r="K766" s="21"/>
      <c r="L766" s="21"/>
      <c r="M766" s="22"/>
      <c r="N766" s="22"/>
      <c r="O766" s="22"/>
      <c r="P766" s="22"/>
      <c r="Q766" s="22"/>
      <c r="R766" s="23"/>
      <c r="S766" s="22"/>
      <c r="T766" s="22"/>
      <c r="U766" s="22"/>
      <c r="V766" s="22"/>
      <c r="W766" s="24"/>
      <c r="X766" s="24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22"/>
      <c r="AJ766" s="22"/>
      <c r="AK766" s="22"/>
      <c r="AL766" s="22"/>
      <c r="AM766" s="22"/>
      <c r="AN766" s="22"/>
      <c r="AO766" s="22"/>
      <c r="AP766" s="22"/>
      <c r="AQ766" s="22"/>
      <c r="AR766" s="22"/>
      <c r="AS766" s="22"/>
      <c r="AT766" s="22"/>
      <c r="AU766" s="22"/>
      <c r="AV766" s="22"/>
      <c r="AW766" s="22"/>
      <c r="AX766" s="22"/>
      <c r="AY766" s="22"/>
      <c r="AZ766" s="22"/>
      <c r="BA766" s="22"/>
      <c r="BB766" s="22"/>
      <c r="BC766" s="22"/>
      <c r="BD766" s="22"/>
      <c r="BE766" s="22"/>
      <c r="BF766" s="22"/>
      <c r="BG766" s="22"/>
      <c r="BH766" s="22"/>
      <c r="BI766" s="22"/>
    </row>
    <row r="767">
      <c r="A767" s="25"/>
      <c r="B767" s="50"/>
      <c r="C767" s="56"/>
      <c r="D767" s="120"/>
      <c r="E767" s="53"/>
      <c r="H767" s="106"/>
      <c r="I767" s="72"/>
      <c r="J767" s="21"/>
      <c r="K767" s="21"/>
      <c r="L767" s="21"/>
      <c r="M767" s="22"/>
      <c r="N767" s="22"/>
      <c r="O767" s="22"/>
      <c r="P767" s="22"/>
      <c r="Q767" s="22"/>
      <c r="R767" s="23"/>
      <c r="S767" s="22"/>
      <c r="T767" s="22"/>
      <c r="U767" s="22"/>
      <c r="V767" s="22"/>
      <c r="W767" s="24"/>
      <c r="X767" s="24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  <c r="AI767" s="22"/>
      <c r="AJ767" s="22"/>
      <c r="AK767" s="22"/>
      <c r="AL767" s="22"/>
      <c r="AM767" s="22"/>
      <c r="AN767" s="22"/>
      <c r="AO767" s="22"/>
      <c r="AP767" s="22"/>
      <c r="AQ767" s="22"/>
      <c r="AR767" s="22"/>
      <c r="AS767" s="22"/>
      <c r="AT767" s="22"/>
      <c r="AU767" s="22"/>
      <c r="AV767" s="22"/>
      <c r="AW767" s="22"/>
      <c r="AX767" s="22"/>
      <c r="AY767" s="22"/>
      <c r="AZ767" s="22"/>
      <c r="BA767" s="22"/>
      <c r="BB767" s="22"/>
      <c r="BC767" s="22"/>
      <c r="BD767" s="22"/>
      <c r="BE767" s="22"/>
      <c r="BF767" s="22"/>
      <c r="BG767" s="22"/>
      <c r="BH767" s="22"/>
      <c r="BI767" s="22"/>
    </row>
    <row r="768">
      <c r="A768" s="25"/>
      <c r="B768" s="50"/>
      <c r="C768" s="56"/>
      <c r="D768" s="120"/>
      <c r="E768" s="53"/>
      <c r="H768" s="106"/>
      <c r="I768" s="72"/>
      <c r="J768" s="21"/>
      <c r="K768" s="21"/>
      <c r="L768" s="21"/>
      <c r="M768" s="22"/>
      <c r="N768" s="22"/>
      <c r="O768" s="22"/>
      <c r="P768" s="22"/>
      <c r="Q768" s="22"/>
      <c r="R768" s="23"/>
      <c r="S768" s="22"/>
      <c r="T768" s="22"/>
      <c r="U768" s="22"/>
      <c r="V768" s="22"/>
      <c r="W768" s="24"/>
      <c r="X768" s="24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22"/>
      <c r="AJ768" s="22"/>
      <c r="AK768" s="22"/>
      <c r="AL768" s="22"/>
      <c r="AM768" s="22"/>
      <c r="AN768" s="22"/>
      <c r="AO768" s="22"/>
      <c r="AP768" s="22"/>
      <c r="AQ768" s="22"/>
      <c r="AR768" s="22"/>
      <c r="AS768" s="22"/>
      <c r="AT768" s="22"/>
      <c r="AU768" s="22"/>
      <c r="AV768" s="22"/>
      <c r="AW768" s="22"/>
      <c r="AX768" s="22"/>
      <c r="AY768" s="22"/>
      <c r="AZ768" s="22"/>
      <c r="BA768" s="22"/>
      <c r="BB768" s="22"/>
      <c r="BC768" s="22"/>
      <c r="BD768" s="22"/>
      <c r="BE768" s="22"/>
      <c r="BF768" s="22"/>
      <c r="BG768" s="22"/>
      <c r="BH768" s="22"/>
      <c r="BI768" s="22"/>
    </row>
    <row r="769">
      <c r="A769" s="25"/>
      <c r="B769" s="50"/>
      <c r="C769" s="56"/>
      <c r="D769" s="120"/>
      <c r="E769" s="53"/>
      <c r="H769" s="106"/>
      <c r="I769" s="72"/>
      <c r="J769" s="21"/>
      <c r="K769" s="21"/>
      <c r="L769" s="21"/>
      <c r="M769" s="22"/>
      <c r="N769" s="22"/>
      <c r="O769" s="22"/>
      <c r="P769" s="22"/>
      <c r="Q769" s="22"/>
      <c r="R769" s="23"/>
      <c r="S769" s="22"/>
      <c r="T769" s="22"/>
      <c r="U769" s="22"/>
      <c r="V769" s="22"/>
      <c r="W769" s="24"/>
      <c r="X769" s="24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  <c r="AJ769" s="22"/>
      <c r="AK769" s="22"/>
      <c r="AL769" s="22"/>
      <c r="AM769" s="22"/>
      <c r="AN769" s="22"/>
      <c r="AO769" s="22"/>
      <c r="AP769" s="22"/>
      <c r="AQ769" s="22"/>
      <c r="AR769" s="22"/>
      <c r="AS769" s="22"/>
      <c r="AT769" s="22"/>
      <c r="AU769" s="22"/>
      <c r="AV769" s="22"/>
      <c r="AW769" s="22"/>
      <c r="AX769" s="22"/>
      <c r="AY769" s="22"/>
      <c r="AZ769" s="22"/>
      <c r="BA769" s="22"/>
      <c r="BB769" s="22"/>
      <c r="BC769" s="22"/>
      <c r="BD769" s="22"/>
      <c r="BE769" s="22"/>
      <c r="BF769" s="22"/>
      <c r="BG769" s="22"/>
      <c r="BH769" s="22"/>
      <c r="BI769" s="22"/>
    </row>
    <row r="770">
      <c r="A770" s="25"/>
      <c r="B770" s="50"/>
      <c r="C770" s="56"/>
      <c r="D770" s="120"/>
      <c r="E770" s="53"/>
      <c r="H770" s="106"/>
      <c r="I770" s="72"/>
      <c r="J770" s="21"/>
      <c r="K770" s="21"/>
      <c r="L770" s="21"/>
      <c r="M770" s="22"/>
      <c r="N770" s="22"/>
      <c r="O770" s="22"/>
      <c r="P770" s="22"/>
      <c r="Q770" s="22"/>
      <c r="R770" s="23"/>
      <c r="S770" s="22"/>
      <c r="T770" s="22"/>
      <c r="U770" s="22"/>
      <c r="V770" s="22"/>
      <c r="W770" s="24"/>
      <c r="X770" s="24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22"/>
      <c r="AJ770" s="22"/>
      <c r="AK770" s="22"/>
      <c r="AL770" s="22"/>
      <c r="AM770" s="22"/>
      <c r="AN770" s="22"/>
      <c r="AO770" s="22"/>
      <c r="AP770" s="22"/>
      <c r="AQ770" s="22"/>
      <c r="AR770" s="22"/>
      <c r="AS770" s="22"/>
      <c r="AT770" s="22"/>
      <c r="AU770" s="22"/>
      <c r="AV770" s="22"/>
      <c r="AW770" s="22"/>
      <c r="AX770" s="22"/>
      <c r="AY770" s="22"/>
      <c r="AZ770" s="22"/>
      <c r="BA770" s="22"/>
      <c r="BB770" s="22"/>
      <c r="BC770" s="22"/>
      <c r="BD770" s="22"/>
      <c r="BE770" s="22"/>
      <c r="BF770" s="22"/>
      <c r="BG770" s="22"/>
      <c r="BH770" s="22"/>
      <c r="BI770" s="22"/>
    </row>
    <row r="771">
      <c r="A771" s="25"/>
      <c r="B771" s="50"/>
      <c r="C771" s="56"/>
      <c r="D771" s="120"/>
      <c r="E771" s="53"/>
      <c r="H771" s="106"/>
      <c r="I771" s="72"/>
      <c r="J771" s="21"/>
      <c r="K771" s="21"/>
      <c r="L771" s="21"/>
      <c r="M771" s="22"/>
      <c r="N771" s="22"/>
      <c r="O771" s="22"/>
      <c r="P771" s="22"/>
      <c r="Q771" s="22"/>
      <c r="R771" s="23"/>
      <c r="S771" s="22"/>
      <c r="T771" s="22"/>
      <c r="U771" s="22"/>
      <c r="V771" s="22"/>
      <c r="W771" s="24"/>
      <c r="X771" s="24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  <c r="AI771" s="22"/>
      <c r="AJ771" s="22"/>
      <c r="AK771" s="22"/>
      <c r="AL771" s="22"/>
      <c r="AM771" s="22"/>
      <c r="AN771" s="22"/>
      <c r="AO771" s="22"/>
      <c r="AP771" s="22"/>
      <c r="AQ771" s="22"/>
      <c r="AR771" s="22"/>
      <c r="AS771" s="22"/>
      <c r="AT771" s="22"/>
      <c r="AU771" s="22"/>
      <c r="AV771" s="22"/>
      <c r="AW771" s="22"/>
      <c r="AX771" s="22"/>
      <c r="AY771" s="22"/>
      <c r="AZ771" s="22"/>
      <c r="BA771" s="22"/>
      <c r="BB771" s="22"/>
      <c r="BC771" s="22"/>
      <c r="BD771" s="22"/>
      <c r="BE771" s="22"/>
      <c r="BF771" s="22"/>
      <c r="BG771" s="22"/>
      <c r="BH771" s="22"/>
      <c r="BI771" s="22"/>
    </row>
    <row r="772">
      <c r="A772" s="25"/>
      <c r="B772" s="50"/>
      <c r="C772" s="56"/>
      <c r="D772" s="120"/>
      <c r="E772" s="53"/>
      <c r="H772" s="106"/>
      <c r="I772" s="72"/>
      <c r="J772" s="21"/>
      <c r="K772" s="21"/>
      <c r="L772" s="21"/>
      <c r="M772" s="22"/>
      <c r="N772" s="22"/>
      <c r="O772" s="22"/>
      <c r="P772" s="22"/>
      <c r="Q772" s="22"/>
      <c r="R772" s="23"/>
      <c r="S772" s="22"/>
      <c r="T772" s="22"/>
      <c r="U772" s="22"/>
      <c r="V772" s="22"/>
      <c r="W772" s="24"/>
      <c r="X772" s="24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22"/>
      <c r="AJ772" s="22"/>
      <c r="AK772" s="22"/>
      <c r="AL772" s="22"/>
      <c r="AM772" s="22"/>
      <c r="AN772" s="22"/>
      <c r="AO772" s="22"/>
      <c r="AP772" s="22"/>
      <c r="AQ772" s="22"/>
      <c r="AR772" s="22"/>
      <c r="AS772" s="22"/>
      <c r="AT772" s="22"/>
      <c r="AU772" s="22"/>
      <c r="AV772" s="22"/>
      <c r="AW772" s="22"/>
      <c r="AX772" s="22"/>
      <c r="AY772" s="22"/>
      <c r="AZ772" s="22"/>
      <c r="BA772" s="22"/>
      <c r="BB772" s="22"/>
      <c r="BC772" s="22"/>
      <c r="BD772" s="22"/>
      <c r="BE772" s="22"/>
      <c r="BF772" s="22"/>
      <c r="BG772" s="22"/>
      <c r="BH772" s="22"/>
      <c r="BI772" s="22"/>
    </row>
    <row r="773">
      <c r="A773" s="25"/>
      <c r="B773" s="50"/>
      <c r="C773" s="56"/>
      <c r="D773" s="120"/>
      <c r="E773" s="53"/>
      <c r="H773" s="106"/>
      <c r="I773" s="72"/>
      <c r="J773" s="21"/>
      <c r="K773" s="21"/>
      <c r="L773" s="21"/>
      <c r="M773" s="22"/>
      <c r="N773" s="22"/>
      <c r="O773" s="22"/>
      <c r="P773" s="22"/>
      <c r="Q773" s="22"/>
      <c r="R773" s="23"/>
      <c r="S773" s="22"/>
      <c r="T773" s="22"/>
      <c r="U773" s="22"/>
      <c r="V773" s="22"/>
      <c r="W773" s="24"/>
      <c r="X773" s="24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  <c r="AJ773" s="22"/>
      <c r="AK773" s="22"/>
      <c r="AL773" s="22"/>
      <c r="AM773" s="22"/>
      <c r="AN773" s="22"/>
      <c r="AO773" s="22"/>
      <c r="AP773" s="22"/>
      <c r="AQ773" s="22"/>
      <c r="AR773" s="22"/>
      <c r="AS773" s="22"/>
      <c r="AT773" s="22"/>
      <c r="AU773" s="22"/>
      <c r="AV773" s="22"/>
      <c r="AW773" s="22"/>
      <c r="AX773" s="22"/>
      <c r="AY773" s="22"/>
      <c r="AZ773" s="22"/>
      <c r="BA773" s="22"/>
      <c r="BB773" s="22"/>
      <c r="BC773" s="22"/>
      <c r="BD773" s="22"/>
      <c r="BE773" s="22"/>
      <c r="BF773" s="22"/>
      <c r="BG773" s="22"/>
      <c r="BH773" s="22"/>
      <c r="BI773" s="22"/>
    </row>
    <row r="774">
      <c r="A774" s="25"/>
      <c r="B774" s="50"/>
      <c r="C774" s="56"/>
      <c r="D774" s="120"/>
      <c r="E774" s="53"/>
      <c r="H774" s="106"/>
      <c r="I774" s="72"/>
      <c r="J774" s="21"/>
      <c r="K774" s="21"/>
      <c r="L774" s="21"/>
      <c r="M774" s="22"/>
      <c r="N774" s="22"/>
      <c r="O774" s="22"/>
      <c r="P774" s="22"/>
      <c r="Q774" s="22"/>
      <c r="R774" s="23"/>
      <c r="S774" s="22"/>
      <c r="T774" s="22"/>
      <c r="U774" s="22"/>
      <c r="V774" s="22"/>
      <c r="W774" s="24"/>
      <c r="X774" s="24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22"/>
      <c r="AJ774" s="22"/>
      <c r="AK774" s="22"/>
      <c r="AL774" s="22"/>
      <c r="AM774" s="22"/>
      <c r="AN774" s="22"/>
      <c r="AO774" s="22"/>
      <c r="AP774" s="22"/>
      <c r="AQ774" s="22"/>
      <c r="AR774" s="22"/>
      <c r="AS774" s="22"/>
      <c r="AT774" s="22"/>
      <c r="AU774" s="22"/>
      <c r="AV774" s="22"/>
      <c r="AW774" s="22"/>
      <c r="AX774" s="22"/>
      <c r="AY774" s="22"/>
      <c r="AZ774" s="22"/>
      <c r="BA774" s="22"/>
      <c r="BB774" s="22"/>
      <c r="BC774" s="22"/>
      <c r="BD774" s="22"/>
      <c r="BE774" s="22"/>
      <c r="BF774" s="22"/>
      <c r="BG774" s="22"/>
      <c r="BH774" s="22"/>
      <c r="BI774" s="22"/>
    </row>
    <row r="775">
      <c r="A775" s="25"/>
      <c r="B775" s="50"/>
      <c r="C775" s="56"/>
      <c r="D775" s="120"/>
      <c r="E775" s="53"/>
      <c r="H775" s="106"/>
      <c r="I775" s="72"/>
      <c r="J775" s="21"/>
      <c r="K775" s="21"/>
      <c r="L775" s="21"/>
      <c r="M775" s="22"/>
      <c r="N775" s="22"/>
      <c r="O775" s="22"/>
      <c r="P775" s="22"/>
      <c r="Q775" s="22"/>
      <c r="R775" s="23"/>
      <c r="S775" s="22"/>
      <c r="T775" s="22"/>
      <c r="U775" s="22"/>
      <c r="V775" s="22"/>
      <c r="W775" s="24"/>
      <c r="X775" s="24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  <c r="AI775" s="22"/>
      <c r="AJ775" s="22"/>
      <c r="AK775" s="22"/>
      <c r="AL775" s="22"/>
      <c r="AM775" s="22"/>
      <c r="AN775" s="22"/>
      <c r="AO775" s="22"/>
      <c r="AP775" s="22"/>
      <c r="AQ775" s="22"/>
      <c r="AR775" s="22"/>
      <c r="AS775" s="22"/>
      <c r="AT775" s="22"/>
      <c r="AU775" s="22"/>
      <c r="AV775" s="22"/>
      <c r="AW775" s="22"/>
      <c r="AX775" s="22"/>
      <c r="AY775" s="22"/>
      <c r="AZ775" s="22"/>
      <c r="BA775" s="22"/>
      <c r="BB775" s="22"/>
      <c r="BC775" s="22"/>
      <c r="BD775" s="22"/>
      <c r="BE775" s="22"/>
      <c r="BF775" s="22"/>
      <c r="BG775" s="22"/>
      <c r="BH775" s="22"/>
      <c r="BI775" s="22"/>
    </row>
    <row r="776">
      <c r="A776" s="25"/>
      <c r="B776" s="50"/>
      <c r="C776" s="56"/>
      <c r="D776" s="120"/>
      <c r="E776" s="53"/>
      <c r="H776" s="106"/>
      <c r="I776" s="72"/>
      <c r="J776" s="21"/>
      <c r="K776" s="21"/>
      <c r="L776" s="21"/>
      <c r="M776" s="22"/>
      <c r="N776" s="22"/>
      <c r="O776" s="22"/>
      <c r="P776" s="22"/>
      <c r="Q776" s="22"/>
      <c r="R776" s="23"/>
      <c r="S776" s="22"/>
      <c r="T776" s="22"/>
      <c r="U776" s="22"/>
      <c r="V776" s="22"/>
      <c r="W776" s="24"/>
      <c r="X776" s="24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  <c r="AJ776" s="22"/>
      <c r="AK776" s="22"/>
      <c r="AL776" s="22"/>
      <c r="AM776" s="22"/>
      <c r="AN776" s="22"/>
      <c r="AO776" s="22"/>
      <c r="AP776" s="22"/>
      <c r="AQ776" s="22"/>
      <c r="AR776" s="22"/>
      <c r="AS776" s="22"/>
      <c r="AT776" s="22"/>
      <c r="AU776" s="22"/>
      <c r="AV776" s="22"/>
      <c r="AW776" s="22"/>
      <c r="AX776" s="22"/>
      <c r="AY776" s="22"/>
      <c r="AZ776" s="22"/>
      <c r="BA776" s="22"/>
      <c r="BB776" s="22"/>
      <c r="BC776" s="22"/>
      <c r="BD776" s="22"/>
      <c r="BE776" s="22"/>
      <c r="BF776" s="22"/>
      <c r="BG776" s="22"/>
      <c r="BH776" s="22"/>
      <c r="BI776" s="22"/>
    </row>
    <row r="777">
      <c r="A777" s="25"/>
      <c r="B777" s="50"/>
      <c r="C777" s="56"/>
      <c r="D777" s="120"/>
      <c r="E777" s="53"/>
      <c r="H777" s="106"/>
      <c r="I777" s="72"/>
      <c r="J777" s="21"/>
      <c r="K777" s="21"/>
      <c r="L777" s="21"/>
      <c r="M777" s="22"/>
      <c r="N777" s="22"/>
      <c r="O777" s="22"/>
      <c r="P777" s="22"/>
      <c r="Q777" s="22"/>
      <c r="R777" s="23"/>
      <c r="S777" s="22"/>
      <c r="T777" s="22"/>
      <c r="U777" s="22"/>
      <c r="V777" s="22"/>
      <c r="W777" s="24"/>
      <c r="X777" s="24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  <c r="AI777" s="22"/>
      <c r="AJ777" s="22"/>
      <c r="AK777" s="22"/>
      <c r="AL777" s="22"/>
      <c r="AM777" s="22"/>
      <c r="AN777" s="22"/>
      <c r="AO777" s="22"/>
      <c r="AP777" s="22"/>
      <c r="AQ777" s="22"/>
      <c r="AR777" s="22"/>
      <c r="AS777" s="22"/>
      <c r="AT777" s="22"/>
      <c r="AU777" s="22"/>
      <c r="AV777" s="22"/>
      <c r="AW777" s="22"/>
      <c r="AX777" s="22"/>
      <c r="AY777" s="22"/>
      <c r="AZ777" s="22"/>
      <c r="BA777" s="22"/>
      <c r="BB777" s="22"/>
      <c r="BC777" s="22"/>
      <c r="BD777" s="22"/>
      <c r="BE777" s="22"/>
      <c r="BF777" s="22"/>
      <c r="BG777" s="22"/>
      <c r="BH777" s="22"/>
      <c r="BI777" s="22"/>
    </row>
    <row r="778">
      <c r="A778" s="25"/>
      <c r="B778" s="50"/>
      <c r="C778" s="56"/>
      <c r="D778" s="120"/>
      <c r="E778" s="53"/>
      <c r="H778" s="106"/>
      <c r="I778" s="72"/>
      <c r="J778" s="21"/>
      <c r="K778" s="21"/>
      <c r="L778" s="21"/>
      <c r="M778" s="22"/>
      <c r="N778" s="22"/>
      <c r="O778" s="22"/>
      <c r="P778" s="22"/>
      <c r="Q778" s="22"/>
      <c r="R778" s="23"/>
      <c r="S778" s="22"/>
      <c r="T778" s="22"/>
      <c r="U778" s="22"/>
      <c r="V778" s="22"/>
      <c r="W778" s="24"/>
      <c r="X778" s="24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  <c r="AJ778" s="22"/>
      <c r="AK778" s="22"/>
      <c r="AL778" s="22"/>
      <c r="AM778" s="22"/>
      <c r="AN778" s="22"/>
      <c r="AO778" s="22"/>
      <c r="AP778" s="22"/>
      <c r="AQ778" s="22"/>
      <c r="AR778" s="22"/>
      <c r="AS778" s="22"/>
      <c r="AT778" s="22"/>
      <c r="AU778" s="22"/>
      <c r="AV778" s="22"/>
      <c r="AW778" s="22"/>
      <c r="AX778" s="22"/>
      <c r="AY778" s="22"/>
      <c r="AZ778" s="22"/>
      <c r="BA778" s="22"/>
      <c r="BB778" s="22"/>
      <c r="BC778" s="22"/>
      <c r="BD778" s="22"/>
      <c r="BE778" s="22"/>
      <c r="BF778" s="22"/>
      <c r="BG778" s="22"/>
      <c r="BH778" s="22"/>
      <c r="BI778" s="22"/>
    </row>
    <row r="779">
      <c r="A779" s="25"/>
      <c r="B779" s="50"/>
      <c r="C779" s="56"/>
      <c r="D779" s="120"/>
      <c r="E779" s="53"/>
      <c r="H779" s="106"/>
      <c r="I779" s="72"/>
      <c r="J779" s="21"/>
      <c r="K779" s="21"/>
      <c r="L779" s="21"/>
      <c r="M779" s="22"/>
      <c r="N779" s="22"/>
      <c r="O779" s="22"/>
      <c r="P779" s="22"/>
      <c r="Q779" s="22"/>
      <c r="R779" s="23"/>
      <c r="S779" s="22"/>
      <c r="T779" s="22"/>
      <c r="U779" s="22"/>
      <c r="V779" s="22"/>
      <c r="W779" s="24"/>
      <c r="X779" s="24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  <c r="AJ779" s="22"/>
      <c r="AK779" s="22"/>
      <c r="AL779" s="22"/>
      <c r="AM779" s="22"/>
      <c r="AN779" s="22"/>
      <c r="AO779" s="22"/>
      <c r="AP779" s="22"/>
      <c r="AQ779" s="22"/>
      <c r="AR779" s="22"/>
      <c r="AS779" s="22"/>
      <c r="AT779" s="22"/>
      <c r="AU779" s="22"/>
      <c r="AV779" s="22"/>
      <c r="AW779" s="22"/>
      <c r="AX779" s="22"/>
      <c r="AY779" s="22"/>
      <c r="AZ779" s="22"/>
      <c r="BA779" s="22"/>
      <c r="BB779" s="22"/>
      <c r="BC779" s="22"/>
      <c r="BD779" s="22"/>
      <c r="BE779" s="22"/>
      <c r="BF779" s="22"/>
      <c r="BG779" s="22"/>
      <c r="BH779" s="22"/>
      <c r="BI779" s="22"/>
    </row>
    <row r="780">
      <c r="A780" s="25"/>
      <c r="B780" s="50"/>
      <c r="C780" s="56"/>
      <c r="D780" s="120"/>
      <c r="E780" s="53"/>
      <c r="H780" s="106"/>
      <c r="I780" s="72"/>
      <c r="J780" s="21"/>
      <c r="K780" s="21"/>
      <c r="L780" s="21"/>
      <c r="M780" s="22"/>
      <c r="N780" s="22"/>
      <c r="O780" s="22"/>
      <c r="P780" s="22"/>
      <c r="Q780" s="22"/>
      <c r="R780" s="23"/>
      <c r="S780" s="22"/>
      <c r="T780" s="22"/>
      <c r="U780" s="22"/>
      <c r="V780" s="22"/>
      <c r="W780" s="24"/>
      <c r="X780" s="24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22"/>
      <c r="AJ780" s="22"/>
      <c r="AK780" s="22"/>
      <c r="AL780" s="22"/>
      <c r="AM780" s="22"/>
      <c r="AN780" s="22"/>
      <c r="AO780" s="22"/>
      <c r="AP780" s="22"/>
      <c r="AQ780" s="22"/>
      <c r="AR780" s="22"/>
      <c r="AS780" s="22"/>
      <c r="AT780" s="22"/>
      <c r="AU780" s="22"/>
      <c r="AV780" s="22"/>
      <c r="AW780" s="22"/>
      <c r="AX780" s="22"/>
      <c r="AY780" s="22"/>
      <c r="AZ780" s="22"/>
      <c r="BA780" s="22"/>
      <c r="BB780" s="22"/>
      <c r="BC780" s="22"/>
      <c r="BD780" s="22"/>
      <c r="BE780" s="22"/>
      <c r="BF780" s="22"/>
      <c r="BG780" s="22"/>
      <c r="BH780" s="22"/>
      <c r="BI780" s="22"/>
    </row>
    <row r="781">
      <c r="A781" s="25"/>
      <c r="B781" s="50"/>
      <c r="C781" s="56"/>
      <c r="D781" s="120"/>
      <c r="E781" s="53"/>
      <c r="H781" s="106"/>
      <c r="I781" s="72"/>
      <c r="J781" s="21"/>
      <c r="K781" s="21"/>
      <c r="L781" s="21"/>
      <c r="M781" s="22"/>
      <c r="N781" s="22"/>
      <c r="O781" s="22"/>
      <c r="P781" s="22"/>
      <c r="Q781" s="22"/>
      <c r="R781" s="23"/>
      <c r="S781" s="22"/>
      <c r="T781" s="22"/>
      <c r="U781" s="22"/>
      <c r="V781" s="22"/>
      <c r="W781" s="24"/>
      <c r="X781" s="24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22"/>
      <c r="AJ781" s="22"/>
      <c r="AK781" s="22"/>
      <c r="AL781" s="22"/>
      <c r="AM781" s="22"/>
      <c r="AN781" s="22"/>
      <c r="AO781" s="22"/>
      <c r="AP781" s="22"/>
      <c r="AQ781" s="22"/>
      <c r="AR781" s="22"/>
      <c r="AS781" s="22"/>
      <c r="AT781" s="22"/>
      <c r="AU781" s="22"/>
      <c r="AV781" s="22"/>
      <c r="AW781" s="22"/>
      <c r="AX781" s="22"/>
      <c r="AY781" s="22"/>
      <c r="AZ781" s="22"/>
      <c r="BA781" s="22"/>
      <c r="BB781" s="22"/>
      <c r="BC781" s="22"/>
      <c r="BD781" s="22"/>
      <c r="BE781" s="22"/>
      <c r="BF781" s="22"/>
      <c r="BG781" s="22"/>
      <c r="BH781" s="22"/>
      <c r="BI781" s="22"/>
    </row>
    <row r="782">
      <c r="A782" s="25"/>
      <c r="B782" s="50"/>
      <c r="C782" s="56"/>
      <c r="D782" s="120"/>
      <c r="E782" s="53"/>
      <c r="H782" s="106"/>
      <c r="I782" s="72"/>
      <c r="J782" s="21"/>
      <c r="K782" s="21"/>
      <c r="L782" s="21"/>
      <c r="M782" s="22"/>
      <c r="N782" s="22"/>
      <c r="O782" s="22"/>
      <c r="P782" s="22"/>
      <c r="Q782" s="22"/>
      <c r="R782" s="23"/>
      <c r="S782" s="22"/>
      <c r="T782" s="22"/>
      <c r="U782" s="22"/>
      <c r="V782" s="22"/>
      <c r="W782" s="24"/>
      <c r="X782" s="24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22"/>
      <c r="AJ782" s="22"/>
      <c r="AK782" s="22"/>
      <c r="AL782" s="22"/>
      <c r="AM782" s="22"/>
      <c r="AN782" s="22"/>
      <c r="AO782" s="22"/>
      <c r="AP782" s="22"/>
      <c r="AQ782" s="22"/>
      <c r="AR782" s="22"/>
      <c r="AS782" s="22"/>
      <c r="AT782" s="22"/>
      <c r="AU782" s="22"/>
      <c r="AV782" s="22"/>
      <c r="AW782" s="22"/>
      <c r="AX782" s="22"/>
      <c r="AY782" s="22"/>
      <c r="AZ782" s="22"/>
      <c r="BA782" s="22"/>
      <c r="BB782" s="22"/>
      <c r="BC782" s="22"/>
      <c r="BD782" s="22"/>
      <c r="BE782" s="22"/>
      <c r="BF782" s="22"/>
      <c r="BG782" s="22"/>
      <c r="BH782" s="22"/>
      <c r="BI782" s="22"/>
    </row>
    <row r="783">
      <c r="A783" s="25"/>
      <c r="B783" s="50"/>
      <c r="C783" s="56"/>
      <c r="D783" s="120"/>
      <c r="E783" s="53"/>
      <c r="H783" s="106"/>
      <c r="I783" s="72"/>
      <c r="J783" s="21"/>
      <c r="K783" s="21"/>
      <c r="L783" s="21"/>
      <c r="M783" s="22"/>
      <c r="N783" s="22"/>
      <c r="O783" s="22"/>
      <c r="P783" s="22"/>
      <c r="Q783" s="22"/>
      <c r="R783" s="23"/>
      <c r="S783" s="22"/>
      <c r="T783" s="22"/>
      <c r="U783" s="22"/>
      <c r="V783" s="22"/>
      <c r="W783" s="24"/>
      <c r="X783" s="24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  <c r="AI783" s="22"/>
      <c r="AJ783" s="22"/>
      <c r="AK783" s="22"/>
      <c r="AL783" s="22"/>
      <c r="AM783" s="22"/>
      <c r="AN783" s="22"/>
      <c r="AO783" s="22"/>
      <c r="AP783" s="22"/>
      <c r="AQ783" s="22"/>
      <c r="AR783" s="22"/>
      <c r="AS783" s="22"/>
      <c r="AT783" s="22"/>
      <c r="AU783" s="22"/>
      <c r="AV783" s="22"/>
      <c r="AW783" s="22"/>
      <c r="AX783" s="22"/>
      <c r="AY783" s="22"/>
      <c r="AZ783" s="22"/>
      <c r="BA783" s="22"/>
      <c r="BB783" s="22"/>
      <c r="BC783" s="22"/>
      <c r="BD783" s="22"/>
      <c r="BE783" s="22"/>
      <c r="BF783" s="22"/>
      <c r="BG783" s="22"/>
      <c r="BH783" s="22"/>
      <c r="BI783" s="22"/>
    </row>
    <row r="784">
      <c r="A784" s="25"/>
      <c r="B784" s="50"/>
      <c r="C784" s="56"/>
      <c r="D784" s="120"/>
      <c r="E784" s="53"/>
      <c r="H784" s="106"/>
      <c r="I784" s="72"/>
      <c r="J784" s="21"/>
      <c r="K784" s="21"/>
      <c r="L784" s="21"/>
      <c r="M784" s="22"/>
      <c r="N784" s="22"/>
      <c r="O784" s="22"/>
      <c r="P784" s="22"/>
      <c r="Q784" s="22"/>
      <c r="R784" s="23"/>
      <c r="S784" s="22"/>
      <c r="T784" s="22"/>
      <c r="U784" s="22"/>
      <c r="V784" s="22"/>
      <c r="W784" s="24"/>
      <c r="X784" s="24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22"/>
      <c r="AJ784" s="22"/>
      <c r="AK784" s="22"/>
      <c r="AL784" s="22"/>
      <c r="AM784" s="22"/>
      <c r="AN784" s="22"/>
      <c r="AO784" s="22"/>
      <c r="AP784" s="22"/>
      <c r="AQ784" s="22"/>
      <c r="AR784" s="22"/>
      <c r="AS784" s="22"/>
      <c r="AT784" s="22"/>
      <c r="AU784" s="22"/>
      <c r="AV784" s="22"/>
      <c r="AW784" s="22"/>
      <c r="AX784" s="22"/>
      <c r="AY784" s="22"/>
      <c r="AZ784" s="22"/>
      <c r="BA784" s="22"/>
      <c r="BB784" s="22"/>
      <c r="BC784" s="22"/>
      <c r="BD784" s="22"/>
      <c r="BE784" s="22"/>
      <c r="BF784" s="22"/>
      <c r="BG784" s="22"/>
      <c r="BH784" s="22"/>
      <c r="BI784" s="22"/>
    </row>
    <row r="785">
      <c r="A785" s="25"/>
      <c r="B785" s="50"/>
      <c r="C785" s="56"/>
      <c r="D785" s="120"/>
      <c r="E785" s="53"/>
      <c r="H785" s="106"/>
      <c r="I785" s="72"/>
      <c r="J785" s="21"/>
      <c r="K785" s="21"/>
      <c r="L785" s="21"/>
      <c r="M785" s="22"/>
      <c r="N785" s="22"/>
      <c r="O785" s="22"/>
      <c r="P785" s="22"/>
      <c r="Q785" s="22"/>
      <c r="R785" s="23"/>
      <c r="S785" s="22"/>
      <c r="T785" s="22"/>
      <c r="U785" s="22"/>
      <c r="V785" s="22"/>
      <c r="W785" s="24"/>
      <c r="X785" s="24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  <c r="AI785" s="22"/>
      <c r="AJ785" s="22"/>
      <c r="AK785" s="22"/>
      <c r="AL785" s="22"/>
      <c r="AM785" s="22"/>
      <c r="AN785" s="22"/>
      <c r="AO785" s="22"/>
      <c r="AP785" s="22"/>
      <c r="AQ785" s="22"/>
      <c r="AR785" s="22"/>
      <c r="AS785" s="22"/>
      <c r="AT785" s="22"/>
      <c r="AU785" s="22"/>
      <c r="AV785" s="22"/>
      <c r="AW785" s="22"/>
      <c r="AX785" s="22"/>
      <c r="AY785" s="22"/>
      <c r="AZ785" s="22"/>
      <c r="BA785" s="22"/>
      <c r="BB785" s="22"/>
      <c r="BC785" s="22"/>
      <c r="BD785" s="22"/>
      <c r="BE785" s="22"/>
      <c r="BF785" s="22"/>
      <c r="BG785" s="22"/>
      <c r="BH785" s="22"/>
      <c r="BI785" s="22"/>
    </row>
    <row r="786">
      <c r="A786" s="25"/>
      <c r="B786" s="50"/>
      <c r="C786" s="56"/>
      <c r="D786" s="120"/>
      <c r="E786" s="53"/>
      <c r="H786" s="106"/>
      <c r="I786" s="72"/>
      <c r="J786" s="21"/>
      <c r="K786" s="21"/>
      <c r="L786" s="21"/>
      <c r="M786" s="22"/>
      <c r="N786" s="22"/>
      <c r="O786" s="22"/>
      <c r="P786" s="22"/>
      <c r="Q786" s="22"/>
      <c r="R786" s="23"/>
      <c r="S786" s="22"/>
      <c r="T786" s="22"/>
      <c r="U786" s="22"/>
      <c r="V786" s="22"/>
      <c r="W786" s="24"/>
      <c r="X786" s="24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22"/>
      <c r="AJ786" s="22"/>
      <c r="AK786" s="22"/>
      <c r="AL786" s="22"/>
      <c r="AM786" s="22"/>
      <c r="AN786" s="22"/>
      <c r="AO786" s="22"/>
      <c r="AP786" s="22"/>
      <c r="AQ786" s="22"/>
      <c r="AR786" s="22"/>
      <c r="AS786" s="22"/>
      <c r="AT786" s="22"/>
      <c r="AU786" s="22"/>
      <c r="AV786" s="22"/>
      <c r="AW786" s="22"/>
      <c r="AX786" s="22"/>
      <c r="AY786" s="22"/>
      <c r="AZ786" s="22"/>
      <c r="BA786" s="22"/>
      <c r="BB786" s="22"/>
      <c r="BC786" s="22"/>
      <c r="BD786" s="22"/>
      <c r="BE786" s="22"/>
      <c r="BF786" s="22"/>
      <c r="BG786" s="22"/>
      <c r="BH786" s="22"/>
      <c r="BI786" s="22"/>
    </row>
    <row r="787">
      <c r="A787" s="25"/>
      <c r="B787" s="50"/>
      <c r="C787" s="56"/>
      <c r="D787" s="120"/>
      <c r="E787" s="53"/>
      <c r="H787" s="106"/>
      <c r="I787" s="72"/>
      <c r="J787" s="21"/>
      <c r="K787" s="21"/>
      <c r="L787" s="21"/>
      <c r="M787" s="22"/>
      <c r="N787" s="22"/>
      <c r="O787" s="22"/>
      <c r="P787" s="22"/>
      <c r="Q787" s="22"/>
      <c r="R787" s="23"/>
      <c r="S787" s="22"/>
      <c r="T787" s="22"/>
      <c r="U787" s="22"/>
      <c r="V787" s="22"/>
      <c r="W787" s="24"/>
      <c r="X787" s="24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  <c r="AI787" s="22"/>
      <c r="AJ787" s="22"/>
      <c r="AK787" s="22"/>
      <c r="AL787" s="22"/>
      <c r="AM787" s="22"/>
      <c r="AN787" s="22"/>
      <c r="AO787" s="22"/>
      <c r="AP787" s="22"/>
      <c r="AQ787" s="22"/>
      <c r="AR787" s="22"/>
      <c r="AS787" s="22"/>
      <c r="AT787" s="22"/>
      <c r="AU787" s="22"/>
      <c r="AV787" s="22"/>
      <c r="AW787" s="22"/>
      <c r="AX787" s="22"/>
      <c r="AY787" s="22"/>
      <c r="AZ787" s="22"/>
      <c r="BA787" s="22"/>
      <c r="BB787" s="22"/>
      <c r="BC787" s="22"/>
      <c r="BD787" s="22"/>
      <c r="BE787" s="22"/>
      <c r="BF787" s="22"/>
      <c r="BG787" s="22"/>
      <c r="BH787" s="22"/>
      <c r="BI787" s="22"/>
    </row>
    <row r="788">
      <c r="A788" s="25"/>
      <c r="B788" s="50"/>
      <c r="C788" s="56"/>
      <c r="D788" s="120"/>
      <c r="E788" s="53"/>
      <c r="H788" s="106"/>
      <c r="I788" s="72"/>
      <c r="J788" s="21"/>
      <c r="K788" s="21"/>
      <c r="L788" s="21"/>
      <c r="M788" s="22"/>
      <c r="N788" s="22"/>
      <c r="O788" s="22"/>
      <c r="P788" s="22"/>
      <c r="Q788" s="22"/>
      <c r="R788" s="23"/>
      <c r="S788" s="22"/>
      <c r="T788" s="22"/>
      <c r="U788" s="22"/>
      <c r="V788" s="22"/>
      <c r="W788" s="24"/>
      <c r="X788" s="24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22"/>
      <c r="AJ788" s="22"/>
      <c r="AK788" s="22"/>
      <c r="AL788" s="22"/>
      <c r="AM788" s="22"/>
      <c r="AN788" s="22"/>
      <c r="AO788" s="22"/>
      <c r="AP788" s="22"/>
      <c r="AQ788" s="22"/>
      <c r="AR788" s="22"/>
      <c r="AS788" s="22"/>
      <c r="AT788" s="22"/>
      <c r="AU788" s="22"/>
      <c r="AV788" s="22"/>
      <c r="AW788" s="22"/>
      <c r="AX788" s="22"/>
      <c r="AY788" s="22"/>
      <c r="AZ788" s="22"/>
      <c r="BA788" s="22"/>
      <c r="BB788" s="22"/>
      <c r="BC788" s="22"/>
      <c r="BD788" s="22"/>
      <c r="BE788" s="22"/>
      <c r="BF788" s="22"/>
      <c r="BG788" s="22"/>
      <c r="BH788" s="22"/>
      <c r="BI788" s="22"/>
    </row>
    <row r="789">
      <c r="A789" s="25"/>
      <c r="B789" s="50"/>
      <c r="C789" s="56"/>
      <c r="D789" s="120"/>
      <c r="E789" s="53"/>
      <c r="H789" s="106"/>
      <c r="I789" s="72"/>
      <c r="J789" s="21"/>
      <c r="K789" s="21"/>
      <c r="L789" s="21"/>
      <c r="M789" s="22"/>
      <c r="N789" s="22"/>
      <c r="O789" s="22"/>
      <c r="P789" s="22"/>
      <c r="Q789" s="22"/>
      <c r="R789" s="23"/>
      <c r="S789" s="22"/>
      <c r="T789" s="22"/>
      <c r="U789" s="22"/>
      <c r="V789" s="22"/>
      <c r="W789" s="24"/>
      <c r="X789" s="24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  <c r="AI789" s="22"/>
      <c r="AJ789" s="22"/>
      <c r="AK789" s="22"/>
      <c r="AL789" s="22"/>
      <c r="AM789" s="22"/>
      <c r="AN789" s="22"/>
      <c r="AO789" s="22"/>
      <c r="AP789" s="22"/>
      <c r="AQ789" s="22"/>
      <c r="AR789" s="22"/>
      <c r="AS789" s="22"/>
      <c r="AT789" s="22"/>
      <c r="AU789" s="22"/>
      <c r="AV789" s="22"/>
      <c r="AW789" s="22"/>
      <c r="AX789" s="22"/>
      <c r="AY789" s="22"/>
      <c r="AZ789" s="22"/>
      <c r="BA789" s="22"/>
      <c r="BB789" s="22"/>
      <c r="BC789" s="22"/>
      <c r="BD789" s="22"/>
      <c r="BE789" s="22"/>
      <c r="BF789" s="22"/>
      <c r="BG789" s="22"/>
      <c r="BH789" s="22"/>
      <c r="BI789" s="22"/>
    </row>
    <row r="790">
      <c r="A790" s="25"/>
      <c r="B790" s="50"/>
      <c r="C790" s="56"/>
      <c r="D790" s="120"/>
      <c r="E790" s="53"/>
      <c r="H790" s="106"/>
      <c r="I790" s="72"/>
      <c r="J790" s="21"/>
      <c r="K790" s="21"/>
      <c r="L790" s="21"/>
      <c r="M790" s="22"/>
      <c r="N790" s="22"/>
      <c r="O790" s="22"/>
      <c r="P790" s="22"/>
      <c r="Q790" s="22"/>
      <c r="R790" s="23"/>
      <c r="S790" s="22"/>
      <c r="T790" s="22"/>
      <c r="U790" s="22"/>
      <c r="V790" s="22"/>
      <c r="W790" s="24"/>
      <c r="X790" s="24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22"/>
      <c r="AJ790" s="22"/>
      <c r="AK790" s="22"/>
      <c r="AL790" s="22"/>
      <c r="AM790" s="22"/>
      <c r="AN790" s="22"/>
      <c r="AO790" s="22"/>
      <c r="AP790" s="22"/>
      <c r="AQ790" s="22"/>
      <c r="AR790" s="22"/>
      <c r="AS790" s="22"/>
      <c r="AT790" s="22"/>
      <c r="AU790" s="22"/>
      <c r="AV790" s="22"/>
      <c r="AW790" s="22"/>
      <c r="AX790" s="22"/>
      <c r="AY790" s="22"/>
      <c r="AZ790" s="22"/>
      <c r="BA790" s="22"/>
      <c r="BB790" s="22"/>
      <c r="BC790" s="22"/>
      <c r="BD790" s="22"/>
      <c r="BE790" s="22"/>
      <c r="BF790" s="22"/>
      <c r="BG790" s="22"/>
      <c r="BH790" s="22"/>
      <c r="BI790" s="22"/>
    </row>
    <row r="791">
      <c r="A791" s="25"/>
      <c r="B791" s="50"/>
      <c r="C791" s="56"/>
      <c r="D791" s="120"/>
      <c r="E791" s="53"/>
      <c r="H791" s="106"/>
      <c r="I791" s="72"/>
      <c r="J791" s="21"/>
      <c r="K791" s="21"/>
      <c r="L791" s="21"/>
      <c r="M791" s="22"/>
      <c r="N791" s="22"/>
      <c r="O791" s="22"/>
      <c r="P791" s="22"/>
      <c r="Q791" s="22"/>
      <c r="R791" s="23"/>
      <c r="S791" s="22"/>
      <c r="T791" s="22"/>
      <c r="U791" s="22"/>
      <c r="V791" s="22"/>
      <c r="W791" s="24"/>
      <c r="X791" s="24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2"/>
      <c r="AL791" s="22"/>
      <c r="AM791" s="22"/>
      <c r="AN791" s="22"/>
      <c r="AO791" s="22"/>
      <c r="AP791" s="22"/>
      <c r="AQ791" s="22"/>
      <c r="AR791" s="22"/>
      <c r="AS791" s="22"/>
      <c r="AT791" s="22"/>
      <c r="AU791" s="22"/>
      <c r="AV791" s="22"/>
      <c r="AW791" s="22"/>
      <c r="AX791" s="22"/>
      <c r="AY791" s="22"/>
      <c r="AZ791" s="22"/>
      <c r="BA791" s="22"/>
      <c r="BB791" s="22"/>
      <c r="BC791" s="22"/>
      <c r="BD791" s="22"/>
      <c r="BE791" s="22"/>
      <c r="BF791" s="22"/>
      <c r="BG791" s="22"/>
      <c r="BH791" s="22"/>
      <c r="BI791" s="22"/>
    </row>
    <row r="792">
      <c r="A792" s="25"/>
      <c r="B792" s="50"/>
      <c r="C792" s="56"/>
      <c r="D792" s="120"/>
      <c r="E792" s="53"/>
      <c r="H792" s="106"/>
      <c r="I792" s="72"/>
      <c r="J792" s="21"/>
      <c r="K792" s="21"/>
      <c r="L792" s="21"/>
      <c r="M792" s="22"/>
      <c r="N792" s="22"/>
      <c r="O792" s="22"/>
      <c r="P792" s="22"/>
      <c r="Q792" s="22"/>
      <c r="R792" s="23"/>
      <c r="S792" s="22"/>
      <c r="T792" s="22"/>
      <c r="U792" s="22"/>
      <c r="V792" s="22"/>
      <c r="W792" s="24"/>
      <c r="X792" s="24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2"/>
      <c r="AL792" s="22"/>
      <c r="AM792" s="22"/>
      <c r="AN792" s="22"/>
      <c r="AO792" s="22"/>
      <c r="AP792" s="22"/>
      <c r="AQ792" s="22"/>
      <c r="AR792" s="22"/>
      <c r="AS792" s="22"/>
      <c r="AT792" s="22"/>
      <c r="AU792" s="22"/>
      <c r="AV792" s="22"/>
      <c r="AW792" s="22"/>
      <c r="AX792" s="22"/>
      <c r="AY792" s="22"/>
      <c r="AZ792" s="22"/>
      <c r="BA792" s="22"/>
      <c r="BB792" s="22"/>
      <c r="BC792" s="22"/>
      <c r="BD792" s="22"/>
      <c r="BE792" s="22"/>
      <c r="BF792" s="22"/>
      <c r="BG792" s="22"/>
      <c r="BH792" s="22"/>
      <c r="BI792" s="22"/>
    </row>
    <row r="793">
      <c r="A793" s="25"/>
      <c r="B793" s="50"/>
      <c r="C793" s="56"/>
      <c r="D793" s="120"/>
      <c r="E793" s="53"/>
      <c r="H793" s="106"/>
      <c r="I793" s="72"/>
      <c r="J793" s="21"/>
      <c r="K793" s="21"/>
      <c r="L793" s="21"/>
      <c r="M793" s="22"/>
      <c r="N793" s="22"/>
      <c r="O793" s="22"/>
      <c r="P793" s="22"/>
      <c r="Q793" s="22"/>
      <c r="R793" s="23"/>
      <c r="S793" s="22"/>
      <c r="T793" s="22"/>
      <c r="U793" s="22"/>
      <c r="V793" s="22"/>
      <c r="W793" s="24"/>
      <c r="X793" s="24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2"/>
      <c r="AL793" s="22"/>
      <c r="AM793" s="22"/>
      <c r="AN793" s="22"/>
      <c r="AO793" s="22"/>
      <c r="AP793" s="22"/>
      <c r="AQ793" s="22"/>
      <c r="AR793" s="22"/>
      <c r="AS793" s="22"/>
      <c r="AT793" s="22"/>
      <c r="AU793" s="22"/>
      <c r="AV793" s="22"/>
      <c r="AW793" s="22"/>
      <c r="AX793" s="22"/>
      <c r="AY793" s="22"/>
      <c r="AZ793" s="22"/>
      <c r="BA793" s="22"/>
      <c r="BB793" s="22"/>
      <c r="BC793" s="22"/>
      <c r="BD793" s="22"/>
      <c r="BE793" s="22"/>
      <c r="BF793" s="22"/>
      <c r="BG793" s="22"/>
      <c r="BH793" s="22"/>
      <c r="BI793" s="22"/>
    </row>
    <row r="794">
      <c r="A794" s="25"/>
      <c r="B794" s="50"/>
      <c r="C794" s="56"/>
      <c r="D794" s="120"/>
      <c r="E794" s="53"/>
      <c r="H794" s="106"/>
      <c r="I794" s="72"/>
      <c r="J794" s="21"/>
      <c r="K794" s="21"/>
      <c r="L794" s="21"/>
      <c r="M794" s="22"/>
      <c r="N794" s="22"/>
      <c r="O794" s="22"/>
      <c r="P794" s="22"/>
      <c r="Q794" s="22"/>
      <c r="R794" s="23"/>
      <c r="S794" s="22"/>
      <c r="T794" s="22"/>
      <c r="U794" s="22"/>
      <c r="V794" s="22"/>
      <c r="W794" s="24"/>
      <c r="X794" s="24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2"/>
      <c r="AL794" s="22"/>
      <c r="AM794" s="22"/>
      <c r="AN794" s="22"/>
      <c r="AO794" s="22"/>
      <c r="AP794" s="22"/>
      <c r="AQ794" s="22"/>
      <c r="AR794" s="22"/>
      <c r="AS794" s="22"/>
      <c r="AT794" s="22"/>
      <c r="AU794" s="22"/>
      <c r="AV794" s="22"/>
      <c r="AW794" s="22"/>
      <c r="AX794" s="22"/>
      <c r="AY794" s="22"/>
      <c r="AZ794" s="22"/>
      <c r="BA794" s="22"/>
      <c r="BB794" s="22"/>
      <c r="BC794" s="22"/>
      <c r="BD794" s="22"/>
      <c r="BE794" s="22"/>
      <c r="BF794" s="22"/>
      <c r="BG794" s="22"/>
      <c r="BH794" s="22"/>
      <c r="BI794" s="22"/>
    </row>
    <row r="795">
      <c r="A795" s="25"/>
      <c r="B795" s="50"/>
      <c r="C795" s="56"/>
      <c r="D795" s="120"/>
      <c r="E795" s="53"/>
      <c r="H795" s="106"/>
      <c r="I795" s="72"/>
      <c r="J795" s="21"/>
      <c r="K795" s="21"/>
      <c r="L795" s="21"/>
      <c r="M795" s="22"/>
      <c r="N795" s="22"/>
      <c r="O795" s="22"/>
      <c r="P795" s="22"/>
      <c r="Q795" s="22"/>
      <c r="R795" s="23"/>
      <c r="S795" s="22"/>
      <c r="T795" s="22"/>
      <c r="U795" s="22"/>
      <c r="V795" s="22"/>
      <c r="W795" s="24"/>
      <c r="X795" s="24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2"/>
      <c r="AL795" s="22"/>
      <c r="AM795" s="22"/>
      <c r="AN795" s="22"/>
      <c r="AO795" s="22"/>
      <c r="AP795" s="22"/>
      <c r="AQ795" s="22"/>
      <c r="AR795" s="22"/>
      <c r="AS795" s="22"/>
      <c r="AT795" s="22"/>
      <c r="AU795" s="22"/>
      <c r="AV795" s="22"/>
      <c r="AW795" s="22"/>
      <c r="AX795" s="22"/>
      <c r="AY795" s="22"/>
      <c r="AZ795" s="22"/>
      <c r="BA795" s="22"/>
      <c r="BB795" s="22"/>
      <c r="BC795" s="22"/>
      <c r="BD795" s="22"/>
      <c r="BE795" s="22"/>
      <c r="BF795" s="22"/>
      <c r="BG795" s="22"/>
      <c r="BH795" s="22"/>
      <c r="BI795" s="22"/>
    </row>
    <row r="796">
      <c r="A796" s="25"/>
      <c r="B796" s="50"/>
      <c r="C796" s="56"/>
      <c r="D796" s="120"/>
      <c r="E796" s="53"/>
      <c r="H796" s="106"/>
      <c r="I796" s="72"/>
      <c r="J796" s="21"/>
      <c r="K796" s="21"/>
      <c r="L796" s="21"/>
      <c r="M796" s="22"/>
      <c r="N796" s="22"/>
      <c r="O796" s="22"/>
      <c r="P796" s="22"/>
      <c r="Q796" s="22"/>
      <c r="R796" s="23"/>
      <c r="S796" s="22"/>
      <c r="T796" s="22"/>
      <c r="U796" s="22"/>
      <c r="V796" s="22"/>
      <c r="W796" s="24"/>
      <c r="X796" s="24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2"/>
      <c r="AL796" s="22"/>
      <c r="AM796" s="22"/>
      <c r="AN796" s="22"/>
      <c r="AO796" s="22"/>
      <c r="AP796" s="22"/>
      <c r="AQ796" s="22"/>
      <c r="AR796" s="22"/>
      <c r="AS796" s="22"/>
      <c r="AT796" s="22"/>
      <c r="AU796" s="22"/>
      <c r="AV796" s="22"/>
      <c r="AW796" s="22"/>
      <c r="AX796" s="22"/>
      <c r="AY796" s="22"/>
      <c r="AZ796" s="22"/>
      <c r="BA796" s="22"/>
      <c r="BB796" s="22"/>
      <c r="BC796" s="22"/>
      <c r="BD796" s="22"/>
      <c r="BE796" s="22"/>
      <c r="BF796" s="22"/>
      <c r="BG796" s="22"/>
      <c r="BH796" s="22"/>
      <c r="BI796" s="22"/>
    </row>
    <row r="797">
      <c r="A797" s="25"/>
      <c r="B797" s="50"/>
      <c r="C797" s="56"/>
      <c r="D797" s="120"/>
      <c r="E797" s="53"/>
      <c r="H797" s="106"/>
      <c r="I797" s="72"/>
      <c r="J797" s="21"/>
      <c r="K797" s="21"/>
      <c r="L797" s="21"/>
      <c r="M797" s="22"/>
      <c r="N797" s="22"/>
      <c r="O797" s="22"/>
      <c r="P797" s="22"/>
      <c r="Q797" s="22"/>
      <c r="R797" s="23"/>
      <c r="S797" s="22"/>
      <c r="T797" s="22"/>
      <c r="U797" s="22"/>
      <c r="V797" s="22"/>
      <c r="W797" s="24"/>
      <c r="X797" s="24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2"/>
      <c r="AL797" s="22"/>
      <c r="AM797" s="22"/>
      <c r="AN797" s="22"/>
      <c r="AO797" s="22"/>
      <c r="AP797" s="22"/>
      <c r="AQ797" s="22"/>
      <c r="AR797" s="22"/>
      <c r="AS797" s="22"/>
      <c r="AT797" s="22"/>
      <c r="AU797" s="22"/>
      <c r="AV797" s="22"/>
      <c r="AW797" s="22"/>
      <c r="AX797" s="22"/>
      <c r="AY797" s="22"/>
      <c r="AZ797" s="22"/>
      <c r="BA797" s="22"/>
      <c r="BB797" s="22"/>
      <c r="BC797" s="22"/>
      <c r="BD797" s="22"/>
      <c r="BE797" s="22"/>
      <c r="BF797" s="22"/>
      <c r="BG797" s="22"/>
      <c r="BH797" s="22"/>
      <c r="BI797" s="22"/>
    </row>
    <row r="798">
      <c r="A798" s="25"/>
      <c r="B798" s="50"/>
      <c r="C798" s="56"/>
      <c r="D798" s="120"/>
      <c r="E798" s="53"/>
      <c r="H798" s="106"/>
      <c r="I798" s="72"/>
      <c r="J798" s="21"/>
      <c r="K798" s="21"/>
      <c r="L798" s="21"/>
      <c r="M798" s="22"/>
      <c r="N798" s="22"/>
      <c r="O798" s="22"/>
      <c r="P798" s="22"/>
      <c r="Q798" s="22"/>
      <c r="R798" s="23"/>
      <c r="S798" s="22"/>
      <c r="T798" s="22"/>
      <c r="U798" s="22"/>
      <c r="V798" s="22"/>
      <c r="W798" s="24"/>
      <c r="X798" s="24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2"/>
      <c r="AL798" s="22"/>
      <c r="AM798" s="22"/>
      <c r="AN798" s="22"/>
      <c r="AO798" s="22"/>
      <c r="AP798" s="22"/>
      <c r="AQ798" s="22"/>
      <c r="AR798" s="22"/>
      <c r="AS798" s="22"/>
      <c r="AT798" s="22"/>
      <c r="AU798" s="22"/>
      <c r="AV798" s="22"/>
      <c r="AW798" s="22"/>
      <c r="AX798" s="22"/>
      <c r="AY798" s="22"/>
      <c r="AZ798" s="22"/>
      <c r="BA798" s="22"/>
      <c r="BB798" s="22"/>
      <c r="BC798" s="22"/>
      <c r="BD798" s="22"/>
      <c r="BE798" s="22"/>
      <c r="BF798" s="22"/>
      <c r="BG798" s="22"/>
      <c r="BH798" s="22"/>
      <c r="BI798" s="22"/>
    </row>
    <row r="799">
      <c r="A799" s="25"/>
      <c r="B799" s="50"/>
      <c r="C799" s="56"/>
      <c r="D799" s="120"/>
      <c r="E799" s="53"/>
      <c r="H799" s="106"/>
      <c r="I799" s="72"/>
      <c r="J799" s="21"/>
      <c r="K799" s="21"/>
      <c r="L799" s="21"/>
      <c r="M799" s="22"/>
      <c r="N799" s="22"/>
      <c r="O799" s="22"/>
      <c r="P799" s="22"/>
      <c r="Q799" s="22"/>
      <c r="R799" s="23"/>
      <c r="S799" s="22"/>
      <c r="T799" s="22"/>
      <c r="U799" s="22"/>
      <c r="V799" s="22"/>
      <c r="W799" s="24"/>
      <c r="X799" s="24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2"/>
      <c r="AL799" s="22"/>
      <c r="AM799" s="22"/>
      <c r="AN799" s="22"/>
      <c r="AO799" s="22"/>
      <c r="AP799" s="22"/>
      <c r="AQ799" s="22"/>
      <c r="AR799" s="22"/>
      <c r="AS799" s="22"/>
      <c r="AT799" s="22"/>
      <c r="AU799" s="22"/>
      <c r="AV799" s="22"/>
      <c r="AW799" s="22"/>
      <c r="AX799" s="22"/>
      <c r="AY799" s="22"/>
      <c r="AZ799" s="22"/>
      <c r="BA799" s="22"/>
      <c r="BB799" s="22"/>
      <c r="BC799" s="22"/>
      <c r="BD799" s="22"/>
      <c r="BE799" s="22"/>
      <c r="BF799" s="22"/>
      <c r="BG799" s="22"/>
      <c r="BH799" s="22"/>
      <c r="BI799" s="22"/>
    </row>
    <row r="800">
      <c r="A800" s="25"/>
      <c r="B800" s="50"/>
      <c r="C800" s="56"/>
      <c r="D800" s="120"/>
      <c r="E800" s="53"/>
      <c r="H800" s="106"/>
      <c r="I800" s="72"/>
      <c r="J800" s="21"/>
      <c r="K800" s="21"/>
      <c r="L800" s="21"/>
      <c r="M800" s="22"/>
      <c r="N800" s="22"/>
      <c r="O800" s="22"/>
      <c r="P800" s="22"/>
      <c r="Q800" s="22"/>
      <c r="R800" s="23"/>
      <c r="S800" s="22"/>
      <c r="T800" s="22"/>
      <c r="U800" s="22"/>
      <c r="V800" s="22"/>
      <c r="W800" s="24"/>
      <c r="X800" s="24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2"/>
      <c r="AL800" s="22"/>
      <c r="AM800" s="22"/>
      <c r="AN800" s="22"/>
      <c r="AO800" s="22"/>
      <c r="AP800" s="22"/>
      <c r="AQ800" s="22"/>
      <c r="AR800" s="22"/>
      <c r="AS800" s="22"/>
      <c r="AT800" s="22"/>
      <c r="AU800" s="22"/>
      <c r="AV800" s="22"/>
      <c r="AW800" s="22"/>
      <c r="AX800" s="22"/>
      <c r="AY800" s="22"/>
      <c r="AZ800" s="22"/>
      <c r="BA800" s="22"/>
      <c r="BB800" s="22"/>
      <c r="BC800" s="22"/>
      <c r="BD800" s="22"/>
      <c r="BE800" s="22"/>
      <c r="BF800" s="22"/>
      <c r="BG800" s="22"/>
      <c r="BH800" s="22"/>
      <c r="BI800" s="22"/>
    </row>
    <row r="801">
      <c r="A801" s="25"/>
      <c r="B801" s="50"/>
      <c r="C801" s="56"/>
      <c r="D801" s="120"/>
      <c r="E801" s="53"/>
      <c r="H801" s="106"/>
      <c r="I801" s="72"/>
      <c r="J801" s="21"/>
      <c r="K801" s="21"/>
      <c r="L801" s="21"/>
      <c r="M801" s="22"/>
      <c r="N801" s="22"/>
      <c r="O801" s="22"/>
      <c r="P801" s="22"/>
      <c r="Q801" s="22"/>
      <c r="R801" s="23"/>
      <c r="S801" s="22"/>
      <c r="T801" s="22"/>
      <c r="U801" s="22"/>
      <c r="V801" s="22"/>
      <c r="W801" s="24"/>
      <c r="X801" s="24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2"/>
      <c r="AL801" s="22"/>
      <c r="AM801" s="22"/>
      <c r="AN801" s="22"/>
      <c r="AO801" s="22"/>
      <c r="AP801" s="22"/>
      <c r="AQ801" s="22"/>
      <c r="AR801" s="22"/>
      <c r="AS801" s="22"/>
      <c r="AT801" s="22"/>
      <c r="AU801" s="22"/>
      <c r="AV801" s="22"/>
      <c r="AW801" s="22"/>
      <c r="AX801" s="22"/>
      <c r="AY801" s="22"/>
      <c r="AZ801" s="22"/>
      <c r="BA801" s="22"/>
      <c r="BB801" s="22"/>
      <c r="BC801" s="22"/>
      <c r="BD801" s="22"/>
      <c r="BE801" s="22"/>
      <c r="BF801" s="22"/>
      <c r="BG801" s="22"/>
      <c r="BH801" s="22"/>
      <c r="BI801" s="22"/>
    </row>
    <row r="802">
      <c r="A802" s="25"/>
      <c r="B802" s="50"/>
      <c r="C802" s="56"/>
      <c r="D802" s="120"/>
      <c r="E802" s="53"/>
      <c r="H802" s="106"/>
      <c r="I802" s="72"/>
      <c r="J802" s="21"/>
      <c r="K802" s="21"/>
      <c r="L802" s="21"/>
      <c r="M802" s="22"/>
      <c r="N802" s="22"/>
      <c r="O802" s="22"/>
      <c r="P802" s="22"/>
      <c r="Q802" s="22"/>
      <c r="R802" s="23"/>
      <c r="S802" s="22"/>
      <c r="T802" s="22"/>
      <c r="U802" s="22"/>
      <c r="V802" s="22"/>
      <c r="W802" s="24"/>
      <c r="X802" s="24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2"/>
      <c r="AL802" s="22"/>
      <c r="AM802" s="22"/>
      <c r="AN802" s="22"/>
      <c r="AO802" s="22"/>
      <c r="AP802" s="22"/>
      <c r="AQ802" s="22"/>
      <c r="AR802" s="22"/>
      <c r="AS802" s="22"/>
      <c r="AT802" s="22"/>
      <c r="AU802" s="22"/>
      <c r="AV802" s="22"/>
      <c r="AW802" s="22"/>
      <c r="AX802" s="22"/>
      <c r="AY802" s="22"/>
      <c r="AZ802" s="22"/>
      <c r="BA802" s="22"/>
      <c r="BB802" s="22"/>
      <c r="BC802" s="22"/>
      <c r="BD802" s="22"/>
      <c r="BE802" s="22"/>
      <c r="BF802" s="22"/>
      <c r="BG802" s="22"/>
      <c r="BH802" s="22"/>
      <c r="BI802" s="22"/>
    </row>
    <row r="803">
      <c r="A803" s="25"/>
      <c r="B803" s="50"/>
      <c r="C803" s="56"/>
      <c r="D803" s="120"/>
      <c r="E803" s="53"/>
      <c r="H803" s="106"/>
      <c r="I803" s="72"/>
      <c r="J803" s="21"/>
      <c r="K803" s="21"/>
      <c r="L803" s="21"/>
      <c r="M803" s="22"/>
      <c r="N803" s="22"/>
      <c r="O803" s="22"/>
      <c r="P803" s="22"/>
      <c r="Q803" s="22"/>
      <c r="R803" s="23"/>
      <c r="S803" s="22"/>
      <c r="T803" s="22"/>
      <c r="U803" s="22"/>
      <c r="V803" s="22"/>
      <c r="W803" s="24"/>
      <c r="X803" s="24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2"/>
      <c r="AL803" s="22"/>
      <c r="AM803" s="22"/>
      <c r="AN803" s="22"/>
      <c r="AO803" s="22"/>
      <c r="AP803" s="22"/>
      <c r="AQ803" s="22"/>
      <c r="AR803" s="22"/>
      <c r="AS803" s="22"/>
      <c r="AT803" s="22"/>
      <c r="AU803" s="22"/>
      <c r="AV803" s="22"/>
      <c r="AW803" s="22"/>
      <c r="AX803" s="22"/>
      <c r="AY803" s="22"/>
      <c r="AZ803" s="22"/>
      <c r="BA803" s="22"/>
      <c r="BB803" s="22"/>
      <c r="BC803" s="22"/>
      <c r="BD803" s="22"/>
      <c r="BE803" s="22"/>
      <c r="BF803" s="22"/>
      <c r="BG803" s="22"/>
      <c r="BH803" s="22"/>
      <c r="BI803" s="22"/>
    </row>
    <row r="804">
      <c r="A804" s="25"/>
      <c r="B804" s="50"/>
      <c r="C804" s="56"/>
      <c r="D804" s="120"/>
      <c r="E804" s="53"/>
      <c r="H804" s="106"/>
      <c r="I804" s="72"/>
      <c r="J804" s="21"/>
      <c r="K804" s="21"/>
      <c r="L804" s="21"/>
      <c r="M804" s="22"/>
      <c r="N804" s="22"/>
      <c r="O804" s="22"/>
      <c r="P804" s="22"/>
      <c r="Q804" s="22"/>
      <c r="R804" s="23"/>
      <c r="S804" s="22"/>
      <c r="T804" s="22"/>
      <c r="U804" s="22"/>
      <c r="V804" s="22"/>
      <c r="W804" s="24"/>
      <c r="X804" s="24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2"/>
      <c r="AL804" s="22"/>
      <c r="AM804" s="22"/>
      <c r="AN804" s="22"/>
      <c r="AO804" s="22"/>
      <c r="AP804" s="22"/>
      <c r="AQ804" s="22"/>
      <c r="AR804" s="22"/>
      <c r="AS804" s="22"/>
      <c r="AT804" s="22"/>
      <c r="AU804" s="22"/>
      <c r="AV804" s="22"/>
      <c r="AW804" s="22"/>
      <c r="AX804" s="22"/>
      <c r="AY804" s="22"/>
      <c r="AZ804" s="22"/>
      <c r="BA804" s="22"/>
      <c r="BB804" s="22"/>
      <c r="BC804" s="22"/>
      <c r="BD804" s="22"/>
      <c r="BE804" s="22"/>
      <c r="BF804" s="22"/>
      <c r="BG804" s="22"/>
      <c r="BH804" s="22"/>
      <c r="BI804" s="22"/>
    </row>
    <row r="805">
      <c r="A805" s="25"/>
      <c r="B805" s="50"/>
      <c r="C805" s="56"/>
      <c r="D805" s="120"/>
      <c r="E805" s="53"/>
      <c r="H805" s="106"/>
      <c r="I805" s="72"/>
      <c r="J805" s="21"/>
      <c r="K805" s="21"/>
      <c r="L805" s="21"/>
      <c r="M805" s="22"/>
      <c r="N805" s="22"/>
      <c r="O805" s="22"/>
      <c r="P805" s="22"/>
      <c r="Q805" s="22"/>
      <c r="R805" s="23"/>
      <c r="S805" s="22"/>
      <c r="T805" s="22"/>
      <c r="U805" s="22"/>
      <c r="V805" s="22"/>
      <c r="W805" s="24"/>
      <c r="X805" s="24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2"/>
      <c r="AL805" s="22"/>
      <c r="AM805" s="22"/>
      <c r="AN805" s="22"/>
      <c r="AO805" s="22"/>
      <c r="AP805" s="22"/>
      <c r="AQ805" s="22"/>
      <c r="AR805" s="22"/>
      <c r="AS805" s="22"/>
      <c r="AT805" s="22"/>
      <c r="AU805" s="22"/>
      <c r="AV805" s="22"/>
      <c r="AW805" s="22"/>
      <c r="AX805" s="22"/>
      <c r="AY805" s="22"/>
      <c r="AZ805" s="22"/>
      <c r="BA805" s="22"/>
      <c r="BB805" s="22"/>
      <c r="BC805" s="22"/>
      <c r="BD805" s="22"/>
      <c r="BE805" s="22"/>
      <c r="BF805" s="22"/>
      <c r="BG805" s="22"/>
      <c r="BH805" s="22"/>
      <c r="BI805" s="22"/>
    </row>
    <row r="806">
      <c r="A806" s="25"/>
      <c r="B806" s="50"/>
      <c r="C806" s="56"/>
      <c r="D806" s="120"/>
      <c r="E806" s="53"/>
      <c r="H806" s="106"/>
      <c r="I806" s="72"/>
      <c r="J806" s="21"/>
      <c r="K806" s="21"/>
      <c r="L806" s="21"/>
      <c r="M806" s="22"/>
      <c r="N806" s="22"/>
      <c r="O806" s="22"/>
      <c r="P806" s="22"/>
      <c r="Q806" s="22"/>
      <c r="R806" s="23"/>
      <c r="S806" s="22"/>
      <c r="T806" s="22"/>
      <c r="U806" s="22"/>
      <c r="V806" s="22"/>
      <c r="W806" s="24"/>
      <c r="X806" s="24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2"/>
      <c r="AL806" s="22"/>
      <c r="AM806" s="22"/>
      <c r="AN806" s="22"/>
      <c r="AO806" s="22"/>
      <c r="AP806" s="22"/>
      <c r="AQ806" s="22"/>
      <c r="AR806" s="22"/>
      <c r="AS806" s="22"/>
      <c r="AT806" s="22"/>
      <c r="AU806" s="22"/>
      <c r="AV806" s="22"/>
      <c r="AW806" s="22"/>
      <c r="AX806" s="22"/>
      <c r="AY806" s="22"/>
      <c r="AZ806" s="22"/>
      <c r="BA806" s="22"/>
      <c r="BB806" s="22"/>
      <c r="BC806" s="22"/>
      <c r="BD806" s="22"/>
      <c r="BE806" s="22"/>
      <c r="BF806" s="22"/>
      <c r="BG806" s="22"/>
      <c r="BH806" s="22"/>
      <c r="BI806" s="22"/>
    </row>
    <row r="807">
      <c r="A807" s="25"/>
      <c r="B807" s="50"/>
      <c r="C807" s="56"/>
      <c r="D807" s="120"/>
      <c r="E807" s="53"/>
      <c r="H807" s="106"/>
      <c r="I807" s="72"/>
      <c r="J807" s="21"/>
      <c r="K807" s="21"/>
      <c r="L807" s="21"/>
      <c r="M807" s="22"/>
      <c r="N807" s="22"/>
      <c r="O807" s="22"/>
      <c r="P807" s="22"/>
      <c r="Q807" s="22"/>
      <c r="R807" s="23"/>
      <c r="S807" s="22"/>
      <c r="T807" s="22"/>
      <c r="U807" s="22"/>
      <c r="V807" s="22"/>
      <c r="W807" s="24"/>
      <c r="X807" s="24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2"/>
      <c r="AL807" s="22"/>
      <c r="AM807" s="22"/>
      <c r="AN807" s="22"/>
      <c r="AO807" s="22"/>
      <c r="AP807" s="22"/>
      <c r="AQ807" s="22"/>
      <c r="AR807" s="22"/>
      <c r="AS807" s="22"/>
      <c r="AT807" s="22"/>
      <c r="AU807" s="22"/>
      <c r="AV807" s="22"/>
      <c r="AW807" s="22"/>
      <c r="AX807" s="22"/>
      <c r="AY807" s="22"/>
      <c r="AZ807" s="22"/>
      <c r="BA807" s="22"/>
      <c r="BB807" s="22"/>
      <c r="BC807" s="22"/>
      <c r="BD807" s="22"/>
      <c r="BE807" s="22"/>
      <c r="BF807" s="22"/>
      <c r="BG807" s="22"/>
      <c r="BH807" s="22"/>
      <c r="BI807" s="22"/>
    </row>
    <row r="808">
      <c r="A808" s="25"/>
      <c r="B808" s="50"/>
      <c r="C808" s="56"/>
      <c r="D808" s="120"/>
      <c r="E808" s="53"/>
      <c r="H808" s="106"/>
      <c r="I808" s="72"/>
      <c r="J808" s="21"/>
      <c r="K808" s="21"/>
      <c r="L808" s="21"/>
      <c r="M808" s="22"/>
      <c r="N808" s="22"/>
      <c r="O808" s="22"/>
      <c r="P808" s="22"/>
      <c r="Q808" s="22"/>
      <c r="R808" s="23"/>
      <c r="S808" s="22"/>
      <c r="T808" s="22"/>
      <c r="U808" s="22"/>
      <c r="V808" s="22"/>
      <c r="W808" s="24"/>
      <c r="X808" s="24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22"/>
      <c r="AJ808" s="22"/>
      <c r="AK808" s="22"/>
      <c r="AL808" s="22"/>
      <c r="AM808" s="22"/>
      <c r="AN808" s="22"/>
      <c r="AO808" s="22"/>
      <c r="AP808" s="22"/>
      <c r="AQ808" s="22"/>
      <c r="AR808" s="22"/>
      <c r="AS808" s="22"/>
      <c r="AT808" s="22"/>
      <c r="AU808" s="22"/>
      <c r="AV808" s="22"/>
      <c r="AW808" s="22"/>
      <c r="AX808" s="22"/>
      <c r="AY808" s="22"/>
      <c r="AZ808" s="22"/>
      <c r="BA808" s="22"/>
      <c r="BB808" s="22"/>
      <c r="BC808" s="22"/>
      <c r="BD808" s="22"/>
      <c r="BE808" s="22"/>
      <c r="BF808" s="22"/>
      <c r="BG808" s="22"/>
      <c r="BH808" s="22"/>
      <c r="BI808" s="22"/>
    </row>
    <row r="809">
      <c r="A809" s="25"/>
      <c r="B809" s="50"/>
      <c r="C809" s="56"/>
      <c r="D809" s="120"/>
      <c r="E809" s="53"/>
      <c r="H809" s="106"/>
      <c r="I809" s="72"/>
      <c r="J809" s="21"/>
      <c r="K809" s="21"/>
      <c r="L809" s="21"/>
      <c r="M809" s="22"/>
      <c r="N809" s="22"/>
      <c r="O809" s="22"/>
      <c r="P809" s="22"/>
      <c r="Q809" s="22"/>
      <c r="R809" s="23"/>
      <c r="S809" s="22"/>
      <c r="T809" s="22"/>
      <c r="U809" s="22"/>
      <c r="V809" s="22"/>
      <c r="W809" s="24"/>
      <c r="X809" s="24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22"/>
      <c r="AJ809" s="22"/>
      <c r="AK809" s="22"/>
      <c r="AL809" s="22"/>
      <c r="AM809" s="22"/>
      <c r="AN809" s="22"/>
      <c r="AO809" s="22"/>
      <c r="AP809" s="22"/>
      <c r="AQ809" s="22"/>
      <c r="AR809" s="22"/>
      <c r="AS809" s="22"/>
      <c r="AT809" s="22"/>
      <c r="AU809" s="22"/>
      <c r="AV809" s="22"/>
      <c r="AW809" s="22"/>
      <c r="AX809" s="22"/>
      <c r="AY809" s="22"/>
      <c r="AZ809" s="22"/>
      <c r="BA809" s="22"/>
      <c r="BB809" s="22"/>
      <c r="BC809" s="22"/>
      <c r="BD809" s="22"/>
      <c r="BE809" s="22"/>
      <c r="BF809" s="22"/>
      <c r="BG809" s="22"/>
      <c r="BH809" s="22"/>
      <c r="BI809" s="22"/>
    </row>
    <row r="810">
      <c r="A810" s="25"/>
      <c r="B810" s="50"/>
      <c r="C810" s="56"/>
      <c r="D810" s="120"/>
      <c r="E810" s="53"/>
      <c r="H810" s="106"/>
      <c r="I810" s="72"/>
      <c r="J810" s="21"/>
      <c r="K810" s="21"/>
      <c r="L810" s="21"/>
      <c r="M810" s="22"/>
      <c r="N810" s="22"/>
      <c r="O810" s="22"/>
      <c r="P810" s="22"/>
      <c r="Q810" s="22"/>
      <c r="R810" s="23"/>
      <c r="S810" s="22"/>
      <c r="T810" s="22"/>
      <c r="U810" s="22"/>
      <c r="V810" s="22"/>
      <c r="W810" s="24"/>
      <c r="X810" s="24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22"/>
      <c r="AJ810" s="22"/>
      <c r="AK810" s="22"/>
      <c r="AL810" s="22"/>
      <c r="AM810" s="22"/>
      <c r="AN810" s="22"/>
      <c r="AO810" s="22"/>
      <c r="AP810" s="22"/>
      <c r="AQ810" s="22"/>
      <c r="AR810" s="22"/>
      <c r="AS810" s="22"/>
      <c r="AT810" s="22"/>
      <c r="AU810" s="22"/>
      <c r="AV810" s="22"/>
      <c r="AW810" s="22"/>
      <c r="AX810" s="22"/>
      <c r="AY810" s="22"/>
      <c r="AZ810" s="22"/>
      <c r="BA810" s="22"/>
      <c r="BB810" s="22"/>
      <c r="BC810" s="22"/>
      <c r="BD810" s="22"/>
      <c r="BE810" s="22"/>
      <c r="BF810" s="22"/>
      <c r="BG810" s="22"/>
      <c r="BH810" s="22"/>
      <c r="BI810" s="22"/>
    </row>
    <row r="811">
      <c r="A811" s="25"/>
      <c r="B811" s="50"/>
      <c r="C811" s="56"/>
      <c r="D811" s="120"/>
      <c r="E811" s="53"/>
      <c r="H811" s="106"/>
      <c r="I811" s="72"/>
      <c r="J811" s="21"/>
      <c r="K811" s="21"/>
      <c r="L811" s="21"/>
      <c r="M811" s="22"/>
      <c r="N811" s="22"/>
      <c r="O811" s="22"/>
      <c r="P811" s="22"/>
      <c r="Q811" s="22"/>
      <c r="R811" s="23"/>
      <c r="S811" s="22"/>
      <c r="T811" s="22"/>
      <c r="U811" s="22"/>
      <c r="V811" s="22"/>
      <c r="W811" s="24"/>
      <c r="X811" s="24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  <c r="AI811" s="22"/>
      <c r="AJ811" s="22"/>
      <c r="AK811" s="22"/>
      <c r="AL811" s="22"/>
      <c r="AM811" s="22"/>
      <c r="AN811" s="22"/>
      <c r="AO811" s="22"/>
      <c r="AP811" s="22"/>
      <c r="AQ811" s="22"/>
      <c r="AR811" s="22"/>
      <c r="AS811" s="22"/>
      <c r="AT811" s="22"/>
      <c r="AU811" s="22"/>
      <c r="AV811" s="22"/>
      <c r="AW811" s="22"/>
      <c r="AX811" s="22"/>
      <c r="AY811" s="22"/>
      <c r="AZ811" s="22"/>
      <c r="BA811" s="22"/>
      <c r="BB811" s="22"/>
      <c r="BC811" s="22"/>
      <c r="BD811" s="22"/>
      <c r="BE811" s="22"/>
      <c r="BF811" s="22"/>
      <c r="BG811" s="22"/>
      <c r="BH811" s="22"/>
      <c r="BI811" s="22"/>
    </row>
    <row r="812">
      <c r="A812" s="25"/>
      <c r="B812" s="50"/>
      <c r="C812" s="56"/>
      <c r="D812" s="120"/>
      <c r="E812" s="53"/>
      <c r="H812" s="106"/>
      <c r="I812" s="72"/>
      <c r="J812" s="21"/>
      <c r="K812" s="21"/>
      <c r="L812" s="21"/>
      <c r="M812" s="22"/>
      <c r="N812" s="22"/>
      <c r="O812" s="22"/>
      <c r="P812" s="22"/>
      <c r="Q812" s="22"/>
      <c r="R812" s="23"/>
      <c r="S812" s="22"/>
      <c r="T812" s="22"/>
      <c r="U812" s="22"/>
      <c r="V812" s="22"/>
      <c r="W812" s="24"/>
      <c r="X812" s="24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  <c r="AJ812" s="22"/>
      <c r="AK812" s="22"/>
      <c r="AL812" s="22"/>
      <c r="AM812" s="22"/>
      <c r="AN812" s="22"/>
      <c r="AO812" s="22"/>
      <c r="AP812" s="22"/>
      <c r="AQ812" s="22"/>
      <c r="AR812" s="22"/>
      <c r="AS812" s="22"/>
      <c r="AT812" s="22"/>
      <c r="AU812" s="22"/>
      <c r="AV812" s="22"/>
      <c r="AW812" s="22"/>
      <c r="AX812" s="22"/>
      <c r="AY812" s="22"/>
      <c r="AZ812" s="22"/>
      <c r="BA812" s="22"/>
      <c r="BB812" s="22"/>
      <c r="BC812" s="22"/>
      <c r="BD812" s="22"/>
      <c r="BE812" s="22"/>
      <c r="BF812" s="22"/>
      <c r="BG812" s="22"/>
      <c r="BH812" s="22"/>
      <c r="BI812" s="22"/>
    </row>
    <row r="813">
      <c r="A813" s="25"/>
      <c r="B813" s="50"/>
      <c r="C813" s="56"/>
      <c r="D813" s="120"/>
      <c r="E813" s="53"/>
      <c r="H813" s="106"/>
      <c r="I813" s="72"/>
      <c r="J813" s="21"/>
      <c r="K813" s="21"/>
      <c r="L813" s="21"/>
      <c r="M813" s="22"/>
      <c r="N813" s="22"/>
      <c r="O813" s="22"/>
      <c r="P813" s="22"/>
      <c r="Q813" s="22"/>
      <c r="R813" s="23"/>
      <c r="S813" s="22"/>
      <c r="T813" s="22"/>
      <c r="U813" s="22"/>
      <c r="V813" s="22"/>
      <c r="W813" s="24"/>
      <c r="X813" s="24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  <c r="AI813" s="22"/>
      <c r="AJ813" s="22"/>
      <c r="AK813" s="22"/>
      <c r="AL813" s="22"/>
      <c r="AM813" s="22"/>
      <c r="AN813" s="22"/>
      <c r="AO813" s="22"/>
      <c r="AP813" s="22"/>
      <c r="AQ813" s="22"/>
      <c r="AR813" s="22"/>
      <c r="AS813" s="22"/>
      <c r="AT813" s="22"/>
      <c r="AU813" s="22"/>
      <c r="AV813" s="22"/>
      <c r="AW813" s="22"/>
      <c r="AX813" s="22"/>
      <c r="AY813" s="22"/>
      <c r="AZ813" s="22"/>
      <c r="BA813" s="22"/>
      <c r="BB813" s="22"/>
      <c r="BC813" s="22"/>
      <c r="BD813" s="22"/>
      <c r="BE813" s="22"/>
      <c r="BF813" s="22"/>
      <c r="BG813" s="22"/>
      <c r="BH813" s="22"/>
      <c r="BI813" s="22"/>
    </row>
    <row r="814">
      <c r="A814" s="25"/>
      <c r="B814" s="50"/>
      <c r="C814" s="56"/>
      <c r="D814" s="120"/>
      <c r="E814" s="53"/>
      <c r="H814" s="106"/>
      <c r="I814" s="72"/>
      <c r="J814" s="21"/>
      <c r="K814" s="21"/>
      <c r="L814" s="21"/>
      <c r="M814" s="22"/>
      <c r="N814" s="22"/>
      <c r="O814" s="22"/>
      <c r="P814" s="22"/>
      <c r="Q814" s="22"/>
      <c r="R814" s="23"/>
      <c r="S814" s="22"/>
      <c r="T814" s="22"/>
      <c r="U814" s="22"/>
      <c r="V814" s="22"/>
      <c r="W814" s="24"/>
      <c r="X814" s="24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  <c r="AJ814" s="22"/>
      <c r="AK814" s="22"/>
      <c r="AL814" s="22"/>
      <c r="AM814" s="22"/>
      <c r="AN814" s="22"/>
      <c r="AO814" s="22"/>
      <c r="AP814" s="22"/>
      <c r="AQ814" s="22"/>
      <c r="AR814" s="22"/>
      <c r="AS814" s="22"/>
      <c r="AT814" s="22"/>
      <c r="AU814" s="22"/>
      <c r="AV814" s="22"/>
      <c r="AW814" s="22"/>
      <c r="AX814" s="22"/>
      <c r="AY814" s="22"/>
      <c r="AZ814" s="22"/>
      <c r="BA814" s="22"/>
      <c r="BB814" s="22"/>
      <c r="BC814" s="22"/>
      <c r="BD814" s="22"/>
      <c r="BE814" s="22"/>
      <c r="BF814" s="22"/>
      <c r="BG814" s="22"/>
      <c r="BH814" s="22"/>
      <c r="BI814" s="22"/>
    </row>
    <row r="815">
      <c r="A815" s="25"/>
      <c r="B815" s="50"/>
      <c r="C815" s="56"/>
      <c r="D815" s="120"/>
      <c r="E815" s="53"/>
      <c r="H815" s="106"/>
      <c r="I815" s="72"/>
      <c r="J815" s="21"/>
      <c r="K815" s="21"/>
      <c r="L815" s="21"/>
      <c r="M815" s="22"/>
      <c r="N815" s="22"/>
      <c r="O815" s="22"/>
      <c r="P815" s="22"/>
      <c r="Q815" s="22"/>
      <c r="R815" s="23"/>
      <c r="S815" s="22"/>
      <c r="T815" s="22"/>
      <c r="U815" s="22"/>
      <c r="V815" s="22"/>
      <c r="W815" s="24"/>
      <c r="X815" s="24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  <c r="AI815" s="22"/>
      <c r="AJ815" s="22"/>
      <c r="AK815" s="22"/>
      <c r="AL815" s="22"/>
      <c r="AM815" s="22"/>
      <c r="AN815" s="22"/>
      <c r="AO815" s="22"/>
      <c r="AP815" s="22"/>
      <c r="AQ815" s="22"/>
      <c r="AR815" s="22"/>
      <c r="AS815" s="22"/>
      <c r="AT815" s="22"/>
      <c r="AU815" s="22"/>
      <c r="AV815" s="22"/>
      <c r="AW815" s="22"/>
      <c r="AX815" s="22"/>
      <c r="AY815" s="22"/>
      <c r="AZ815" s="22"/>
      <c r="BA815" s="22"/>
      <c r="BB815" s="22"/>
      <c r="BC815" s="22"/>
      <c r="BD815" s="22"/>
      <c r="BE815" s="22"/>
      <c r="BF815" s="22"/>
      <c r="BG815" s="22"/>
      <c r="BH815" s="22"/>
      <c r="BI815" s="22"/>
    </row>
    <row r="816">
      <c r="A816" s="25"/>
      <c r="B816" s="50"/>
      <c r="C816" s="56"/>
      <c r="D816" s="120"/>
      <c r="E816" s="53"/>
      <c r="H816" s="106"/>
      <c r="I816" s="72"/>
      <c r="J816" s="21"/>
      <c r="K816" s="21"/>
      <c r="L816" s="21"/>
      <c r="M816" s="22"/>
      <c r="N816" s="22"/>
      <c r="O816" s="22"/>
      <c r="P816" s="22"/>
      <c r="Q816" s="22"/>
      <c r="R816" s="23"/>
      <c r="S816" s="22"/>
      <c r="T816" s="22"/>
      <c r="U816" s="22"/>
      <c r="V816" s="22"/>
      <c r="W816" s="24"/>
      <c r="X816" s="24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22"/>
      <c r="AJ816" s="22"/>
      <c r="AK816" s="22"/>
      <c r="AL816" s="22"/>
      <c r="AM816" s="22"/>
      <c r="AN816" s="22"/>
      <c r="AO816" s="22"/>
      <c r="AP816" s="22"/>
      <c r="AQ816" s="22"/>
      <c r="AR816" s="22"/>
      <c r="AS816" s="22"/>
      <c r="AT816" s="22"/>
      <c r="AU816" s="22"/>
      <c r="AV816" s="22"/>
      <c r="AW816" s="22"/>
      <c r="AX816" s="22"/>
      <c r="AY816" s="22"/>
      <c r="AZ816" s="22"/>
      <c r="BA816" s="22"/>
      <c r="BB816" s="22"/>
      <c r="BC816" s="22"/>
      <c r="BD816" s="22"/>
      <c r="BE816" s="22"/>
      <c r="BF816" s="22"/>
      <c r="BG816" s="22"/>
      <c r="BH816" s="22"/>
      <c r="BI816" s="22"/>
    </row>
    <row r="817">
      <c r="A817" s="25"/>
      <c r="B817" s="50"/>
      <c r="C817" s="56"/>
      <c r="D817" s="120"/>
      <c r="E817" s="53"/>
      <c r="H817" s="106"/>
      <c r="I817" s="72"/>
      <c r="J817" s="21"/>
      <c r="K817" s="21"/>
      <c r="L817" s="21"/>
      <c r="M817" s="22"/>
      <c r="N817" s="22"/>
      <c r="O817" s="22"/>
      <c r="P817" s="22"/>
      <c r="Q817" s="22"/>
      <c r="R817" s="23"/>
      <c r="S817" s="22"/>
      <c r="T817" s="22"/>
      <c r="U817" s="22"/>
      <c r="V817" s="22"/>
      <c r="W817" s="24"/>
      <c r="X817" s="24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  <c r="AI817" s="22"/>
      <c r="AJ817" s="22"/>
      <c r="AK817" s="22"/>
      <c r="AL817" s="22"/>
      <c r="AM817" s="22"/>
      <c r="AN817" s="22"/>
      <c r="AO817" s="22"/>
      <c r="AP817" s="22"/>
      <c r="AQ817" s="22"/>
      <c r="AR817" s="22"/>
      <c r="AS817" s="22"/>
      <c r="AT817" s="22"/>
      <c r="AU817" s="22"/>
      <c r="AV817" s="22"/>
      <c r="AW817" s="22"/>
      <c r="AX817" s="22"/>
      <c r="AY817" s="22"/>
      <c r="AZ817" s="22"/>
      <c r="BA817" s="22"/>
      <c r="BB817" s="22"/>
      <c r="BC817" s="22"/>
      <c r="BD817" s="22"/>
      <c r="BE817" s="22"/>
      <c r="BF817" s="22"/>
      <c r="BG817" s="22"/>
      <c r="BH817" s="22"/>
      <c r="BI817" s="22"/>
    </row>
    <row r="818">
      <c r="A818" s="25"/>
      <c r="B818" s="50"/>
      <c r="C818" s="56"/>
      <c r="D818" s="120"/>
      <c r="E818" s="53"/>
      <c r="H818" s="106"/>
      <c r="I818" s="72"/>
      <c r="J818" s="21"/>
      <c r="K818" s="21"/>
      <c r="L818" s="21"/>
      <c r="M818" s="22"/>
      <c r="N818" s="22"/>
      <c r="O818" s="22"/>
      <c r="P818" s="22"/>
      <c r="Q818" s="22"/>
      <c r="R818" s="23"/>
      <c r="S818" s="22"/>
      <c r="T818" s="22"/>
      <c r="U818" s="22"/>
      <c r="V818" s="22"/>
      <c r="W818" s="24"/>
      <c r="X818" s="24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  <c r="AJ818" s="22"/>
      <c r="AK818" s="22"/>
      <c r="AL818" s="22"/>
      <c r="AM818" s="22"/>
      <c r="AN818" s="22"/>
      <c r="AO818" s="22"/>
      <c r="AP818" s="22"/>
      <c r="AQ818" s="22"/>
      <c r="AR818" s="22"/>
      <c r="AS818" s="22"/>
      <c r="AT818" s="22"/>
      <c r="AU818" s="22"/>
      <c r="AV818" s="22"/>
      <c r="AW818" s="22"/>
      <c r="AX818" s="22"/>
      <c r="AY818" s="22"/>
      <c r="AZ818" s="22"/>
      <c r="BA818" s="22"/>
      <c r="BB818" s="22"/>
      <c r="BC818" s="22"/>
      <c r="BD818" s="22"/>
      <c r="BE818" s="22"/>
      <c r="BF818" s="22"/>
      <c r="BG818" s="22"/>
      <c r="BH818" s="22"/>
      <c r="BI818" s="22"/>
    </row>
    <row r="819">
      <c r="A819" s="25"/>
      <c r="B819" s="50"/>
      <c r="C819" s="56"/>
      <c r="D819" s="120"/>
      <c r="E819" s="53"/>
      <c r="H819" s="106"/>
      <c r="I819" s="72"/>
      <c r="J819" s="21"/>
      <c r="K819" s="21"/>
      <c r="L819" s="21"/>
      <c r="M819" s="22"/>
      <c r="N819" s="22"/>
      <c r="O819" s="22"/>
      <c r="P819" s="22"/>
      <c r="Q819" s="22"/>
      <c r="R819" s="23"/>
      <c r="S819" s="22"/>
      <c r="T819" s="22"/>
      <c r="U819" s="22"/>
      <c r="V819" s="22"/>
      <c r="W819" s="24"/>
      <c r="X819" s="24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22"/>
      <c r="AJ819" s="22"/>
      <c r="AK819" s="22"/>
      <c r="AL819" s="22"/>
      <c r="AM819" s="22"/>
      <c r="AN819" s="22"/>
      <c r="AO819" s="22"/>
      <c r="AP819" s="22"/>
      <c r="AQ819" s="22"/>
      <c r="AR819" s="22"/>
      <c r="AS819" s="22"/>
      <c r="AT819" s="22"/>
      <c r="AU819" s="22"/>
      <c r="AV819" s="22"/>
      <c r="AW819" s="22"/>
      <c r="AX819" s="22"/>
      <c r="AY819" s="22"/>
      <c r="AZ819" s="22"/>
      <c r="BA819" s="22"/>
      <c r="BB819" s="22"/>
      <c r="BC819" s="22"/>
      <c r="BD819" s="22"/>
      <c r="BE819" s="22"/>
      <c r="BF819" s="22"/>
      <c r="BG819" s="22"/>
      <c r="BH819" s="22"/>
      <c r="BI819" s="22"/>
    </row>
    <row r="820">
      <c r="A820" s="25"/>
      <c r="B820" s="50"/>
      <c r="C820" s="56"/>
      <c r="D820" s="120"/>
      <c r="E820" s="53"/>
      <c r="H820" s="106"/>
      <c r="I820" s="72"/>
      <c r="J820" s="21"/>
      <c r="K820" s="21"/>
      <c r="L820" s="21"/>
      <c r="M820" s="22"/>
      <c r="N820" s="22"/>
      <c r="O820" s="22"/>
      <c r="P820" s="22"/>
      <c r="Q820" s="22"/>
      <c r="R820" s="23"/>
      <c r="S820" s="22"/>
      <c r="T820" s="22"/>
      <c r="U820" s="22"/>
      <c r="V820" s="22"/>
      <c r="W820" s="24"/>
      <c r="X820" s="24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  <c r="AJ820" s="22"/>
      <c r="AK820" s="22"/>
      <c r="AL820" s="22"/>
      <c r="AM820" s="22"/>
      <c r="AN820" s="22"/>
      <c r="AO820" s="22"/>
      <c r="AP820" s="22"/>
      <c r="AQ820" s="22"/>
      <c r="AR820" s="22"/>
      <c r="AS820" s="22"/>
      <c r="AT820" s="22"/>
      <c r="AU820" s="22"/>
      <c r="AV820" s="22"/>
      <c r="AW820" s="22"/>
      <c r="AX820" s="22"/>
      <c r="AY820" s="22"/>
      <c r="AZ820" s="22"/>
      <c r="BA820" s="22"/>
      <c r="BB820" s="22"/>
      <c r="BC820" s="22"/>
      <c r="BD820" s="22"/>
      <c r="BE820" s="22"/>
      <c r="BF820" s="22"/>
      <c r="BG820" s="22"/>
      <c r="BH820" s="22"/>
      <c r="BI820" s="22"/>
    </row>
    <row r="821">
      <c r="A821" s="25"/>
      <c r="B821" s="50"/>
      <c r="C821" s="56"/>
      <c r="D821" s="120"/>
      <c r="E821" s="53"/>
      <c r="H821" s="106"/>
      <c r="I821" s="72"/>
      <c r="J821" s="21"/>
      <c r="K821" s="21"/>
      <c r="L821" s="21"/>
      <c r="M821" s="22"/>
      <c r="N821" s="22"/>
      <c r="O821" s="22"/>
      <c r="P821" s="22"/>
      <c r="Q821" s="22"/>
      <c r="R821" s="23"/>
      <c r="S821" s="22"/>
      <c r="T821" s="22"/>
      <c r="U821" s="22"/>
      <c r="V821" s="22"/>
      <c r="W821" s="24"/>
      <c r="X821" s="24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  <c r="AI821" s="22"/>
      <c r="AJ821" s="22"/>
      <c r="AK821" s="22"/>
      <c r="AL821" s="22"/>
      <c r="AM821" s="22"/>
      <c r="AN821" s="22"/>
      <c r="AO821" s="22"/>
      <c r="AP821" s="22"/>
      <c r="AQ821" s="22"/>
      <c r="AR821" s="22"/>
      <c r="AS821" s="22"/>
      <c r="AT821" s="22"/>
      <c r="AU821" s="22"/>
      <c r="AV821" s="22"/>
      <c r="AW821" s="22"/>
      <c r="AX821" s="22"/>
      <c r="AY821" s="22"/>
      <c r="AZ821" s="22"/>
      <c r="BA821" s="22"/>
      <c r="BB821" s="22"/>
      <c r="BC821" s="22"/>
      <c r="BD821" s="22"/>
      <c r="BE821" s="22"/>
      <c r="BF821" s="22"/>
      <c r="BG821" s="22"/>
      <c r="BH821" s="22"/>
      <c r="BI821" s="22"/>
    </row>
    <row r="822">
      <c r="A822" s="25"/>
      <c r="B822" s="50"/>
      <c r="C822" s="56"/>
      <c r="D822" s="120"/>
      <c r="E822" s="53"/>
      <c r="H822" s="106"/>
      <c r="I822" s="72"/>
      <c r="J822" s="21"/>
      <c r="K822" s="21"/>
      <c r="L822" s="21"/>
      <c r="M822" s="22"/>
      <c r="N822" s="22"/>
      <c r="O822" s="22"/>
      <c r="P822" s="22"/>
      <c r="Q822" s="22"/>
      <c r="R822" s="23"/>
      <c r="S822" s="22"/>
      <c r="T822" s="22"/>
      <c r="U822" s="22"/>
      <c r="V822" s="22"/>
      <c r="W822" s="24"/>
      <c r="X822" s="24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22"/>
      <c r="AJ822" s="22"/>
      <c r="AK822" s="22"/>
      <c r="AL822" s="22"/>
      <c r="AM822" s="22"/>
      <c r="AN822" s="22"/>
      <c r="AO822" s="22"/>
      <c r="AP822" s="22"/>
      <c r="AQ822" s="22"/>
      <c r="AR822" s="22"/>
      <c r="AS822" s="22"/>
      <c r="AT822" s="22"/>
      <c r="AU822" s="22"/>
      <c r="AV822" s="22"/>
      <c r="AW822" s="22"/>
      <c r="AX822" s="22"/>
      <c r="AY822" s="22"/>
      <c r="AZ822" s="22"/>
      <c r="BA822" s="22"/>
      <c r="BB822" s="22"/>
      <c r="BC822" s="22"/>
      <c r="BD822" s="22"/>
      <c r="BE822" s="22"/>
      <c r="BF822" s="22"/>
      <c r="BG822" s="22"/>
      <c r="BH822" s="22"/>
      <c r="BI822" s="22"/>
    </row>
    <row r="823">
      <c r="A823" s="25"/>
      <c r="B823" s="50"/>
      <c r="C823" s="56"/>
      <c r="D823" s="120"/>
      <c r="E823" s="53"/>
      <c r="H823" s="106"/>
      <c r="I823" s="72"/>
      <c r="J823" s="21"/>
      <c r="K823" s="21"/>
      <c r="L823" s="21"/>
      <c r="M823" s="22"/>
      <c r="N823" s="22"/>
      <c r="O823" s="22"/>
      <c r="P823" s="22"/>
      <c r="Q823" s="22"/>
      <c r="R823" s="23"/>
      <c r="S823" s="22"/>
      <c r="T823" s="22"/>
      <c r="U823" s="22"/>
      <c r="V823" s="22"/>
      <c r="W823" s="24"/>
      <c r="X823" s="24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  <c r="AI823" s="22"/>
      <c r="AJ823" s="22"/>
      <c r="AK823" s="22"/>
      <c r="AL823" s="22"/>
      <c r="AM823" s="22"/>
      <c r="AN823" s="22"/>
      <c r="AO823" s="22"/>
      <c r="AP823" s="22"/>
      <c r="AQ823" s="22"/>
      <c r="AR823" s="22"/>
      <c r="AS823" s="22"/>
      <c r="AT823" s="22"/>
      <c r="AU823" s="22"/>
      <c r="AV823" s="22"/>
      <c r="AW823" s="22"/>
      <c r="AX823" s="22"/>
      <c r="AY823" s="22"/>
      <c r="AZ823" s="22"/>
      <c r="BA823" s="22"/>
      <c r="BB823" s="22"/>
      <c r="BC823" s="22"/>
      <c r="BD823" s="22"/>
      <c r="BE823" s="22"/>
      <c r="BF823" s="22"/>
      <c r="BG823" s="22"/>
      <c r="BH823" s="22"/>
      <c r="BI823" s="22"/>
    </row>
    <row r="824">
      <c r="A824" s="25"/>
      <c r="B824" s="50"/>
      <c r="C824" s="56"/>
      <c r="D824" s="120"/>
      <c r="E824" s="53"/>
      <c r="H824" s="106"/>
      <c r="I824" s="72"/>
      <c r="J824" s="21"/>
      <c r="K824" s="21"/>
      <c r="L824" s="21"/>
      <c r="M824" s="22"/>
      <c r="N824" s="22"/>
      <c r="O824" s="22"/>
      <c r="P824" s="22"/>
      <c r="Q824" s="22"/>
      <c r="R824" s="23"/>
      <c r="S824" s="22"/>
      <c r="T824" s="22"/>
      <c r="U824" s="22"/>
      <c r="V824" s="22"/>
      <c r="W824" s="24"/>
      <c r="X824" s="24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  <c r="AJ824" s="22"/>
      <c r="AK824" s="22"/>
      <c r="AL824" s="22"/>
      <c r="AM824" s="22"/>
      <c r="AN824" s="22"/>
      <c r="AO824" s="22"/>
      <c r="AP824" s="22"/>
      <c r="AQ824" s="22"/>
      <c r="AR824" s="22"/>
      <c r="AS824" s="22"/>
      <c r="AT824" s="22"/>
      <c r="AU824" s="22"/>
      <c r="AV824" s="22"/>
      <c r="AW824" s="22"/>
      <c r="AX824" s="22"/>
      <c r="AY824" s="22"/>
      <c r="AZ824" s="22"/>
      <c r="BA824" s="22"/>
      <c r="BB824" s="22"/>
      <c r="BC824" s="22"/>
      <c r="BD824" s="22"/>
      <c r="BE824" s="22"/>
      <c r="BF824" s="22"/>
      <c r="BG824" s="22"/>
      <c r="BH824" s="22"/>
      <c r="BI824" s="22"/>
    </row>
    <row r="825">
      <c r="A825" s="25"/>
      <c r="B825" s="50"/>
      <c r="C825" s="56"/>
      <c r="D825" s="120"/>
      <c r="E825" s="53"/>
      <c r="H825" s="106"/>
      <c r="I825" s="72"/>
      <c r="J825" s="21"/>
      <c r="K825" s="21"/>
      <c r="L825" s="21"/>
      <c r="M825" s="22"/>
      <c r="N825" s="22"/>
      <c r="O825" s="22"/>
      <c r="P825" s="22"/>
      <c r="Q825" s="22"/>
      <c r="R825" s="23"/>
      <c r="S825" s="22"/>
      <c r="T825" s="22"/>
      <c r="U825" s="22"/>
      <c r="V825" s="22"/>
      <c r="W825" s="24"/>
      <c r="X825" s="24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  <c r="AI825" s="22"/>
      <c r="AJ825" s="22"/>
      <c r="AK825" s="22"/>
      <c r="AL825" s="22"/>
      <c r="AM825" s="22"/>
      <c r="AN825" s="22"/>
      <c r="AO825" s="22"/>
      <c r="AP825" s="22"/>
      <c r="AQ825" s="22"/>
      <c r="AR825" s="22"/>
      <c r="AS825" s="22"/>
      <c r="AT825" s="22"/>
      <c r="AU825" s="22"/>
      <c r="AV825" s="22"/>
      <c r="AW825" s="22"/>
      <c r="AX825" s="22"/>
      <c r="AY825" s="22"/>
      <c r="AZ825" s="22"/>
      <c r="BA825" s="22"/>
      <c r="BB825" s="22"/>
      <c r="BC825" s="22"/>
      <c r="BD825" s="22"/>
      <c r="BE825" s="22"/>
      <c r="BF825" s="22"/>
      <c r="BG825" s="22"/>
      <c r="BH825" s="22"/>
      <c r="BI825" s="22"/>
    </row>
    <row r="826">
      <c r="A826" s="25"/>
      <c r="B826" s="50"/>
      <c r="C826" s="56"/>
      <c r="D826" s="120"/>
      <c r="E826" s="53"/>
      <c r="H826" s="106"/>
      <c r="I826" s="72"/>
      <c r="J826" s="21"/>
      <c r="K826" s="21"/>
      <c r="L826" s="21"/>
      <c r="M826" s="22"/>
      <c r="N826" s="22"/>
      <c r="O826" s="22"/>
      <c r="P826" s="22"/>
      <c r="Q826" s="22"/>
      <c r="R826" s="23"/>
      <c r="S826" s="22"/>
      <c r="T826" s="22"/>
      <c r="U826" s="22"/>
      <c r="V826" s="22"/>
      <c r="W826" s="24"/>
      <c r="X826" s="24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22"/>
      <c r="AJ826" s="22"/>
      <c r="AK826" s="22"/>
      <c r="AL826" s="22"/>
      <c r="AM826" s="22"/>
      <c r="AN826" s="22"/>
      <c r="AO826" s="22"/>
      <c r="AP826" s="22"/>
      <c r="AQ826" s="22"/>
      <c r="AR826" s="22"/>
      <c r="AS826" s="22"/>
      <c r="AT826" s="22"/>
      <c r="AU826" s="22"/>
      <c r="AV826" s="22"/>
      <c r="AW826" s="22"/>
      <c r="AX826" s="22"/>
      <c r="AY826" s="22"/>
      <c r="AZ826" s="22"/>
      <c r="BA826" s="22"/>
      <c r="BB826" s="22"/>
      <c r="BC826" s="22"/>
      <c r="BD826" s="22"/>
      <c r="BE826" s="22"/>
      <c r="BF826" s="22"/>
      <c r="BG826" s="22"/>
      <c r="BH826" s="22"/>
      <c r="BI826" s="22"/>
    </row>
    <row r="827">
      <c r="A827" s="25"/>
      <c r="B827" s="50"/>
      <c r="C827" s="56"/>
      <c r="D827" s="120"/>
      <c r="E827" s="53"/>
      <c r="H827" s="106"/>
      <c r="I827" s="72"/>
      <c r="J827" s="21"/>
      <c r="K827" s="21"/>
      <c r="L827" s="21"/>
      <c r="M827" s="22"/>
      <c r="N827" s="22"/>
      <c r="O827" s="22"/>
      <c r="P827" s="22"/>
      <c r="Q827" s="22"/>
      <c r="R827" s="23"/>
      <c r="S827" s="22"/>
      <c r="T827" s="22"/>
      <c r="U827" s="22"/>
      <c r="V827" s="22"/>
      <c r="W827" s="24"/>
      <c r="X827" s="24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  <c r="AI827" s="22"/>
      <c r="AJ827" s="22"/>
      <c r="AK827" s="22"/>
      <c r="AL827" s="22"/>
      <c r="AM827" s="22"/>
      <c r="AN827" s="22"/>
      <c r="AO827" s="22"/>
      <c r="AP827" s="22"/>
      <c r="AQ827" s="22"/>
      <c r="AR827" s="22"/>
      <c r="AS827" s="22"/>
      <c r="AT827" s="22"/>
      <c r="AU827" s="22"/>
      <c r="AV827" s="22"/>
      <c r="AW827" s="22"/>
      <c r="AX827" s="22"/>
      <c r="AY827" s="22"/>
      <c r="AZ827" s="22"/>
      <c r="BA827" s="22"/>
      <c r="BB827" s="22"/>
      <c r="BC827" s="22"/>
      <c r="BD827" s="22"/>
      <c r="BE827" s="22"/>
      <c r="BF827" s="22"/>
      <c r="BG827" s="22"/>
      <c r="BH827" s="22"/>
      <c r="BI827" s="22"/>
    </row>
    <row r="828">
      <c r="A828" s="25"/>
      <c r="B828" s="50"/>
      <c r="C828" s="56"/>
      <c r="D828" s="120"/>
      <c r="E828" s="53"/>
      <c r="H828" s="106"/>
      <c r="I828" s="72"/>
      <c r="J828" s="21"/>
      <c r="K828" s="21"/>
      <c r="L828" s="21"/>
      <c r="M828" s="22"/>
      <c r="N828" s="22"/>
      <c r="O828" s="22"/>
      <c r="P828" s="22"/>
      <c r="Q828" s="22"/>
      <c r="R828" s="23"/>
      <c r="S828" s="22"/>
      <c r="T828" s="22"/>
      <c r="U828" s="22"/>
      <c r="V828" s="22"/>
      <c r="W828" s="24"/>
      <c r="X828" s="24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22"/>
      <c r="AJ828" s="22"/>
      <c r="AK828" s="22"/>
      <c r="AL828" s="22"/>
      <c r="AM828" s="22"/>
      <c r="AN828" s="22"/>
      <c r="AO828" s="22"/>
      <c r="AP828" s="22"/>
      <c r="AQ828" s="22"/>
      <c r="AR828" s="22"/>
      <c r="AS828" s="22"/>
      <c r="AT828" s="22"/>
      <c r="AU828" s="22"/>
      <c r="AV828" s="22"/>
      <c r="AW828" s="22"/>
      <c r="AX828" s="22"/>
      <c r="AY828" s="22"/>
      <c r="AZ828" s="22"/>
      <c r="BA828" s="22"/>
      <c r="BB828" s="22"/>
      <c r="BC828" s="22"/>
      <c r="BD828" s="22"/>
      <c r="BE828" s="22"/>
      <c r="BF828" s="22"/>
      <c r="BG828" s="22"/>
      <c r="BH828" s="22"/>
      <c r="BI828" s="22"/>
    </row>
    <row r="829">
      <c r="A829" s="25"/>
      <c r="B829" s="50"/>
      <c r="C829" s="56"/>
      <c r="D829" s="120"/>
      <c r="E829" s="53"/>
      <c r="H829" s="106"/>
      <c r="I829" s="72"/>
      <c r="J829" s="21"/>
      <c r="K829" s="21"/>
      <c r="L829" s="21"/>
      <c r="M829" s="22"/>
      <c r="N829" s="22"/>
      <c r="O829" s="22"/>
      <c r="P829" s="22"/>
      <c r="Q829" s="22"/>
      <c r="R829" s="23"/>
      <c r="S829" s="22"/>
      <c r="T829" s="22"/>
      <c r="U829" s="22"/>
      <c r="V829" s="22"/>
      <c r="W829" s="24"/>
      <c r="X829" s="24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  <c r="AI829" s="22"/>
      <c r="AJ829" s="22"/>
      <c r="AK829" s="22"/>
      <c r="AL829" s="22"/>
      <c r="AM829" s="22"/>
      <c r="AN829" s="22"/>
      <c r="AO829" s="22"/>
      <c r="AP829" s="22"/>
      <c r="AQ829" s="22"/>
      <c r="AR829" s="22"/>
      <c r="AS829" s="22"/>
      <c r="AT829" s="22"/>
      <c r="AU829" s="22"/>
      <c r="AV829" s="22"/>
      <c r="AW829" s="22"/>
      <c r="AX829" s="22"/>
      <c r="AY829" s="22"/>
      <c r="AZ829" s="22"/>
      <c r="BA829" s="22"/>
      <c r="BB829" s="22"/>
      <c r="BC829" s="22"/>
      <c r="BD829" s="22"/>
      <c r="BE829" s="22"/>
      <c r="BF829" s="22"/>
      <c r="BG829" s="22"/>
      <c r="BH829" s="22"/>
      <c r="BI829" s="22"/>
    </row>
    <row r="830">
      <c r="A830" s="25"/>
      <c r="B830" s="50"/>
      <c r="C830" s="56"/>
      <c r="D830" s="120"/>
      <c r="E830" s="53"/>
      <c r="H830" s="106"/>
      <c r="I830" s="72"/>
      <c r="J830" s="21"/>
      <c r="K830" s="21"/>
      <c r="L830" s="21"/>
      <c r="M830" s="22"/>
      <c r="N830" s="22"/>
      <c r="O830" s="22"/>
      <c r="P830" s="22"/>
      <c r="Q830" s="22"/>
      <c r="R830" s="23"/>
      <c r="S830" s="22"/>
      <c r="T830" s="22"/>
      <c r="U830" s="22"/>
      <c r="V830" s="22"/>
      <c r="W830" s="24"/>
      <c r="X830" s="24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22"/>
      <c r="AJ830" s="22"/>
      <c r="AK830" s="22"/>
      <c r="AL830" s="22"/>
      <c r="AM830" s="22"/>
      <c r="AN830" s="22"/>
      <c r="AO830" s="22"/>
      <c r="AP830" s="22"/>
      <c r="AQ830" s="22"/>
      <c r="AR830" s="22"/>
      <c r="AS830" s="22"/>
      <c r="AT830" s="22"/>
      <c r="AU830" s="22"/>
      <c r="AV830" s="22"/>
      <c r="AW830" s="22"/>
      <c r="AX830" s="22"/>
      <c r="AY830" s="22"/>
      <c r="AZ830" s="22"/>
      <c r="BA830" s="22"/>
      <c r="BB830" s="22"/>
      <c r="BC830" s="22"/>
      <c r="BD830" s="22"/>
      <c r="BE830" s="22"/>
      <c r="BF830" s="22"/>
      <c r="BG830" s="22"/>
      <c r="BH830" s="22"/>
      <c r="BI830" s="22"/>
    </row>
    <row r="831">
      <c r="A831" s="25"/>
      <c r="B831" s="50"/>
      <c r="C831" s="56"/>
      <c r="D831" s="120"/>
      <c r="E831" s="53"/>
      <c r="H831" s="106"/>
      <c r="I831" s="72"/>
      <c r="J831" s="21"/>
      <c r="K831" s="21"/>
      <c r="L831" s="21"/>
      <c r="M831" s="22"/>
      <c r="N831" s="22"/>
      <c r="O831" s="22"/>
      <c r="P831" s="22"/>
      <c r="Q831" s="22"/>
      <c r="R831" s="23"/>
      <c r="S831" s="22"/>
      <c r="T831" s="22"/>
      <c r="U831" s="22"/>
      <c r="V831" s="22"/>
      <c r="W831" s="24"/>
      <c r="X831" s="24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  <c r="AI831" s="22"/>
      <c r="AJ831" s="22"/>
      <c r="AK831" s="22"/>
      <c r="AL831" s="22"/>
      <c r="AM831" s="22"/>
      <c r="AN831" s="22"/>
      <c r="AO831" s="22"/>
      <c r="AP831" s="22"/>
      <c r="AQ831" s="22"/>
      <c r="AR831" s="22"/>
      <c r="AS831" s="22"/>
      <c r="AT831" s="22"/>
      <c r="AU831" s="22"/>
      <c r="AV831" s="22"/>
      <c r="AW831" s="22"/>
      <c r="AX831" s="22"/>
      <c r="AY831" s="22"/>
      <c r="AZ831" s="22"/>
      <c r="BA831" s="22"/>
      <c r="BB831" s="22"/>
      <c r="BC831" s="22"/>
      <c r="BD831" s="22"/>
      <c r="BE831" s="22"/>
      <c r="BF831" s="22"/>
      <c r="BG831" s="22"/>
      <c r="BH831" s="22"/>
      <c r="BI831" s="22"/>
    </row>
    <row r="832">
      <c r="A832" s="25"/>
      <c r="B832" s="50"/>
      <c r="C832" s="56"/>
      <c r="D832" s="120"/>
      <c r="E832" s="53"/>
      <c r="H832" s="106"/>
      <c r="I832" s="72"/>
      <c r="J832" s="21"/>
      <c r="K832" s="21"/>
      <c r="L832" s="21"/>
      <c r="M832" s="22"/>
      <c r="N832" s="22"/>
      <c r="O832" s="22"/>
      <c r="P832" s="22"/>
      <c r="Q832" s="22"/>
      <c r="R832" s="23"/>
      <c r="S832" s="22"/>
      <c r="T832" s="22"/>
      <c r="U832" s="22"/>
      <c r="V832" s="22"/>
      <c r="W832" s="24"/>
      <c r="X832" s="24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22"/>
      <c r="AJ832" s="22"/>
      <c r="AK832" s="22"/>
      <c r="AL832" s="22"/>
      <c r="AM832" s="22"/>
      <c r="AN832" s="22"/>
      <c r="AO832" s="22"/>
      <c r="AP832" s="22"/>
      <c r="AQ832" s="22"/>
      <c r="AR832" s="22"/>
      <c r="AS832" s="22"/>
      <c r="AT832" s="22"/>
      <c r="AU832" s="22"/>
      <c r="AV832" s="22"/>
      <c r="AW832" s="22"/>
      <c r="AX832" s="22"/>
      <c r="AY832" s="22"/>
      <c r="AZ832" s="22"/>
      <c r="BA832" s="22"/>
      <c r="BB832" s="22"/>
      <c r="BC832" s="22"/>
      <c r="BD832" s="22"/>
      <c r="BE832" s="22"/>
      <c r="BF832" s="22"/>
      <c r="BG832" s="22"/>
      <c r="BH832" s="22"/>
      <c r="BI832" s="22"/>
    </row>
    <row r="833">
      <c r="A833" s="25"/>
      <c r="B833" s="50"/>
      <c r="C833" s="56"/>
      <c r="D833" s="120"/>
      <c r="E833" s="53"/>
      <c r="H833" s="106"/>
      <c r="I833" s="72"/>
      <c r="J833" s="21"/>
      <c r="K833" s="21"/>
      <c r="L833" s="21"/>
      <c r="M833" s="22"/>
      <c r="N833" s="22"/>
      <c r="O833" s="22"/>
      <c r="P833" s="22"/>
      <c r="Q833" s="22"/>
      <c r="R833" s="23"/>
      <c r="S833" s="22"/>
      <c r="T833" s="22"/>
      <c r="U833" s="22"/>
      <c r="V833" s="22"/>
      <c r="W833" s="24"/>
      <c r="X833" s="24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22"/>
      <c r="AJ833" s="22"/>
      <c r="AK833" s="22"/>
      <c r="AL833" s="22"/>
      <c r="AM833" s="22"/>
      <c r="AN833" s="22"/>
      <c r="AO833" s="22"/>
      <c r="AP833" s="22"/>
      <c r="AQ833" s="22"/>
      <c r="AR833" s="22"/>
      <c r="AS833" s="22"/>
      <c r="AT833" s="22"/>
      <c r="AU833" s="22"/>
      <c r="AV833" s="22"/>
      <c r="AW833" s="22"/>
      <c r="AX833" s="22"/>
      <c r="AY833" s="22"/>
      <c r="AZ833" s="22"/>
      <c r="BA833" s="22"/>
      <c r="BB833" s="22"/>
      <c r="BC833" s="22"/>
      <c r="BD833" s="22"/>
      <c r="BE833" s="22"/>
      <c r="BF833" s="22"/>
      <c r="BG833" s="22"/>
      <c r="BH833" s="22"/>
      <c r="BI833" s="22"/>
    </row>
    <row r="834">
      <c r="A834" s="25"/>
      <c r="B834" s="50"/>
      <c r="C834" s="56"/>
      <c r="D834" s="120"/>
      <c r="E834" s="53"/>
      <c r="H834" s="106"/>
      <c r="I834" s="72"/>
      <c r="J834" s="21"/>
      <c r="K834" s="21"/>
      <c r="L834" s="21"/>
      <c r="M834" s="22"/>
      <c r="N834" s="22"/>
      <c r="O834" s="22"/>
      <c r="P834" s="22"/>
      <c r="Q834" s="22"/>
      <c r="R834" s="23"/>
      <c r="S834" s="22"/>
      <c r="T834" s="22"/>
      <c r="U834" s="22"/>
      <c r="V834" s="22"/>
      <c r="W834" s="24"/>
      <c r="X834" s="24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  <c r="AJ834" s="22"/>
      <c r="AK834" s="22"/>
      <c r="AL834" s="22"/>
      <c r="AM834" s="22"/>
      <c r="AN834" s="22"/>
      <c r="AO834" s="22"/>
      <c r="AP834" s="22"/>
      <c r="AQ834" s="22"/>
      <c r="AR834" s="22"/>
      <c r="AS834" s="22"/>
      <c r="AT834" s="22"/>
      <c r="AU834" s="22"/>
      <c r="AV834" s="22"/>
      <c r="AW834" s="22"/>
      <c r="AX834" s="22"/>
      <c r="AY834" s="22"/>
      <c r="AZ834" s="22"/>
      <c r="BA834" s="22"/>
      <c r="BB834" s="22"/>
      <c r="BC834" s="22"/>
      <c r="BD834" s="22"/>
      <c r="BE834" s="22"/>
      <c r="BF834" s="22"/>
      <c r="BG834" s="22"/>
      <c r="BH834" s="22"/>
      <c r="BI834" s="22"/>
    </row>
    <row r="835">
      <c r="A835" s="25"/>
      <c r="B835" s="50"/>
      <c r="C835" s="56"/>
      <c r="D835" s="120"/>
      <c r="E835" s="53"/>
      <c r="H835" s="106"/>
      <c r="I835" s="72"/>
      <c r="J835" s="21"/>
      <c r="K835" s="21"/>
      <c r="L835" s="21"/>
      <c r="M835" s="22"/>
      <c r="N835" s="22"/>
      <c r="O835" s="22"/>
      <c r="P835" s="22"/>
      <c r="Q835" s="22"/>
      <c r="R835" s="23"/>
      <c r="S835" s="22"/>
      <c r="T835" s="22"/>
      <c r="U835" s="22"/>
      <c r="V835" s="22"/>
      <c r="W835" s="24"/>
      <c r="X835" s="24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  <c r="AI835" s="22"/>
      <c r="AJ835" s="22"/>
      <c r="AK835" s="22"/>
      <c r="AL835" s="22"/>
      <c r="AM835" s="22"/>
      <c r="AN835" s="22"/>
      <c r="AO835" s="22"/>
      <c r="AP835" s="22"/>
      <c r="AQ835" s="22"/>
      <c r="AR835" s="22"/>
      <c r="AS835" s="22"/>
      <c r="AT835" s="22"/>
      <c r="AU835" s="22"/>
      <c r="AV835" s="22"/>
      <c r="AW835" s="22"/>
      <c r="AX835" s="22"/>
      <c r="AY835" s="22"/>
      <c r="AZ835" s="22"/>
      <c r="BA835" s="22"/>
      <c r="BB835" s="22"/>
      <c r="BC835" s="22"/>
      <c r="BD835" s="22"/>
      <c r="BE835" s="22"/>
      <c r="BF835" s="22"/>
      <c r="BG835" s="22"/>
      <c r="BH835" s="22"/>
      <c r="BI835" s="22"/>
    </row>
    <row r="836">
      <c r="A836" s="25"/>
      <c r="B836" s="50"/>
      <c r="C836" s="56"/>
      <c r="D836" s="120"/>
      <c r="E836" s="53"/>
      <c r="H836" s="106"/>
      <c r="I836" s="72"/>
      <c r="J836" s="21"/>
      <c r="K836" s="21"/>
      <c r="L836" s="21"/>
      <c r="M836" s="22"/>
      <c r="N836" s="22"/>
      <c r="O836" s="22"/>
      <c r="P836" s="22"/>
      <c r="Q836" s="22"/>
      <c r="R836" s="23"/>
      <c r="S836" s="22"/>
      <c r="T836" s="22"/>
      <c r="U836" s="22"/>
      <c r="V836" s="22"/>
      <c r="W836" s="24"/>
      <c r="X836" s="24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22"/>
      <c r="AJ836" s="22"/>
      <c r="AK836" s="22"/>
      <c r="AL836" s="22"/>
      <c r="AM836" s="22"/>
      <c r="AN836" s="22"/>
      <c r="AO836" s="22"/>
      <c r="AP836" s="22"/>
      <c r="AQ836" s="22"/>
      <c r="AR836" s="22"/>
      <c r="AS836" s="22"/>
      <c r="AT836" s="22"/>
      <c r="AU836" s="22"/>
      <c r="AV836" s="22"/>
      <c r="AW836" s="22"/>
      <c r="AX836" s="22"/>
      <c r="AY836" s="22"/>
      <c r="AZ836" s="22"/>
      <c r="BA836" s="22"/>
      <c r="BB836" s="22"/>
      <c r="BC836" s="22"/>
      <c r="BD836" s="22"/>
      <c r="BE836" s="22"/>
      <c r="BF836" s="22"/>
      <c r="BG836" s="22"/>
      <c r="BH836" s="22"/>
      <c r="BI836" s="22"/>
    </row>
    <row r="837">
      <c r="A837" s="25"/>
      <c r="B837" s="50"/>
      <c r="C837" s="56"/>
      <c r="D837" s="120"/>
      <c r="E837" s="53"/>
      <c r="H837" s="106"/>
      <c r="I837" s="72"/>
      <c r="J837" s="21"/>
      <c r="K837" s="21"/>
      <c r="L837" s="21"/>
      <c r="M837" s="22"/>
      <c r="N837" s="22"/>
      <c r="O837" s="22"/>
      <c r="P837" s="22"/>
      <c r="Q837" s="22"/>
      <c r="R837" s="23"/>
      <c r="S837" s="22"/>
      <c r="T837" s="22"/>
      <c r="U837" s="22"/>
      <c r="V837" s="22"/>
      <c r="W837" s="24"/>
      <c r="X837" s="24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  <c r="AI837" s="22"/>
      <c r="AJ837" s="22"/>
      <c r="AK837" s="22"/>
      <c r="AL837" s="22"/>
      <c r="AM837" s="22"/>
      <c r="AN837" s="22"/>
      <c r="AO837" s="22"/>
      <c r="AP837" s="22"/>
      <c r="AQ837" s="22"/>
      <c r="AR837" s="22"/>
      <c r="AS837" s="22"/>
      <c r="AT837" s="22"/>
      <c r="AU837" s="22"/>
      <c r="AV837" s="22"/>
      <c r="AW837" s="22"/>
      <c r="AX837" s="22"/>
      <c r="AY837" s="22"/>
      <c r="AZ837" s="22"/>
      <c r="BA837" s="22"/>
      <c r="BB837" s="22"/>
      <c r="BC837" s="22"/>
      <c r="BD837" s="22"/>
      <c r="BE837" s="22"/>
      <c r="BF837" s="22"/>
      <c r="BG837" s="22"/>
      <c r="BH837" s="22"/>
      <c r="BI837" s="22"/>
    </row>
    <row r="838">
      <c r="A838" s="25"/>
      <c r="B838" s="50"/>
      <c r="C838" s="56"/>
      <c r="D838" s="120"/>
      <c r="E838" s="53"/>
      <c r="H838" s="106"/>
      <c r="I838" s="72"/>
      <c r="J838" s="21"/>
      <c r="K838" s="21"/>
      <c r="L838" s="21"/>
      <c r="M838" s="22"/>
      <c r="N838" s="22"/>
      <c r="O838" s="22"/>
      <c r="P838" s="22"/>
      <c r="Q838" s="22"/>
      <c r="R838" s="23"/>
      <c r="S838" s="22"/>
      <c r="T838" s="22"/>
      <c r="U838" s="22"/>
      <c r="V838" s="22"/>
      <c r="W838" s="24"/>
      <c r="X838" s="24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22"/>
      <c r="AJ838" s="22"/>
      <c r="AK838" s="22"/>
      <c r="AL838" s="22"/>
      <c r="AM838" s="22"/>
      <c r="AN838" s="22"/>
      <c r="AO838" s="22"/>
      <c r="AP838" s="22"/>
      <c r="AQ838" s="22"/>
      <c r="AR838" s="22"/>
      <c r="AS838" s="22"/>
      <c r="AT838" s="22"/>
      <c r="AU838" s="22"/>
      <c r="AV838" s="22"/>
      <c r="AW838" s="22"/>
      <c r="AX838" s="22"/>
      <c r="AY838" s="22"/>
      <c r="AZ838" s="22"/>
      <c r="BA838" s="22"/>
      <c r="BB838" s="22"/>
      <c r="BC838" s="22"/>
      <c r="BD838" s="22"/>
      <c r="BE838" s="22"/>
      <c r="BF838" s="22"/>
      <c r="BG838" s="22"/>
      <c r="BH838" s="22"/>
      <c r="BI838" s="22"/>
    </row>
    <row r="839">
      <c r="A839" s="25"/>
      <c r="B839" s="50"/>
      <c r="C839" s="56"/>
      <c r="D839" s="120"/>
      <c r="E839" s="53"/>
      <c r="H839" s="106"/>
      <c r="I839" s="72"/>
      <c r="J839" s="21"/>
      <c r="K839" s="21"/>
      <c r="L839" s="21"/>
      <c r="M839" s="22"/>
      <c r="N839" s="22"/>
      <c r="O839" s="22"/>
      <c r="P839" s="22"/>
      <c r="Q839" s="22"/>
      <c r="R839" s="23"/>
      <c r="S839" s="22"/>
      <c r="T839" s="22"/>
      <c r="U839" s="22"/>
      <c r="V839" s="22"/>
      <c r="W839" s="24"/>
      <c r="X839" s="24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  <c r="AI839" s="22"/>
      <c r="AJ839" s="22"/>
      <c r="AK839" s="22"/>
      <c r="AL839" s="22"/>
      <c r="AM839" s="22"/>
      <c r="AN839" s="22"/>
      <c r="AO839" s="22"/>
      <c r="AP839" s="22"/>
      <c r="AQ839" s="22"/>
      <c r="AR839" s="22"/>
      <c r="AS839" s="22"/>
      <c r="AT839" s="22"/>
      <c r="AU839" s="22"/>
      <c r="AV839" s="22"/>
      <c r="AW839" s="22"/>
      <c r="AX839" s="22"/>
      <c r="AY839" s="22"/>
      <c r="AZ839" s="22"/>
      <c r="BA839" s="22"/>
      <c r="BB839" s="22"/>
      <c r="BC839" s="22"/>
      <c r="BD839" s="22"/>
      <c r="BE839" s="22"/>
      <c r="BF839" s="22"/>
      <c r="BG839" s="22"/>
      <c r="BH839" s="22"/>
      <c r="BI839" s="22"/>
    </row>
    <row r="840">
      <c r="A840" s="25"/>
      <c r="B840" s="50"/>
      <c r="C840" s="56"/>
      <c r="D840" s="120"/>
      <c r="E840" s="53"/>
      <c r="H840" s="106"/>
      <c r="I840" s="72"/>
      <c r="J840" s="21"/>
      <c r="K840" s="21"/>
      <c r="L840" s="21"/>
      <c r="M840" s="22"/>
      <c r="N840" s="22"/>
      <c r="O840" s="22"/>
      <c r="P840" s="22"/>
      <c r="Q840" s="22"/>
      <c r="R840" s="23"/>
      <c r="S840" s="22"/>
      <c r="T840" s="22"/>
      <c r="U840" s="22"/>
      <c r="V840" s="22"/>
      <c r="W840" s="24"/>
      <c r="X840" s="24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22"/>
      <c r="AJ840" s="22"/>
      <c r="AK840" s="22"/>
      <c r="AL840" s="22"/>
      <c r="AM840" s="22"/>
      <c r="AN840" s="22"/>
      <c r="AO840" s="22"/>
      <c r="AP840" s="22"/>
      <c r="AQ840" s="22"/>
      <c r="AR840" s="22"/>
      <c r="AS840" s="22"/>
      <c r="AT840" s="22"/>
      <c r="AU840" s="22"/>
      <c r="AV840" s="22"/>
      <c r="AW840" s="22"/>
      <c r="AX840" s="22"/>
      <c r="AY840" s="22"/>
      <c r="AZ840" s="22"/>
      <c r="BA840" s="22"/>
      <c r="BB840" s="22"/>
      <c r="BC840" s="22"/>
      <c r="BD840" s="22"/>
      <c r="BE840" s="22"/>
      <c r="BF840" s="22"/>
      <c r="BG840" s="22"/>
      <c r="BH840" s="22"/>
      <c r="BI840" s="22"/>
    </row>
    <row r="841">
      <c r="A841" s="25"/>
      <c r="B841" s="50"/>
      <c r="C841" s="56"/>
      <c r="D841" s="120"/>
      <c r="E841" s="53"/>
      <c r="H841" s="106"/>
      <c r="I841" s="72"/>
      <c r="J841" s="21"/>
      <c r="K841" s="21"/>
      <c r="L841" s="21"/>
      <c r="M841" s="22"/>
      <c r="N841" s="22"/>
      <c r="O841" s="22"/>
      <c r="P841" s="22"/>
      <c r="Q841" s="22"/>
      <c r="R841" s="23"/>
      <c r="S841" s="22"/>
      <c r="T841" s="22"/>
      <c r="U841" s="22"/>
      <c r="V841" s="22"/>
      <c r="W841" s="24"/>
      <c r="X841" s="24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  <c r="AI841" s="22"/>
      <c r="AJ841" s="22"/>
      <c r="AK841" s="22"/>
      <c r="AL841" s="22"/>
      <c r="AM841" s="22"/>
      <c r="AN841" s="22"/>
      <c r="AO841" s="22"/>
      <c r="AP841" s="22"/>
      <c r="AQ841" s="22"/>
      <c r="AR841" s="22"/>
      <c r="AS841" s="22"/>
      <c r="AT841" s="22"/>
      <c r="AU841" s="22"/>
      <c r="AV841" s="22"/>
      <c r="AW841" s="22"/>
      <c r="AX841" s="22"/>
      <c r="AY841" s="22"/>
      <c r="AZ841" s="22"/>
      <c r="BA841" s="22"/>
      <c r="BB841" s="22"/>
      <c r="BC841" s="22"/>
      <c r="BD841" s="22"/>
      <c r="BE841" s="22"/>
      <c r="BF841" s="22"/>
      <c r="BG841" s="22"/>
      <c r="BH841" s="22"/>
      <c r="BI841" s="22"/>
    </row>
    <row r="842">
      <c r="A842" s="25"/>
      <c r="B842" s="50"/>
      <c r="C842" s="56"/>
      <c r="D842" s="120"/>
      <c r="E842" s="53"/>
      <c r="H842" s="106"/>
      <c r="I842" s="72"/>
      <c r="J842" s="21"/>
      <c r="K842" s="21"/>
      <c r="L842" s="21"/>
      <c r="M842" s="22"/>
      <c r="N842" s="22"/>
      <c r="O842" s="22"/>
      <c r="P842" s="22"/>
      <c r="Q842" s="22"/>
      <c r="R842" s="23"/>
      <c r="S842" s="22"/>
      <c r="T842" s="22"/>
      <c r="U842" s="22"/>
      <c r="V842" s="22"/>
      <c r="W842" s="24"/>
      <c r="X842" s="24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22"/>
      <c r="AJ842" s="22"/>
      <c r="AK842" s="22"/>
      <c r="AL842" s="22"/>
      <c r="AM842" s="22"/>
      <c r="AN842" s="22"/>
      <c r="AO842" s="22"/>
      <c r="AP842" s="22"/>
      <c r="AQ842" s="22"/>
      <c r="AR842" s="22"/>
      <c r="AS842" s="22"/>
      <c r="AT842" s="22"/>
      <c r="AU842" s="22"/>
      <c r="AV842" s="22"/>
      <c r="AW842" s="22"/>
      <c r="AX842" s="22"/>
      <c r="AY842" s="22"/>
      <c r="AZ842" s="22"/>
      <c r="BA842" s="22"/>
      <c r="BB842" s="22"/>
      <c r="BC842" s="22"/>
      <c r="BD842" s="22"/>
      <c r="BE842" s="22"/>
      <c r="BF842" s="22"/>
      <c r="BG842" s="22"/>
      <c r="BH842" s="22"/>
      <c r="BI842" s="22"/>
    </row>
    <row r="843">
      <c r="A843" s="25"/>
      <c r="B843" s="50"/>
      <c r="C843" s="56"/>
      <c r="D843" s="120"/>
      <c r="E843" s="53"/>
      <c r="H843" s="106"/>
      <c r="I843" s="72"/>
      <c r="J843" s="21"/>
      <c r="K843" s="21"/>
      <c r="L843" s="21"/>
      <c r="M843" s="22"/>
      <c r="N843" s="22"/>
      <c r="O843" s="22"/>
      <c r="P843" s="22"/>
      <c r="Q843" s="22"/>
      <c r="R843" s="23"/>
      <c r="S843" s="22"/>
      <c r="T843" s="22"/>
      <c r="U843" s="22"/>
      <c r="V843" s="22"/>
      <c r="W843" s="24"/>
      <c r="X843" s="24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  <c r="AI843" s="22"/>
      <c r="AJ843" s="22"/>
      <c r="AK843" s="22"/>
      <c r="AL843" s="22"/>
      <c r="AM843" s="22"/>
      <c r="AN843" s="22"/>
      <c r="AO843" s="22"/>
      <c r="AP843" s="22"/>
      <c r="AQ843" s="22"/>
      <c r="AR843" s="22"/>
      <c r="AS843" s="22"/>
      <c r="AT843" s="22"/>
      <c r="AU843" s="22"/>
      <c r="AV843" s="22"/>
      <c r="AW843" s="22"/>
      <c r="AX843" s="22"/>
      <c r="AY843" s="22"/>
      <c r="AZ843" s="22"/>
      <c r="BA843" s="22"/>
      <c r="BB843" s="22"/>
      <c r="BC843" s="22"/>
      <c r="BD843" s="22"/>
      <c r="BE843" s="22"/>
      <c r="BF843" s="22"/>
      <c r="BG843" s="22"/>
      <c r="BH843" s="22"/>
      <c r="BI843" s="22"/>
    </row>
    <row r="844">
      <c r="A844" s="25"/>
      <c r="B844" s="50"/>
      <c r="C844" s="56"/>
      <c r="D844" s="120"/>
      <c r="E844" s="53"/>
      <c r="H844" s="106"/>
      <c r="I844" s="72"/>
      <c r="J844" s="21"/>
      <c r="K844" s="21"/>
      <c r="L844" s="21"/>
      <c r="M844" s="22"/>
      <c r="N844" s="22"/>
      <c r="O844" s="22"/>
      <c r="P844" s="22"/>
      <c r="Q844" s="22"/>
      <c r="R844" s="23"/>
      <c r="S844" s="22"/>
      <c r="T844" s="22"/>
      <c r="U844" s="22"/>
      <c r="V844" s="22"/>
      <c r="W844" s="24"/>
      <c r="X844" s="24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  <c r="AI844" s="22"/>
      <c r="AJ844" s="22"/>
      <c r="AK844" s="22"/>
      <c r="AL844" s="22"/>
      <c r="AM844" s="22"/>
      <c r="AN844" s="22"/>
      <c r="AO844" s="22"/>
      <c r="AP844" s="22"/>
      <c r="AQ844" s="22"/>
      <c r="AR844" s="22"/>
      <c r="AS844" s="22"/>
      <c r="AT844" s="22"/>
      <c r="AU844" s="22"/>
      <c r="AV844" s="22"/>
      <c r="AW844" s="22"/>
      <c r="AX844" s="22"/>
      <c r="AY844" s="22"/>
      <c r="AZ844" s="22"/>
      <c r="BA844" s="22"/>
      <c r="BB844" s="22"/>
      <c r="BC844" s="22"/>
      <c r="BD844" s="22"/>
      <c r="BE844" s="22"/>
      <c r="BF844" s="22"/>
      <c r="BG844" s="22"/>
      <c r="BH844" s="22"/>
      <c r="BI844" s="22"/>
    </row>
    <row r="845">
      <c r="A845" s="25"/>
      <c r="B845" s="50"/>
      <c r="C845" s="56"/>
      <c r="D845" s="120"/>
      <c r="E845" s="53"/>
      <c r="H845" s="106"/>
      <c r="I845" s="72"/>
      <c r="J845" s="21"/>
      <c r="K845" s="21"/>
      <c r="L845" s="21"/>
      <c r="M845" s="22"/>
      <c r="N845" s="22"/>
      <c r="O845" s="22"/>
      <c r="P845" s="22"/>
      <c r="Q845" s="22"/>
      <c r="R845" s="23"/>
      <c r="S845" s="22"/>
      <c r="T845" s="22"/>
      <c r="U845" s="22"/>
      <c r="V845" s="22"/>
      <c r="W845" s="24"/>
      <c r="X845" s="24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  <c r="AI845" s="22"/>
      <c r="AJ845" s="22"/>
      <c r="AK845" s="22"/>
      <c r="AL845" s="22"/>
      <c r="AM845" s="22"/>
      <c r="AN845" s="22"/>
      <c r="AO845" s="22"/>
      <c r="AP845" s="22"/>
      <c r="AQ845" s="22"/>
      <c r="AR845" s="22"/>
      <c r="AS845" s="22"/>
      <c r="AT845" s="22"/>
      <c r="AU845" s="22"/>
      <c r="AV845" s="22"/>
      <c r="AW845" s="22"/>
      <c r="AX845" s="22"/>
      <c r="AY845" s="22"/>
      <c r="AZ845" s="22"/>
      <c r="BA845" s="22"/>
      <c r="BB845" s="22"/>
      <c r="BC845" s="22"/>
      <c r="BD845" s="22"/>
      <c r="BE845" s="22"/>
      <c r="BF845" s="22"/>
      <c r="BG845" s="22"/>
      <c r="BH845" s="22"/>
      <c r="BI845" s="22"/>
    </row>
    <row r="846">
      <c r="A846" s="25"/>
      <c r="B846" s="50"/>
      <c r="C846" s="56"/>
      <c r="D846" s="120"/>
      <c r="E846" s="53"/>
      <c r="H846" s="106"/>
      <c r="I846" s="72"/>
      <c r="J846" s="21"/>
      <c r="K846" s="21"/>
      <c r="L846" s="21"/>
      <c r="M846" s="22"/>
      <c r="N846" s="22"/>
      <c r="O846" s="22"/>
      <c r="P846" s="22"/>
      <c r="Q846" s="22"/>
      <c r="R846" s="23"/>
      <c r="S846" s="22"/>
      <c r="T846" s="22"/>
      <c r="U846" s="22"/>
      <c r="V846" s="22"/>
      <c r="W846" s="24"/>
      <c r="X846" s="24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  <c r="AI846" s="22"/>
      <c r="AJ846" s="22"/>
      <c r="AK846" s="22"/>
      <c r="AL846" s="22"/>
      <c r="AM846" s="22"/>
      <c r="AN846" s="22"/>
      <c r="AO846" s="22"/>
      <c r="AP846" s="22"/>
      <c r="AQ846" s="22"/>
      <c r="AR846" s="22"/>
      <c r="AS846" s="22"/>
      <c r="AT846" s="22"/>
      <c r="AU846" s="22"/>
      <c r="AV846" s="22"/>
      <c r="AW846" s="22"/>
      <c r="AX846" s="22"/>
      <c r="AY846" s="22"/>
      <c r="AZ846" s="22"/>
      <c r="BA846" s="22"/>
      <c r="BB846" s="22"/>
      <c r="BC846" s="22"/>
      <c r="BD846" s="22"/>
      <c r="BE846" s="22"/>
      <c r="BF846" s="22"/>
      <c r="BG846" s="22"/>
      <c r="BH846" s="22"/>
      <c r="BI846" s="22"/>
    </row>
    <row r="847">
      <c r="A847" s="25"/>
      <c r="B847" s="50"/>
      <c r="C847" s="56"/>
      <c r="D847" s="120"/>
      <c r="E847" s="53"/>
      <c r="H847" s="106"/>
      <c r="I847" s="72"/>
      <c r="J847" s="21"/>
      <c r="K847" s="21"/>
      <c r="L847" s="21"/>
      <c r="M847" s="22"/>
      <c r="N847" s="22"/>
      <c r="O847" s="22"/>
      <c r="P847" s="22"/>
      <c r="Q847" s="22"/>
      <c r="R847" s="23"/>
      <c r="S847" s="22"/>
      <c r="T847" s="22"/>
      <c r="U847" s="22"/>
      <c r="V847" s="22"/>
      <c r="W847" s="24"/>
      <c r="X847" s="24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  <c r="AI847" s="22"/>
      <c r="AJ847" s="22"/>
      <c r="AK847" s="22"/>
      <c r="AL847" s="22"/>
      <c r="AM847" s="22"/>
      <c r="AN847" s="22"/>
      <c r="AO847" s="22"/>
      <c r="AP847" s="22"/>
      <c r="AQ847" s="22"/>
      <c r="AR847" s="22"/>
      <c r="AS847" s="22"/>
      <c r="AT847" s="22"/>
      <c r="AU847" s="22"/>
      <c r="AV847" s="22"/>
      <c r="AW847" s="22"/>
      <c r="AX847" s="22"/>
      <c r="AY847" s="22"/>
      <c r="AZ847" s="22"/>
      <c r="BA847" s="22"/>
      <c r="BB847" s="22"/>
      <c r="BC847" s="22"/>
      <c r="BD847" s="22"/>
      <c r="BE847" s="22"/>
      <c r="BF847" s="22"/>
      <c r="BG847" s="22"/>
      <c r="BH847" s="22"/>
      <c r="BI847" s="22"/>
    </row>
    <row r="848">
      <c r="A848" s="25"/>
      <c r="B848" s="50"/>
      <c r="C848" s="56"/>
      <c r="D848" s="120"/>
      <c r="E848" s="53"/>
      <c r="H848" s="106"/>
      <c r="I848" s="72"/>
      <c r="J848" s="21"/>
      <c r="K848" s="21"/>
      <c r="L848" s="21"/>
      <c r="M848" s="22"/>
      <c r="N848" s="22"/>
      <c r="O848" s="22"/>
      <c r="P848" s="22"/>
      <c r="Q848" s="22"/>
      <c r="R848" s="23"/>
      <c r="S848" s="22"/>
      <c r="T848" s="22"/>
      <c r="U848" s="22"/>
      <c r="V848" s="22"/>
      <c r="W848" s="24"/>
      <c r="X848" s="24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22"/>
      <c r="AJ848" s="22"/>
      <c r="AK848" s="22"/>
      <c r="AL848" s="22"/>
      <c r="AM848" s="22"/>
      <c r="AN848" s="22"/>
      <c r="AO848" s="22"/>
      <c r="AP848" s="22"/>
      <c r="AQ848" s="22"/>
      <c r="AR848" s="22"/>
      <c r="AS848" s="22"/>
      <c r="AT848" s="22"/>
      <c r="AU848" s="22"/>
      <c r="AV848" s="22"/>
      <c r="AW848" s="22"/>
      <c r="AX848" s="22"/>
      <c r="AY848" s="22"/>
      <c r="AZ848" s="22"/>
      <c r="BA848" s="22"/>
      <c r="BB848" s="22"/>
      <c r="BC848" s="22"/>
      <c r="BD848" s="22"/>
      <c r="BE848" s="22"/>
      <c r="BF848" s="22"/>
      <c r="BG848" s="22"/>
      <c r="BH848" s="22"/>
      <c r="BI848" s="22"/>
    </row>
    <row r="849">
      <c r="A849" s="25"/>
      <c r="B849" s="50"/>
      <c r="C849" s="56"/>
      <c r="D849" s="120"/>
      <c r="E849" s="53"/>
      <c r="H849" s="106"/>
      <c r="I849" s="72"/>
      <c r="J849" s="21"/>
      <c r="K849" s="21"/>
      <c r="L849" s="21"/>
      <c r="M849" s="22"/>
      <c r="N849" s="22"/>
      <c r="O849" s="22"/>
      <c r="P849" s="22"/>
      <c r="Q849" s="22"/>
      <c r="R849" s="23"/>
      <c r="S849" s="22"/>
      <c r="T849" s="22"/>
      <c r="U849" s="22"/>
      <c r="V849" s="22"/>
      <c r="W849" s="24"/>
      <c r="X849" s="24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  <c r="AI849" s="22"/>
      <c r="AJ849" s="22"/>
      <c r="AK849" s="22"/>
      <c r="AL849" s="22"/>
      <c r="AM849" s="22"/>
      <c r="AN849" s="22"/>
      <c r="AO849" s="22"/>
      <c r="AP849" s="22"/>
      <c r="AQ849" s="22"/>
      <c r="AR849" s="22"/>
      <c r="AS849" s="22"/>
      <c r="AT849" s="22"/>
      <c r="AU849" s="22"/>
      <c r="AV849" s="22"/>
      <c r="AW849" s="22"/>
      <c r="AX849" s="22"/>
      <c r="AY849" s="22"/>
      <c r="AZ849" s="22"/>
      <c r="BA849" s="22"/>
      <c r="BB849" s="22"/>
      <c r="BC849" s="22"/>
      <c r="BD849" s="22"/>
      <c r="BE849" s="22"/>
      <c r="BF849" s="22"/>
      <c r="BG849" s="22"/>
      <c r="BH849" s="22"/>
      <c r="BI849" s="22"/>
    </row>
    <row r="850">
      <c r="A850" s="25"/>
      <c r="B850" s="50"/>
      <c r="C850" s="56"/>
      <c r="D850" s="120"/>
      <c r="E850" s="53"/>
      <c r="H850" s="106"/>
      <c r="I850" s="72"/>
      <c r="J850" s="21"/>
      <c r="K850" s="21"/>
      <c r="L850" s="21"/>
      <c r="M850" s="22"/>
      <c r="N850" s="22"/>
      <c r="O850" s="22"/>
      <c r="P850" s="22"/>
      <c r="Q850" s="22"/>
      <c r="R850" s="23"/>
      <c r="S850" s="22"/>
      <c r="T850" s="22"/>
      <c r="U850" s="22"/>
      <c r="V850" s="22"/>
      <c r="W850" s="24"/>
      <c r="X850" s="24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  <c r="AI850" s="22"/>
      <c r="AJ850" s="22"/>
      <c r="AK850" s="22"/>
      <c r="AL850" s="22"/>
      <c r="AM850" s="22"/>
      <c r="AN850" s="22"/>
      <c r="AO850" s="22"/>
      <c r="AP850" s="22"/>
      <c r="AQ850" s="22"/>
      <c r="AR850" s="22"/>
      <c r="AS850" s="22"/>
      <c r="AT850" s="22"/>
      <c r="AU850" s="22"/>
      <c r="AV850" s="22"/>
      <c r="AW850" s="22"/>
      <c r="AX850" s="22"/>
      <c r="AY850" s="22"/>
      <c r="AZ850" s="22"/>
      <c r="BA850" s="22"/>
      <c r="BB850" s="22"/>
      <c r="BC850" s="22"/>
      <c r="BD850" s="22"/>
      <c r="BE850" s="22"/>
      <c r="BF850" s="22"/>
      <c r="BG850" s="22"/>
      <c r="BH850" s="22"/>
      <c r="BI850" s="22"/>
    </row>
    <row r="851">
      <c r="A851" s="25"/>
      <c r="B851" s="50"/>
      <c r="C851" s="56"/>
      <c r="D851" s="120"/>
      <c r="E851" s="53"/>
      <c r="H851" s="106"/>
      <c r="I851" s="72"/>
      <c r="J851" s="21"/>
      <c r="K851" s="21"/>
      <c r="L851" s="21"/>
      <c r="M851" s="22"/>
      <c r="N851" s="22"/>
      <c r="O851" s="22"/>
      <c r="P851" s="22"/>
      <c r="Q851" s="22"/>
      <c r="R851" s="23"/>
      <c r="S851" s="22"/>
      <c r="T851" s="22"/>
      <c r="U851" s="22"/>
      <c r="V851" s="22"/>
      <c r="W851" s="24"/>
      <c r="X851" s="24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22"/>
      <c r="AJ851" s="22"/>
      <c r="AK851" s="22"/>
      <c r="AL851" s="22"/>
      <c r="AM851" s="22"/>
      <c r="AN851" s="22"/>
      <c r="AO851" s="22"/>
      <c r="AP851" s="22"/>
      <c r="AQ851" s="22"/>
      <c r="AR851" s="22"/>
      <c r="AS851" s="22"/>
      <c r="AT851" s="22"/>
      <c r="AU851" s="22"/>
      <c r="AV851" s="22"/>
      <c r="AW851" s="22"/>
      <c r="AX851" s="22"/>
      <c r="AY851" s="22"/>
      <c r="AZ851" s="22"/>
      <c r="BA851" s="22"/>
      <c r="BB851" s="22"/>
      <c r="BC851" s="22"/>
      <c r="BD851" s="22"/>
      <c r="BE851" s="22"/>
      <c r="BF851" s="22"/>
      <c r="BG851" s="22"/>
      <c r="BH851" s="22"/>
      <c r="BI851" s="22"/>
    </row>
    <row r="852">
      <c r="A852" s="25"/>
      <c r="B852" s="50"/>
      <c r="C852" s="56"/>
      <c r="D852" s="120"/>
      <c r="E852" s="53"/>
      <c r="H852" s="106"/>
      <c r="I852" s="72"/>
      <c r="J852" s="21"/>
      <c r="K852" s="21"/>
      <c r="L852" s="21"/>
      <c r="M852" s="22"/>
      <c r="N852" s="22"/>
      <c r="O852" s="22"/>
      <c r="P852" s="22"/>
      <c r="Q852" s="22"/>
      <c r="R852" s="23"/>
      <c r="S852" s="22"/>
      <c r="T852" s="22"/>
      <c r="U852" s="22"/>
      <c r="V852" s="22"/>
      <c r="W852" s="24"/>
      <c r="X852" s="24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  <c r="AJ852" s="22"/>
      <c r="AK852" s="22"/>
      <c r="AL852" s="22"/>
      <c r="AM852" s="22"/>
      <c r="AN852" s="22"/>
      <c r="AO852" s="22"/>
      <c r="AP852" s="22"/>
      <c r="AQ852" s="22"/>
      <c r="AR852" s="22"/>
      <c r="AS852" s="22"/>
      <c r="AT852" s="22"/>
      <c r="AU852" s="22"/>
      <c r="AV852" s="22"/>
      <c r="AW852" s="22"/>
      <c r="AX852" s="22"/>
      <c r="AY852" s="22"/>
      <c r="AZ852" s="22"/>
      <c r="BA852" s="22"/>
      <c r="BB852" s="22"/>
      <c r="BC852" s="22"/>
      <c r="BD852" s="22"/>
      <c r="BE852" s="22"/>
      <c r="BF852" s="22"/>
      <c r="BG852" s="22"/>
      <c r="BH852" s="22"/>
      <c r="BI852" s="22"/>
    </row>
    <row r="853">
      <c r="A853" s="25"/>
      <c r="B853" s="50"/>
      <c r="C853" s="56"/>
      <c r="D853" s="120"/>
      <c r="E853" s="53"/>
      <c r="H853" s="106"/>
      <c r="I853" s="72"/>
      <c r="J853" s="21"/>
      <c r="K853" s="21"/>
      <c r="L853" s="21"/>
      <c r="M853" s="22"/>
      <c r="N853" s="22"/>
      <c r="O853" s="22"/>
      <c r="P853" s="22"/>
      <c r="Q853" s="22"/>
      <c r="R853" s="23"/>
      <c r="S853" s="22"/>
      <c r="T853" s="22"/>
      <c r="U853" s="22"/>
      <c r="V853" s="22"/>
      <c r="W853" s="24"/>
      <c r="X853" s="24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22"/>
      <c r="AJ853" s="22"/>
      <c r="AK853" s="22"/>
      <c r="AL853" s="22"/>
      <c r="AM853" s="22"/>
      <c r="AN853" s="22"/>
      <c r="AO853" s="22"/>
      <c r="AP853" s="22"/>
      <c r="AQ853" s="22"/>
      <c r="AR853" s="22"/>
      <c r="AS853" s="22"/>
      <c r="AT853" s="22"/>
      <c r="AU853" s="22"/>
      <c r="AV853" s="22"/>
      <c r="AW853" s="22"/>
      <c r="AX853" s="22"/>
      <c r="AY853" s="22"/>
      <c r="AZ853" s="22"/>
      <c r="BA853" s="22"/>
      <c r="BB853" s="22"/>
      <c r="BC853" s="22"/>
      <c r="BD853" s="22"/>
      <c r="BE853" s="22"/>
      <c r="BF853" s="22"/>
      <c r="BG853" s="22"/>
      <c r="BH853" s="22"/>
      <c r="BI853" s="22"/>
    </row>
    <row r="854">
      <c r="A854" s="25"/>
      <c r="B854" s="50"/>
      <c r="C854" s="56"/>
      <c r="D854" s="120"/>
      <c r="E854" s="53"/>
      <c r="H854" s="106"/>
      <c r="I854" s="72"/>
      <c r="J854" s="21"/>
      <c r="K854" s="21"/>
      <c r="L854" s="21"/>
      <c r="M854" s="22"/>
      <c r="N854" s="22"/>
      <c r="O854" s="22"/>
      <c r="P854" s="22"/>
      <c r="Q854" s="22"/>
      <c r="R854" s="23"/>
      <c r="S854" s="22"/>
      <c r="T854" s="22"/>
      <c r="U854" s="22"/>
      <c r="V854" s="22"/>
      <c r="W854" s="24"/>
      <c r="X854" s="24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  <c r="AI854" s="22"/>
      <c r="AJ854" s="22"/>
      <c r="AK854" s="22"/>
      <c r="AL854" s="22"/>
      <c r="AM854" s="22"/>
      <c r="AN854" s="22"/>
      <c r="AO854" s="22"/>
      <c r="AP854" s="22"/>
      <c r="AQ854" s="22"/>
      <c r="AR854" s="22"/>
      <c r="AS854" s="22"/>
      <c r="AT854" s="22"/>
      <c r="AU854" s="22"/>
      <c r="AV854" s="22"/>
      <c r="AW854" s="22"/>
      <c r="AX854" s="22"/>
      <c r="AY854" s="22"/>
      <c r="AZ854" s="22"/>
      <c r="BA854" s="22"/>
      <c r="BB854" s="22"/>
      <c r="BC854" s="22"/>
      <c r="BD854" s="22"/>
      <c r="BE854" s="22"/>
      <c r="BF854" s="22"/>
      <c r="BG854" s="22"/>
      <c r="BH854" s="22"/>
      <c r="BI854" s="22"/>
    </row>
    <row r="855">
      <c r="A855" s="25"/>
      <c r="B855" s="50"/>
      <c r="C855" s="56"/>
      <c r="D855" s="120"/>
      <c r="E855" s="53"/>
      <c r="H855" s="106"/>
      <c r="I855" s="72"/>
      <c r="J855" s="21"/>
      <c r="K855" s="21"/>
      <c r="L855" s="21"/>
      <c r="M855" s="22"/>
      <c r="N855" s="22"/>
      <c r="O855" s="22"/>
      <c r="P855" s="22"/>
      <c r="Q855" s="22"/>
      <c r="R855" s="23"/>
      <c r="S855" s="22"/>
      <c r="T855" s="22"/>
      <c r="U855" s="22"/>
      <c r="V855" s="22"/>
      <c r="W855" s="24"/>
      <c r="X855" s="24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  <c r="AI855" s="22"/>
      <c r="AJ855" s="22"/>
      <c r="AK855" s="22"/>
      <c r="AL855" s="22"/>
      <c r="AM855" s="22"/>
      <c r="AN855" s="22"/>
      <c r="AO855" s="22"/>
      <c r="AP855" s="22"/>
      <c r="AQ855" s="22"/>
      <c r="AR855" s="22"/>
      <c r="AS855" s="22"/>
      <c r="AT855" s="22"/>
      <c r="AU855" s="22"/>
      <c r="AV855" s="22"/>
      <c r="AW855" s="22"/>
      <c r="AX855" s="22"/>
      <c r="AY855" s="22"/>
      <c r="AZ855" s="22"/>
      <c r="BA855" s="22"/>
      <c r="BB855" s="22"/>
      <c r="BC855" s="22"/>
      <c r="BD855" s="22"/>
      <c r="BE855" s="22"/>
      <c r="BF855" s="22"/>
      <c r="BG855" s="22"/>
      <c r="BH855" s="22"/>
      <c r="BI855" s="22"/>
    </row>
    <row r="856">
      <c r="A856" s="25"/>
      <c r="B856" s="50"/>
      <c r="C856" s="56"/>
      <c r="D856" s="120"/>
      <c r="E856" s="53"/>
      <c r="H856" s="106"/>
      <c r="I856" s="72"/>
      <c r="J856" s="21"/>
      <c r="K856" s="21"/>
      <c r="L856" s="21"/>
      <c r="M856" s="22"/>
      <c r="N856" s="22"/>
      <c r="O856" s="22"/>
      <c r="P856" s="22"/>
      <c r="Q856" s="22"/>
      <c r="R856" s="23"/>
      <c r="S856" s="22"/>
      <c r="T856" s="22"/>
      <c r="U856" s="22"/>
      <c r="V856" s="22"/>
      <c r="W856" s="24"/>
      <c r="X856" s="24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  <c r="AI856" s="22"/>
      <c r="AJ856" s="22"/>
      <c r="AK856" s="22"/>
      <c r="AL856" s="22"/>
      <c r="AM856" s="22"/>
      <c r="AN856" s="22"/>
      <c r="AO856" s="22"/>
      <c r="AP856" s="22"/>
      <c r="AQ856" s="22"/>
      <c r="AR856" s="22"/>
      <c r="AS856" s="22"/>
      <c r="AT856" s="22"/>
      <c r="AU856" s="22"/>
      <c r="AV856" s="22"/>
      <c r="AW856" s="22"/>
      <c r="AX856" s="22"/>
      <c r="AY856" s="22"/>
      <c r="AZ856" s="22"/>
      <c r="BA856" s="22"/>
      <c r="BB856" s="22"/>
      <c r="BC856" s="22"/>
      <c r="BD856" s="22"/>
      <c r="BE856" s="22"/>
      <c r="BF856" s="22"/>
      <c r="BG856" s="22"/>
      <c r="BH856" s="22"/>
      <c r="BI856" s="22"/>
    </row>
    <row r="857">
      <c r="A857" s="25"/>
      <c r="B857" s="50"/>
      <c r="C857" s="56"/>
      <c r="D857" s="120"/>
      <c r="E857" s="53"/>
      <c r="H857" s="106"/>
      <c r="I857" s="72"/>
      <c r="J857" s="21"/>
      <c r="K857" s="21"/>
      <c r="L857" s="21"/>
      <c r="M857" s="22"/>
      <c r="N857" s="22"/>
      <c r="O857" s="22"/>
      <c r="P857" s="22"/>
      <c r="Q857" s="22"/>
      <c r="R857" s="23"/>
      <c r="S857" s="22"/>
      <c r="T857" s="22"/>
      <c r="U857" s="22"/>
      <c r="V857" s="22"/>
      <c r="W857" s="24"/>
      <c r="X857" s="24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  <c r="AI857" s="22"/>
      <c r="AJ857" s="22"/>
      <c r="AK857" s="22"/>
      <c r="AL857" s="22"/>
      <c r="AM857" s="22"/>
      <c r="AN857" s="22"/>
      <c r="AO857" s="22"/>
      <c r="AP857" s="22"/>
      <c r="AQ857" s="22"/>
      <c r="AR857" s="22"/>
      <c r="AS857" s="22"/>
      <c r="AT857" s="22"/>
      <c r="AU857" s="22"/>
      <c r="AV857" s="22"/>
      <c r="AW857" s="22"/>
      <c r="AX857" s="22"/>
      <c r="AY857" s="22"/>
      <c r="AZ857" s="22"/>
      <c r="BA857" s="22"/>
      <c r="BB857" s="22"/>
      <c r="BC857" s="22"/>
      <c r="BD857" s="22"/>
      <c r="BE857" s="22"/>
      <c r="BF857" s="22"/>
      <c r="BG857" s="22"/>
      <c r="BH857" s="22"/>
      <c r="BI857" s="22"/>
    </row>
    <row r="858">
      <c r="A858" s="25"/>
      <c r="B858" s="50"/>
      <c r="C858" s="56"/>
      <c r="D858" s="120"/>
      <c r="E858" s="53"/>
      <c r="H858" s="106"/>
      <c r="I858" s="72"/>
      <c r="J858" s="21"/>
      <c r="K858" s="21"/>
      <c r="L858" s="21"/>
      <c r="M858" s="22"/>
      <c r="N858" s="22"/>
      <c r="O858" s="22"/>
      <c r="P858" s="22"/>
      <c r="Q858" s="22"/>
      <c r="R858" s="23"/>
      <c r="S858" s="22"/>
      <c r="T858" s="22"/>
      <c r="U858" s="22"/>
      <c r="V858" s="22"/>
      <c r="W858" s="24"/>
      <c r="X858" s="24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22"/>
      <c r="AJ858" s="22"/>
      <c r="AK858" s="22"/>
      <c r="AL858" s="22"/>
      <c r="AM858" s="22"/>
      <c r="AN858" s="22"/>
      <c r="AO858" s="22"/>
      <c r="AP858" s="22"/>
      <c r="AQ858" s="22"/>
      <c r="AR858" s="22"/>
      <c r="AS858" s="22"/>
      <c r="AT858" s="22"/>
      <c r="AU858" s="22"/>
      <c r="AV858" s="22"/>
      <c r="AW858" s="22"/>
      <c r="AX858" s="22"/>
      <c r="AY858" s="22"/>
      <c r="AZ858" s="22"/>
      <c r="BA858" s="22"/>
      <c r="BB858" s="22"/>
      <c r="BC858" s="22"/>
      <c r="BD858" s="22"/>
      <c r="BE858" s="22"/>
      <c r="BF858" s="22"/>
      <c r="BG858" s="22"/>
      <c r="BH858" s="22"/>
      <c r="BI858" s="22"/>
    </row>
    <row r="859">
      <c r="A859" s="25"/>
      <c r="B859" s="50"/>
      <c r="C859" s="56"/>
      <c r="D859" s="120"/>
      <c r="E859" s="53"/>
      <c r="H859" s="106"/>
      <c r="I859" s="72"/>
      <c r="J859" s="21"/>
      <c r="K859" s="21"/>
      <c r="L859" s="21"/>
      <c r="M859" s="22"/>
      <c r="N859" s="22"/>
      <c r="O859" s="22"/>
      <c r="P859" s="22"/>
      <c r="Q859" s="22"/>
      <c r="R859" s="23"/>
      <c r="S859" s="22"/>
      <c r="T859" s="22"/>
      <c r="U859" s="22"/>
      <c r="V859" s="22"/>
      <c r="W859" s="24"/>
      <c r="X859" s="24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  <c r="AI859" s="22"/>
      <c r="AJ859" s="22"/>
      <c r="AK859" s="22"/>
      <c r="AL859" s="22"/>
      <c r="AM859" s="22"/>
      <c r="AN859" s="22"/>
      <c r="AO859" s="22"/>
      <c r="AP859" s="22"/>
      <c r="AQ859" s="22"/>
      <c r="AR859" s="22"/>
      <c r="AS859" s="22"/>
      <c r="AT859" s="22"/>
      <c r="AU859" s="22"/>
      <c r="AV859" s="22"/>
      <c r="AW859" s="22"/>
      <c r="AX859" s="22"/>
      <c r="AY859" s="22"/>
      <c r="AZ859" s="22"/>
      <c r="BA859" s="22"/>
      <c r="BB859" s="22"/>
      <c r="BC859" s="22"/>
      <c r="BD859" s="22"/>
      <c r="BE859" s="22"/>
      <c r="BF859" s="22"/>
      <c r="BG859" s="22"/>
      <c r="BH859" s="22"/>
      <c r="BI859" s="22"/>
    </row>
    <row r="860">
      <c r="A860" s="25"/>
      <c r="B860" s="50"/>
      <c r="C860" s="56"/>
      <c r="D860" s="120"/>
      <c r="E860" s="53"/>
      <c r="H860" s="106"/>
      <c r="I860" s="72"/>
      <c r="J860" s="21"/>
      <c r="K860" s="21"/>
      <c r="L860" s="21"/>
      <c r="M860" s="22"/>
      <c r="N860" s="22"/>
      <c r="O860" s="22"/>
      <c r="P860" s="22"/>
      <c r="Q860" s="22"/>
      <c r="R860" s="23"/>
      <c r="S860" s="22"/>
      <c r="T860" s="22"/>
      <c r="U860" s="22"/>
      <c r="V860" s="22"/>
      <c r="W860" s="24"/>
      <c r="X860" s="24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  <c r="AI860" s="22"/>
      <c r="AJ860" s="22"/>
      <c r="AK860" s="22"/>
      <c r="AL860" s="22"/>
      <c r="AM860" s="22"/>
      <c r="AN860" s="22"/>
      <c r="AO860" s="22"/>
      <c r="AP860" s="22"/>
      <c r="AQ860" s="22"/>
      <c r="AR860" s="22"/>
      <c r="AS860" s="22"/>
      <c r="AT860" s="22"/>
      <c r="AU860" s="22"/>
      <c r="AV860" s="22"/>
      <c r="AW860" s="22"/>
      <c r="AX860" s="22"/>
      <c r="AY860" s="22"/>
      <c r="AZ860" s="22"/>
      <c r="BA860" s="22"/>
      <c r="BB860" s="22"/>
      <c r="BC860" s="22"/>
      <c r="BD860" s="22"/>
      <c r="BE860" s="22"/>
      <c r="BF860" s="22"/>
      <c r="BG860" s="22"/>
      <c r="BH860" s="22"/>
      <c r="BI860" s="22"/>
    </row>
    <row r="861">
      <c r="A861" s="25"/>
      <c r="B861" s="50"/>
      <c r="C861" s="56"/>
      <c r="D861" s="120"/>
      <c r="E861" s="53"/>
      <c r="H861" s="106"/>
      <c r="I861" s="72"/>
      <c r="J861" s="21"/>
      <c r="K861" s="21"/>
      <c r="L861" s="21"/>
      <c r="M861" s="22"/>
      <c r="N861" s="22"/>
      <c r="O861" s="22"/>
      <c r="P861" s="22"/>
      <c r="Q861" s="22"/>
      <c r="R861" s="23"/>
      <c r="S861" s="22"/>
      <c r="T861" s="22"/>
      <c r="U861" s="22"/>
      <c r="V861" s="22"/>
      <c r="W861" s="24"/>
      <c r="X861" s="24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  <c r="AI861" s="22"/>
      <c r="AJ861" s="22"/>
      <c r="AK861" s="22"/>
      <c r="AL861" s="22"/>
      <c r="AM861" s="22"/>
      <c r="AN861" s="22"/>
      <c r="AO861" s="22"/>
      <c r="AP861" s="22"/>
      <c r="AQ861" s="22"/>
      <c r="AR861" s="22"/>
      <c r="AS861" s="22"/>
      <c r="AT861" s="22"/>
      <c r="AU861" s="22"/>
      <c r="AV861" s="22"/>
      <c r="AW861" s="22"/>
      <c r="AX861" s="22"/>
      <c r="AY861" s="22"/>
      <c r="AZ861" s="22"/>
      <c r="BA861" s="22"/>
      <c r="BB861" s="22"/>
      <c r="BC861" s="22"/>
      <c r="BD861" s="22"/>
      <c r="BE861" s="22"/>
      <c r="BF861" s="22"/>
      <c r="BG861" s="22"/>
      <c r="BH861" s="22"/>
      <c r="BI861" s="22"/>
    </row>
    <row r="862">
      <c r="A862" s="25"/>
      <c r="B862" s="50"/>
      <c r="C862" s="56"/>
      <c r="D862" s="120"/>
      <c r="E862" s="53"/>
      <c r="H862" s="106"/>
      <c r="I862" s="72"/>
      <c r="J862" s="21"/>
      <c r="K862" s="21"/>
      <c r="L862" s="21"/>
      <c r="M862" s="22"/>
      <c r="N862" s="22"/>
      <c r="O862" s="22"/>
      <c r="P862" s="22"/>
      <c r="Q862" s="22"/>
      <c r="R862" s="23"/>
      <c r="S862" s="22"/>
      <c r="T862" s="22"/>
      <c r="U862" s="22"/>
      <c r="V862" s="22"/>
      <c r="W862" s="24"/>
      <c r="X862" s="24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  <c r="AI862" s="22"/>
      <c r="AJ862" s="22"/>
      <c r="AK862" s="22"/>
      <c r="AL862" s="22"/>
      <c r="AM862" s="22"/>
      <c r="AN862" s="22"/>
      <c r="AO862" s="22"/>
      <c r="AP862" s="22"/>
      <c r="AQ862" s="22"/>
      <c r="AR862" s="22"/>
      <c r="AS862" s="22"/>
      <c r="AT862" s="22"/>
      <c r="AU862" s="22"/>
      <c r="AV862" s="22"/>
      <c r="AW862" s="22"/>
      <c r="AX862" s="22"/>
      <c r="AY862" s="22"/>
      <c r="AZ862" s="22"/>
      <c r="BA862" s="22"/>
      <c r="BB862" s="22"/>
      <c r="BC862" s="22"/>
      <c r="BD862" s="22"/>
      <c r="BE862" s="22"/>
      <c r="BF862" s="22"/>
      <c r="BG862" s="22"/>
      <c r="BH862" s="22"/>
      <c r="BI862" s="22"/>
    </row>
    <row r="863">
      <c r="A863" s="25"/>
      <c r="B863" s="50"/>
      <c r="C863" s="56"/>
      <c r="D863" s="120"/>
      <c r="E863" s="53"/>
      <c r="H863" s="106"/>
      <c r="I863" s="72"/>
      <c r="J863" s="21"/>
      <c r="K863" s="21"/>
      <c r="L863" s="21"/>
      <c r="M863" s="22"/>
      <c r="N863" s="22"/>
      <c r="O863" s="22"/>
      <c r="P863" s="22"/>
      <c r="Q863" s="22"/>
      <c r="R863" s="23"/>
      <c r="S863" s="22"/>
      <c r="T863" s="22"/>
      <c r="U863" s="22"/>
      <c r="V863" s="22"/>
      <c r="W863" s="24"/>
      <c r="X863" s="24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  <c r="AI863" s="22"/>
      <c r="AJ863" s="22"/>
      <c r="AK863" s="22"/>
      <c r="AL863" s="22"/>
      <c r="AM863" s="22"/>
      <c r="AN863" s="22"/>
      <c r="AO863" s="22"/>
      <c r="AP863" s="22"/>
      <c r="AQ863" s="22"/>
      <c r="AR863" s="22"/>
      <c r="AS863" s="22"/>
      <c r="AT863" s="22"/>
      <c r="AU863" s="22"/>
      <c r="AV863" s="22"/>
      <c r="AW863" s="22"/>
      <c r="AX863" s="22"/>
      <c r="AY863" s="22"/>
      <c r="AZ863" s="22"/>
      <c r="BA863" s="22"/>
      <c r="BB863" s="22"/>
      <c r="BC863" s="22"/>
      <c r="BD863" s="22"/>
      <c r="BE863" s="22"/>
      <c r="BF863" s="22"/>
      <c r="BG863" s="22"/>
      <c r="BH863" s="22"/>
      <c r="BI863" s="22"/>
    </row>
    <row r="864">
      <c r="A864" s="25"/>
      <c r="B864" s="50"/>
      <c r="C864" s="56"/>
      <c r="D864" s="120"/>
      <c r="E864" s="53"/>
      <c r="H864" s="106"/>
      <c r="I864" s="72"/>
      <c r="J864" s="21"/>
      <c r="K864" s="21"/>
      <c r="L864" s="21"/>
      <c r="M864" s="22"/>
      <c r="N864" s="22"/>
      <c r="O864" s="22"/>
      <c r="P864" s="22"/>
      <c r="Q864" s="22"/>
      <c r="R864" s="23"/>
      <c r="S864" s="22"/>
      <c r="T864" s="22"/>
      <c r="U864" s="22"/>
      <c r="V864" s="22"/>
      <c r="W864" s="24"/>
      <c r="X864" s="24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  <c r="AI864" s="22"/>
      <c r="AJ864" s="22"/>
      <c r="AK864" s="22"/>
      <c r="AL864" s="22"/>
      <c r="AM864" s="22"/>
      <c r="AN864" s="22"/>
      <c r="AO864" s="22"/>
      <c r="AP864" s="22"/>
      <c r="AQ864" s="22"/>
      <c r="AR864" s="22"/>
      <c r="AS864" s="22"/>
      <c r="AT864" s="22"/>
      <c r="AU864" s="22"/>
      <c r="AV864" s="22"/>
      <c r="AW864" s="22"/>
      <c r="AX864" s="22"/>
      <c r="AY864" s="22"/>
      <c r="AZ864" s="22"/>
      <c r="BA864" s="22"/>
      <c r="BB864" s="22"/>
      <c r="BC864" s="22"/>
      <c r="BD864" s="22"/>
      <c r="BE864" s="22"/>
      <c r="BF864" s="22"/>
      <c r="BG864" s="22"/>
      <c r="BH864" s="22"/>
      <c r="BI864" s="22"/>
    </row>
    <row r="865">
      <c r="A865" s="25"/>
      <c r="B865" s="50"/>
      <c r="C865" s="56"/>
      <c r="D865" s="120"/>
      <c r="E865" s="53"/>
      <c r="H865" s="106"/>
      <c r="I865" s="72"/>
      <c r="J865" s="21"/>
      <c r="K865" s="21"/>
      <c r="L865" s="21"/>
      <c r="M865" s="22"/>
      <c r="N865" s="22"/>
      <c r="O865" s="22"/>
      <c r="P865" s="22"/>
      <c r="Q865" s="22"/>
      <c r="R865" s="23"/>
      <c r="S865" s="22"/>
      <c r="T865" s="22"/>
      <c r="U865" s="22"/>
      <c r="V865" s="22"/>
      <c r="W865" s="24"/>
      <c r="X865" s="24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  <c r="AI865" s="22"/>
      <c r="AJ865" s="22"/>
      <c r="AK865" s="22"/>
      <c r="AL865" s="22"/>
      <c r="AM865" s="22"/>
      <c r="AN865" s="22"/>
      <c r="AO865" s="22"/>
      <c r="AP865" s="22"/>
      <c r="AQ865" s="22"/>
      <c r="AR865" s="22"/>
      <c r="AS865" s="22"/>
      <c r="AT865" s="22"/>
      <c r="AU865" s="22"/>
      <c r="AV865" s="22"/>
      <c r="AW865" s="22"/>
      <c r="AX865" s="22"/>
      <c r="AY865" s="22"/>
      <c r="AZ865" s="22"/>
      <c r="BA865" s="22"/>
      <c r="BB865" s="22"/>
      <c r="BC865" s="22"/>
      <c r="BD865" s="22"/>
      <c r="BE865" s="22"/>
      <c r="BF865" s="22"/>
      <c r="BG865" s="22"/>
      <c r="BH865" s="22"/>
      <c r="BI865" s="22"/>
    </row>
    <row r="866">
      <c r="A866" s="25"/>
      <c r="B866" s="50"/>
      <c r="C866" s="56"/>
      <c r="D866" s="120"/>
      <c r="E866" s="53"/>
      <c r="H866" s="106"/>
      <c r="I866" s="72"/>
      <c r="J866" s="21"/>
      <c r="K866" s="21"/>
      <c r="L866" s="21"/>
      <c r="M866" s="22"/>
      <c r="N866" s="22"/>
      <c r="O866" s="22"/>
      <c r="P866" s="22"/>
      <c r="Q866" s="22"/>
      <c r="R866" s="23"/>
      <c r="S866" s="22"/>
      <c r="T866" s="22"/>
      <c r="U866" s="22"/>
      <c r="V866" s="22"/>
      <c r="W866" s="24"/>
      <c r="X866" s="24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  <c r="AI866" s="22"/>
      <c r="AJ866" s="22"/>
      <c r="AK866" s="22"/>
      <c r="AL866" s="22"/>
      <c r="AM866" s="22"/>
      <c r="AN866" s="22"/>
      <c r="AO866" s="22"/>
      <c r="AP866" s="22"/>
      <c r="AQ866" s="22"/>
      <c r="AR866" s="22"/>
      <c r="AS866" s="22"/>
      <c r="AT866" s="22"/>
      <c r="AU866" s="22"/>
      <c r="AV866" s="22"/>
      <c r="AW866" s="22"/>
      <c r="AX866" s="22"/>
      <c r="AY866" s="22"/>
      <c r="AZ866" s="22"/>
      <c r="BA866" s="22"/>
      <c r="BB866" s="22"/>
      <c r="BC866" s="22"/>
      <c r="BD866" s="22"/>
      <c r="BE866" s="22"/>
      <c r="BF866" s="22"/>
      <c r="BG866" s="22"/>
      <c r="BH866" s="22"/>
      <c r="BI866" s="22"/>
    </row>
    <row r="867">
      <c r="A867" s="25"/>
      <c r="B867" s="50"/>
      <c r="C867" s="56"/>
      <c r="D867" s="120"/>
      <c r="E867" s="53"/>
      <c r="H867" s="106"/>
      <c r="I867" s="72"/>
      <c r="J867" s="21"/>
      <c r="K867" s="21"/>
      <c r="L867" s="21"/>
      <c r="M867" s="22"/>
      <c r="N867" s="22"/>
      <c r="O867" s="22"/>
      <c r="P867" s="22"/>
      <c r="Q867" s="22"/>
      <c r="R867" s="23"/>
      <c r="S867" s="22"/>
      <c r="T867" s="22"/>
      <c r="U867" s="22"/>
      <c r="V867" s="22"/>
      <c r="W867" s="24"/>
      <c r="X867" s="24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  <c r="AI867" s="22"/>
      <c r="AJ867" s="22"/>
      <c r="AK867" s="22"/>
      <c r="AL867" s="22"/>
      <c r="AM867" s="22"/>
      <c r="AN867" s="22"/>
      <c r="AO867" s="22"/>
      <c r="AP867" s="22"/>
      <c r="AQ867" s="22"/>
      <c r="AR867" s="22"/>
      <c r="AS867" s="22"/>
      <c r="AT867" s="22"/>
      <c r="AU867" s="22"/>
      <c r="AV867" s="22"/>
      <c r="AW867" s="22"/>
      <c r="AX867" s="22"/>
      <c r="AY867" s="22"/>
      <c r="AZ867" s="22"/>
      <c r="BA867" s="22"/>
      <c r="BB867" s="22"/>
      <c r="BC867" s="22"/>
      <c r="BD867" s="22"/>
      <c r="BE867" s="22"/>
      <c r="BF867" s="22"/>
      <c r="BG867" s="22"/>
      <c r="BH867" s="22"/>
      <c r="BI867" s="22"/>
    </row>
    <row r="868">
      <c r="A868" s="25"/>
      <c r="B868" s="50"/>
      <c r="C868" s="56"/>
      <c r="D868" s="120"/>
      <c r="E868" s="53"/>
      <c r="H868" s="106"/>
      <c r="I868" s="72"/>
      <c r="J868" s="21"/>
      <c r="K868" s="21"/>
      <c r="L868" s="21"/>
      <c r="M868" s="22"/>
      <c r="N868" s="22"/>
      <c r="O868" s="22"/>
      <c r="P868" s="22"/>
      <c r="Q868" s="22"/>
      <c r="R868" s="23"/>
      <c r="S868" s="22"/>
      <c r="T868" s="22"/>
      <c r="U868" s="22"/>
      <c r="V868" s="22"/>
      <c r="W868" s="24"/>
      <c r="X868" s="24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  <c r="AI868" s="22"/>
      <c r="AJ868" s="22"/>
      <c r="AK868" s="22"/>
      <c r="AL868" s="22"/>
      <c r="AM868" s="22"/>
      <c r="AN868" s="22"/>
      <c r="AO868" s="22"/>
      <c r="AP868" s="22"/>
      <c r="AQ868" s="22"/>
      <c r="AR868" s="22"/>
      <c r="AS868" s="22"/>
      <c r="AT868" s="22"/>
      <c r="AU868" s="22"/>
      <c r="AV868" s="22"/>
      <c r="AW868" s="22"/>
      <c r="AX868" s="22"/>
      <c r="AY868" s="22"/>
      <c r="AZ868" s="22"/>
      <c r="BA868" s="22"/>
      <c r="BB868" s="22"/>
      <c r="BC868" s="22"/>
      <c r="BD868" s="22"/>
      <c r="BE868" s="22"/>
      <c r="BF868" s="22"/>
      <c r="BG868" s="22"/>
      <c r="BH868" s="22"/>
      <c r="BI868" s="22"/>
    </row>
    <row r="869">
      <c r="A869" s="25"/>
      <c r="B869" s="50"/>
      <c r="C869" s="56"/>
      <c r="D869" s="120"/>
      <c r="E869" s="53"/>
      <c r="H869" s="106"/>
      <c r="I869" s="72"/>
      <c r="J869" s="21"/>
      <c r="K869" s="21"/>
      <c r="L869" s="21"/>
      <c r="M869" s="22"/>
      <c r="N869" s="22"/>
      <c r="O869" s="22"/>
      <c r="P869" s="22"/>
      <c r="Q869" s="22"/>
      <c r="R869" s="23"/>
      <c r="S869" s="22"/>
      <c r="T869" s="22"/>
      <c r="U869" s="22"/>
      <c r="V869" s="22"/>
      <c r="W869" s="24"/>
      <c r="X869" s="24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  <c r="AI869" s="22"/>
      <c r="AJ869" s="22"/>
      <c r="AK869" s="22"/>
      <c r="AL869" s="22"/>
      <c r="AM869" s="22"/>
      <c r="AN869" s="22"/>
      <c r="AO869" s="22"/>
      <c r="AP869" s="22"/>
      <c r="AQ869" s="22"/>
      <c r="AR869" s="22"/>
      <c r="AS869" s="22"/>
      <c r="AT869" s="22"/>
      <c r="AU869" s="22"/>
      <c r="AV869" s="22"/>
      <c r="AW869" s="22"/>
      <c r="AX869" s="22"/>
      <c r="AY869" s="22"/>
      <c r="AZ869" s="22"/>
      <c r="BA869" s="22"/>
      <c r="BB869" s="22"/>
      <c r="BC869" s="22"/>
      <c r="BD869" s="22"/>
      <c r="BE869" s="22"/>
      <c r="BF869" s="22"/>
      <c r="BG869" s="22"/>
      <c r="BH869" s="22"/>
      <c r="BI869" s="22"/>
    </row>
    <row r="870">
      <c r="A870" s="25"/>
      <c r="B870" s="50"/>
      <c r="C870" s="56"/>
      <c r="D870" s="120"/>
      <c r="E870" s="53"/>
      <c r="H870" s="106"/>
      <c r="I870" s="72"/>
      <c r="J870" s="21"/>
      <c r="K870" s="21"/>
      <c r="L870" s="21"/>
      <c r="M870" s="22"/>
      <c r="N870" s="22"/>
      <c r="O870" s="22"/>
      <c r="P870" s="22"/>
      <c r="Q870" s="22"/>
      <c r="R870" s="23"/>
      <c r="S870" s="22"/>
      <c r="T870" s="22"/>
      <c r="U870" s="22"/>
      <c r="V870" s="22"/>
      <c r="W870" s="24"/>
      <c r="X870" s="24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  <c r="AI870" s="22"/>
      <c r="AJ870" s="22"/>
      <c r="AK870" s="22"/>
      <c r="AL870" s="22"/>
      <c r="AM870" s="22"/>
      <c r="AN870" s="22"/>
      <c r="AO870" s="22"/>
      <c r="AP870" s="22"/>
      <c r="AQ870" s="22"/>
      <c r="AR870" s="22"/>
      <c r="AS870" s="22"/>
      <c r="AT870" s="22"/>
      <c r="AU870" s="22"/>
      <c r="AV870" s="22"/>
      <c r="AW870" s="22"/>
      <c r="AX870" s="22"/>
      <c r="AY870" s="22"/>
      <c r="AZ870" s="22"/>
      <c r="BA870" s="22"/>
      <c r="BB870" s="22"/>
      <c r="BC870" s="22"/>
      <c r="BD870" s="22"/>
      <c r="BE870" s="22"/>
      <c r="BF870" s="22"/>
      <c r="BG870" s="22"/>
      <c r="BH870" s="22"/>
      <c r="BI870" s="22"/>
    </row>
    <row r="871">
      <c r="A871" s="25"/>
      <c r="B871" s="50"/>
      <c r="C871" s="56"/>
      <c r="D871" s="120"/>
      <c r="E871" s="53"/>
      <c r="H871" s="106"/>
      <c r="I871" s="72"/>
      <c r="J871" s="21"/>
      <c r="K871" s="21"/>
      <c r="L871" s="21"/>
      <c r="M871" s="22"/>
      <c r="N871" s="22"/>
      <c r="O871" s="22"/>
      <c r="P871" s="22"/>
      <c r="Q871" s="22"/>
      <c r="R871" s="23"/>
      <c r="S871" s="22"/>
      <c r="T871" s="22"/>
      <c r="U871" s="22"/>
      <c r="V871" s="22"/>
      <c r="W871" s="24"/>
      <c r="X871" s="24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  <c r="AI871" s="22"/>
      <c r="AJ871" s="22"/>
      <c r="AK871" s="22"/>
      <c r="AL871" s="22"/>
      <c r="AM871" s="22"/>
      <c r="AN871" s="22"/>
      <c r="AO871" s="22"/>
      <c r="AP871" s="22"/>
      <c r="AQ871" s="22"/>
      <c r="AR871" s="22"/>
      <c r="AS871" s="22"/>
      <c r="AT871" s="22"/>
      <c r="AU871" s="22"/>
      <c r="AV871" s="22"/>
      <c r="AW871" s="22"/>
      <c r="AX871" s="22"/>
      <c r="AY871" s="22"/>
      <c r="AZ871" s="22"/>
      <c r="BA871" s="22"/>
      <c r="BB871" s="22"/>
      <c r="BC871" s="22"/>
      <c r="BD871" s="22"/>
      <c r="BE871" s="22"/>
      <c r="BF871" s="22"/>
      <c r="BG871" s="22"/>
      <c r="BH871" s="22"/>
      <c r="BI871" s="22"/>
    </row>
    <row r="872">
      <c r="A872" s="25"/>
      <c r="B872" s="50"/>
      <c r="C872" s="56"/>
      <c r="D872" s="120"/>
      <c r="E872" s="53"/>
      <c r="H872" s="106"/>
      <c r="I872" s="72"/>
      <c r="J872" s="21"/>
      <c r="K872" s="21"/>
      <c r="L872" s="21"/>
      <c r="M872" s="22"/>
      <c r="N872" s="22"/>
      <c r="O872" s="22"/>
      <c r="P872" s="22"/>
      <c r="Q872" s="22"/>
      <c r="R872" s="23"/>
      <c r="S872" s="22"/>
      <c r="T872" s="22"/>
      <c r="U872" s="22"/>
      <c r="V872" s="22"/>
      <c r="W872" s="24"/>
      <c r="X872" s="24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  <c r="AI872" s="22"/>
      <c r="AJ872" s="22"/>
      <c r="AK872" s="22"/>
      <c r="AL872" s="22"/>
      <c r="AM872" s="22"/>
      <c r="AN872" s="22"/>
      <c r="AO872" s="22"/>
      <c r="AP872" s="22"/>
      <c r="AQ872" s="22"/>
      <c r="AR872" s="22"/>
      <c r="AS872" s="22"/>
      <c r="AT872" s="22"/>
      <c r="AU872" s="22"/>
      <c r="AV872" s="22"/>
      <c r="AW872" s="22"/>
      <c r="AX872" s="22"/>
      <c r="AY872" s="22"/>
      <c r="AZ872" s="22"/>
      <c r="BA872" s="22"/>
      <c r="BB872" s="22"/>
      <c r="BC872" s="22"/>
      <c r="BD872" s="22"/>
      <c r="BE872" s="22"/>
      <c r="BF872" s="22"/>
      <c r="BG872" s="22"/>
      <c r="BH872" s="22"/>
      <c r="BI872" s="22"/>
    </row>
    <row r="873">
      <c r="A873" s="25"/>
      <c r="B873" s="50"/>
      <c r="C873" s="56"/>
      <c r="D873" s="120"/>
      <c r="E873" s="53"/>
      <c r="H873" s="106"/>
      <c r="I873" s="72"/>
      <c r="J873" s="21"/>
      <c r="K873" s="21"/>
      <c r="L873" s="21"/>
      <c r="M873" s="22"/>
      <c r="N873" s="22"/>
      <c r="O873" s="22"/>
      <c r="P873" s="22"/>
      <c r="Q873" s="22"/>
      <c r="R873" s="23"/>
      <c r="S873" s="22"/>
      <c r="T873" s="22"/>
      <c r="U873" s="22"/>
      <c r="V873" s="22"/>
      <c r="W873" s="24"/>
      <c r="X873" s="24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  <c r="AI873" s="22"/>
      <c r="AJ873" s="22"/>
      <c r="AK873" s="22"/>
      <c r="AL873" s="22"/>
      <c r="AM873" s="22"/>
      <c r="AN873" s="22"/>
      <c r="AO873" s="22"/>
      <c r="AP873" s="22"/>
      <c r="AQ873" s="22"/>
      <c r="AR873" s="22"/>
      <c r="AS873" s="22"/>
      <c r="AT873" s="22"/>
      <c r="AU873" s="22"/>
      <c r="AV873" s="22"/>
      <c r="AW873" s="22"/>
      <c r="AX873" s="22"/>
      <c r="AY873" s="22"/>
      <c r="AZ873" s="22"/>
      <c r="BA873" s="22"/>
      <c r="BB873" s="22"/>
      <c r="BC873" s="22"/>
      <c r="BD873" s="22"/>
      <c r="BE873" s="22"/>
      <c r="BF873" s="22"/>
      <c r="BG873" s="22"/>
      <c r="BH873" s="22"/>
      <c r="BI873" s="22"/>
    </row>
    <row r="874">
      <c r="A874" s="25"/>
      <c r="B874" s="50"/>
      <c r="C874" s="56"/>
      <c r="D874" s="120"/>
      <c r="E874" s="53"/>
      <c r="H874" s="106"/>
      <c r="I874" s="72"/>
      <c r="J874" s="21"/>
      <c r="K874" s="21"/>
      <c r="L874" s="21"/>
      <c r="M874" s="22"/>
      <c r="N874" s="22"/>
      <c r="O874" s="22"/>
      <c r="P874" s="22"/>
      <c r="Q874" s="22"/>
      <c r="R874" s="23"/>
      <c r="S874" s="22"/>
      <c r="T874" s="22"/>
      <c r="U874" s="22"/>
      <c r="V874" s="22"/>
      <c r="W874" s="24"/>
      <c r="X874" s="24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  <c r="AI874" s="22"/>
      <c r="AJ874" s="22"/>
      <c r="AK874" s="22"/>
      <c r="AL874" s="22"/>
      <c r="AM874" s="22"/>
      <c r="AN874" s="22"/>
      <c r="AO874" s="22"/>
      <c r="AP874" s="22"/>
      <c r="AQ874" s="22"/>
      <c r="AR874" s="22"/>
      <c r="AS874" s="22"/>
      <c r="AT874" s="22"/>
      <c r="AU874" s="22"/>
      <c r="AV874" s="22"/>
      <c r="AW874" s="22"/>
      <c r="AX874" s="22"/>
      <c r="AY874" s="22"/>
      <c r="AZ874" s="22"/>
      <c r="BA874" s="22"/>
      <c r="BB874" s="22"/>
      <c r="BC874" s="22"/>
      <c r="BD874" s="22"/>
      <c r="BE874" s="22"/>
      <c r="BF874" s="22"/>
      <c r="BG874" s="22"/>
      <c r="BH874" s="22"/>
      <c r="BI874" s="22"/>
    </row>
    <row r="875">
      <c r="A875" s="25"/>
      <c r="B875" s="50"/>
      <c r="C875" s="56"/>
      <c r="D875" s="120"/>
      <c r="E875" s="53"/>
      <c r="H875" s="106"/>
      <c r="I875" s="72"/>
      <c r="J875" s="21"/>
      <c r="K875" s="21"/>
      <c r="L875" s="21"/>
      <c r="M875" s="22"/>
      <c r="N875" s="22"/>
      <c r="O875" s="22"/>
      <c r="P875" s="22"/>
      <c r="Q875" s="22"/>
      <c r="R875" s="23"/>
      <c r="S875" s="22"/>
      <c r="T875" s="22"/>
      <c r="U875" s="22"/>
      <c r="V875" s="22"/>
      <c r="W875" s="24"/>
      <c r="X875" s="24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  <c r="AI875" s="22"/>
      <c r="AJ875" s="22"/>
      <c r="AK875" s="22"/>
      <c r="AL875" s="22"/>
      <c r="AM875" s="22"/>
      <c r="AN875" s="22"/>
      <c r="AO875" s="22"/>
      <c r="AP875" s="22"/>
      <c r="AQ875" s="22"/>
      <c r="AR875" s="22"/>
      <c r="AS875" s="22"/>
      <c r="AT875" s="22"/>
      <c r="AU875" s="22"/>
      <c r="AV875" s="22"/>
      <c r="AW875" s="22"/>
      <c r="AX875" s="22"/>
      <c r="AY875" s="22"/>
      <c r="AZ875" s="22"/>
      <c r="BA875" s="22"/>
      <c r="BB875" s="22"/>
      <c r="BC875" s="22"/>
      <c r="BD875" s="22"/>
      <c r="BE875" s="22"/>
      <c r="BF875" s="22"/>
      <c r="BG875" s="22"/>
      <c r="BH875" s="22"/>
      <c r="BI875" s="22"/>
    </row>
    <row r="876">
      <c r="A876" s="25"/>
      <c r="B876" s="50"/>
      <c r="C876" s="56"/>
      <c r="D876" s="120"/>
      <c r="E876" s="53"/>
      <c r="H876" s="106"/>
      <c r="I876" s="72"/>
      <c r="J876" s="21"/>
      <c r="K876" s="21"/>
      <c r="L876" s="21"/>
      <c r="M876" s="22"/>
      <c r="N876" s="22"/>
      <c r="O876" s="22"/>
      <c r="P876" s="22"/>
      <c r="Q876" s="22"/>
      <c r="R876" s="23"/>
      <c r="S876" s="22"/>
      <c r="T876" s="22"/>
      <c r="U876" s="22"/>
      <c r="V876" s="22"/>
      <c r="W876" s="24"/>
      <c r="X876" s="24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  <c r="AI876" s="22"/>
      <c r="AJ876" s="22"/>
      <c r="AK876" s="22"/>
      <c r="AL876" s="22"/>
      <c r="AM876" s="22"/>
      <c r="AN876" s="22"/>
      <c r="AO876" s="22"/>
      <c r="AP876" s="22"/>
      <c r="AQ876" s="22"/>
      <c r="AR876" s="22"/>
      <c r="AS876" s="22"/>
      <c r="AT876" s="22"/>
      <c r="AU876" s="22"/>
      <c r="AV876" s="22"/>
      <c r="AW876" s="22"/>
      <c r="AX876" s="22"/>
      <c r="AY876" s="22"/>
      <c r="AZ876" s="22"/>
      <c r="BA876" s="22"/>
      <c r="BB876" s="22"/>
      <c r="BC876" s="22"/>
      <c r="BD876" s="22"/>
      <c r="BE876" s="22"/>
      <c r="BF876" s="22"/>
      <c r="BG876" s="22"/>
      <c r="BH876" s="22"/>
      <c r="BI876" s="22"/>
    </row>
    <row r="877">
      <c r="A877" s="25"/>
      <c r="B877" s="50"/>
      <c r="C877" s="56"/>
      <c r="D877" s="120"/>
      <c r="E877" s="53"/>
      <c r="H877" s="106"/>
      <c r="I877" s="72"/>
      <c r="J877" s="21"/>
      <c r="K877" s="21"/>
      <c r="L877" s="21"/>
      <c r="M877" s="22"/>
      <c r="N877" s="22"/>
      <c r="O877" s="22"/>
      <c r="P877" s="22"/>
      <c r="Q877" s="22"/>
      <c r="R877" s="23"/>
      <c r="S877" s="22"/>
      <c r="T877" s="22"/>
      <c r="U877" s="22"/>
      <c r="V877" s="22"/>
      <c r="W877" s="24"/>
      <c r="X877" s="24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  <c r="AI877" s="22"/>
      <c r="AJ877" s="22"/>
      <c r="AK877" s="22"/>
      <c r="AL877" s="22"/>
      <c r="AM877" s="22"/>
      <c r="AN877" s="22"/>
      <c r="AO877" s="22"/>
      <c r="AP877" s="22"/>
      <c r="AQ877" s="22"/>
      <c r="AR877" s="22"/>
      <c r="AS877" s="22"/>
      <c r="AT877" s="22"/>
      <c r="AU877" s="22"/>
      <c r="AV877" s="22"/>
      <c r="AW877" s="22"/>
      <c r="AX877" s="22"/>
      <c r="AY877" s="22"/>
      <c r="AZ877" s="22"/>
      <c r="BA877" s="22"/>
      <c r="BB877" s="22"/>
      <c r="BC877" s="22"/>
      <c r="BD877" s="22"/>
      <c r="BE877" s="22"/>
      <c r="BF877" s="22"/>
      <c r="BG877" s="22"/>
      <c r="BH877" s="22"/>
      <c r="BI877" s="22"/>
    </row>
    <row r="878">
      <c r="A878" s="25"/>
      <c r="B878" s="50"/>
      <c r="C878" s="56"/>
      <c r="D878" s="120"/>
      <c r="E878" s="53"/>
      <c r="H878" s="106"/>
      <c r="I878" s="72"/>
      <c r="J878" s="21"/>
      <c r="K878" s="21"/>
      <c r="L878" s="21"/>
      <c r="M878" s="22"/>
      <c r="N878" s="22"/>
      <c r="O878" s="22"/>
      <c r="P878" s="22"/>
      <c r="Q878" s="22"/>
      <c r="R878" s="23"/>
      <c r="S878" s="22"/>
      <c r="T878" s="22"/>
      <c r="U878" s="22"/>
      <c r="V878" s="22"/>
      <c r="W878" s="24"/>
      <c r="X878" s="24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  <c r="AI878" s="22"/>
      <c r="AJ878" s="22"/>
      <c r="AK878" s="22"/>
      <c r="AL878" s="22"/>
      <c r="AM878" s="22"/>
      <c r="AN878" s="22"/>
      <c r="AO878" s="22"/>
      <c r="AP878" s="22"/>
      <c r="AQ878" s="22"/>
      <c r="AR878" s="22"/>
      <c r="AS878" s="22"/>
      <c r="AT878" s="22"/>
      <c r="AU878" s="22"/>
      <c r="AV878" s="22"/>
      <c r="AW878" s="22"/>
      <c r="AX878" s="22"/>
      <c r="AY878" s="22"/>
      <c r="AZ878" s="22"/>
      <c r="BA878" s="22"/>
      <c r="BB878" s="22"/>
      <c r="BC878" s="22"/>
      <c r="BD878" s="22"/>
      <c r="BE878" s="22"/>
      <c r="BF878" s="22"/>
      <c r="BG878" s="22"/>
      <c r="BH878" s="22"/>
      <c r="BI878" s="22"/>
    </row>
    <row r="879">
      <c r="A879" s="25"/>
      <c r="B879" s="50"/>
      <c r="C879" s="56"/>
      <c r="D879" s="120"/>
      <c r="E879" s="53"/>
      <c r="H879" s="106"/>
      <c r="I879" s="72"/>
      <c r="J879" s="21"/>
      <c r="K879" s="21"/>
      <c r="L879" s="21"/>
      <c r="M879" s="22"/>
      <c r="N879" s="22"/>
      <c r="O879" s="22"/>
      <c r="P879" s="22"/>
      <c r="Q879" s="22"/>
      <c r="R879" s="23"/>
      <c r="S879" s="22"/>
      <c r="T879" s="22"/>
      <c r="U879" s="22"/>
      <c r="V879" s="22"/>
      <c r="W879" s="24"/>
      <c r="X879" s="24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  <c r="AI879" s="22"/>
      <c r="AJ879" s="22"/>
      <c r="AK879" s="22"/>
      <c r="AL879" s="22"/>
      <c r="AM879" s="22"/>
      <c r="AN879" s="22"/>
      <c r="AO879" s="22"/>
      <c r="AP879" s="22"/>
      <c r="AQ879" s="22"/>
      <c r="AR879" s="22"/>
      <c r="AS879" s="22"/>
      <c r="AT879" s="22"/>
      <c r="AU879" s="22"/>
      <c r="AV879" s="22"/>
      <c r="AW879" s="22"/>
      <c r="AX879" s="22"/>
      <c r="AY879" s="22"/>
      <c r="AZ879" s="22"/>
      <c r="BA879" s="22"/>
      <c r="BB879" s="22"/>
      <c r="BC879" s="22"/>
      <c r="BD879" s="22"/>
      <c r="BE879" s="22"/>
      <c r="BF879" s="22"/>
      <c r="BG879" s="22"/>
      <c r="BH879" s="22"/>
      <c r="BI879" s="22"/>
    </row>
    <row r="880">
      <c r="A880" s="25"/>
      <c r="B880" s="50"/>
      <c r="C880" s="56"/>
      <c r="D880" s="120"/>
      <c r="E880" s="53"/>
      <c r="H880" s="106"/>
      <c r="I880" s="72"/>
      <c r="J880" s="21"/>
      <c r="K880" s="21"/>
      <c r="L880" s="21"/>
      <c r="M880" s="22"/>
      <c r="N880" s="22"/>
      <c r="O880" s="22"/>
      <c r="P880" s="22"/>
      <c r="Q880" s="22"/>
      <c r="R880" s="23"/>
      <c r="S880" s="22"/>
      <c r="T880" s="22"/>
      <c r="U880" s="22"/>
      <c r="V880" s="22"/>
      <c r="W880" s="24"/>
      <c r="X880" s="24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  <c r="AI880" s="22"/>
      <c r="AJ880" s="22"/>
      <c r="AK880" s="22"/>
      <c r="AL880" s="22"/>
      <c r="AM880" s="22"/>
      <c r="AN880" s="22"/>
      <c r="AO880" s="22"/>
      <c r="AP880" s="22"/>
      <c r="AQ880" s="22"/>
      <c r="AR880" s="22"/>
      <c r="AS880" s="22"/>
      <c r="AT880" s="22"/>
      <c r="AU880" s="22"/>
      <c r="AV880" s="22"/>
      <c r="AW880" s="22"/>
      <c r="AX880" s="22"/>
      <c r="AY880" s="22"/>
      <c r="AZ880" s="22"/>
      <c r="BA880" s="22"/>
      <c r="BB880" s="22"/>
      <c r="BC880" s="22"/>
      <c r="BD880" s="22"/>
      <c r="BE880" s="22"/>
      <c r="BF880" s="22"/>
      <c r="BG880" s="22"/>
      <c r="BH880" s="22"/>
      <c r="BI880" s="22"/>
    </row>
    <row r="881">
      <c r="A881" s="25"/>
      <c r="B881" s="50"/>
      <c r="C881" s="56"/>
      <c r="D881" s="120"/>
      <c r="E881" s="53"/>
      <c r="H881" s="106"/>
      <c r="I881" s="72"/>
      <c r="J881" s="21"/>
      <c r="K881" s="21"/>
      <c r="L881" s="21"/>
      <c r="M881" s="22"/>
      <c r="N881" s="22"/>
      <c r="O881" s="22"/>
      <c r="P881" s="22"/>
      <c r="Q881" s="22"/>
      <c r="R881" s="23"/>
      <c r="S881" s="22"/>
      <c r="T881" s="22"/>
      <c r="U881" s="22"/>
      <c r="V881" s="22"/>
      <c r="W881" s="24"/>
      <c r="X881" s="24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  <c r="AI881" s="22"/>
      <c r="AJ881" s="22"/>
      <c r="AK881" s="22"/>
      <c r="AL881" s="22"/>
      <c r="AM881" s="22"/>
      <c r="AN881" s="22"/>
      <c r="AO881" s="22"/>
      <c r="AP881" s="22"/>
      <c r="AQ881" s="22"/>
      <c r="AR881" s="22"/>
      <c r="AS881" s="22"/>
      <c r="AT881" s="22"/>
      <c r="AU881" s="22"/>
      <c r="AV881" s="22"/>
      <c r="AW881" s="22"/>
      <c r="AX881" s="22"/>
      <c r="AY881" s="22"/>
      <c r="AZ881" s="22"/>
      <c r="BA881" s="22"/>
      <c r="BB881" s="22"/>
      <c r="BC881" s="22"/>
      <c r="BD881" s="22"/>
      <c r="BE881" s="22"/>
      <c r="BF881" s="22"/>
      <c r="BG881" s="22"/>
      <c r="BH881" s="22"/>
      <c r="BI881" s="22"/>
    </row>
    <row r="882">
      <c r="A882" s="25"/>
      <c r="B882" s="50"/>
      <c r="C882" s="56"/>
      <c r="D882" s="120"/>
      <c r="E882" s="53"/>
      <c r="H882" s="106"/>
      <c r="I882" s="72"/>
      <c r="J882" s="21"/>
      <c r="K882" s="21"/>
      <c r="L882" s="21"/>
      <c r="M882" s="22"/>
      <c r="N882" s="22"/>
      <c r="O882" s="22"/>
      <c r="P882" s="22"/>
      <c r="Q882" s="22"/>
      <c r="R882" s="23"/>
      <c r="S882" s="22"/>
      <c r="T882" s="22"/>
      <c r="U882" s="22"/>
      <c r="V882" s="22"/>
      <c r="W882" s="24"/>
      <c r="X882" s="24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  <c r="AI882" s="22"/>
      <c r="AJ882" s="22"/>
      <c r="AK882" s="22"/>
      <c r="AL882" s="22"/>
      <c r="AM882" s="22"/>
      <c r="AN882" s="22"/>
      <c r="AO882" s="22"/>
      <c r="AP882" s="22"/>
      <c r="AQ882" s="22"/>
      <c r="AR882" s="22"/>
      <c r="AS882" s="22"/>
      <c r="AT882" s="22"/>
      <c r="AU882" s="22"/>
      <c r="AV882" s="22"/>
      <c r="AW882" s="22"/>
      <c r="AX882" s="22"/>
      <c r="AY882" s="22"/>
      <c r="AZ882" s="22"/>
      <c r="BA882" s="22"/>
      <c r="BB882" s="22"/>
      <c r="BC882" s="22"/>
      <c r="BD882" s="22"/>
      <c r="BE882" s="22"/>
      <c r="BF882" s="22"/>
      <c r="BG882" s="22"/>
      <c r="BH882" s="22"/>
      <c r="BI882" s="22"/>
    </row>
    <row r="883">
      <c r="A883" s="25"/>
      <c r="B883" s="50"/>
      <c r="C883" s="56"/>
      <c r="D883" s="120"/>
      <c r="E883" s="53"/>
      <c r="H883" s="106"/>
      <c r="I883" s="72"/>
      <c r="J883" s="21"/>
      <c r="K883" s="21"/>
      <c r="L883" s="21"/>
      <c r="M883" s="22"/>
      <c r="N883" s="22"/>
      <c r="O883" s="22"/>
      <c r="P883" s="22"/>
      <c r="Q883" s="22"/>
      <c r="R883" s="23"/>
      <c r="S883" s="22"/>
      <c r="T883" s="22"/>
      <c r="U883" s="22"/>
      <c r="V883" s="22"/>
      <c r="W883" s="24"/>
      <c r="X883" s="24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  <c r="AI883" s="22"/>
      <c r="AJ883" s="22"/>
      <c r="AK883" s="22"/>
      <c r="AL883" s="22"/>
      <c r="AM883" s="22"/>
      <c r="AN883" s="22"/>
      <c r="AO883" s="22"/>
      <c r="AP883" s="22"/>
      <c r="AQ883" s="22"/>
      <c r="AR883" s="22"/>
      <c r="AS883" s="22"/>
      <c r="AT883" s="22"/>
      <c r="AU883" s="22"/>
      <c r="AV883" s="22"/>
      <c r="AW883" s="22"/>
      <c r="AX883" s="22"/>
      <c r="AY883" s="22"/>
      <c r="AZ883" s="22"/>
      <c r="BA883" s="22"/>
      <c r="BB883" s="22"/>
      <c r="BC883" s="22"/>
      <c r="BD883" s="22"/>
      <c r="BE883" s="22"/>
      <c r="BF883" s="22"/>
      <c r="BG883" s="22"/>
      <c r="BH883" s="22"/>
      <c r="BI883" s="22"/>
    </row>
    <row r="884">
      <c r="A884" s="25"/>
      <c r="B884" s="50"/>
      <c r="C884" s="56"/>
      <c r="D884" s="120"/>
      <c r="E884" s="53"/>
      <c r="H884" s="106"/>
      <c r="I884" s="72"/>
      <c r="J884" s="21"/>
      <c r="K884" s="21"/>
      <c r="L884" s="21"/>
      <c r="M884" s="22"/>
      <c r="N884" s="22"/>
      <c r="O884" s="22"/>
      <c r="P884" s="22"/>
      <c r="Q884" s="22"/>
      <c r="R884" s="23"/>
      <c r="S884" s="22"/>
      <c r="T884" s="22"/>
      <c r="U884" s="22"/>
      <c r="V884" s="22"/>
      <c r="W884" s="24"/>
      <c r="X884" s="24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  <c r="AI884" s="22"/>
      <c r="AJ884" s="22"/>
      <c r="AK884" s="22"/>
      <c r="AL884" s="22"/>
      <c r="AM884" s="22"/>
      <c r="AN884" s="22"/>
      <c r="AO884" s="22"/>
      <c r="AP884" s="22"/>
      <c r="AQ884" s="22"/>
      <c r="AR884" s="22"/>
      <c r="AS884" s="22"/>
      <c r="AT884" s="22"/>
      <c r="AU884" s="22"/>
      <c r="AV884" s="22"/>
      <c r="AW884" s="22"/>
      <c r="AX884" s="22"/>
      <c r="AY884" s="22"/>
      <c r="AZ884" s="22"/>
      <c r="BA884" s="22"/>
      <c r="BB884" s="22"/>
      <c r="BC884" s="22"/>
      <c r="BD884" s="22"/>
      <c r="BE884" s="22"/>
      <c r="BF884" s="22"/>
      <c r="BG884" s="22"/>
      <c r="BH884" s="22"/>
      <c r="BI884" s="22"/>
    </row>
    <row r="885">
      <c r="A885" s="25"/>
      <c r="B885" s="50"/>
      <c r="C885" s="56"/>
      <c r="D885" s="120"/>
      <c r="E885" s="53"/>
      <c r="H885" s="106"/>
      <c r="I885" s="72"/>
      <c r="J885" s="21"/>
      <c r="K885" s="21"/>
      <c r="L885" s="21"/>
      <c r="M885" s="22"/>
      <c r="N885" s="22"/>
      <c r="O885" s="22"/>
      <c r="P885" s="22"/>
      <c r="Q885" s="22"/>
      <c r="R885" s="23"/>
      <c r="S885" s="22"/>
      <c r="T885" s="22"/>
      <c r="U885" s="22"/>
      <c r="V885" s="22"/>
      <c r="W885" s="24"/>
      <c r="X885" s="24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  <c r="AI885" s="22"/>
      <c r="AJ885" s="22"/>
      <c r="AK885" s="22"/>
      <c r="AL885" s="22"/>
      <c r="AM885" s="22"/>
      <c r="AN885" s="22"/>
      <c r="AO885" s="22"/>
      <c r="AP885" s="22"/>
      <c r="AQ885" s="22"/>
      <c r="AR885" s="22"/>
      <c r="AS885" s="22"/>
      <c r="AT885" s="22"/>
      <c r="AU885" s="22"/>
      <c r="AV885" s="22"/>
      <c r="AW885" s="22"/>
      <c r="AX885" s="22"/>
      <c r="AY885" s="22"/>
      <c r="AZ885" s="22"/>
      <c r="BA885" s="22"/>
      <c r="BB885" s="22"/>
      <c r="BC885" s="22"/>
      <c r="BD885" s="22"/>
      <c r="BE885" s="22"/>
      <c r="BF885" s="22"/>
      <c r="BG885" s="22"/>
      <c r="BH885" s="22"/>
      <c r="BI885" s="22"/>
    </row>
    <row r="886">
      <c r="A886" s="25"/>
      <c r="B886" s="50"/>
      <c r="C886" s="56"/>
      <c r="D886" s="120"/>
      <c r="E886" s="53"/>
      <c r="H886" s="106"/>
      <c r="I886" s="72"/>
      <c r="J886" s="21"/>
      <c r="K886" s="21"/>
      <c r="L886" s="21"/>
      <c r="M886" s="22"/>
      <c r="N886" s="22"/>
      <c r="O886" s="22"/>
      <c r="P886" s="22"/>
      <c r="Q886" s="22"/>
      <c r="R886" s="23"/>
      <c r="S886" s="22"/>
      <c r="T886" s="22"/>
      <c r="U886" s="22"/>
      <c r="V886" s="22"/>
      <c r="W886" s="24"/>
      <c r="X886" s="24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  <c r="AI886" s="22"/>
      <c r="AJ886" s="22"/>
      <c r="AK886" s="22"/>
      <c r="AL886" s="22"/>
      <c r="AM886" s="22"/>
      <c r="AN886" s="22"/>
      <c r="AO886" s="22"/>
      <c r="AP886" s="22"/>
      <c r="AQ886" s="22"/>
      <c r="AR886" s="22"/>
      <c r="AS886" s="22"/>
      <c r="AT886" s="22"/>
      <c r="AU886" s="22"/>
      <c r="AV886" s="22"/>
      <c r="AW886" s="22"/>
      <c r="AX886" s="22"/>
      <c r="AY886" s="22"/>
      <c r="AZ886" s="22"/>
      <c r="BA886" s="22"/>
      <c r="BB886" s="22"/>
      <c r="BC886" s="22"/>
      <c r="BD886" s="22"/>
      <c r="BE886" s="22"/>
      <c r="BF886" s="22"/>
      <c r="BG886" s="22"/>
      <c r="BH886" s="22"/>
      <c r="BI886" s="22"/>
    </row>
    <row r="887">
      <c r="A887" s="25"/>
      <c r="B887" s="50"/>
      <c r="C887" s="56"/>
      <c r="D887" s="120"/>
      <c r="E887" s="53"/>
      <c r="H887" s="106"/>
      <c r="I887" s="72"/>
      <c r="J887" s="21"/>
      <c r="K887" s="21"/>
      <c r="L887" s="21"/>
      <c r="M887" s="22"/>
      <c r="N887" s="22"/>
      <c r="O887" s="22"/>
      <c r="P887" s="22"/>
      <c r="Q887" s="22"/>
      <c r="R887" s="23"/>
      <c r="S887" s="22"/>
      <c r="T887" s="22"/>
      <c r="U887" s="22"/>
      <c r="V887" s="22"/>
      <c r="W887" s="24"/>
      <c r="X887" s="24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  <c r="AI887" s="22"/>
      <c r="AJ887" s="22"/>
      <c r="AK887" s="22"/>
      <c r="AL887" s="22"/>
      <c r="AM887" s="22"/>
      <c r="AN887" s="22"/>
      <c r="AO887" s="22"/>
      <c r="AP887" s="22"/>
      <c r="AQ887" s="22"/>
      <c r="AR887" s="22"/>
      <c r="AS887" s="22"/>
      <c r="AT887" s="22"/>
      <c r="AU887" s="22"/>
      <c r="AV887" s="22"/>
      <c r="AW887" s="22"/>
      <c r="AX887" s="22"/>
      <c r="AY887" s="22"/>
      <c r="AZ887" s="22"/>
      <c r="BA887" s="22"/>
      <c r="BB887" s="22"/>
      <c r="BC887" s="22"/>
      <c r="BD887" s="22"/>
      <c r="BE887" s="22"/>
      <c r="BF887" s="22"/>
      <c r="BG887" s="22"/>
      <c r="BH887" s="22"/>
      <c r="BI887" s="22"/>
    </row>
    <row r="888">
      <c r="A888" s="25"/>
      <c r="B888" s="50"/>
      <c r="C888" s="56"/>
      <c r="D888" s="120"/>
      <c r="E888" s="53"/>
      <c r="H888" s="106"/>
      <c r="I888" s="72"/>
      <c r="J888" s="21"/>
      <c r="K888" s="21"/>
      <c r="L888" s="21"/>
      <c r="M888" s="22"/>
      <c r="N888" s="22"/>
      <c r="O888" s="22"/>
      <c r="P888" s="22"/>
      <c r="Q888" s="22"/>
      <c r="R888" s="23"/>
      <c r="S888" s="22"/>
      <c r="T888" s="22"/>
      <c r="U888" s="22"/>
      <c r="V888" s="22"/>
      <c r="W888" s="24"/>
      <c r="X888" s="24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  <c r="AI888" s="22"/>
      <c r="AJ888" s="22"/>
      <c r="AK888" s="22"/>
      <c r="AL888" s="22"/>
      <c r="AM888" s="22"/>
      <c r="AN888" s="22"/>
      <c r="AO888" s="22"/>
      <c r="AP888" s="22"/>
      <c r="AQ888" s="22"/>
      <c r="AR888" s="22"/>
      <c r="AS888" s="22"/>
      <c r="AT888" s="22"/>
      <c r="AU888" s="22"/>
      <c r="AV888" s="22"/>
      <c r="AW888" s="22"/>
      <c r="AX888" s="22"/>
      <c r="AY888" s="22"/>
      <c r="AZ888" s="22"/>
      <c r="BA888" s="22"/>
      <c r="BB888" s="22"/>
      <c r="BC888" s="22"/>
      <c r="BD888" s="22"/>
      <c r="BE888" s="22"/>
      <c r="BF888" s="22"/>
      <c r="BG888" s="22"/>
      <c r="BH888" s="22"/>
      <c r="BI888" s="22"/>
    </row>
    <row r="889">
      <c r="A889" s="25"/>
      <c r="B889" s="50"/>
      <c r="C889" s="56"/>
      <c r="D889" s="120"/>
      <c r="E889" s="53"/>
      <c r="H889" s="106"/>
      <c r="I889" s="72"/>
      <c r="J889" s="21"/>
      <c r="K889" s="21"/>
      <c r="L889" s="21"/>
      <c r="M889" s="22"/>
      <c r="N889" s="22"/>
      <c r="O889" s="22"/>
      <c r="P889" s="22"/>
      <c r="Q889" s="22"/>
      <c r="R889" s="23"/>
      <c r="S889" s="22"/>
      <c r="T889" s="22"/>
      <c r="U889" s="22"/>
      <c r="V889" s="22"/>
      <c r="W889" s="24"/>
      <c r="X889" s="24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  <c r="AI889" s="22"/>
      <c r="AJ889" s="22"/>
      <c r="AK889" s="22"/>
      <c r="AL889" s="22"/>
      <c r="AM889" s="22"/>
      <c r="AN889" s="22"/>
      <c r="AO889" s="22"/>
      <c r="AP889" s="22"/>
      <c r="AQ889" s="22"/>
      <c r="AR889" s="22"/>
      <c r="AS889" s="22"/>
      <c r="AT889" s="22"/>
      <c r="AU889" s="22"/>
      <c r="AV889" s="22"/>
      <c r="AW889" s="22"/>
      <c r="AX889" s="22"/>
      <c r="AY889" s="22"/>
      <c r="AZ889" s="22"/>
      <c r="BA889" s="22"/>
      <c r="BB889" s="22"/>
      <c r="BC889" s="22"/>
      <c r="BD889" s="22"/>
      <c r="BE889" s="22"/>
      <c r="BF889" s="22"/>
      <c r="BG889" s="22"/>
      <c r="BH889" s="22"/>
      <c r="BI889" s="22"/>
    </row>
    <row r="890">
      <c r="A890" s="25"/>
      <c r="B890" s="50"/>
      <c r="C890" s="56"/>
      <c r="D890" s="120"/>
      <c r="E890" s="53"/>
      <c r="H890" s="106"/>
      <c r="I890" s="72"/>
      <c r="J890" s="21"/>
      <c r="K890" s="21"/>
      <c r="L890" s="21"/>
      <c r="M890" s="22"/>
      <c r="N890" s="22"/>
      <c r="O890" s="22"/>
      <c r="P890" s="22"/>
      <c r="Q890" s="22"/>
      <c r="R890" s="23"/>
      <c r="S890" s="22"/>
      <c r="T890" s="22"/>
      <c r="U890" s="22"/>
      <c r="V890" s="22"/>
      <c r="W890" s="24"/>
      <c r="X890" s="24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  <c r="AI890" s="22"/>
      <c r="AJ890" s="22"/>
      <c r="AK890" s="22"/>
      <c r="AL890" s="22"/>
      <c r="AM890" s="22"/>
      <c r="AN890" s="22"/>
      <c r="AO890" s="22"/>
      <c r="AP890" s="22"/>
      <c r="AQ890" s="22"/>
      <c r="AR890" s="22"/>
      <c r="AS890" s="22"/>
      <c r="AT890" s="22"/>
      <c r="AU890" s="22"/>
      <c r="AV890" s="22"/>
      <c r="AW890" s="22"/>
      <c r="AX890" s="22"/>
      <c r="AY890" s="22"/>
      <c r="AZ890" s="22"/>
      <c r="BA890" s="22"/>
      <c r="BB890" s="22"/>
      <c r="BC890" s="22"/>
      <c r="BD890" s="22"/>
      <c r="BE890" s="22"/>
      <c r="BF890" s="22"/>
      <c r="BG890" s="22"/>
      <c r="BH890" s="22"/>
      <c r="BI890" s="22"/>
    </row>
    <row r="891">
      <c r="A891" s="25"/>
      <c r="B891" s="50"/>
      <c r="C891" s="56"/>
      <c r="D891" s="120"/>
      <c r="E891" s="53"/>
      <c r="H891" s="106"/>
      <c r="I891" s="72"/>
      <c r="J891" s="21"/>
      <c r="K891" s="21"/>
      <c r="L891" s="21"/>
      <c r="M891" s="22"/>
      <c r="N891" s="22"/>
      <c r="O891" s="22"/>
      <c r="P891" s="22"/>
      <c r="Q891" s="22"/>
      <c r="R891" s="23"/>
      <c r="S891" s="22"/>
      <c r="T891" s="22"/>
      <c r="U891" s="22"/>
      <c r="V891" s="22"/>
      <c r="W891" s="24"/>
      <c r="X891" s="24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  <c r="AI891" s="22"/>
      <c r="AJ891" s="22"/>
      <c r="AK891" s="22"/>
      <c r="AL891" s="22"/>
      <c r="AM891" s="22"/>
      <c r="AN891" s="22"/>
      <c r="AO891" s="22"/>
      <c r="AP891" s="22"/>
      <c r="AQ891" s="22"/>
      <c r="AR891" s="22"/>
      <c r="AS891" s="22"/>
      <c r="AT891" s="22"/>
      <c r="AU891" s="22"/>
      <c r="AV891" s="22"/>
      <c r="AW891" s="22"/>
      <c r="AX891" s="22"/>
      <c r="AY891" s="22"/>
      <c r="AZ891" s="22"/>
      <c r="BA891" s="22"/>
      <c r="BB891" s="22"/>
      <c r="BC891" s="22"/>
      <c r="BD891" s="22"/>
      <c r="BE891" s="22"/>
      <c r="BF891" s="22"/>
      <c r="BG891" s="22"/>
      <c r="BH891" s="22"/>
      <c r="BI891" s="22"/>
    </row>
    <row r="892">
      <c r="A892" s="25"/>
      <c r="B892" s="50"/>
      <c r="C892" s="56"/>
      <c r="D892" s="120"/>
      <c r="E892" s="53"/>
      <c r="H892" s="106"/>
      <c r="I892" s="72"/>
      <c r="J892" s="21"/>
      <c r="K892" s="21"/>
      <c r="L892" s="21"/>
      <c r="M892" s="22"/>
      <c r="N892" s="22"/>
      <c r="O892" s="22"/>
      <c r="P892" s="22"/>
      <c r="Q892" s="22"/>
      <c r="R892" s="23"/>
      <c r="S892" s="22"/>
      <c r="T892" s="22"/>
      <c r="U892" s="22"/>
      <c r="V892" s="22"/>
      <c r="W892" s="24"/>
      <c r="X892" s="24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  <c r="AI892" s="22"/>
      <c r="AJ892" s="22"/>
      <c r="AK892" s="22"/>
      <c r="AL892" s="22"/>
      <c r="AM892" s="22"/>
      <c r="AN892" s="22"/>
      <c r="AO892" s="22"/>
      <c r="AP892" s="22"/>
      <c r="AQ892" s="22"/>
      <c r="AR892" s="22"/>
      <c r="AS892" s="22"/>
      <c r="AT892" s="22"/>
      <c r="AU892" s="22"/>
      <c r="AV892" s="22"/>
      <c r="AW892" s="22"/>
      <c r="AX892" s="22"/>
      <c r="AY892" s="22"/>
      <c r="AZ892" s="22"/>
      <c r="BA892" s="22"/>
      <c r="BB892" s="22"/>
      <c r="BC892" s="22"/>
      <c r="BD892" s="22"/>
      <c r="BE892" s="22"/>
      <c r="BF892" s="22"/>
      <c r="BG892" s="22"/>
      <c r="BH892" s="22"/>
      <c r="BI892" s="22"/>
    </row>
    <row r="893">
      <c r="A893" s="25"/>
      <c r="B893" s="50"/>
      <c r="C893" s="56"/>
      <c r="D893" s="120"/>
      <c r="E893" s="53"/>
      <c r="H893" s="106"/>
      <c r="I893" s="72"/>
      <c r="J893" s="21"/>
      <c r="K893" s="21"/>
      <c r="L893" s="21"/>
      <c r="M893" s="22"/>
      <c r="N893" s="22"/>
      <c r="O893" s="22"/>
      <c r="P893" s="22"/>
      <c r="Q893" s="22"/>
      <c r="R893" s="23"/>
      <c r="S893" s="22"/>
      <c r="T893" s="22"/>
      <c r="U893" s="22"/>
      <c r="V893" s="22"/>
      <c r="W893" s="24"/>
      <c r="X893" s="24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  <c r="AI893" s="22"/>
      <c r="AJ893" s="22"/>
      <c r="AK893" s="22"/>
      <c r="AL893" s="22"/>
      <c r="AM893" s="22"/>
      <c r="AN893" s="22"/>
      <c r="AO893" s="22"/>
      <c r="AP893" s="22"/>
      <c r="AQ893" s="22"/>
      <c r="AR893" s="22"/>
      <c r="AS893" s="22"/>
      <c r="AT893" s="22"/>
      <c r="AU893" s="22"/>
      <c r="AV893" s="22"/>
      <c r="AW893" s="22"/>
      <c r="AX893" s="22"/>
      <c r="AY893" s="22"/>
      <c r="AZ893" s="22"/>
      <c r="BA893" s="22"/>
      <c r="BB893" s="22"/>
      <c r="BC893" s="22"/>
      <c r="BD893" s="22"/>
      <c r="BE893" s="22"/>
      <c r="BF893" s="22"/>
      <c r="BG893" s="22"/>
      <c r="BH893" s="22"/>
      <c r="BI893" s="22"/>
    </row>
    <row r="894">
      <c r="A894" s="25"/>
      <c r="B894" s="50"/>
      <c r="C894" s="56"/>
      <c r="D894" s="120"/>
      <c r="E894" s="53"/>
      <c r="H894" s="106"/>
      <c r="I894" s="72"/>
      <c r="J894" s="21"/>
      <c r="K894" s="21"/>
      <c r="L894" s="21"/>
      <c r="M894" s="22"/>
      <c r="N894" s="22"/>
      <c r="O894" s="22"/>
      <c r="P894" s="22"/>
      <c r="Q894" s="22"/>
      <c r="R894" s="23"/>
      <c r="S894" s="22"/>
      <c r="T894" s="22"/>
      <c r="U894" s="22"/>
      <c r="V894" s="22"/>
      <c r="W894" s="24"/>
      <c r="X894" s="24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  <c r="AI894" s="22"/>
      <c r="AJ894" s="22"/>
      <c r="AK894" s="22"/>
      <c r="AL894" s="22"/>
      <c r="AM894" s="22"/>
      <c r="AN894" s="22"/>
      <c r="AO894" s="22"/>
      <c r="AP894" s="22"/>
      <c r="AQ894" s="22"/>
      <c r="AR894" s="22"/>
      <c r="AS894" s="22"/>
      <c r="AT894" s="22"/>
      <c r="AU894" s="22"/>
      <c r="AV894" s="22"/>
      <c r="AW894" s="22"/>
      <c r="AX894" s="22"/>
      <c r="AY894" s="22"/>
      <c r="AZ894" s="22"/>
      <c r="BA894" s="22"/>
      <c r="BB894" s="22"/>
      <c r="BC894" s="22"/>
      <c r="BD894" s="22"/>
      <c r="BE894" s="22"/>
      <c r="BF894" s="22"/>
      <c r="BG894" s="22"/>
      <c r="BH894" s="22"/>
      <c r="BI894" s="22"/>
    </row>
    <row r="895">
      <c r="A895" s="25"/>
      <c r="B895" s="50"/>
      <c r="C895" s="56"/>
      <c r="D895" s="120"/>
      <c r="E895" s="53"/>
      <c r="H895" s="106"/>
      <c r="I895" s="72"/>
      <c r="J895" s="21"/>
      <c r="K895" s="21"/>
      <c r="L895" s="21"/>
      <c r="M895" s="22"/>
      <c r="N895" s="22"/>
      <c r="O895" s="22"/>
      <c r="P895" s="22"/>
      <c r="Q895" s="22"/>
      <c r="R895" s="23"/>
      <c r="S895" s="22"/>
      <c r="T895" s="22"/>
      <c r="U895" s="22"/>
      <c r="V895" s="22"/>
      <c r="W895" s="24"/>
      <c r="X895" s="24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  <c r="AI895" s="22"/>
      <c r="AJ895" s="22"/>
      <c r="AK895" s="22"/>
      <c r="AL895" s="22"/>
      <c r="AM895" s="22"/>
      <c r="AN895" s="22"/>
      <c r="AO895" s="22"/>
      <c r="AP895" s="22"/>
      <c r="AQ895" s="22"/>
      <c r="AR895" s="22"/>
      <c r="AS895" s="22"/>
      <c r="AT895" s="22"/>
      <c r="AU895" s="22"/>
      <c r="AV895" s="22"/>
      <c r="AW895" s="22"/>
      <c r="AX895" s="22"/>
      <c r="AY895" s="22"/>
      <c r="AZ895" s="22"/>
      <c r="BA895" s="22"/>
      <c r="BB895" s="22"/>
      <c r="BC895" s="22"/>
      <c r="BD895" s="22"/>
      <c r="BE895" s="22"/>
      <c r="BF895" s="22"/>
      <c r="BG895" s="22"/>
      <c r="BH895" s="22"/>
      <c r="BI895" s="22"/>
    </row>
    <row r="896">
      <c r="A896" s="25"/>
      <c r="B896" s="50"/>
      <c r="C896" s="56"/>
      <c r="D896" s="120"/>
      <c r="E896" s="53"/>
      <c r="H896" s="106"/>
      <c r="I896" s="72"/>
      <c r="J896" s="21"/>
      <c r="K896" s="21"/>
      <c r="L896" s="21"/>
      <c r="M896" s="22"/>
      <c r="N896" s="22"/>
      <c r="O896" s="22"/>
      <c r="P896" s="22"/>
      <c r="Q896" s="22"/>
      <c r="R896" s="23"/>
      <c r="S896" s="22"/>
      <c r="T896" s="22"/>
      <c r="U896" s="22"/>
      <c r="V896" s="22"/>
      <c r="W896" s="24"/>
      <c r="X896" s="24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  <c r="AI896" s="22"/>
      <c r="AJ896" s="22"/>
      <c r="AK896" s="22"/>
      <c r="AL896" s="22"/>
      <c r="AM896" s="22"/>
      <c r="AN896" s="22"/>
      <c r="AO896" s="22"/>
      <c r="AP896" s="22"/>
      <c r="AQ896" s="22"/>
      <c r="AR896" s="22"/>
      <c r="AS896" s="22"/>
      <c r="AT896" s="22"/>
      <c r="AU896" s="22"/>
      <c r="AV896" s="22"/>
      <c r="AW896" s="22"/>
      <c r="AX896" s="22"/>
      <c r="AY896" s="22"/>
      <c r="AZ896" s="22"/>
      <c r="BA896" s="22"/>
      <c r="BB896" s="22"/>
      <c r="BC896" s="22"/>
      <c r="BD896" s="22"/>
      <c r="BE896" s="22"/>
      <c r="BF896" s="22"/>
      <c r="BG896" s="22"/>
      <c r="BH896" s="22"/>
      <c r="BI896" s="22"/>
    </row>
    <row r="897">
      <c r="A897" s="25"/>
      <c r="B897" s="50"/>
      <c r="C897" s="56"/>
      <c r="D897" s="120"/>
      <c r="E897" s="53"/>
      <c r="H897" s="106"/>
      <c r="I897" s="72"/>
      <c r="J897" s="21"/>
      <c r="K897" s="21"/>
      <c r="L897" s="21"/>
      <c r="M897" s="22"/>
      <c r="N897" s="22"/>
      <c r="O897" s="22"/>
      <c r="P897" s="22"/>
      <c r="Q897" s="22"/>
      <c r="R897" s="23"/>
      <c r="S897" s="22"/>
      <c r="T897" s="22"/>
      <c r="U897" s="22"/>
      <c r="V897" s="22"/>
      <c r="W897" s="24"/>
      <c r="X897" s="24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  <c r="AI897" s="22"/>
      <c r="AJ897" s="22"/>
      <c r="AK897" s="22"/>
      <c r="AL897" s="22"/>
      <c r="AM897" s="22"/>
      <c r="AN897" s="22"/>
      <c r="AO897" s="22"/>
      <c r="AP897" s="22"/>
      <c r="AQ897" s="22"/>
      <c r="AR897" s="22"/>
      <c r="AS897" s="22"/>
      <c r="AT897" s="22"/>
      <c r="AU897" s="22"/>
      <c r="AV897" s="22"/>
      <c r="AW897" s="22"/>
      <c r="AX897" s="22"/>
      <c r="AY897" s="22"/>
      <c r="AZ897" s="22"/>
      <c r="BA897" s="22"/>
      <c r="BB897" s="22"/>
      <c r="BC897" s="22"/>
      <c r="BD897" s="22"/>
      <c r="BE897" s="22"/>
      <c r="BF897" s="22"/>
      <c r="BG897" s="22"/>
      <c r="BH897" s="22"/>
      <c r="BI897" s="22"/>
    </row>
    <row r="898">
      <c r="A898" s="25"/>
      <c r="B898" s="50"/>
      <c r="C898" s="56"/>
      <c r="D898" s="120"/>
      <c r="E898" s="53"/>
      <c r="H898" s="106"/>
      <c r="I898" s="72"/>
      <c r="J898" s="21"/>
      <c r="K898" s="21"/>
      <c r="L898" s="21"/>
      <c r="M898" s="22"/>
      <c r="N898" s="22"/>
      <c r="O898" s="22"/>
      <c r="P898" s="22"/>
      <c r="Q898" s="22"/>
      <c r="R898" s="23"/>
      <c r="S898" s="22"/>
      <c r="T898" s="22"/>
      <c r="U898" s="22"/>
      <c r="V898" s="22"/>
      <c r="W898" s="24"/>
      <c r="X898" s="24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  <c r="AI898" s="22"/>
      <c r="AJ898" s="22"/>
      <c r="AK898" s="22"/>
      <c r="AL898" s="22"/>
      <c r="AM898" s="22"/>
      <c r="AN898" s="22"/>
      <c r="AO898" s="22"/>
      <c r="AP898" s="22"/>
      <c r="AQ898" s="22"/>
      <c r="AR898" s="22"/>
      <c r="AS898" s="22"/>
      <c r="AT898" s="22"/>
      <c r="AU898" s="22"/>
      <c r="AV898" s="22"/>
      <c r="AW898" s="22"/>
      <c r="AX898" s="22"/>
      <c r="AY898" s="22"/>
      <c r="AZ898" s="22"/>
      <c r="BA898" s="22"/>
      <c r="BB898" s="22"/>
      <c r="BC898" s="22"/>
      <c r="BD898" s="22"/>
      <c r="BE898" s="22"/>
      <c r="BF898" s="22"/>
      <c r="BG898" s="22"/>
      <c r="BH898" s="22"/>
      <c r="BI898" s="22"/>
    </row>
    <row r="899">
      <c r="A899" s="25"/>
      <c r="B899" s="50"/>
      <c r="C899" s="56"/>
      <c r="D899" s="120"/>
      <c r="E899" s="53"/>
      <c r="H899" s="106"/>
      <c r="I899" s="72"/>
      <c r="J899" s="21"/>
      <c r="K899" s="21"/>
      <c r="L899" s="21"/>
      <c r="M899" s="22"/>
      <c r="N899" s="22"/>
      <c r="O899" s="22"/>
      <c r="P899" s="22"/>
      <c r="Q899" s="22"/>
      <c r="R899" s="23"/>
      <c r="S899" s="22"/>
      <c r="T899" s="22"/>
      <c r="U899" s="22"/>
      <c r="V899" s="22"/>
      <c r="W899" s="24"/>
      <c r="X899" s="24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  <c r="AI899" s="22"/>
      <c r="AJ899" s="22"/>
      <c r="AK899" s="22"/>
      <c r="AL899" s="22"/>
      <c r="AM899" s="22"/>
      <c r="AN899" s="22"/>
      <c r="AO899" s="22"/>
      <c r="AP899" s="22"/>
      <c r="AQ899" s="22"/>
      <c r="AR899" s="22"/>
      <c r="AS899" s="22"/>
      <c r="AT899" s="22"/>
      <c r="AU899" s="22"/>
      <c r="AV899" s="22"/>
      <c r="AW899" s="22"/>
      <c r="AX899" s="22"/>
      <c r="AY899" s="22"/>
      <c r="AZ899" s="22"/>
      <c r="BA899" s="22"/>
      <c r="BB899" s="22"/>
      <c r="BC899" s="22"/>
      <c r="BD899" s="22"/>
      <c r="BE899" s="22"/>
      <c r="BF899" s="22"/>
      <c r="BG899" s="22"/>
      <c r="BH899" s="22"/>
      <c r="BI899" s="22"/>
    </row>
    <row r="900">
      <c r="A900" s="25"/>
      <c r="B900" s="50"/>
      <c r="C900" s="56"/>
      <c r="D900" s="120"/>
      <c r="E900" s="53"/>
      <c r="H900" s="106"/>
      <c r="I900" s="72"/>
      <c r="J900" s="21"/>
      <c r="K900" s="21"/>
      <c r="L900" s="21"/>
      <c r="M900" s="22"/>
      <c r="N900" s="22"/>
      <c r="O900" s="22"/>
      <c r="P900" s="22"/>
      <c r="Q900" s="22"/>
      <c r="R900" s="23"/>
      <c r="S900" s="22"/>
      <c r="T900" s="22"/>
      <c r="U900" s="22"/>
      <c r="V900" s="22"/>
      <c r="W900" s="24"/>
      <c r="X900" s="24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  <c r="AI900" s="22"/>
      <c r="AJ900" s="22"/>
      <c r="AK900" s="22"/>
      <c r="AL900" s="22"/>
      <c r="AM900" s="22"/>
      <c r="AN900" s="22"/>
      <c r="AO900" s="22"/>
      <c r="AP900" s="22"/>
      <c r="AQ900" s="22"/>
      <c r="AR900" s="22"/>
      <c r="AS900" s="22"/>
      <c r="AT900" s="22"/>
      <c r="AU900" s="22"/>
      <c r="AV900" s="22"/>
      <c r="AW900" s="22"/>
      <c r="AX900" s="22"/>
      <c r="AY900" s="22"/>
      <c r="AZ900" s="22"/>
      <c r="BA900" s="22"/>
      <c r="BB900" s="22"/>
      <c r="BC900" s="22"/>
      <c r="BD900" s="22"/>
      <c r="BE900" s="22"/>
      <c r="BF900" s="22"/>
      <c r="BG900" s="22"/>
      <c r="BH900" s="22"/>
      <c r="BI900" s="22"/>
    </row>
    <row r="901">
      <c r="A901" s="25"/>
      <c r="B901" s="50"/>
      <c r="C901" s="56"/>
      <c r="D901" s="120"/>
      <c r="E901" s="53"/>
      <c r="H901" s="106"/>
      <c r="I901" s="72"/>
      <c r="J901" s="21"/>
      <c r="K901" s="21"/>
      <c r="L901" s="21"/>
      <c r="M901" s="22"/>
      <c r="N901" s="22"/>
      <c r="O901" s="22"/>
      <c r="P901" s="22"/>
      <c r="Q901" s="22"/>
      <c r="R901" s="23"/>
      <c r="S901" s="22"/>
      <c r="T901" s="22"/>
      <c r="U901" s="22"/>
      <c r="V901" s="22"/>
      <c r="W901" s="24"/>
      <c r="X901" s="24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  <c r="AI901" s="22"/>
      <c r="AJ901" s="22"/>
      <c r="AK901" s="22"/>
      <c r="AL901" s="22"/>
      <c r="AM901" s="22"/>
      <c r="AN901" s="22"/>
      <c r="AO901" s="22"/>
      <c r="AP901" s="22"/>
      <c r="AQ901" s="22"/>
      <c r="AR901" s="22"/>
      <c r="AS901" s="22"/>
      <c r="AT901" s="22"/>
      <c r="AU901" s="22"/>
      <c r="AV901" s="22"/>
      <c r="AW901" s="22"/>
      <c r="AX901" s="22"/>
      <c r="AY901" s="22"/>
      <c r="AZ901" s="22"/>
      <c r="BA901" s="22"/>
      <c r="BB901" s="22"/>
      <c r="BC901" s="22"/>
      <c r="BD901" s="22"/>
      <c r="BE901" s="22"/>
      <c r="BF901" s="22"/>
      <c r="BG901" s="22"/>
      <c r="BH901" s="22"/>
      <c r="BI901" s="22"/>
    </row>
    <row r="902">
      <c r="A902" s="25"/>
      <c r="B902" s="50"/>
      <c r="C902" s="56"/>
      <c r="D902" s="120"/>
      <c r="E902" s="53"/>
      <c r="H902" s="106"/>
      <c r="I902" s="72"/>
      <c r="J902" s="21"/>
      <c r="K902" s="21"/>
      <c r="L902" s="21"/>
      <c r="M902" s="22"/>
      <c r="N902" s="22"/>
      <c r="O902" s="22"/>
      <c r="P902" s="22"/>
      <c r="Q902" s="22"/>
      <c r="R902" s="23"/>
      <c r="S902" s="22"/>
      <c r="T902" s="22"/>
      <c r="U902" s="22"/>
      <c r="V902" s="22"/>
      <c r="W902" s="24"/>
      <c r="X902" s="24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  <c r="AI902" s="22"/>
      <c r="AJ902" s="22"/>
      <c r="AK902" s="22"/>
      <c r="AL902" s="22"/>
      <c r="AM902" s="22"/>
      <c r="AN902" s="22"/>
      <c r="AO902" s="22"/>
      <c r="AP902" s="22"/>
      <c r="AQ902" s="22"/>
      <c r="AR902" s="22"/>
      <c r="AS902" s="22"/>
      <c r="AT902" s="22"/>
      <c r="AU902" s="22"/>
      <c r="AV902" s="22"/>
      <c r="AW902" s="22"/>
      <c r="AX902" s="22"/>
      <c r="AY902" s="22"/>
      <c r="AZ902" s="22"/>
      <c r="BA902" s="22"/>
      <c r="BB902" s="22"/>
      <c r="BC902" s="22"/>
      <c r="BD902" s="22"/>
      <c r="BE902" s="22"/>
      <c r="BF902" s="22"/>
      <c r="BG902" s="22"/>
      <c r="BH902" s="22"/>
      <c r="BI902" s="22"/>
    </row>
    <row r="903">
      <c r="A903" s="25"/>
      <c r="B903" s="50"/>
      <c r="C903" s="56"/>
      <c r="D903" s="120"/>
      <c r="E903" s="53"/>
      <c r="H903" s="106"/>
      <c r="I903" s="72"/>
      <c r="J903" s="21"/>
      <c r="K903" s="21"/>
      <c r="L903" s="21"/>
      <c r="M903" s="22"/>
      <c r="N903" s="22"/>
      <c r="O903" s="22"/>
      <c r="P903" s="22"/>
      <c r="Q903" s="22"/>
      <c r="R903" s="23"/>
      <c r="S903" s="22"/>
      <c r="T903" s="22"/>
      <c r="U903" s="22"/>
      <c r="V903" s="22"/>
      <c r="W903" s="24"/>
      <c r="X903" s="24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  <c r="AI903" s="22"/>
      <c r="AJ903" s="22"/>
      <c r="AK903" s="22"/>
      <c r="AL903" s="22"/>
      <c r="AM903" s="22"/>
      <c r="AN903" s="22"/>
      <c r="AO903" s="22"/>
      <c r="AP903" s="22"/>
      <c r="AQ903" s="22"/>
      <c r="AR903" s="22"/>
      <c r="AS903" s="22"/>
      <c r="AT903" s="22"/>
      <c r="AU903" s="22"/>
      <c r="AV903" s="22"/>
      <c r="AW903" s="22"/>
      <c r="AX903" s="22"/>
      <c r="AY903" s="22"/>
      <c r="AZ903" s="22"/>
      <c r="BA903" s="22"/>
      <c r="BB903" s="22"/>
      <c r="BC903" s="22"/>
      <c r="BD903" s="22"/>
      <c r="BE903" s="22"/>
      <c r="BF903" s="22"/>
      <c r="BG903" s="22"/>
      <c r="BH903" s="22"/>
      <c r="BI903" s="22"/>
    </row>
    <row r="904">
      <c r="A904" s="25"/>
      <c r="B904" s="50"/>
      <c r="C904" s="56"/>
      <c r="D904" s="120"/>
      <c r="E904" s="53"/>
      <c r="H904" s="106"/>
      <c r="I904" s="72"/>
      <c r="J904" s="21"/>
      <c r="K904" s="21"/>
      <c r="L904" s="21"/>
      <c r="M904" s="22"/>
      <c r="N904" s="22"/>
      <c r="O904" s="22"/>
      <c r="P904" s="22"/>
      <c r="Q904" s="22"/>
      <c r="R904" s="23"/>
      <c r="S904" s="22"/>
      <c r="T904" s="22"/>
      <c r="U904" s="22"/>
      <c r="V904" s="22"/>
      <c r="W904" s="24"/>
      <c r="X904" s="24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  <c r="AI904" s="22"/>
      <c r="AJ904" s="22"/>
      <c r="AK904" s="22"/>
      <c r="AL904" s="22"/>
      <c r="AM904" s="22"/>
      <c r="AN904" s="22"/>
      <c r="AO904" s="22"/>
      <c r="AP904" s="22"/>
      <c r="AQ904" s="22"/>
      <c r="AR904" s="22"/>
      <c r="AS904" s="22"/>
      <c r="AT904" s="22"/>
      <c r="AU904" s="22"/>
      <c r="AV904" s="22"/>
      <c r="AW904" s="22"/>
      <c r="AX904" s="22"/>
      <c r="AY904" s="22"/>
      <c r="AZ904" s="22"/>
      <c r="BA904" s="22"/>
      <c r="BB904" s="22"/>
      <c r="BC904" s="22"/>
      <c r="BD904" s="22"/>
      <c r="BE904" s="22"/>
      <c r="BF904" s="22"/>
      <c r="BG904" s="22"/>
      <c r="BH904" s="22"/>
      <c r="BI904" s="22"/>
    </row>
    <row r="905">
      <c r="A905" s="25"/>
      <c r="B905" s="50"/>
      <c r="C905" s="56"/>
      <c r="D905" s="120"/>
      <c r="E905" s="53"/>
      <c r="H905" s="106"/>
      <c r="I905" s="72"/>
      <c r="J905" s="21"/>
      <c r="K905" s="21"/>
      <c r="L905" s="21"/>
      <c r="M905" s="22"/>
      <c r="N905" s="22"/>
      <c r="O905" s="22"/>
      <c r="P905" s="22"/>
      <c r="Q905" s="22"/>
      <c r="R905" s="23"/>
      <c r="S905" s="22"/>
      <c r="T905" s="22"/>
      <c r="U905" s="22"/>
      <c r="V905" s="22"/>
      <c r="W905" s="24"/>
      <c r="X905" s="24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  <c r="AI905" s="22"/>
      <c r="AJ905" s="22"/>
      <c r="AK905" s="22"/>
      <c r="AL905" s="22"/>
      <c r="AM905" s="22"/>
      <c r="AN905" s="22"/>
      <c r="AO905" s="22"/>
      <c r="AP905" s="22"/>
      <c r="AQ905" s="22"/>
      <c r="AR905" s="22"/>
      <c r="AS905" s="22"/>
      <c r="AT905" s="22"/>
      <c r="AU905" s="22"/>
      <c r="AV905" s="22"/>
      <c r="AW905" s="22"/>
      <c r="AX905" s="22"/>
      <c r="AY905" s="22"/>
      <c r="AZ905" s="22"/>
      <c r="BA905" s="22"/>
      <c r="BB905" s="22"/>
      <c r="BC905" s="22"/>
      <c r="BD905" s="22"/>
      <c r="BE905" s="22"/>
      <c r="BF905" s="22"/>
      <c r="BG905" s="22"/>
      <c r="BH905" s="22"/>
      <c r="BI905" s="22"/>
    </row>
    <row r="906">
      <c r="A906" s="25"/>
      <c r="B906" s="50"/>
      <c r="C906" s="56"/>
      <c r="D906" s="120"/>
      <c r="E906" s="53"/>
      <c r="H906" s="106"/>
      <c r="I906" s="72"/>
      <c r="J906" s="21"/>
      <c r="K906" s="21"/>
      <c r="L906" s="21"/>
      <c r="M906" s="22"/>
      <c r="N906" s="22"/>
      <c r="O906" s="22"/>
      <c r="P906" s="22"/>
      <c r="Q906" s="22"/>
      <c r="R906" s="23"/>
      <c r="S906" s="22"/>
      <c r="T906" s="22"/>
      <c r="U906" s="22"/>
      <c r="V906" s="22"/>
      <c r="W906" s="24"/>
      <c r="X906" s="24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  <c r="AI906" s="22"/>
      <c r="AJ906" s="22"/>
      <c r="AK906" s="22"/>
      <c r="AL906" s="22"/>
      <c r="AM906" s="22"/>
      <c r="AN906" s="22"/>
      <c r="AO906" s="22"/>
      <c r="AP906" s="22"/>
      <c r="AQ906" s="22"/>
      <c r="AR906" s="22"/>
      <c r="AS906" s="22"/>
      <c r="AT906" s="22"/>
      <c r="AU906" s="22"/>
      <c r="AV906" s="22"/>
      <c r="AW906" s="22"/>
      <c r="AX906" s="22"/>
      <c r="AY906" s="22"/>
      <c r="AZ906" s="22"/>
      <c r="BA906" s="22"/>
      <c r="BB906" s="22"/>
      <c r="BC906" s="22"/>
      <c r="BD906" s="22"/>
      <c r="BE906" s="22"/>
      <c r="BF906" s="22"/>
      <c r="BG906" s="22"/>
      <c r="BH906" s="22"/>
      <c r="BI906" s="22"/>
    </row>
    <row r="907">
      <c r="A907" s="25"/>
      <c r="B907" s="50"/>
      <c r="C907" s="56"/>
      <c r="D907" s="120"/>
      <c r="E907" s="53"/>
      <c r="H907" s="106"/>
      <c r="I907" s="72"/>
      <c r="J907" s="21"/>
      <c r="K907" s="21"/>
      <c r="L907" s="21"/>
      <c r="M907" s="22"/>
      <c r="N907" s="22"/>
      <c r="O907" s="22"/>
      <c r="P907" s="22"/>
      <c r="Q907" s="22"/>
      <c r="R907" s="23"/>
      <c r="S907" s="22"/>
      <c r="T907" s="22"/>
      <c r="U907" s="22"/>
      <c r="V907" s="22"/>
      <c r="W907" s="24"/>
      <c r="X907" s="24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  <c r="AI907" s="22"/>
      <c r="AJ907" s="22"/>
      <c r="AK907" s="22"/>
      <c r="AL907" s="22"/>
      <c r="AM907" s="22"/>
      <c r="AN907" s="22"/>
      <c r="AO907" s="22"/>
      <c r="AP907" s="22"/>
      <c r="AQ907" s="22"/>
      <c r="AR907" s="22"/>
      <c r="AS907" s="22"/>
      <c r="AT907" s="22"/>
      <c r="AU907" s="22"/>
      <c r="AV907" s="22"/>
      <c r="AW907" s="22"/>
      <c r="AX907" s="22"/>
      <c r="AY907" s="22"/>
      <c r="AZ907" s="22"/>
      <c r="BA907" s="22"/>
      <c r="BB907" s="22"/>
      <c r="BC907" s="22"/>
      <c r="BD907" s="22"/>
      <c r="BE907" s="22"/>
      <c r="BF907" s="22"/>
      <c r="BG907" s="22"/>
      <c r="BH907" s="22"/>
      <c r="BI907" s="22"/>
    </row>
    <row r="908">
      <c r="A908" s="25"/>
      <c r="B908" s="50"/>
      <c r="C908" s="56"/>
      <c r="D908" s="120"/>
      <c r="E908" s="53"/>
      <c r="H908" s="106"/>
      <c r="I908" s="72"/>
      <c r="J908" s="21"/>
      <c r="K908" s="21"/>
      <c r="L908" s="21"/>
      <c r="M908" s="22"/>
      <c r="N908" s="22"/>
      <c r="O908" s="22"/>
      <c r="P908" s="22"/>
      <c r="Q908" s="22"/>
      <c r="R908" s="23"/>
      <c r="S908" s="22"/>
      <c r="T908" s="22"/>
      <c r="U908" s="22"/>
      <c r="V908" s="22"/>
      <c r="W908" s="24"/>
      <c r="X908" s="24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  <c r="AI908" s="22"/>
      <c r="AJ908" s="22"/>
      <c r="AK908" s="22"/>
      <c r="AL908" s="22"/>
      <c r="AM908" s="22"/>
      <c r="AN908" s="22"/>
      <c r="AO908" s="22"/>
      <c r="AP908" s="22"/>
      <c r="AQ908" s="22"/>
      <c r="AR908" s="22"/>
      <c r="AS908" s="22"/>
      <c r="AT908" s="22"/>
      <c r="AU908" s="22"/>
      <c r="AV908" s="22"/>
      <c r="AW908" s="22"/>
      <c r="AX908" s="22"/>
      <c r="AY908" s="22"/>
      <c r="AZ908" s="22"/>
      <c r="BA908" s="22"/>
      <c r="BB908" s="22"/>
      <c r="BC908" s="22"/>
      <c r="BD908" s="22"/>
      <c r="BE908" s="22"/>
      <c r="BF908" s="22"/>
      <c r="BG908" s="22"/>
      <c r="BH908" s="22"/>
      <c r="BI908" s="22"/>
    </row>
    <row r="909">
      <c r="A909" s="25"/>
      <c r="B909" s="50"/>
      <c r="C909" s="56"/>
      <c r="D909" s="120"/>
      <c r="E909" s="53"/>
      <c r="H909" s="106"/>
      <c r="I909" s="72"/>
      <c r="J909" s="21"/>
      <c r="K909" s="21"/>
      <c r="L909" s="21"/>
      <c r="M909" s="22"/>
      <c r="N909" s="22"/>
      <c r="O909" s="22"/>
      <c r="P909" s="22"/>
      <c r="Q909" s="22"/>
      <c r="R909" s="23"/>
      <c r="S909" s="22"/>
      <c r="T909" s="22"/>
      <c r="U909" s="22"/>
      <c r="V909" s="22"/>
      <c r="W909" s="24"/>
      <c r="X909" s="24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  <c r="AI909" s="22"/>
      <c r="AJ909" s="22"/>
      <c r="AK909" s="22"/>
      <c r="AL909" s="22"/>
      <c r="AM909" s="22"/>
      <c r="AN909" s="22"/>
      <c r="AO909" s="22"/>
      <c r="AP909" s="22"/>
      <c r="AQ909" s="22"/>
      <c r="AR909" s="22"/>
      <c r="AS909" s="22"/>
      <c r="AT909" s="22"/>
      <c r="AU909" s="22"/>
      <c r="AV909" s="22"/>
      <c r="AW909" s="22"/>
      <c r="AX909" s="22"/>
      <c r="AY909" s="22"/>
      <c r="AZ909" s="22"/>
      <c r="BA909" s="22"/>
      <c r="BB909" s="22"/>
      <c r="BC909" s="22"/>
      <c r="BD909" s="22"/>
      <c r="BE909" s="22"/>
      <c r="BF909" s="22"/>
      <c r="BG909" s="22"/>
      <c r="BH909" s="22"/>
      <c r="BI909" s="22"/>
    </row>
    <row r="910">
      <c r="A910" s="25"/>
      <c r="B910" s="50"/>
      <c r="C910" s="56"/>
      <c r="D910" s="120"/>
      <c r="E910" s="53"/>
      <c r="H910" s="106"/>
      <c r="I910" s="72"/>
      <c r="J910" s="21"/>
      <c r="K910" s="21"/>
      <c r="L910" s="21"/>
      <c r="M910" s="22"/>
      <c r="N910" s="22"/>
      <c r="O910" s="22"/>
      <c r="P910" s="22"/>
      <c r="Q910" s="22"/>
      <c r="R910" s="23"/>
      <c r="S910" s="22"/>
      <c r="T910" s="22"/>
      <c r="U910" s="22"/>
      <c r="V910" s="22"/>
      <c r="W910" s="24"/>
      <c r="X910" s="24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  <c r="AI910" s="22"/>
      <c r="AJ910" s="22"/>
      <c r="AK910" s="22"/>
      <c r="AL910" s="22"/>
      <c r="AM910" s="22"/>
      <c r="AN910" s="22"/>
      <c r="AO910" s="22"/>
      <c r="AP910" s="22"/>
      <c r="AQ910" s="22"/>
      <c r="AR910" s="22"/>
      <c r="AS910" s="22"/>
      <c r="AT910" s="22"/>
      <c r="AU910" s="22"/>
      <c r="AV910" s="22"/>
      <c r="AW910" s="22"/>
      <c r="AX910" s="22"/>
      <c r="AY910" s="22"/>
      <c r="AZ910" s="22"/>
      <c r="BA910" s="22"/>
      <c r="BB910" s="22"/>
      <c r="BC910" s="22"/>
      <c r="BD910" s="22"/>
      <c r="BE910" s="22"/>
      <c r="BF910" s="22"/>
      <c r="BG910" s="22"/>
      <c r="BH910" s="22"/>
      <c r="BI910" s="22"/>
    </row>
    <row r="911">
      <c r="A911" s="25"/>
      <c r="B911" s="50"/>
      <c r="C911" s="56"/>
      <c r="D911" s="120"/>
      <c r="E911" s="53"/>
      <c r="H911" s="106"/>
      <c r="I911" s="72"/>
      <c r="J911" s="21"/>
      <c r="K911" s="21"/>
      <c r="L911" s="21"/>
      <c r="M911" s="22"/>
      <c r="N911" s="22"/>
      <c r="O911" s="22"/>
      <c r="P911" s="22"/>
      <c r="Q911" s="22"/>
      <c r="R911" s="23"/>
      <c r="S911" s="22"/>
      <c r="T911" s="22"/>
      <c r="U911" s="22"/>
      <c r="V911" s="22"/>
      <c r="W911" s="24"/>
      <c r="X911" s="24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  <c r="AI911" s="22"/>
      <c r="AJ911" s="22"/>
      <c r="AK911" s="22"/>
      <c r="AL911" s="22"/>
      <c r="AM911" s="22"/>
      <c r="AN911" s="22"/>
      <c r="AO911" s="22"/>
      <c r="AP911" s="22"/>
      <c r="AQ911" s="22"/>
      <c r="AR911" s="22"/>
      <c r="AS911" s="22"/>
      <c r="AT911" s="22"/>
      <c r="AU911" s="22"/>
      <c r="AV911" s="22"/>
      <c r="AW911" s="22"/>
      <c r="AX911" s="22"/>
      <c r="AY911" s="22"/>
      <c r="AZ911" s="22"/>
      <c r="BA911" s="22"/>
      <c r="BB911" s="22"/>
      <c r="BC911" s="22"/>
      <c r="BD911" s="22"/>
      <c r="BE911" s="22"/>
      <c r="BF911" s="22"/>
      <c r="BG911" s="22"/>
      <c r="BH911" s="22"/>
      <c r="BI911" s="22"/>
    </row>
    <row r="912">
      <c r="A912" s="25"/>
      <c r="B912" s="50"/>
      <c r="C912" s="56"/>
      <c r="D912" s="120"/>
      <c r="E912" s="53"/>
      <c r="H912" s="106"/>
      <c r="I912" s="72"/>
      <c r="J912" s="21"/>
      <c r="K912" s="21"/>
      <c r="L912" s="21"/>
      <c r="M912" s="22"/>
      <c r="N912" s="22"/>
      <c r="O912" s="22"/>
      <c r="P912" s="22"/>
      <c r="Q912" s="22"/>
      <c r="R912" s="23"/>
      <c r="S912" s="22"/>
      <c r="T912" s="22"/>
      <c r="U912" s="22"/>
      <c r="V912" s="22"/>
      <c r="W912" s="24"/>
      <c r="X912" s="24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  <c r="AI912" s="22"/>
      <c r="AJ912" s="22"/>
      <c r="AK912" s="22"/>
      <c r="AL912" s="22"/>
      <c r="AM912" s="22"/>
      <c r="AN912" s="22"/>
      <c r="AO912" s="22"/>
      <c r="AP912" s="22"/>
      <c r="AQ912" s="22"/>
      <c r="AR912" s="22"/>
      <c r="AS912" s="22"/>
      <c r="AT912" s="22"/>
      <c r="AU912" s="22"/>
      <c r="AV912" s="22"/>
      <c r="AW912" s="22"/>
      <c r="AX912" s="22"/>
      <c r="AY912" s="22"/>
      <c r="AZ912" s="22"/>
      <c r="BA912" s="22"/>
      <c r="BB912" s="22"/>
      <c r="BC912" s="22"/>
      <c r="BD912" s="22"/>
      <c r="BE912" s="22"/>
      <c r="BF912" s="22"/>
      <c r="BG912" s="22"/>
      <c r="BH912" s="22"/>
      <c r="BI912" s="22"/>
    </row>
    <row r="913">
      <c r="A913" s="25"/>
      <c r="B913" s="50"/>
      <c r="C913" s="56"/>
      <c r="D913" s="120"/>
      <c r="E913" s="53"/>
      <c r="H913" s="106"/>
      <c r="I913" s="72"/>
      <c r="J913" s="21"/>
      <c r="K913" s="21"/>
      <c r="L913" s="21"/>
      <c r="M913" s="22"/>
      <c r="N913" s="22"/>
      <c r="O913" s="22"/>
      <c r="P913" s="22"/>
      <c r="Q913" s="22"/>
      <c r="R913" s="23"/>
      <c r="S913" s="22"/>
      <c r="T913" s="22"/>
      <c r="U913" s="22"/>
      <c r="V913" s="22"/>
      <c r="W913" s="24"/>
      <c r="X913" s="24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  <c r="AI913" s="22"/>
      <c r="AJ913" s="22"/>
      <c r="AK913" s="22"/>
      <c r="AL913" s="22"/>
      <c r="AM913" s="22"/>
      <c r="AN913" s="22"/>
      <c r="AO913" s="22"/>
      <c r="AP913" s="22"/>
      <c r="AQ913" s="22"/>
      <c r="AR913" s="22"/>
      <c r="AS913" s="22"/>
      <c r="AT913" s="22"/>
      <c r="AU913" s="22"/>
      <c r="AV913" s="22"/>
      <c r="AW913" s="22"/>
      <c r="AX913" s="22"/>
      <c r="AY913" s="22"/>
      <c r="AZ913" s="22"/>
      <c r="BA913" s="22"/>
      <c r="BB913" s="22"/>
      <c r="BC913" s="22"/>
      <c r="BD913" s="22"/>
      <c r="BE913" s="22"/>
      <c r="BF913" s="22"/>
      <c r="BG913" s="22"/>
      <c r="BH913" s="22"/>
      <c r="BI913" s="22"/>
    </row>
    <row r="914">
      <c r="A914" s="25"/>
      <c r="B914" s="50"/>
      <c r="C914" s="56"/>
      <c r="D914" s="120"/>
      <c r="E914" s="53"/>
      <c r="H914" s="106"/>
      <c r="I914" s="72"/>
      <c r="J914" s="21"/>
      <c r="K914" s="21"/>
      <c r="L914" s="21"/>
      <c r="M914" s="22"/>
      <c r="N914" s="22"/>
      <c r="O914" s="22"/>
      <c r="P914" s="22"/>
      <c r="Q914" s="22"/>
      <c r="R914" s="23"/>
      <c r="S914" s="22"/>
      <c r="T914" s="22"/>
      <c r="U914" s="22"/>
      <c r="V914" s="22"/>
      <c r="W914" s="24"/>
      <c r="X914" s="24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  <c r="AI914" s="22"/>
      <c r="AJ914" s="22"/>
      <c r="AK914" s="22"/>
      <c r="AL914" s="22"/>
      <c r="AM914" s="22"/>
      <c r="AN914" s="22"/>
      <c r="AO914" s="22"/>
      <c r="AP914" s="22"/>
      <c r="AQ914" s="22"/>
      <c r="AR914" s="22"/>
      <c r="AS914" s="22"/>
      <c r="AT914" s="22"/>
      <c r="AU914" s="22"/>
      <c r="AV914" s="22"/>
      <c r="AW914" s="22"/>
      <c r="AX914" s="22"/>
      <c r="AY914" s="22"/>
      <c r="AZ914" s="22"/>
      <c r="BA914" s="22"/>
      <c r="BB914" s="22"/>
      <c r="BC914" s="22"/>
      <c r="BD914" s="22"/>
      <c r="BE914" s="22"/>
      <c r="BF914" s="22"/>
      <c r="BG914" s="22"/>
      <c r="BH914" s="22"/>
      <c r="BI914" s="22"/>
    </row>
    <row r="915">
      <c r="A915" s="25"/>
      <c r="B915" s="50"/>
      <c r="C915" s="56"/>
      <c r="D915" s="120"/>
      <c r="E915" s="53"/>
      <c r="H915" s="106"/>
      <c r="I915" s="72"/>
      <c r="J915" s="21"/>
      <c r="K915" s="21"/>
      <c r="L915" s="21"/>
      <c r="M915" s="22"/>
      <c r="N915" s="22"/>
      <c r="O915" s="22"/>
      <c r="P915" s="22"/>
      <c r="Q915" s="22"/>
      <c r="R915" s="23"/>
      <c r="S915" s="22"/>
      <c r="T915" s="22"/>
      <c r="U915" s="22"/>
      <c r="V915" s="22"/>
      <c r="W915" s="24"/>
      <c r="X915" s="24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  <c r="AI915" s="22"/>
      <c r="AJ915" s="22"/>
      <c r="AK915" s="22"/>
      <c r="AL915" s="22"/>
      <c r="AM915" s="22"/>
      <c r="AN915" s="22"/>
      <c r="AO915" s="22"/>
      <c r="AP915" s="22"/>
      <c r="AQ915" s="22"/>
      <c r="AR915" s="22"/>
      <c r="AS915" s="22"/>
      <c r="AT915" s="22"/>
      <c r="AU915" s="22"/>
      <c r="AV915" s="22"/>
      <c r="AW915" s="22"/>
      <c r="AX915" s="22"/>
      <c r="AY915" s="22"/>
      <c r="AZ915" s="22"/>
      <c r="BA915" s="22"/>
      <c r="BB915" s="22"/>
      <c r="BC915" s="22"/>
      <c r="BD915" s="22"/>
      <c r="BE915" s="22"/>
      <c r="BF915" s="22"/>
      <c r="BG915" s="22"/>
      <c r="BH915" s="22"/>
      <c r="BI915" s="22"/>
    </row>
    <row r="916">
      <c r="A916" s="25"/>
      <c r="B916" s="50"/>
      <c r="C916" s="56"/>
      <c r="D916" s="120"/>
      <c r="E916" s="53"/>
      <c r="H916" s="106"/>
      <c r="I916" s="72"/>
      <c r="J916" s="21"/>
      <c r="K916" s="21"/>
      <c r="L916" s="21"/>
      <c r="M916" s="22"/>
      <c r="N916" s="22"/>
      <c r="O916" s="22"/>
      <c r="P916" s="22"/>
      <c r="Q916" s="22"/>
      <c r="R916" s="23"/>
      <c r="S916" s="22"/>
      <c r="T916" s="22"/>
      <c r="U916" s="22"/>
      <c r="V916" s="22"/>
      <c r="W916" s="24"/>
      <c r="X916" s="24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  <c r="AI916" s="22"/>
      <c r="AJ916" s="22"/>
      <c r="AK916" s="22"/>
      <c r="AL916" s="22"/>
      <c r="AM916" s="22"/>
      <c r="AN916" s="22"/>
      <c r="AO916" s="22"/>
      <c r="AP916" s="22"/>
      <c r="AQ916" s="22"/>
      <c r="AR916" s="22"/>
      <c r="AS916" s="22"/>
      <c r="AT916" s="22"/>
      <c r="AU916" s="22"/>
      <c r="AV916" s="22"/>
      <c r="AW916" s="22"/>
      <c r="AX916" s="22"/>
      <c r="AY916" s="22"/>
      <c r="AZ916" s="22"/>
      <c r="BA916" s="22"/>
      <c r="BB916" s="22"/>
      <c r="BC916" s="22"/>
      <c r="BD916" s="22"/>
      <c r="BE916" s="22"/>
      <c r="BF916" s="22"/>
      <c r="BG916" s="22"/>
      <c r="BH916" s="22"/>
      <c r="BI916" s="22"/>
    </row>
    <row r="917">
      <c r="A917" s="25"/>
      <c r="B917" s="50"/>
      <c r="C917" s="56"/>
      <c r="D917" s="120"/>
      <c r="E917" s="53"/>
      <c r="H917" s="106"/>
      <c r="I917" s="72"/>
      <c r="J917" s="21"/>
      <c r="K917" s="21"/>
      <c r="L917" s="21"/>
      <c r="M917" s="22"/>
      <c r="N917" s="22"/>
      <c r="O917" s="22"/>
      <c r="P917" s="22"/>
      <c r="Q917" s="22"/>
      <c r="R917" s="23"/>
      <c r="S917" s="22"/>
      <c r="T917" s="22"/>
      <c r="U917" s="22"/>
      <c r="V917" s="22"/>
      <c r="W917" s="24"/>
      <c r="X917" s="24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  <c r="AI917" s="22"/>
      <c r="AJ917" s="22"/>
      <c r="AK917" s="22"/>
      <c r="AL917" s="22"/>
      <c r="AM917" s="22"/>
      <c r="AN917" s="22"/>
      <c r="AO917" s="22"/>
      <c r="AP917" s="22"/>
      <c r="AQ917" s="22"/>
      <c r="AR917" s="22"/>
      <c r="AS917" s="22"/>
      <c r="AT917" s="22"/>
      <c r="AU917" s="22"/>
      <c r="AV917" s="22"/>
      <c r="AW917" s="22"/>
      <c r="AX917" s="22"/>
      <c r="AY917" s="22"/>
      <c r="AZ917" s="22"/>
      <c r="BA917" s="22"/>
      <c r="BB917" s="22"/>
      <c r="BC917" s="22"/>
      <c r="BD917" s="22"/>
      <c r="BE917" s="22"/>
      <c r="BF917" s="22"/>
      <c r="BG917" s="22"/>
      <c r="BH917" s="22"/>
      <c r="BI917" s="22"/>
    </row>
    <row r="918">
      <c r="A918" s="25"/>
      <c r="B918" s="50"/>
      <c r="C918" s="56"/>
      <c r="D918" s="120"/>
      <c r="E918" s="53"/>
      <c r="H918" s="106"/>
      <c r="I918" s="72"/>
      <c r="J918" s="21"/>
      <c r="K918" s="21"/>
      <c r="L918" s="21"/>
      <c r="M918" s="22"/>
      <c r="N918" s="22"/>
      <c r="O918" s="22"/>
      <c r="P918" s="22"/>
      <c r="Q918" s="22"/>
      <c r="R918" s="23"/>
      <c r="S918" s="22"/>
      <c r="T918" s="22"/>
      <c r="U918" s="22"/>
      <c r="V918" s="22"/>
      <c r="W918" s="24"/>
      <c r="X918" s="24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  <c r="AI918" s="22"/>
      <c r="AJ918" s="22"/>
      <c r="AK918" s="22"/>
      <c r="AL918" s="22"/>
      <c r="AM918" s="22"/>
      <c r="AN918" s="22"/>
      <c r="AO918" s="22"/>
      <c r="AP918" s="22"/>
      <c r="AQ918" s="22"/>
      <c r="AR918" s="22"/>
      <c r="AS918" s="22"/>
      <c r="AT918" s="22"/>
      <c r="AU918" s="22"/>
      <c r="AV918" s="22"/>
      <c r="AW918" s="22"/>
      <c r="AX918" s="22"/>
      <c r="AY918" s="22"/>
      <c r="AZ918" s="22"/>
      <c r="BA918" s="22"/>
      <c r="BB918" s="22"/>
      <c r="BC918" s="22"/>
      <c r="BD918" s="22"/>
      <c r="BE918" s="22"/>
      <c r="BF918" s="22"/>
      <c r="BG918" s="22"/>
      <c r="BH918" s="22"/>
      <c r="BI918" s="22"/>
    </row>
    <row r="919">
      <c r="A919" s="25"/>
      <c r="B919" s="50"/>
      <c r="C919" s="56"/>
      <c r="D919" s="120"/>
      <c r="E919" s="53"/>
      <c r="H919" s="106"/>
      <c r="I919" s="72"/>
      <c r="J919" s="21"/>
      <c r="K919" s="21"/>
      <c r="L919" s="21"/>
      <c r="M919" s="22"/>
      <c r="N919" s="22"/>
      <c r="O919" s="22"/>
      <c r="P919" s="22"/>
      <c r="Q919" s="22"/>
      <c r="R919" s="23"/>
      <c r="S919" s="22"/>
      <c r="T919" s="22"/>
      <c r="U919" s="22"/>
      <c r="V919" s="22"/>
      <c r="W919" s="24"/>
      <c r="X919" s="24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  <c r="AI919" s="22"/>
      <c r="AJ919" s="22"/>
      <c r="AK919" s="22"/>
      <c r="AL919" s="22"/>
      <c r="AM919" s="22"/>
      <c r="AN919" s="22"/>
      <c r="AO919" s="22"/>
      <c r="AP919" s="22"/>
      <c r="AQ919" s="22"/>
      <c r="AR919" s="22"/>
      <c r="AS919" s="22"/>
      <c r="AT919" s="22"/>
      <c r="AU919" s="22"/>
      <c r="AV919" s="22"/>
      <c r="AW919" s="22"/>
      <c r="AX919" s="22"/>
      <c r="AY919" s="22"/>
      <c r="AZ919" s="22"/>
      <c r="BA919" s="22"/>
      <c r="BB919" s="22"/>
      <c r="BC919" s="22"/>
      <c r="BD919" s="22"/>
      <c r="BE919" s="22"/>
      <c r="BF919" s="22"/>
      <c r="BG919" s="22"/>
      <c r="BH919" s="22"/>
      <c r="BI919" s="22"/>
    </row>
    <row r="920">
      <c r="A920" s="25"/>
      <c r="B920" s="50"/>
      <c r="C920" s="56"/>
      <c r="D920" s="120"/>
      <c r="E920" s="53"/>
      <c r="H920" s="106"/>
      <c r="I920" s="72"/>
      <c r="J920" s="21"/>
      <c r="K920" s="21"/>
      <c r="L920" s="21"/>
      <c r="M920" s="22"/>
      <c r="N920" s="22"/>
      <c r="O920" s="22"/>
      <c r="P920" s="22"/>
      <c r="Q920" s="22"/>
      <c r="R920" s="23"/>
      <c r="S920" s="22"/>
      <c r="T920" s="22"/>
      <c r="U920" s="22"/>
      <c r="V920" s="22"/>
      <c r="W920" s="24"/>
      <c r="X920" s="24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  <c r="AI920" s="22"/>
      <c r="AJ920" s="22"/>
      <c r="AK920" s="22"/>
      <c r="AL920" s="22"/>
      <c r="AM920" s="22"/>
      <c r="AN920" s="22"/>
      <c r="AO920" s="22"/>
      <c r="AP920" s="22"/>
      <c r="AQ920" s="22"/>
      <c r="AR920" s="22"/>
      <c r="AS920" s="22"/>
      <c r="AT920" s="22"/>
      <c r="AU920" s="22"/>
      <c r="AV920" s="22"/>
      <c r="AW920" s="22"/>
      <c r="AX920" s="22"/>
      <c r="AY920" s="22"/>
      <c r="AZ920" s="22"/>
      <c r="BA920" s="22"/>
      <c r="BB920" s="22"/>
      <c r="BC920" s="22"/>
      <c r="BD920" s="22"/>
      <c r="BE920" s="22"/>
      <c r="BF920" s="22"/>
      <c r="BG920" s="22"/>
      <c r="BH920" s="22"/>
      <c r="BI920" s="22"/>
    </row>
    <row r="921">
      <c r="A921" s="25"/>
      <c r="B921" s="50"/>
      <c r="C921" s="56"/>
      <c r="D921" s="120"/>
      <c r="E921" s="53"/>
      <c r="H921" s="106"/>
      <c r="I921" s="72"/>
      <c r="J921" s="21"/>
      <c r="K921" s="21"/>
      <c r="L921" s="21"/>
      <c r="M921" s="22"/>
      <c r="N921" s="22"/>
      <c r="O921" s="22"/>
      <c r="P921" s="22"/>
      <c r="Q921" s="22"/>
      <c r="R921" s="23"/>
      <c r="S921" s="22"/>
      <c r="T921" s="22"/>
      <c r="U921" s="22"/>
      <c r="V921" s="22"/>
      <c r="W921" s="24"/>
      <c r="X921" s="24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  <c r="AI921" s="22"/>
      <c r="AJ921" s="22"/>
      <c r="AK921" s="22"/>
      <c r="AL921" s="22"/>
      <c r="AM921" s="22"/>
      <c r="AN921" s="22"/>
      <c r="AO921" s="22"/>
      <c r="AP921" s="22"/>
      <c r="AQ921" s="22"/>
      <c r="AR921" s="22"/>
      <c r="AS921" s="22"/>
      <c r="AT921" s="22"/>
      <c r="AU921" s="22"/>
      <c r="AV921" s="22"/>
      <c r="AW921" s="22"/>
      <c r="AX921" s="22"/>
      <c r="AY921" s="22"/>
      <c r="AZ921" s="22"/>
      <c r="BA921" s="22"/>
      <c r="BB921" s="22"/>
      <c r="BC921" s="22"/>
      <c r="BD921" s="22"/>
      <c r="BE921" s="22"/>
      <c r="BF921" s="22"/>
      <c r="BG921" s="22"/>
      <c r="BH921" s="22"/>
      <c r="BI921" s="22"/>
    </row>
    <row r="922">
      <c r="A922" s="25"/>
      <c r="B922" s="50"/>
      <c r="C922" s="56"/>
      <c r="D922" s="120"/>
      <c r="E922" s="53"/>
      <c r="H922" s="106"/>
      <c r="I922" s="72"/>
      <c r="J922" s="21"/>
      <c r="K922" s="21"/>
      <c r="L922" s="21"/>
      <c r="M922" s="22"/>
      <c r="N922" s="22"/>
      <c r="O922" s="22"/>
      <c r="P922" s="22"/>
      <c r="Q922" s="22"/>
      <c r="R922" s="23"/>
      <c r="S922" s="22"/>
      <c r="T922" s="22"/>
      <c r="U922" s="22"/>
      <c r="V922" s="22"/>
      <c r="W922" s="24"/>
      <c r="X922" s="24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  <c r="AI922" s="22"/>
      <c r="AJ922" s="22"/>
      <c r="AK922" s="22"/>
      <c r="AL922" s="22"/>
      <c r="AM922" s="22"/>
      <c r="AN922" s="22"/>
      <c r="AO922" s="22"/>
      <c r="AP922" s="22"/>
      <c r="AQ922" s="22"/>
      <c r="AR922" s="22"/>
      <c r="AS922" s="22"/>
      <c r="AT922" s="22"/>
      <c r="AU922" s="22"/>
      <c r="AV922" s="22"/>
      <c r="AW922" s="22"/>
      <c r="AX922" s="22"/>
      <c r="AY922" s="22"/>
      <c r="AZ922" s="22"/>
      <c r="BA922" s="22"/>
      <c r="BB922" s="22"/>
      <c r="BC922" s="22"/>
      <c r="BD922" s="22"/>
      <c r="BE922" s="22"/>
      <c r="BF922" s="22"/>
      <c r="BG922" s="22"/>
      <c r="BH922" s="22"/>
      <c r="BI922" s="22"/>
    </row>
    <row r="923">
      <c r="A923" s="25"/>
      <c r="B923" s="50"/>
      <c r="C923" s="56"/>
      <c r="D923" s="120"/>
      <c r="E923" s="53"/>
      <c r="H923" s="106"/>
      <c r="I923" s="72"/>
      <c r="J923" s="21"/>
      <c r="K923" s="21"/>
      <c r="L923" s="21"/>
      <c r="M923" s="22"/>
      <c r="N923" s="22"/>
      <c r="O923" s="22"/>
      <c r="P923" s="22"/>
      <c r="Q923" s="22"/>
      <c r="R923" s="23"/>
      <c r="S923" s="22"/>
      <c r="T923" s="22"/>
      <c r="U923" s="22"/>
      <c r="V923" s="22"/>
      <c r="W923" s="24"/>
      <c r="X923" s="24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  <c r="AI923" s="22"/>
      <c r="AJ923" s="22"/>
      <c r="AK923" s="22"/>
      <c r="AL923" s="22"/>
      <c r="AM923" s="22"/>
      <c r="AN923" s="22"/>
      <c r="AO923" s="22"/>
      <c r="AP923" s="22"/>
      <c r="AQ923" s="22"/>
      <c r="AR923" s="22"/>
      <c r="AS923" s="22"/>
      <c r="AT923" s="22"/>
      <c r="AU923" s="22"/>
      <c r="AV923" s="22"/>
      <c r="AW923" s="22"/>
      <c r="AX923" s="22"/>
      <c r="AY923" s="22"/>
      <c r="AZ923" s="22"/>
      <c r="BA923" s="22"/>
      <c r="BB923" s="22"/>
      <c r="BC923" s="22"/>
      <c r="BD923" s="22"/>
      <c r="BE923" s="22"/>
      <c r="BF923" s="22"/>
      <c r="BG923" s="22"/>
      <c r="BH923" s="22"/>
      <c r="BI923" s="22"/>
    </row>
    <row r="924">
      <c r="A924" s="25"/>
      <c r="B924" s="50"/>
      <c r="C924" s="56"/>
      <c r="D924" s="120"/>
      <c r="E924" s="53"/>
      <c r="H924" s="106"/>
      <c r="I924" s="72"/>
      <c r="J924" s="21"/>
      <c r="K924" s="21"/>
      <c r="L924" s="21"/>
      <c r="M924" s="22"/>
      <c r="N924" s="22"/>
      <c r="O924" s="22"/>
      <c r="P924" s="22"/>
      <c r="Q924" s="22"/>
      <c r="R924" s="23"/>
      <c r="S924" s="22"/>
      <c r="T924" s="22"/>
      <c r="U924" s="22"/>
      <c r="V924" s="22"/>
      <c r="W924" s="24"/>
      <c r="X924" s="24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  <c r="AI924" s="22"/>
      <c r="AJ924" s="22"/>
      <c r="AK924" s="22"/>
      <c r="AL924" s="22"/>
      <c r="AM924" s="22"/>
      <c r="AN924" s="22"/>
      <c r="AO924" s="22"/>
      <c r="AP924" s="22"/>
      <c r="AQ924" s="22"/>
      <c r="AR924" s="22"/>
      <c r="AS924" s="22"/>
      <c r="AT924" s="22"/>
      <c r="AU924" s="22"/>
      <c r="AV924" s="22"/>
      <c r="AW924" s="22"/>
      <c r="AX924" s="22"/>
      <c r="AY924" s="22"/>
      <c r="AZ924" s="22"/>
      <c r="BA924" s="22"/>
      <c r="BB924" s="22"/>
      <c r="BC924" s="22"/>
      <c r="BD924" s="22"/>
      <c r="BE924" s="22"/>
      <c r="BF924" s="22"/>
      <c r="BG924" s="22"/>
      <c r="BH924" s="22"/>
      <c r="BI924" s="22"/>
    </row>
    <row r="925">
      <c r="A925" s="25"/>
      <c r="B925" s="50"/>
      <c r="C925" s="56"/>
      <c r="D925" s="120"/>
      <c r="E925" s="53"/>
      <c r="H925" s="106"/>
      <c r="I925" s="72"/>
      <c r="J925" s="21"/>
      <c r="K925" s="21"/>
      <c r="L925" s="21"/>
      <c r="M925" s="22"/>
      <c r="N925" s="22"/>
      <c r="O925" s="22"/>
      <c r="P925" s="22"/>
      <c r="Q925" s="22"/>
      <c r="R925" s="23"/>
      <c r="S925" s="22"/>
      <c r="T925" s="22"/>
      <c r="U925" s="22"/>
      <c r="V925" s="22"/>
      <c r="W925" s="24"/>
      <c r="X925" s="24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  <c r="AI925" s="22"/>
      <c r="AJ925" s="22"/>
      <c r="AK925" s="22"/>
      <c r="AL925" s="22"/>
      <c r="AM925" s="22"/>
      <c r="AN925" s="22"/>
      <c r="AO925" s="22"/>
      <c r="AP925" s="22"/>
      <c r="AQ925" s="22"/>
      <c r="AR925" s="22"/>
      <c r="AS925" s="22"/>
      <c r="AT925" s="22"/>
      <c r="AU925" s="22"/>
      <c r="AV925" s="22"/>
      <c r="AW925" s="22"/>
      <c r="AX925" s="22"/>
      <c r="AY925" s="22"/>
      <c r="AZ925" s="22"/>
      <c r="BA925" s="22"/>
      <c r="BB925" s="22"/>
      <c r="BC925" s="22"/>
      <c r="BD925" s="22"/>
      <c r="BE925" s="22"/>
      <c r="BF925" s="22"/>
      <c r="BG925" s="22"/>
      <c r="BH925" s="22"/>
      <c r="BI925" s="22"/>
    </row>
    <row r="926">
      <c r="A926" s="25"/>
      <c r="B926" s="50"/>
      <c r="C926" s="56"/>
      <c r="D926" s="120"/>
      <c r="E926" s="53"/>
      <c r="H926" s="106"/>
      <c r="I926" s="72"/>
      <c r="J926" s="21"/>
      <c r="K926" s="21"/>
      <c r="L926" s="21"/>
      <c r="M926" s="22"/>
      <c r="N926" s="22"/>
      <c r="O926" s="22"/>
      <c r="P926" s="22"/>
      <c r="Q926" s="22"/>
      <c r="R926" s="23"/>
      <c r="S926" s="22"/>
      <c r="T926" s="22"/>
      <c r="U926" s="22"/>
      <c r="V926" s="22"/>
      <c r="W926" s="24"/>
      <c r="X926" s="24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  <c r="AI926" s="22"/>
      <c r="AJ926" s="22"/>
      <c r="AK926" s="22"/>
      <c r="AL926" s="22"/>
      <c r="AM926" s="22"/>
      <c r="AN926" s="22"/>
      <c r="AO926" s="22"/>
      <c r="AP926" s="22"/>
      <c r="AQ926" s="22"/>
      <c r="AR926" s="22"/>
      <c r="AS926" s="22"/>
      <c r="AT926" s="22"/>
      <c r="AU926" s="22"/>
      <c r="AV926" s="22"/>
      <c r="AW926" s="22"/>
      <c r="AX926" s="22"/>
      <c r="AY926" s="22"/>
      <c r="AZ926" s="22"/>
      <c r="BA926" s="22"/>
      <c r="BB926" s="22"/>
      <c r="BC926" s="22"/>
      <c r="BD926" s="22"/>
      <c r="BE926" s="22"/>
      <c r="BF926" s="22"/>
      <c r="BG926" s="22"/>
      <c r="BH926" s="22"/>
      <c r="BI926" s="22"/>
    </row>
    <row r="927">
      <c r="A927" s="25"/>
      <c r="B927" s="50"/>
      <c r="C927" s="56"/>
      <c r="D927" s="120"/>
      <c r="E927" s="53"/>
      <c r="H927" s="106"/>
      <c r="I927" s="72"/>
      <c r="J927" s="21"/>
      <c r="K927" s="21"/>
      <c r="L927" s="21"/>
      <c r="M927" s="22"/>
      <c r="N927" s="22"/>
      <c r="O927" s="22"/>
      <c r="P927" s="22"/>
      <c r="Q927" s="22"/>
      <c r="R927" s="23"/>
      <c r="S927" s="22"/>
      <c r="T927" s="22"/>
      <c r="U927" s="22"/>
      <c r="V927" s="22"/>
      <c r="W927" s="24"/>
      <c r="X927" s="24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  <c r="AI927" s="22"/>
      <c r="AJ927" s="22"/>
      <c r="AK927" s="22"/>
      <c r="AL927" s="22"/>
      <c r="AM927" s="22"/>
      <c r="AN927" s="22"/>
      <c r="AO927" s="22"/>
      <c r="AP927" s="22"/>
      <c r="AQ927" s="22"/>
      <c r="AR927" s="22"/>
      <c r="AS927" s="22"/>
      <c r="AT927" s="22"/>
      <c r="AU927" s="22"/>
      <c r="AV927" s="22"/>
      <c r="AW927" s="22"/>
      <c r="AX927" s="22"/>
      <c r="AY927" s="22"/>
      <c r="AZ927" s="22"/>
      <c r="BA927" s="22"/>
      <c r="BB927" s="22"/>
      <c r="BC927" s="22"/>
      <c r="BD927" s="22"/>
      <c r="BE927" s="22"/>
      <c r="BF927" s="22"/>
      <c r="BG927" s="22"/>
      <c r="BH927" s="22"/>
      <c r="BI927" s="22"/>
    </row>
    <row r="928">
      <c r="A928" s="25"/>
      <c r="B928" s="50"/>
      <c r="C928" s="56"/>
      <c r="D928" s="120"/>
      <c r="E928" s="53"/>
      <c r="H928" s="106"/>
      <c r="I928" s="72"/>
      <c r="J928" s="21"/>
      <c r="K928" s="21"/>
      <c r="L928" s="21"/>
      <c r="M928" s="22"/>
      <c r="N928" s="22"/>
      <c r="O928" s="22"/>
      <c r="P928" s="22"/>
      <c r="Q928" s="22"/>
      <c r="R928" s="23"/>
      <c r="S928" s="22"/>
      <c r="T928" s="22"/>
      <c r="U928" s="22"/>
      <c r="V928" s="22"/>
      <c r="W928" s="24"/>
      <c r="X928" s="24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  <c r="AI928" s="22"/>
      <c r="AJ928" s="22"/>
      <c r="AK928" s="22"/>
      <c r="AL928" s="22"/>
      <c r="AM928" s="22"/>
      <c r="AN928" s="22"/>
      <c r="AO928" s="22"/>
      <c r="AP928" s="22"/>
      <c r="AQ928" s="22"/>
      <c r="AR928" s="22"/>
      <c r="AS928" s="22"/>
      <c r="AT928" s="22"/>
      <c r="AU928" s="22"/>
      <c r="AV928" s="22"/>
      <c r="AW928" s="22"/>
      <c r="AX928" s="22"/>
      <c r="AY928" s="22"/>
      <c r="AZ928" s="22"/>
      <c r="BA928" s="22"/>
      <c r="BB928" s="22"/>
      <c r="BC928" s="22"/>
      <c r="BD928" s="22"/>
      <c r="BE928" s="22"/>
      <c r="BF928" s="22"/>
      <c r="BG928" s="22"/>
      <c r="BH928" s="22"/>
      <c r="BI928" s="22"/>
    </row>
    <row r="929">
      <c r="A929" s="25"/>
      <c r="B929" s="50"/>
      <c r="C929" s="56"/>
      <c r="D929" s="120"/>
      <c r="E929" s="53"/>
      <c r="H929" s="106"/>
      <c r="I929" s="72"/>
      <c r="J929" s="21"/>
      <c r="K929" s="21"/>
      <c r="L929" s="21"/>
      <c r="M929" s="22"/>
      <c r="N929" s="22"/>
      <c r="O929" s="22"/>
      <c r="P929" s="22"/>
      <c r="Q929" s="22"/>
      <c r="R929" s="23"/>
      <c r="S929" s="22"/>
      <c r="T929" s="22"/>
      <c r="U929" s="22"/>
      <c r="V929" s="22"/>
      <c r="W929" s="24"/>
      <c r="X929" s="24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  <c r="AI929" s="22"/>
      <c r="AJ929" s="22"/>
      <c r="AK929" s="22"/>
      <c r="AL929" s="22"/>
      <c r="AM929" s="22"/>
      <c r="AN929" s="22"/>
      <c r="AO929" s="22"/>
      <c r="AP929" s="22"/>
      <c r="AQ929" s="22"/>
      <c r="AR929" s="22"/>
      <c r="AS929" s="22"/>
      <c r="AT929" s="22"/>
      <c r="AU929" s="22"/>
      <c r="AV929" s="22"/>
      <c r="AW929" s="22"/>
      <c r="AX929" s="22"/>
      <c r="AY929" s="22"/>
      <c r="AZ929" s="22"/>
      <c r="BA929" s="22"/>
      <c r="BB929" s="22"/>
      <c r="BC929" s="22"/>
      <c r="BD929" s="22"/>
      <c r="BE929" s="22"/>
      <c r="BF929" s="22"/>
      <c r="BG929" s="22"/>
      <c r="BH929" s="22"/>
      <c r="BI929" s="22"/>
    </row>
    <row r="930">
      <c r="A930" s="25"/>
      <c r="B930" s="50"/>
      <c r="C930" s="56"/>
      <c r="D930" s="120"/>
      <c r="E930" s="53"/>
      <c r="H930" s="106"/>
      <c r="I930" s="72"/>
      <c r="J930" s="21"/>
      <c r="K930" s="21"/>
      <c r="L930" s="21"/>
      <c r="M930" s="22"/>
      <c r="N930" s="22"/>
      <c r="O930" s="22"/>
      <c r="P930" s="22"/>
      <c r="Q930" s="22"/>
      <c r="R930" s="23"/>
      <c r="S930" s="22"/>
      <c r="T930" s="22"/>
      <c r="U930" s="22"/>
      <c r="V930" s="22"/>
      <c r="W930" s="24"/>
      <c r="X930" s="24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  <c r="AI930" s="22"/>
      <c r="AJ930" s="22"/>
      <c r="AK930" s="22"/>
      <c r="AL930" s="22"/>
      <c r="AM930" s="22"/>
      <c r="AN930" s="22"/>
      <c r="AO930" s="22"/>
      <c r="AP930" s="22"/>
      <c r="AQ930" s="22"/>
      <c r="AR930" s="22"/>
      <c r="AS930" s="22"/>
      <c r="AT930" s="22"/>
      <c r="AU930" s="22"/>
      <c r="AV930" s="22"/>
      <c r="AW930" s="22"/>
      <c r="AX930" s="22"/>
      <c r="AY930" s="22"/>
      <c r="AZ930" s="22"/>
      <c r="BA930" s="22"/>
      <c r="BB930" s="22"/>
      <c r="BC930" s="22"/>
      <c r="BD930" s="22"/>
      <c r="BE930" s="22"/>
      <c r="BF930" s="22"/>
      <c r="BG930" s="22"/>
      <c r="BH930" s="22"/>
      <c r="BI930" s="22"/>
    </row>
    <row r="931">
      <c r="A931" s="25"/>
      <c r="B931" s="50"/>
      <c r="C931" s="56"/>
      <c r="D931" s="120"/>
      <c r="E931" s="53"/>
      <c r="H931" s="106"/>
      <c r="I931" s="72"/>
      <c r="J931" s="21"/>
      <c r="K931" s="21"/>
      <c r="L931" s="21"/>
      <c r="M931" s="22"/>
      <c r="N931" s="22"/>
      <c r="O931" s="22"/>
      <c r="P931" s="22"/>
      <c r="Q931" s="22"/>
      <c r="R931" s="23"/>
      <c r="S931" s="22"/>
      <c r="T931" s="22"/>
      <c r="U931" s="22"/>
      <c r="V931" s="22"/>
      <c r="W931" s="24"/>
      <c r="X931" s="24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  <c r="AI931" s="22"/>
      <c r="AJ931" s="22"/>
      <c r="AK931" s="22"/>
      <c r="AL931" s="22"/>
      <c r="AM931" s="22"/>
      <c r="AN931" s="22"/>
      <c r="AO931" s="22"/>
      <c r="AP931" s="22"/>
      <c r="AQ931" s="22"/>
      <c r="AR931" s="22"/>
      <c r="AS931" s="22"/>
      <c r="AT931" s="22"/>
      <c r="AU931" s="22"/>
      <c r="AV931" s="22"/>
      <c r="AW931" s="22"/>
      <c r="AX931" s="22"/>
      <c r="AY931" s="22"/>
      <c r="AZ931" s="22"/>
      <c r="BA931" s="22"/>
      <c r="BB931" s="22"/>
      <c r="BC931" s="22"/>
      <c r="BD931" s="22"/>
      <c r="BE931" s="22"/>
      <c r="BF931" s="22"/>
      <c r="BG931" s="22"/>
      <c r="BH931" s="22"/>
      <c r="BI931" s="22"/>
    </row>
    <row r="932">
      <c r="A932" s="25"/>
      <c r="B932" s="50"/>
      <c r="C932" s="56"/>
      <c r="D932" s="120"/>
      <c r="E932" s="53"/>
      <c r="H932" s="106"/>
      <c r="I932" s="72"/>
      <c r="J932" s="21"/>
      <c r="K932" s="21"/>
      <c r="L932" s="21"/>
      <c r="M932" s="22"/>
      <c r="N932" s="22"/>
      <c r="O932" s="22"/>
      <c r="P932" s="22"/>
      <c r="Q932" s="22"/>
      <c r="R932" s="23"/>
      <c r="S932" s="22"/>
      <c r="T932" s="22"/>
      <c r="U932" s="22"/>
      <c r="V932" s="22"/>
      <c r="W932" s="24"/>
      <c r="X932" s="24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  <c r="AI932" s="22"/>
      <c r="AJ932" s="22"/>
      <c r="AK932" s="22"/>
      <c r="AL932" s="22"/>
      <c r="AM932" s="22"/>
      <c r="AN932" s="22"/>
      <c r="AO932" s="22"/>
      <c r="AP932" s="22"/>
      <c r="AQ932" s="22"/>
      <c r="AR932" s="22"/>
      <c r="AS932" s="22"/>
      <c r="AT932" s="22"/>
      <c r="AU932" s="22"/>
      <c r="AV932" s="22"/>
      <c r="AW932" s="22"/>
      <c r="AX932" s="22"/>
      <c r="AY932" s="22"/>
      <c r="AZ932" s="22"/>
      <c r="BA932" s="22"/>
      <c r="BB932" s="22"/>
      <c r="BC932" s="22"/>
      <c r="BD932" s="22"/>
      <c r="BE932" s="22"/>
      <c r="BF932" s="22"/>
      <c r="BG932" s="22"/>
      <c r="BH932" s="22"/>
      <c r="BI932" s="22"/>
    </row>
    <row r="933">
      <c r="A933" s="25"/>
      <c r="B933" s="50"/>
      <c r="C933" s="56"/>
      <c r="D933" s="120"/>
      <c r="E933" s="53"/>
      <c r="H933" s="106"/>
      <c r="I933" s="72"/>
      <c r="J933" s="21"/>
      <c r="K933" s="21"/>
      <c r="L933" s="21"/>
      <c r="M933" s="22"/>
      <c r="N933" s="22"/>
      <c r="O933" s="22"/>
      <c r="P933" s="22"/>
      <c r="Q933" s="22"/>
      <c r="R933" s="23"/>
      <c r="S933" s="22"/>
      <c r="T933" s="22"/>
      <c r="U933" s="22"/>
      <c r="V933" s="22"/>
      <c r="W933" s="24"/>
      <c r="X933" s="24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  <c r="AI933" s="22"/>
      <c r="AJ933" s="22"/>
      <c r="AK933" s="22"/>
      <c r="AL933" s="22"/>
      <c r="AM933" s="22"/>
      <c r="AN933" s="22"/>
      <c r="AO933" s="22"/>
      <c r="AP933" s="22"/>
      <c r="AQ933" s="22"/>
      <c r="AR933" s="22"/>
      <c r="AS933" s="22"/>
      <c r="AT933" s="22"/>
      <c r="AU933" s="22"/>
      <c r="AV933" s="22"/>
      <c r="AW933" s="22"/>
      <c r="AX933" s="22"/>
      <c r="AY933" s="22"/>
      <c r="AZ933" s="22"/>
      <c r="BA933" s="22"/>
      <c r="BB933" s="22"/>
      <c r="BC933" s="22"/>
      <c r="BD933" s="22"/>
      <c r="BE933" s="22"/>
      <c r="BF933" s="22"/>
      <c r="BG933" s="22"/>
      <c r="BH933" s="22"/>
      <c r="BI933" s="22"/>
    </row>
    <row r="934">
      <c r="A934" s="25"/>
      <c r="B934" s="50"/>
      <c r="C934" s="56"/>
      <c r="D934" s="120"/>
      <c r="E934" s="53"/>
      <c r="H934" s="106"/>
      <c r="I934" s="72"/>
      <c r="J934" s="21"/>
      <c r="K934" s="21"/>
      <c r="L934" s="21"/>
      <c r="M934" s="22"/>
      <c r="N934" s="22"/>
      <c r="O934" s="22"/>
      <c r="P934" s="22"/>
      <c r="Q934" s="22"/>
      <c r="R934" s="23"/>
      <c r="S934" s="22"/>
      <c r="T934" s="22"/>
      <c r="U934" s="22"/>
      <c r="V934" s="22"/>
      <c r="W934" s="24"/>
      <c r="X934" s="24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  <c r="AI934" s="22"/>
      <c r="AJ934" s="22"/>
      <c r="AK934" s="22"/>
      <c r="AL934" s="22"/>
      <c r="AM934" s="22"/>
      <c r="AN934" s="22"/>
      <c r="AO934" s="22"/>
      <c r="AP934" s="22"/>
      <c r="AQ934" s="22"/>
      <c r="AR934" s="22"/>
      <c r="AS934" s="22"/>
      <c r="AT934" s="22"/>
      <c r="AU934" s="22"/>
      <c r="AV934" s="22"/>
      <c r="AW934" s="22"/>
      <c r="AX934" s="22"/>
      <c r="AY934" s="22"/>
      <c r="AZ934" s="22"/>
      <c r="BA934" s="22"/>
      <c r="BB934" s="22"/>
      <c r="BC934" s="22"/>
      <c r="BD934" s="22"/>
      <c r="BE934" s="22"/>
      <c r="BF934" s="22"/>
      <c r="BG934" s="22"/>
      <c r="BH934" s="22"/>
      <c r="BI934" s="22"/>
    </row>
    <row r="935">
      <c r="A935" s="25"/>
      <c r="B935" s="50"/>
      <c r="C935" s="56"/>
      <c r="D935" s="120"/>
      <c r="E935" s="53"/>
      <c r="H935" s="106"/>
      <c r="I935" s="72"/>
      <c r="J935" s="21"/>
      <c r="K935" s="21"/>
      <c r="L935" s="21"/>
      <c r="M935" s="22"/>
      <c r="N935" s="22"/>
      <c r="O935" s="22"/>
      <c r="P935" s="22"/>
      <c r="Q935" s="22"/>
      <c r="R935" s="23"/>
      <c r="S935" s="22"/>
      <c r="T935" s="22"/>
      <c r="U935" s="22"/>
      <c r="V935" s="22"/>
      <c r="W935" s="24"/>
      <c r="X935" s="24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  <c r="AI935" s="22"/>
      <c r="AJ935" s="22"/>
      <c r="AK935" s="22"/>
      <c r="AL935" s="22"/>
      <c r="AM935" s="22"/>
      <c r="AN935" s="22"/>
      <c r="AO935" s="22"/>
      <c r="AP935" s="22"/>
      <c r="AQ935" s="22"/>
      <c r="AR935" s="22"/>
      <c r="AS935" s="22"/>
      <c r="AT935" s="22"/>
      <c r="AU935" s="22"/>
      <c r="AV935" s="22"/>
      <c r="AW935" s="22"/>
      <c r="AX935" s="22"/>
      <c r="AY935" s="22"/>
      <c r="AZ935" s="22"/>
      <c r="BA935" s="22"/>
      <c r="BB935" s="22"/>
      <c r="BC935" s="22"/>
      <c r="BD935" s="22"/>
      <c r="BE935" s="22"/>
      <c r="BF935" s="22"/>
      <c r="BG935" s="22"/>
      <c r="BH935" s="22"/>
      <c r="BI935" s="22"/>
    </row>
    <row r="936">
      <c r="A936" s="25"/>
      <c r="B936" s="50"/>
      <c r="C936" s="56"/>
      <c r="D936" s="120"/>
      <c r="E936" s="53"/>
      <c r="H936" s="106"/>
      <c r="I936" s="72"/>
      <c r="J936" s="21"/>
      <c r="K936" s="21"/>
      <c r="L936" s="21"/>
      <c r="M936" s="22"/>
      <c r="N936" s="22"/>
      <c r="O936" s="22"/>
      <c r="P936" s="22"/>
      <c r="Q936" s="22"/>
      <c r="R936" s="23"/>
      <c r="S936" s="22"/>
      <c r="T936" s="22"/>
      <c r="U936" s="22"/>
      <c r="V936" s="22"/>
      <c r="W936" s="24"/>
      <c r="X936" s="24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  <c r="AI936" s="22"/>
      <c r="AJ936" s="22"/>
      <c r="AK936" s="22"/>
      <c r="AL936" s="22"/>
      <c r="AM936" s="22"/>
      <c r="AN936" s="22"/>
      <c r="AO936" s="22"/>
      <c r="AP936" s="22"/>
      <c r="AQ936" s="22"/>
      <c r="AR936" s="22"/>
      <c r="AS936" s="22"/>
      <c r="AT936" s="22"/>
      <c r="AU936" s="22"/>
      <c r="AV936" s="22"/>
      <c r="AW936" s="22"/>
      <c r="AX936" s="22"/>
      <c r="AY936" s="22"/>
      <c r="AZ936" s="22"/>
      <c r="BA936" s="22"/>
      <c r="BB936" s="22"/>
      <c r="BC936" s="22"/>
      <c r="BD936" s="22"/>
      <c r="BE936" s="22"/>
      <c r="BF936" s="22"/>
      <c r="BG936" s="22"/>
      <c r="BH936" s="22"/>
      <c r="BI936" s="22"/>
    </row>
    <row r="937">
      <c r="A937" s="25"/>
      <c r="B937" s="50"/>
      <c r="C937" s="56"/>
      <c r="D937" s="120"/>
      <c r="E937" s="53"/>
      <c r="H937" s="106"/>
      <c r="I937" s="72"/>
      <c r="J937" s="21"/>
      <c r="K937" s="21"/>
      <c r="L937" s="21"/>
      <c r="M937" s="22"/>
      <c r="N937" s="22"/>
      <c r="O937" s="22"/>
      <c r="P937" s="22"/>
      <c r="Q937" s="22"/>
      <c r="R937" s="23"/>
      <c r="S937" s="22"/>
      <c r="T937" s="22"/>
      <c r="U937" s="22"/>
      <c r="V937" s="22"/>
      <c r="W937" s="24"/>
      <c r="X937" s="24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  <c r="AI937" s="22"/>
      <c r="AJ937" s="22"/>
      <c r="AK937" s="22"/>
      <c r="AL937" s="22"/>
      <c r="AM937" s="22"/>
      <c r="AN937" s="22"/>
      <c r="AO937" s="22"/>
      <c r="AP937" s="22"/>
      <c r="AQ937" s="22"/>
      <c r="AR937" s="22"/>
      <c r="AS937" s="22"/>
      <c r="AT937" s="22"/>
      <c r="AU937" s="22"/>
      <c r="AV937" s="22"/>
      <c r="AW937" s="22"/>
      <c r="AX937" s="22"/>
      <c r="AY937" s="22"/>
      <c r="AZ937" s="22"/>
      <c r="BA937" s="22"/>
      <c r="BB937" s="22"/>
      <c r="BC937" s="22"/>
      <c r="BD937" s="22"/>
      <c r="BE937" s="22"/>
      <c r="BF937" s="22"/>
      <c r="BG937" s="22"/>
      <c r="BH937" s="22"/>
      <c r="BI937" s="22"/>
    </row>
    <row r="938">
      <c r="A938" s="25"/>
      <c r="B938" s="50"/>
      <c r="C938" s="56"/>
      <c r="D938" s="120"/>
      <c r="E938" s="53"/>
      <c r="H938" s="106"/>
      <c r="I938" s="72"/>
      <c r="J938" s="21"/>
      <c r="K938" s="21"/>
      <c r="L938" s="21"/>
      <c r="M938" s="22"/>
      <c r="N938" s="22"/>
      <c r="O938" s="22"/>
      <c r="P938" s="22"/>
      <c r="Q938" s="22"/>
      <c r="R938" s="23"/>
      <c r="S938" s="22"/>
      <c r="T938" s="22"/>
      <c r="U938" s="22"/>
      <c r="V938" s="22"/>
      <c r="W938" s="24"/>
      <c r="X938" s="24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  <c r="AI938" s="22"/>
      <c r="AJ938" s="22"/>
      <c r="AK938" s="22"/>
      <c r="AL938" s="22"/>
      <c r="AM938" s="22"/>
      <c r="AN938" s="22"/>
      <c r="AO938" s="22"/>
      <c r="AP938" s="22"/>
      <c r="AQ938" s="22"/>
      <c r="AR938" s="22"/>
      <c r="AS938" s="22"/>
      <c r="AT938" s="22"/>
      <c r="AU938" s="22"/>
      <c r="AV938" s="22"/>
      <c r="AW938" s="22"/>
      <c r="AX938" s="22"/>
      <c r="AY938" s="22"/>
      <c r="AZ938" s="22"/>
      <c r="BA938" s="22"/>
      <c r="BB938" s="22"/>
      <c r="BC938" s="22"/>
      <c r="BD938" s="22"/>
      <c r="BE938" s="22"/>
      <c r="BF938" s="22"/>
      <c r="BG938" s="22"/>
      <c r="BH938" s="22"/>
      <c r="BI938" s="22"/>
    </row>
    <row r="939">
      <c r="A939" s="25"/>
      <c r="B939" s="50"/>
      <c r="C939" s="56"/>
      <c r="D939" s="120"/>
      <c r="E939" s="53"/>
      <c r="H939" s="106"/>
      <c r="I939" s="72"/>
      <c r="J939" s="21"/>
      <c r="K939" s="21"/>
      <c r="L939" s="21"/>
      <c r="M939" s="22"/>
      <c r="N939" s="22"/>
      <c r="O939" s="22"/>
      <c r="P939" s="22"/>
      <c r="Q939" s="22"/>
      <c r="R939" s="23"/>
      <c r="S939" s="22"/>
      <c r="T939" s="22"/>
      <c r="U939" s="22"/>
      <c r="V939" s="22"/>
      <c r="W939" s="24"/>
      <c r="X939" s="24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  <c r="AI939" s="22"/>
      <c r="AJ939" s="22"/>
      <c r="AK939" s="22"/>
      <c r="AL939" s="22"/>
      <c r="AM939" s="22"/>
      <c r="AN939" s="22"/>
      <c r="AO939" s="22"/>
      <c r="AP939" s="22"/>
      <c r="AQ939" s="22"/>
      <c r="AR939" s="22"/>
      <c r="AS939" s="22"/>
      <c r="AT939" s="22"/>
      <c r="AU939" s="22"/>
      <c r="AV939" s="22"/>
      <c r="AW939" s="22"/>
      <c r="AX939" s="22"/>
      <c r="AY939" s="22"/>
      <c r="AZ939" s="22"/>
      <c r="BA939" s="22"/>
      <c r="BB939" s="22"/>
      <c r="BC939" s="22"/>
      <c r="BD939" s="22"/>
      <c r="BE939" s="22"/>
      <c r="BF939" s="22"/>
      <c r="BG939" s="22"/>
      <c r="BH939" s="22"/>
      <c r="BI939" s="22"/>
    </row>
    <row r="940">
      <c r="A940" s="25"/>
      <c r="B940" s="50"/>
      <c r="C940" s="56"/>
      <c r="D940" s="120"/>
      <c r="E940" s="53"/>
      <c r="H940" s="106"/>
      <c r="I940" s="72"/>
      <c r="J940" s="21"/>
      <c r="K940" s="21"/>
      <c r="L940" s="21"/>
      <c r="M940" s="22"/>
      <c r="N940" s="22"/>
      <c r="O940" s="22"/>
      <c r="P940" s="22"/>
      <c r="Q940" s="22"/>
      <c r="R940" s="23"/>
      <c r="S940" s="22"/>
      <c r="T940" s="22"/>
      <c r="U940" s="22"/>
      <c r="V940" s="22"/>
      <c r="W940" s="24"/>
      <c r="X940" s="24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  <c r="AI940" s="22"/>
      <c r="AJ940" s="22"/>
      <c r="AK940" s="22"/>
      <c r="AL940" s="22"/>
      <c r="AM940" s="22"/>
      <c r="AN940" s="22"/>
      <c r="AO940" s="22"/>
      <c r="AP940" s="22"/>
      <c r="AQ940" s="22"/>
      <c r="AR940" s="22"/>
      <c r="AS940" s="22"/>
      <c r="AT940" s="22"/>
      <c r="AU940" s="22"/>
      <c r="AV940" s="22"/>
      <c r="AW940" s="22"/>
      <c r="AX940" s="22"/>
      <c r="AY940" s="22"/>
      <c r="AZ940" s="22"/>
      <c r="BA940" s="22"/>
      <c r="BB940" s="22"/>
      <c r="BC940" s="22"/>
      <c r="BD940" s="22"/>
      <c r="BE940" s="22"/>
      <c r="BF940" s="22"/>
      <c r="BG940" s="22"/>
      <c r="BH940" s="22"/>
      <c r="BI940" s="22"/>
    </row>
    <row r="941">
      <c r="A941" s="25"/>
      <c r="B941" s="50"/>
      <c r="C941" s="56"/>
      <c r="D941" s="120"/>
      <c r="E941" s="53"/>
      <c r="H941" s="106"/>
      <c r="I941" s="72"/>
      <c r="J941" s="21"/>
      <c r="K941" s="21"/>
      <c r="L941" s="21"/>
      <c r="M941" s="22"/>
      <c r="N941" s="22"/>
      <c r="O941" s="22"/>
      <c r="P941" s="22"/>
      <c r="Q941" s="22"/>
      <c r="R941" s="23"/>
      <c r="S941" s="22"/>
      <c r="T941" s="22"/>
      <c r="U941" s="22"/>
      <c r="V941" s="22"/>
      <c r="W941" s="24"/>
      <c r="X941" s="24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  <c r="AI941" s="22"/>
      <c r="AJ941" s="22"/>
      <c r="AK941" s="22"/>
      <c r="AL941" s="22"/>
      <c r="AM941" s="22"/>
      <c r="AN941" s="22"/>
      <c r="AO941" s="22"/>
      <c r="AP941" s="22"/>
      <c r="AQ941" s="22"/>
      <c r="AR941" s="22"/>
      <c r="AS941" s="22"/>
      <c r="AT941" s="22"/>
      <c r="AU941" s="22"/>
      <c r="AV941" s="22"/>
      <c r="AW941" s="22"/>
      <c r="AX941" s="22"/>
      <c r="AY941" s="22"/>
      <c r="AZ941" s="22"/>
      <c r="BA941" s="22"/>
      <c r="BB941" s="22"/>
      <c r="BC941" s="22"/>
      <c r="BD941" s="22"/>
      <c r="BE941" s="22"/>
      <c r="BF941" s="22"/>
      <c r="BG941" s="22"/>
      <c r="BH941" s="22"/>
      <c r="BI941" s="22"/>
    </row>
    <row r="942">
      <c r="A942" s="25"/>
      <c r="B942" s="50"/>
      <c r="C942" s="56"/>
      <c r="D942" s="120"/>
      <c r="E942" s="53"/>
      <c r="H942" s="106"/>
      <c r="I942" s="72"/>
      <c r="J942" s="21"/>
      <c r="K942" s="21"/>
      <c r="L942" s="21"/>
      <c r="M942" s="22"/>
      <c r="N942" s="22"/>
      <c r="O942" s="22"/>
      <c r="P942" s="22"/>
      <c r="Q942" s="22"/>
      <c r="R942" s="23"/>
      <c r="S942" s="22"/>
      <c r="T942" s="22"/>
      <c r="U942" s="22"/>
      <c r="V942" s="22"/>
      <c r="W942" s="24"/>
      <c r="X942" s="24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  <c r="AI942" s="22"/>
      <c r="AJ942" s="22"/>
      <c r="AK942" s="22"/>
      <c r="AL942" s="22"/>
      <c r="AM942" s="22"/>
      <c r="AN942" s="22"/>
      <c r="AO942" s="22"/>
      <c r="AP942" s="22"/>
      <c r="AQ942" s="22"/>
      <c r="AR942" s="22"/>
      <c r="AS942" s="22"/>
      <c r="AT942" s="22"/>
      <c r="AU942" s="22"/>
      <c r="AV942" s="22"/>
      <c r="AW942" s="22"/>
      <c r="AX942" s="22"/>
      <c r="AY942" s="22"/>
      <c r="AZ942" s="22"/>
      <c r="BA942" s="22"/>
      <c r="BB942" s="22"/>
      <c r="BC942" s="22"/>
      <c r="BD942" s="22"/>
      <c r="BE942" s="22"/>
      <c r="BF942" s="22"/>
      <c r="BG942" s="22"/>
      <c r="BH942" s="22"/>
      <c r="BI942" s="22"/>
    </row>
    <row r="943">
      <c r="A943" s="25"/>
      <c r="B943" s="50"/>
      <c r="C943" s="56"/>
      <c r="D943" s="120"/>
      <c r="E943" s="53"/>
      <c r="H943" s="106"/>
      <c r="I943" s="72"/>
      <c r="J943" s="21"/>
      <c r="K943" s="21"/>
      <c r="L943" s="21"/>
      <c r="M943" s="22"/>
      <c r="N943" s="22"/>
      <c r="O943" s="22"/>
      <c r="P943" s="22"/>
      <c r="Q943" s="22"/>
      <c r="R943" s="23"/>
      <c r="S943" s="22"/>
      <c r="T943" s="22"/>
      <c r="U943" s="22"/>
      <c r="V943" s="22"/>
      <c r="W943" s="24"/>
      <c r="X943" s="24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  <c r="AI943" s="22"/>
      <c r="AJ943" s="22"/>
      <c r="AK943" s="22"/>
      <c r="AL943" s="22"/>
      <c r="AM943" s="22"/>
      <c r="AN943" s="22"/>
      <c r="AO943" s="22"/>
      <c r="AP943" s="22"/>
      <c r="AQ943" s="22"/>
      <c r="AR943" s="22"/>
      <c r="AS943" s="22"/>
      <c r="AT943" s="22"/>
      <c r="AU943" s="22"/>
      <c r="AV943" s="22"/>
      <c r="AW943" s="22"/>
      <c r="AX943" s="22"/>
      <c r="AY943" s="22"/>
      <c r="AZ943" s="22"/>
      <c r="BA943" s="22"/>
      <c r="BB943" s="22"/>
      <c r="BC943" s="22"/>
      <c r="BD943" s="22"/>
      <c r="BE943" s="22"/>
      <c r="BF943" s="22"/>
      <c r="BG943" s="22"/>
      <c r="BH943" s="22"/>
      <c r="BI943" s="22"/>
    </row>
    <row r="944">
      <c r="A944" s="25"/>
      <c r="B944" s="50"/>
      <c r="C944" s="56"/>
      <c r="D944" s="120"/>
      <c r="E944" s="53"/>
      <c r="H944" s="106"/>
      <c r="I944" s="72"/>
      <c r="J944" s="21"/>
      <c r="K944" s="21"/>
      <c r="L944" s="21"/>
      <c r="M944" s="22"/>
      <c r="N944" s="22"/>
      <c r="O944" s="22"/>
      <c r="P944" s="22"/>
      <c r="Q944" s="22"/>
      <c r="R944" s="23"/>
      <c r="S944" s="22"/>
      <c r="T944" s="22"/>
      <c r="U944" s="22"/>
      <c r="V944" s="22"/>
      <c r="W944" s="24"/>
      <c r="X944" s="24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  <c r="AI944" s="22"/>
      <c r="AJ944" s="22"/>
      <c r="AK944" s="22"/>
      <c r="AL944" s="22"/>
      <c r="AM944" s="22"/>
      <c r="AN944" s="22"/>
      <c r="AO944" s="22"/>
      <c r="AP944" s="22"/>
      <c r="AQ944" s="22"/>
      <c r="AR944" s="22"/>
      <c r="AS944" s="22"/>
      <c r="AT944" s="22"/>
      <c r="AU944" s="22"/>
      <c r="AV944" s="22"/>
      <c r="AW944" s="22"/>
      <c r="AX944" s="22"/>
      <c r="AY944" s="22"/>
      <c r="AZ944" s="22"/>
      <c r="BA944" s="22"/>
      <c r="BB944" s="22"/>
      <c r="BC944" s="22"/>
      <c r="BD944" s="22"/>
      <c r="BE944" s="22"/>
      <c r="BF944" s="22"/>
      <c r="BG944" s="22"/>
      <c r="BH944" s="22"/>
      <c r="BI944" s="22"/>
    </row>
    <row r="945">
      <c r="A945" s="25"/>
      <c r="B945" s="50"/>
      <c r="C945" s="56"/>
      <c r="D945" s="120"/>
      <c r="E945" s="53"/>
      <c r="H945" s="106"/>
      <c r="I945" s="72"/>
      <c r="J945" s="21"/>
      <c r="K945" s="21"/>
      <c r="L945" s="21"/>
      <c r="M945" s="22"/>
      <c r="N945" s="22"/>
      <c r="O945" s="22"/>
      <c r="P945" s="22"/>
      <c r="Q945" s="22"/>
      <c r="R945" s="23"/>
      <c r="S945" s="22"/>
      <c r="T945" s="22"/>
      <c r="U945" s="22"/>
      <c r="V945" s="22"/>
      <c r="W945" s="24"/>
      <c r="X945" s="24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  <c r="AI945" s="22"/>
      <c r="AJ945" s="22"/>
      <c r="AK945" s="22"/>
      <c r="AL945" s="22"/>
      <c r="AM945" s="22"/>
      <c r="AN945" s="22"/>
      <c r="AO945" s="22"/>
      <c r="AP945" s="22"/>
      <c r="AQ945" s="22"/>
      <c r="AR945" s="22"/>
      <c r="AS945" s="22"/>
      <c r="AT945" s="22"/>
      <c r="AU945" s="22"/>
      <c r="AV945" s="22"/>
      <c r="AW945" s="22"/>
      <c r="AX945" s="22"/>
      <c r="AY945" s="22"/>
      <c r="AZ945" s="22"/>
      <c r="BA945" s="22"/>
      <c r="BB945" s="22"/>
      <c r="BC945" s="22"/>
      <c r="BD945" s="22"/>
      <c r="BE945" s="22"/>
      <c r="BF945" s="22"/>
      <c r="BG945" s="22"/>
      <c r="BH945" s="22"/>
      <c r="BI945" s="22"/>
    </row>
    <row r="946">
      <c r="A946" s="25"/>
      <c r="B946" s="50"/>
      <c r="C946" s="56"/>
      <c r="D946" s="120"/>
      <c r="E946" s="53"/>
      <c r="H946" s="106"/>
      <c r="I946" s="72"/>
      <c r="J946" s="21"/>
      <c r="K946" s="21"/>
      <c r="L946" s="21"/>
      <c r="M946" s="22"/>
      <c r="N946" s="22"/>
      <c r="O946" s="22"/>
      <c r="P946" s="22"/>
      <c r="Q946" s="22"/>
      <c r="R946" s="23"/>
      <c r="S946" s="22"/>
      <c r="T946" s="22"/>
      <c r="U946" s="22"/>
      <c r="V946" s="22"/>
      <c r="W946" s="24"/>
      <c r="X946" s="24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  <c r="AI946" s="22"/>
      <c r="AJ946" s="22"/>
      <c r="AK946" s="22"/>
      <c r="AL946" s="22"/>
      <c r="AM946" s="22"/>
      <c r="AN946" s="22"/>
      <c r="AO946" s="22"/>
      <c r="AP946" s="22"/>
      <c r="AQ946" s="22"/>
      <c r="AR946" s="22"/>
      <c r="AS946" s="22"/>
      <c r="AT946" s="22"/>
      <c r="AU946" s="22"/>
      <c r="AV946" s="22"/>
      <c r="AW946" s="22"/>
      <c r="AX946" s="22"/>
      <c r="AY946" s="22"/>
      <c r="AZ946" s="22"/>
      <c r="BA946" s="22"/>
      <c r="BB946" s="22"/>
      <c r="BC946" s="22"/>
      <c r="BD946" s="22"/>
      <c r="BE946" s="22"/>
      <c r="BF946" s="22"/>
      <c r="BG946" s="22"/>
      <c r="BH946" s="22"/>
      <c r="BI946" s="22"/>
    </row>
    <row r="947">
      <c r="A947" s="25"/>
      <c r="B947" s="50"/>
      <c r="C947" s="56"/>
      <c r="D947" s="120"/>
      <c r="E947" s="53"/>
      <c r="H947" s="106"/>
      <c r="I947" s="72"/>
      <c r="J947" s="21"/>
      <c r="K947" s="21"/>
      <c r="L947" s="21"/>
      <c r="M947" s="22"/>
      <c r="N947" s="22"/>
      <c r="O947" s="22"/>
      <c r="P947" s="22"/>
      <c r="Q947" s="22"/>
      <c r="R947" s="23"/>
      <c r="S947" s="22"/>
      <c r="T947" s="22"/>
      <c r="U947" s="22"/>
      <c r="V947" s="22"/>
      <c r="W947" s="24"/>
      <c r="X947" s="24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  <c r="AI947" s="22"/>
      <c r="AJ947" s="22"/>
      <c r="AK947" s="22"/>
      <c r="AL947" s="22"/>
      <c r="AM947" s="22"/>
      <c r="AN947" s="22"/>
      <c r="AO947" s="22"/>
      <c r="AP947" s="22"/>
      <c r="AQ947" s="22"/>
      <c r="AR947" s="22"/>
      <c r="AS947" s="22"/>
      <c r="AT947" s="22"/>
      <c r="AU947" s="22"/>
      <c r="AV947" s="22"/>
      <c r="AW947" s="22"/>
      <c r="AX947" s="22"/>
      <c r="AY947" s="22"/>
      <c r="AZ947" s="22"/>
      <c r="BA947" s="22"/>
      <c r="BB947" s="22"/>
      <c r="BC947" s="22"/>
      <c r="BD947" s="22"/>
      <c r="BE947" s="22"/>
      <c r="BF947" s="22"/>
      <c r="BG947" s="22"/>
      <c r="BH947" s="22"/>
      <c r="BI947" s="22"/>
    </row>
    <row r="948">
      <c r="A948" s="25"/>
      <c r="B948" s="50"/>
      <c r="C948" s="56"/>
      <c r="D948" s="120"/>
      <c r="E948" s="53"/>
      <c r="H948" s="106"/>
      <c r="I948" s="72"/>
      <c r="J948" s="21"/>
      <c r="K948" s="21"/>
      <c r="L948" s="21"/>
      <c r="M948" s="22"/>
      <c r="N948" s="22"/>
      <c r="O948" s="22"/>
      <c r="P948" s="22"/>
      <c r="Q948" s="22"/>
      <c r="R948" s="23"/>
      <c r="S948" s="22"/>
      <c r="T948" s="22"/>
      <c r="U948" s="22"/>
      <c r="V948" s="22"/>
      <c r="W948" s="24"/>
      <c r="X948" s="24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  <c r="AI948" s="22"/>
      <c r="AJ948" s="22"/>
      <c r="AK948" s="22"/>
      <c r="AL948" s="22"/>
      <c r="AM948" s="22"/>
      <c r="AN948" s="22"/>
      <c r="AO948" s="22"/>
      <c r="AP948" s="22"/>
      <c r="AQ948" s="22"/>
      <c r="AR948" s="22"/>
      <c r="AS948" s="22"/>
      <c r="AT948" s="22"/>
      <c r="AU948" s="22"/>
      <c r="AV948" s="22"/>
      <c r="AW948" s="22"/>
      <c r="AX948" s="22"/>
      <c r="AY948" s="22"/>
      <c r="AZ948" s="22"/>
      <c r="BA948" s="22"/>
      <c r="BB948" s="22"/>
      <c r="BC948" s="22"/>
      <c r="BD948" s="22"/>
      <c r="BE948" s="22"/>
      <c r="BF948" s="22"/>
      <c r="BG948" s="22"/>
      <c r="BH948" s="22"/>
      <c r="BI948" s="22"/>
    </row>
    <row r="949">
      <c r="A949" s="25"/>
      <c r="B949" s="50"/>
      <c r="C949" s="56"/>
      <c r="D949" s="120"/>
      <c r="E949" s="53"/>
      <c r="H949" s="106"/>
      <c r="I949" s="72"/>
      <c r="J949" s="21"/>
      <c r="K949" s="21"/>
      <c r="L949" s="21"/>
      <c r="M949" s="22"/>
      <c r="N949" s="22"/>
      <c r="O949" s="22"/>
      <c r="P949" s="22"/>
      <c r="Q949" s="22"/>
      <c r="R949" s="23"/>
      <c r="S949" s="22"/>
      <c r="T949" s="22"/>
      <c r="U949" s="22"/>
      <c r="V949" s="22"/>
      <c r="W949" s="24"/>
      <c r="X949" s="24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  <c r="AI949" s="22"/>
      <c r="AJ949" s="22"/>
      <c r="AK949" s="22"/>
      <c r="AL949" s="22"/>
      <c r="AM949" s="22"/>
      <c r="AN949" s="22"/>
      <c r="AO949" s="22"/>
      <c r="AP949" s="22"/>
      <c r="AQ949" s="22"/>
      <c r="AR949" s="22"/>
      <c r="AS949" s="22"/>
      <c r="AT949" s="22"/>
      <c r="AU949" s="22"/>
      <c r="AV949" s="22"/>
      <c r="AW949" s="22"/>
      <c r="AX949" s="22"/>
      <c r="AY949" s="22"/>
      <c r="AZ949" s="22"/>
      <c r="BA949" s="22"/>
      <c r="BB949" s="22"/>
      <c r="BC949" s="22"/>
      <c r="BD949" s="22"/>
      <c r="BE949" s="22"/>
      <c r="BF949" s="22"/>
      <c r="BG949" s="22"/>
      <c r="BH949" s="22"/>
      <c r="BI949" s="22"/>
    </row>
    <row r="950">
      <c r="A950" s="25"/>
      <c r="B950" s="50"/>
      <c r="C950" s="56"/>
      <c r="D950" s="120"/>
      <c r="E950" s="53"/>
      <c r="H950" s="106"/>
      <c r="I950" s="72"/>
      <c r="J950" s="21"/>
      <c r="K950" s="21"/>
      <c r="L950" s="21"/>
      <c r="M950" s="22"/>
      <c r="N950" s="22"/>
      <c r="O950" s="22"/>
      <c r="P950" s="22"/>
      <c r="Q950" s="22"/>
      <c r="R950" s="23"/>
      <c r="S950" s="22"/>
      <c r="T950" s="22"/>
      <c r="U950" s="22"/>
      <c r="V950" s="22"/>
      <c r="W950" s="24"/>
      <c r="X950" s="24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  <c r="AI950" s="22"/>
      <c r="AJ950" s="22"/>
      <c r="AK950" s="22"/>
      <c r="AL950" s="22"/>
      <c r="AM950" s="22"/>
      <c r="AN950" s="22"/>
      <c r="AO950" s="22"/>
      <c r="AP950" s="22"/>
      <c r="AQ950" s="22"/>
      <c r="AR950" s="22"/>
      <c r="AS950" s="22"/>
      <c r="AT950" s="22"/>
      <c r="AU950" s="22"/>
      <c r="AV950" s="22"/>
      <c r="AW950" s="22"/>
      <c r="AX950" s="22"/>
      <c r="AY950" s="22"/>
      <c r="AZ950" s="22"/>
      <c r="BA950" s="22"/>
      <c r="BB950" s="22"/>
      <c r="BC950" s="22"/>
      <c r="BD950" s="22"/>
      <c r="BE950" s="22"/>
      <c r="BF950" s="22"/>
      <c r="BG950" s="22"/>
      <c r="BH950" s="22"/>
      <c r="BI950" s="22"/>
    </row>
    <row r="951">
      <c r="A951" s="25"/>
      <c r="B951" s="50"/>
      <c r="C951" s="56"/>
      <c r="D951" s="120"/>
      <c r="E951" s="53"/>
      <c r="H951" s="106"/>
      <c r="I951" s="72"/>
      <c r="J951" s="21"/>
      <c r="K951" s="21"/>
      <c r="L951" s="21"/>
      <c r="M951" s="22"/>
      <c r="N951" s="22"/>
      <c r="O951" s="22"/>
      <c r="P951" s="22"/>
      <c r="Q951" s="22"/>
      <c r="R951" s="23"/>
      <c r="S951" s="22"/>
      <c r="T951" s="22"/>
      <c r="U951" s="22"/>
      <c r="V951" s="22"/>
      <c r="W951" s="24"/>
      <c r="X951" s="24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  <c r="AI951" s="22"/>
      <c r="AJ951" s="22"/>
      <c r="AK951" s="22"/>
      <c r="AL951" s="22"/>
      <c r="AM951" s="22"/>
      <c r="AN951" s="22"/>
      <c r="AO951" s="22"/>
      <c r="AP951" s="22"/>
      <c r="AQ951" s="22"/>
      <c r="AR951" s="22"/>
      <c r="AS951" s="22"/>
      <c r="AT951" s="22"/>
      <c r="AU951" s="22"/>
      <c r="AV951" s="22"/>
      <c r="AW951" s="22"/>
      <c r="AX951" s="22"/>
      <c r="AY951" s="22"/>
      <c r="AZ951" s="22"/>
      <c r="BA951" s="22"/>
      <c r="BB951" s="22"/>
      <c r="BC951" s="22"/>
      <c r="BD951" s="22"/>
      <c r="BE951" s="22"/>
      <c r="BF951" s="22"/>
      <c r="BG951" s="22"/>
      <c r="BH951" s="22"/>
      <c r="BI951" s="22"/>
    </row>
    <row r="952">
      <c r="A952" s="25"/>
      <c r="B952" s="50"/>
      <c r="C952" s="56"/>
      <c r="D952" s="120"/>
      <c r="E952" s="53"/>
      <c r="H952" s="106"/>
      <c r="I952" s="72"/>
      <c r="J952" s="21"/>
      <c r="K952" s="21"/>
      <c r="L952" s="21"/>
      <c r="M952" s="22"/>
      <c r="N952" s="22"/>
      <c r="O952" s="22"/>
      <c r="P952" s="22"/>
      <c r="Q952" s="22"/>
      <c r="R952" s="23"/>
      <c r="S952" s="22"/>
      <c r="T952" s="22"/>
      <c r="U952" s="22"/>
      <c r="V952" s="22"/>
      <c r="W952" s="24"/>
      <c r="X952" s="24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  <c r="AI952" s="22"/>
      <c r="AJ952" s="22"/>
      <c r="AK952" s="22"/>
      <c r="AL952" s="22"/>
      <c r="AM952" s="22"/>
      <c r="AN952" s="22"/>
      <c r="AO952" s="22"/>
      <c r="AP952" s="22"/>
      <c r="AQ952" s="22"/>
      <c r="AR952" s="22"/>
      <c r="AS952" s="22"/>
      <c r="AT952" s="22"/>
      <c r="AU952" s="22"/>
      <c r="AV952" s="22"/>
      <c r="AW952" s="22"/>
      <c r="AX952" s="22"/>
      <c r="AY952" s="22"/>
      <c r="AZ952" s="22"/>
      <c r="BA952" s="22"/>
      <c r="BB952" s="22"/>
      <c r="BC952" s="22"/>
      <c r="BD952" s="22"/>
      <c r="BE952" s="22"/>
      <c r="BF952" s="22"/>
      <c r="BG952" s="22"/>
      <c r="BH952" s="22"/>
      <c r="BI952" s="22"/>
    </row>
    <row r="953">
      <c r="A953" s="25"/>
      <c r="B953" s="50"/>
      <c r="C953" s="56"/>
      <c r="D953" s="120"/>
      <c r="E953" s="53"/>
      <c r="H953" s="106"/>
      <c r="I953" s="72"/>
      <c r="J953" s="21"/>
      <c r="K953" s="21"/>
      <c r="L953" s="21"/>
      <c r="M953" s="22"/>
      <c r="N953" s="22"/>
      <c r="O953" s="22"/>
      <c r="P953" s="22"/>
      <c r="Q953" s="22"/>
      <c r="R953" s="23"/>
      <c r="S953" s="22"/>
      <c r="T953" s="22"/>
      <c r="U953" s="22"/>
      <c r="V953" s="22"/>
      <c r="W953" s="24"/>
      <c r="X953" s="24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  <c r="AI953" s="22"/>
      <c r="AJ953" s="22"/>
      <c r="AK953" s="22"/>
      <c r="AL953" s="22"/>
      <c r="AM953" s="22"/>
      <c r="AN953" s="22"/>
      <c r="AO953" s="22"/>
      <c r="AP953" s="22"/>
      <c r="AQ953" s="22"/>
      <c r="AR953" s="22"/>
      <c r="AS953" s="22"/>
      <c r="AT953" s="22"/>
      <c r="AU953" s="22"/>
      <c r="AV953" s="22"/>
      <c r="AW953" s="22"/>
      <c r="AX953" s="22"/>
      <c r="AY953" s="22"/>
      <c r="AZ953" s="22"/>
      <c r="BA953" s="22"/>
      <c r="BB953" s="22"/>
      <c r="BC953" s="22"/>
      <c r="BD953" s="22"/>
      <c r="BE953" s="22"/>
      <c r="BF953" s="22"/>
      <c r="BG953" s="22"/>
      <c r="BH953" s="22"/>
      <c r="BI953" s="22"/>
    </row>
    <row r="954">
      <c r="A954" s="25"/>
      <c r="B954" s="50"/>
      <c r="C954" s="56"/>
      <c r="D954" s="120"/>
      <c r="E954" s="53"/>
      <c r="H954" s="106"/>
      <c r="I954" s="72"/>
      <c r="J954" s="21"/>
      <c r="K954" s="21"/>
      <c r="L954" s="21"/>
      <c r="M954" s="22"/>
      <c r="N954" s="22"/>
      <c r="O954" s="22"/>
      <c r="P954" s="22"/>
      <c r="Q954" s="22"/>
      <c r="R954" s="23"/>
      <c r="S954" s="22"/>
      <c r="T954" s="22"/>
      <c r="U954" s="22"/>
      <c r="V954" s="22"/>
      <c r="W954" s="24"/>
      <c r="X954" s="24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  <c r="AI954" s="22"/>
      <c r="AJ954" s="22"/>
      <c r="AK954" s="22"/>
      <c r="AL954" s="22"/>
      <c r="AM954" s="22"/>
      <c r="AN954" s="22"/>
      <c r="AO954" s="22"/>
      <c r="AP954" s="22"/>
      <c r="AQ954" s="22"/>
      <c r="AR954" s="22"/>
      <c r="AS954" s="22"/>
      <c r="AT954" s="22"/>
      <c r="AU954" s="22"/>
      <c r="AV954" s="22"/>
      <c r="AW954" s="22"/>
      <c r="AX954" s="22"/>
      <c r="AY954" s="22"/>
      <c r="AZ954" s="22"/>
      <c r="BA954" s="22"/>
      <c r="BB954" s="22"/>
      <c r="BC954" s="22"/>
      <c r="BD954" s="22"/>
      <c r="BE954" s="22"/>
      <c r="BF954" s="22"/>
      <c r="BG954" s="22"/>
      <c r="BH954" s="22"/>
      <c r="BI954" s="22"/>
    </row>
    <row r="955">
      <c r="A955" s="25"/>
      <c r="B955" s="50"/>
      <c r="C955" s="56"/>
      <c r="D955" s="120"/>
      <c r="E955" s="53"/>
      <c r="H955" s="106"/>
      <c r="I955" s="72"/>
      <c r="J955" s="21"/>
      <c r="K955" s="21"/>
      <c r="L955" s="21"/>
      <c r="M955" s="22"/>
      <c r="N955" s="22"/>
      <c r="O955" s="22"/>
      <c r="P955" s="22"/>
      <c r="Q955" s="22"/>
      <c r="R955" s="23"/>
      <c r="S955" s="22"/>
      <c r="T955" s="22"/>
      <c r="U955" s="22"/>
      <c r="V955" s="22"/>
      <c r="W955" s="24"/>
      <c r="X955" s="24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  <c r="AI955" s="22"/>
      <c r="AJ955" s="22"/>
      <c r="AK955" s="22"/>
      <c r="AL955" s="22"/>
      <c r="AM955" s="22"/>
      <c r="AN955" s="22"/>
      <c r="AO955" s="22"/>
      <c r="AP955" s="22"/>
      <c r="AQ955" s="22"/>
      <c r="AR955" s="22"/>
      <c r="AS955" s="22"/>
      <c r="AT955" s="22"/>
      <c r="AU955" s="22"/>
      <c r="AV955" s="22"/>
      <c r="AW955" s="22"/>
      <c r="AX955" s="22"/>
      <c r="AY955" s="22"/>
      <c r="AZ955" s="22"/>
      <c r="BA955" s="22"/>
      <c r="BB955" s="22"/>
      <c r="BC955" s="22"/>
      <c r="BD955" s="22"/>
      <c r="BE955" s="22"/>
      <c r="BF955" s="22"/>
      <c r="BG955" s="22"/>
      <c r="BH955" s="22"/>
      <c r="BI955" s="22"/>
    </row>
    <row r="956">
      <c r="A956" s="25"/>
      <c r="B956" s="50"/>
      <c r="C956" s="56"/>
      <c r="D956" s="120"/>
      <c r="E956" s="53"/>
      <c r="H956" s="106"/>
      <c r="I956" s="72"/>
      <c r="J956" s="21"/>
      <c r="K956" s="21"/>
      <c r="L956" s="21"/>
      <c r="M956" s="22"/>
      <c r="N956" s="22"/>
      <c r="O956" s="22"/>
      <c r="P956" s="22"/>
      <c r="Q956" s="22"/>
      <c r="R956" s="23"/>
      <c r="S956" s="22"/>
      <c r="T956" s="22"/>
      <c r="U956" s="22"/>
      <c r="V956" s="22"/>
      <c r="W956" s="24"/>
      <c r="X956" s="24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  <c r="AI956" s="22"/>
      <c r="AJ956" s="22"/>
      <c r="AK956" s="22"/>
      <c r="AL956" s="22"/>
      <c r="AM956" s="22"/>
      <c r="AN956" s="22"/>
      <c r="AO956" s="22"/>
      <c r="AP956" s="22"/>
      <c r="AQ956" s="22"/>
      <c r="AR956" s="22"/>
      <c r="AS956" s="22"/>
      <c r="AT956" s="22"/>
      <c r="AU956" s="22"/>
      <c r="AV956" s="22"/>
      <c r="AW956" s="22"/>
      <c r="AX956" s="22"/>
      <c r="AY956" s="22"/>
      <c r="AZ956" s="22"/>
      <c r="BA956" s="22"/>
      <c r="BB956" s="22"/>
      <c r="BC956" s="22"/>
      <c r="BD956" s="22"/>
      <c r="BE956" s="22"/>
      <c r="BF956" s="22"/>
      <c r="BG956" s="22"/>
      <c r="BH956" s="22"/>
      <c r="BI956" s="22"/>
    </row>
    <row r="957">
      <c r="A957" s="25"/>
      <c r="B957" s="50"/>
      <c r="C957" s="56"/>
      <c r="D957" s="120"/>
      <c r="E957" s="53"/>
      <c r="H957" s="106"/>
      <c r="I957" s="72"/>
      <c r="J957" s="21"/>
      <c r="K957" s="21"/>
      <c r="L957" s="21"/>
      <c r="M957" s="22"/>
      <c r="N957" s="22"/>
      <c r="O957" s="22"/>
      <c r="P957" s="22"/>
      <c r="Q957" s="22"/>
      <c r="R957" s="23"/>
      <c r="S957" s="22"/>
      <c r="T957" s="22"/>
      <c r="U957" s="22"/>
      <c r="V957" s="22"/>
      <c r="W957" s="24"/>
      <c r="X957" s="24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  <c r="AI957" s="22"/>
      <c r="AJ957" s="22"/>
      <c r="AK957" s="22"/>
      <c r="AL957" s="22"/>
      <c r="AM957" s="22"/>
      <c r="AN957" s="22"/>
      <c r="AO957" s="22"/>
      <c r="AP957" s="22"/>
      <c r="AQ957" s="22"/>
      <c r="AR957" s="22"/>
      <c r="AS957" s="22"/>
      <c r="AT957" s="22"/>
      <c r="AU957" s="22"/>
      <c r="AV957" s="22"/>
      <c r="AW957" s="22"/>
      <c r="AX957" s="22"/>
      <c r="AY957" s="22"/>
      <c r="AZ957" s="22"/>
      <c r="BA957" s="22"/>
      <c r="BB957" s="22"/>
      <c r="BC957" s="22"/>
      <c r="BD957" s="22"/>
      <c r="BE957" s="22"/>
      <c r="BF957" s="22"/>
      <c r="BG957" s="22"/>
      <c r="BH957" s="22"/>
      <c r="BI957" s="22"/>
    </row>
    <row r="958">
      <c r="A958" s="25"/>
      <c r="B958" s="50"/>
      <c r="C958" s="56"/>
      <c r="D958" s="120"/>
      <c r="E958" s="53"/>
      <c r="H958" s="106"/>
      <c r="I958" s="72"/>
      <c r="J958" s="21"/>
      <c r="K958" s="21"/>
      <c r="L958" s="21"/>
      <c r="M958" s="22"/>
      <c r="N958" s="22"/>
      <c r="O958" s="22"/>
      <c r="P958" s="22"/>
      <c r="Q958" s="22"/>
      <c r="R958" s="23"/>
      <c r="S958" s="22"/>
      <c r="T958" s="22"/>
      <c r="U958" s="22"/>
      <c r="V958" s="22"/>
      <c r="W958" s="24"/>
      <c r="X958" s="24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  <c r="AI958" s="22"/>
      <c r="AJ958" s="22"/>
      <c r="AK958" s="22"/>
      <c r="AL958" s="22"/>
      <c r="AM958" s="22"/>
      <c r="AN958" s="22"/>
      <c r="AO958" s="22"/>
      <c r="AP958" s="22"/>
      <c r="AQ958" s="22"/>
      <c r="AR958" s="22"/>
      <c r="AS958" s="22"/>
      <c r="AT958" s="22"/>
      <c r="AU958" s="22"/>
      <c r="AV958" s="22"/>
      <c r="AW958" s="22"/>
      <c r="AX958" s="22"/>
      <c r="AY958" s="22"/>
      <c r="AZ958" s="22"/>
      <c r="BA958" s="22"/>
      <c r="BB958" s="22"/>
      <c r="BC958" s="22"/>
      <c r="BD958" s="22"/>
      <c r="BE958" s="22"/>
      <c r="BF958" s="22"/>
      <c r="BG958" s="22"/>
      <c r="BH958" s="22"/>
      <c r="BI958" s="22"/>
    </row>
    <row r="959">
      <c r="A959" s="25"/>
      <c r="B959" s="50"/>
      <c r="C959" s="56"/>
      <c r="D959" s="120"/>
      <c r="E959" s="53"/>
      <c r="H959" s="106"/>
      <c r="I959" s="72"/>
      <c r="J959" s="21"/>
      <c r="K959" s="21"/>
      <c r="L959" s="21"/>
      <c r="M959" s="22"/>
      <c r="N959" s="22"/>
      <c r="O959" s="22"/>
      <c r="P959" s="22"/>
      <c r="Q959" s="22"/>
      <c r="R959" s="23"/>
      <c r="S959" s="22"/>
      <c r="T959" s="22"/>
      <c r="U959" s="22"/>
      <c r="V959" s="22"/>
      <c r="W959" s="24"/>
      <c r="X959" s="24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  <c r="AI959" s="22"/>
      <c r="AJ959" s="22"/>
      <c r="AK959" s="22"/>
      <c r="AL959" s="22"/>
      <c r="AM959" s="22"/>
      <c r="AN959" s="22"/>
      <c r="AO959" s="22"/>
      <c r="AP959" s="22"/>
      <c r="AQ959" s="22"/>
      <c r="AR959" s="22"/>
      <c r="AS959" s="22"/>
      <c r="AT959" s="22"/>
      <c r="AU959" s="22"/>
      <c r="AV959" s="22"/>
      <c r="AW959" s="22"/>
      <c r="AX959" s="22"/>
      <c r="AY959" s="22"/>
      <c r="AZ959" s="22"/>
      <c r="BA959" s="22"/>
      <c r="BB959" s="22"/>
      <c r="BC959" s="22"/>
      <c r="BD959" s="22"/>
      <c r="BE959" s="22"/>
      <c r="BF959" s="22"/>
      <c r="BG959" s="22"/>
      <c r="BH959" s="22"/>
      <c r="BI959" s="22"/>
    </row>
    <row r="960">
      <c r="A960" s="25"/>
      <c r="B960" s="50"/>
      <c r="C960" s="56"/>
      <c r="D960" s="120"/>
      <c r="E960" s="53"/>
      <c r="H960" s="106"/>
      <c r="I960" s="72"/>
      <c r="J960" s="21"/>
      <c r="K960" s="21"/>
      <c r="L960" s="21"/>
      <c r="M960" s="22"/>
      <c r="N960" s="22"/>
      <c r="O960" s="22"/>
      <c r="P960" s="22"/>
      <c r="Q960" s="22"/>
      <c r="R960" s="23"/>
      <c r="S960" s="22"/>
      <c r="T960" s="22"/>
      <c r="U960" s="22"/>
      <c r="V960" s="22"/>
      <c r="W960" s="24"/>
      <c r="X960" s="24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  <c r="AI960" s="22"/>
      <c r="AJ960" s="22"/>
      <c r="AK960" s="22"/>
      <c r="AL960" s="22"/>
      <c r="AM960" s="22"/>
      <c r="AN960" s="22"/>
      <c r="AO960" s="22"/>
      <c r="AP960" s="22"/>
      <c r="AQ960" s="22"/>
      <c r="AR960" s="22"/>
      <c r="AS960" s="22"/>
      <c r="AT960" s="22"/>
      <c r="AU960" s="22"/>
      <c r="AV960" s="22"/>
      <c r="AW960" s="22"/>
      <c r="AX960" s="22"/>
      <c r="AY960" s="22"/>
      <c r="AZ960" s="22"/>
      <c r="BA960" s="22"/>
      <c r="BB960" s="22"/>
      <c r="BC960" s="22"/>
      <c r="BD960" s="22"/>
      <c r="BE960" s="22"/>
      <c r="BF960" s="22"/>
      <c r="BG960" s="22"/>
      <c r="BH960" s="22"/>
      <c r="BI960" s="22"/>
    </row>
    <row r="961">
      <c r="A961" s="25"/>
      <c r="B961" s="50"/>
      <c r="C961" s="56"/>
      <c r="D961" s="120"/>
      <c r="E961" s="53"/>
      <c r="H961" s="106"/>
      <c r="I961" s="72"/>
      <c r="J961" s="21"/>
      <c r="K961" s="21"/>
      <c r="L961" s="21"/>
      <c r="M961" s="22"/>
      <c r="N961" s="22"/>
      <c r="O961" s="22"/>
      <c r="P961" s="22"/>
      <c r="Q961" s="22"/>
      <c r="R961" s="23"/>
      <c r="S961" s="22"/>
      <c r="T961" s="22"/>
      <c r="U961" s="22"/>
      <c r="V961" s="22"/>
      <c r="W961" s="24"/>
      <c r="X961" s="24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  <c r="AI961" s="22"/>
      <c r="AJ961" s="22"/>
      <c r="AK961" s="22"/>
      <c r="AL961" s="22"/>
      <c r="AM961" s="22"/>
      <c r="AN961" s="22"/>
      <c r="AO961" s="22"/>
      <c r="AP961" s="22"/>
      <c r="AQ961" s="22"/>
      <c r="AR961" s="22"/>
      <c r="AS961" s="22"/>
      <c r="AT961" s="22"/>
      <c r="AU961" s="22"/>
      <c r="AV961" s="22"/>
      <c r="AW961" s="22"/>
      <c r="AX961" s="22"/>
      <c r="AY961" s="22"/>
      <c r="AZ961" s="22"/>
      <c r="BA961" s="22"/>
      <c r="BB961" s="22"/>
      <c r="BC961" s="22"/>
      <c r="BD961" s="22"/>
      <c r="BE961" s="22"/>
      <c r="BF961" s="22"/>
      <c r="BG961" s="22"/>
      <c r="BH961" s="22"/>
      <c r="BI961" s="22"/>
    </row>
    <row r="962">
      <c r="A962" s="25"/>
      <c r="B962" s="50"/>
      <c r="C962" s="56"/>
      <c r="D962" s="120"/>
      <c r="E962" s="53"/>
      <c r="H962" s="106"/>
      <c r="I962" s="72"/>
      <c r="J962" s="21"/>
      <c r="K962" s="21"/>
      <c r="L962" s="21"/>
      <c r="M962" s="22"/>
      <c r="N962" s="22"/>
      <c r="O962" s="22"/>
      <c r="P962" s="22"/>
      <c r="Q962" s="22"/>
      <c r="R962" s="23"/>
      <c r="S962" s="22"/>
      <c r="T962" s="22"/>
      <c r="U962" s="22"/>
      <c r="V962" s="22"/>
      <c r="W962" s="24"/>
      <c r="X962" s="24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  <c r="AI962" s="22"/>
      <c r="AJ962" s="22"/>
      <c r="AK962" s="22"/>
      <c r="AL962" s="22"/>
      <c r="AM962" s="22"/>
      <c r="AN962" s="22"/>
      <c r="AO962" s="22"/>
      <c r="AP962" s="22"/>
      <c r="AQ962" s="22"/>
      <c r="AR962" s="22"/>
      <c r="AS962" s="22"/>
      <c r="AT962" s="22"/>
      <c r="AU962" s="22"/>
      <c r="AV962" s="22"/>
      <c r="AW962" s="22"/>
      <c r="AX962" s="22"/>
      <c r="AY962" s="22"/>
      <c r="AZ962" s="22"/>
      <c r="BA962" s="22"/>
      <c r="BB962" s="22"/>
      <c r="BC962" s="22"/>
      <c r="BD962" s="22"/>
      <c r="BE962" s="22"/>
      <c r="BF962" s="22"/>
      <c r="BG962" s="22"/>
      <c r="BH962" s="22"/>
      <c r="BI962" s="22"/>
    </row>
    <row r="963">
      <c r="A963" s="25"/>
      <c r="B963" s="50"/>
      <c r="C963" s="56"/>
      <c r="D963" s="120"/>
      <c r="E963" s="53"/>
      <c r="H963" s="106"/>
      <c r="I963" s="72"/>
      <c r="J963" s="21"/>
      <c r="K963" s="21"/>
      <c r="L963" s="21"/>
      <c r="M963" s="22"/>
      <c r="N963" s="22"/>
      <c r="O963" s="22"/>
      <c r="P963" s="22"/>
      <c r="Q963" s="22"/>
      <c r="R963" s="23"/>
      <c r="S963" s="22"/>
      <c r="T963" s="22"/>
      <c r="U963" s="22"/>
      <c r="V963" s="22"/>
      <c r="W963" s="24"/>
      <c r="X963" s="24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  <c r="AI963" s="22"/>
      <c r="AJ963" s="22"/>
      <c r="AK963" s="22"/>
      <c r="AL963" s="22"/>
      <c r="AM963" s="22"/>
      <c r="AN963" s="22"/>
      <c r="AO963" s="22"/>
      <c r="AP963" s="22"/>
      <c r="AQ963" s="22"/>
      <c r="AR963" s="22"/>
      <c r="AS963" s="22"/>
      <c r="AT963" s="22"/>
      <c r="AU963" s="22"/>
      <c r="AV963" s="22"/>
      <c r="AW963" s="22"/>
      <c r="AX963" s="22"/>
      <c r="AY963" s="22"/>
      <c r="AZ963" s="22"/>
      <c r="BA963" s="22"/>
      <c r="BB963" s="22"/>
      <c r="BC963" s="22"/>
      <c r="BD963" s="22"/>
      <c r="BE963" s="22"/>
      <c r="BF963" s="22"/>
      <c r="BG963" s="22"/>
      <c r="BH963" s="22"/>
      <c r="BI963" s="22"/>
    </row>
    <row r="964">
      <c r="A964" s="25"/>
      <c r="B964" s="50"/>
      <c r="C964" s="56"/>
      <c r="D964" s="120"/>
      <c r="E964" s="53"/>
      <c r="H964" s="106"/>
      <c r="I964" s="72"/>
      <c r="J964" s="21"/>
      <c r="K964" s="21"/>
      <c r="L964" s="21"/>
      <c r="M964" s="22"/>
      <c r="N964" s="22"/>
      <c r="O964" s="22"/>
      <c r="P964" s="22"/>
      <c r="Q964" s="22"/>
      <c r="R964" s="23"/>
      <c r="S964" s="22"/>
      <c r="T964" s="22"/>
      <c r="U964" s="22"/>
      <c r="V964" s="22"/>
      <c r="W964" s="24"/>
      <c r="X964" s="24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  <c r="AI964" s="22"/>
      <c r="AJ964" s="22"/>
      <c r="AK964" s="22"/>
      <c r="AL964" s="22"/>
      <c r="AM964" s="22"/>
      <c r="AN964" s="22"/>
      <c r="AO964" s="22"/>
      <c r="AP964" s="22"/>
      <c r="AQ964" s="22"/>
      <c r="AR964" s="22"/>
      <c r="AS964" s="22"/>
      <c r="AT964" s="22"/>
      <c r="AU964" s="22"/>
      <c r="AV964" s="22"/>
      <c r="AW964" s="22"/>
      <c r="AX964" s="22"/>
      <c r="AY964" s="22"/>
      <c r="AZ964" s="22"/>
      <c r="BA964" s="22"/>
      <c r="BB964" s="22"/>
      <c r="BC964" s="22"/>
      <c r="BD964" s="22"/>
      <c r="BE964" s="22"/>
      <c r="BF964" s="22"/>
      <c r="BG964" s="22"/>
      <c r="BH964" s="22"/>
      <c r="BI964" s="22"/>
    </row>
    <row r="965">
      <c r="A965" s="25"/>
      <c r="B965" s="50"/>
      <c r="C965" s="56"/>
      <c r="D965" s="120"/>
      <c r="E965" s="53"/>
      <c r="H965" s="106"/>
      <c r="I965" s="72"/>
      <c r="J965" s="21"/>
      <c r="K965" s="21"/>
      <c r="L965" s="21"/>
      <c r="M965" s="22"/>
      <c r="N965" s="22"/>
      <c r="O965" s="22"/>
      <c r="P965" s="22"/>
      <c r="Q965" s="22"/>
      <c r="R965" s="23"/>
      <c r="S965" s="22"/>
      <c r="T965" s="22"/>
      <c r="U965" s="22"/>
      <c r="V965" s="22"/>
      <c r="W965" s="24"/>
      <c r="X965" s="24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  <c r="AI965" s="22"/>
      <c r="AJ965" s="22"/>
      <c r="AK965" s="22"/>
      <c r="AL965" s="22"/>
      <c r="AM965" s="22"/>
      <c r="AN965" s="22"/>
      <c r="AO965" s="22"/>
      <c r="AP965" s="22"/>
      <c r="AQ965" s="22"/>
      <c r="AR965" s="22"/>
      <c r="AS965" s="22"/>
      <c r="AT965" s="22"/>
      <c r="AU965" s="22"/>
      <c r="AV965" s="22"/>
      <c r="AW965" s="22"/>
      <c r="AX965" s="22"/>
      <c r="AY965" s="22"/>
      <c r="AZ965" s="22"/>
      <c r="BA965" s="22"/>
      <c r="BB965" s="22"/>
      <c r="BC965" s="22"/>
      <c r="BD965" s="22"/>
      <c r="BE965" s="22"/>
      <c r="BF965" s="22"/>
      <c r="BG965" s="22"/>
      <c r="BH965" s="22"/>
      <c r="BI965" s="22"/>
    </row>
    <row r="966">
      <c r="A966" s="25"/>
      <c r="B966" s="50"/>
      <c r="C966" s="56"/>
      <c r="D966" s="120"/>
      <c r="E966" s="53"/>
      <c r="H966" s="106"/>
      <c r="I966" s="72"/>
      <c r="J966" s="21"/>
      <c r="K966" s="21"/>
      <c r="L966" s="21"/>
      <c r="M966" s="22"/>
      <c r="N966" s="22"/>
      <c r="O966" s="22"/>
      <c r="P966" s="22"/>
      <c r="Q966" s="22"/>
      <c r="R966" s="23"/>
      <c r="S966" s="22"/>
      <c r="T966" s="22"/>
      <c r="U966" s="22"/>
      <c r="V966" s="22"/>
      <c r="W966" s="24"/>
      <c r="X966" s="24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  <c r="AI966" s="22"/>
      <c r="AJ966" s="22"/>
      <c r="AK966" s="22"/>
      <c r="AL966" s="22"/>
      <c r="AM966" s="22"/>
      <c r="AN966" s="22"/>
      <c r="AO966" s="22"/>
      <c r="AP966" s="22"/>
      <c r="AQ966" s="22"/>
      <c r="AR966" s="22"/>
      <c r="AS966" s="22"/>
      <c r="AT966" s="22"/>
      <c r="AU966" s="22"/>
      <c r="AV966" s="22"/>
      <c r="AW966" s="22"/>
      <c r="AX966" s="22"/>
      <c r="AY966" s="22"/>
      <c r="AZ966" s="22"/>
      <c r="BA966" s="22"/>
      <c r="BB966" s="22"/>
      <c r="BC966" s="22"/>
      <c r="BD966" s="22"/>
      <c r="BE966" s="22"/>
      <c r="BF966" s="22"/>
      <c r="BG966" s="22"/>
      <c r="BH966" s="22"/>
      <c r="BI966" s="22"/>
    </row>
    <row r="967">
      <c r="A967" s="25"/>
      <c r="B967" s="50"/>
      <c r="C967" s="56"/>
      <c r="D967" s="120"/>
      <c r="E967" s="53"/>
      <c r="H967" s="106"/>
      <c r="I967" s="72"/>
      <c r="J967" s="21"/>
      <c r="K967" s="21"/>
      <c r="L967" s="21"/>
      <c r="M967" s="22"/>
      <c r="N967" s="22"/>
      <c r="O967" s="22"/>
      <c r="P967" s="22"/>
      <c r="Q967" s="22"/>
      <c r="R967" s="23"/>
      <c r="S967" s="22"/>
      <c r="T967" s="22"/>
      <c r="U967" s="22"/>
      <c r="V967" s="22"/>
      <c r="W967" s="24"/>
      <c r="X967" s="24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  <c r="AI967" s="22"/>
      <c r="AJ967" s="22"/>
      <c r="AK967" s="22"/>
      <c r="AL967" s="22"/>
      <c r="AM967" s="22"/>
      <c r="AN967" s="22"/>
      <c r="AO967" s="22"/>
      <c r="AP967" s="22"/>
      <c r="AQ967" s="22"/>
      <c r="AR967" s="22"/>
      <c r="AS967" s="22"/>
      <c r="AT967" s="22"/>
      <c r="AU967" s="22"/>
      <c r="AV967" s="22"/>
      <c r="AW967" s="22"/>
      <c r="AX967" s="22"/>
      <c r="AY967" s="22"/>
      <c r="AZ967" s="22"/>
      <c r="BA967" s="22"/>
      <c r="BB967" s="22"/>
      <c r="BC967" s="22"/>
      <c r="BD967" s="22"/>
      <c r="BE967" s="22"/>
      <c r="BF967" s="22"/>
      <c r="BG967" s="22"/>
      <c r="BH967" s="22"/>
      <c r="BI967" s="22"/>
    </row>
    <row r="968">
      <c r="A968" s="25"/>
      <c r="B968" s="50"/>
      <c r="C968" s="56"/>
      <c r="D968" s="120"/>
      <c r="E968" s="53"/>
      <c r="H968" s="106"/>
      <c r="I968" s="72"/>
      <c r="J968" s="21"/>
      <c r="K968" s="21"/>
      <c r="L968" s="21"/>
      <c r="M968" s="22"/>
      <c r="N968" s="22"/>
      <c r="O968" s="22"/>
      <c r="P968" s="22"/>
      <c r="Q968" s="22"/>
      <c r="R968" s="23"/>
      <c r="S968" s="22"/>
      <c r="T968" s="22"/>
      <c r="U968" s="22"/>
      <c r="V968" s="22"/>
      <c r="W968" s="24"/>
      <c r="X968" s="24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  <c r="AI968" s="22"/>
      <c r="AJ968" s="22"/>
      <c r="AK968" s="22"/>
      <c r="AL968" s="22"/>
      <c r="AM968" s="22"/>
      <c r="AN968" s="22"/>
      <c r="AO968" s="22"/>
      <c r="AP968" s="22"/>
      <c r="AQ968" s="22"/>
      <c r="AR968" s="22"/>
      <c r="AS968" s="22"/>
      <c r="AT968" s="22"/>
      <c r="AU968" s="22"/>
      <c r="AV968" s="22"/>
      <c r="AW968" s="22"/>
      <c r="AX968" s="22"/>
      <c r="AY968" s="22"/>
      <c r="AZ968" s="22"/>
      <c r="BA968" s="22"/>
      <c r="BB968" s="22"/>
      <c r="BC968" s="22"/>
      <c r="BD968" s="22"/>
      <c r="BE968" s="22"/>
      <c r="BF968" s="22"/>
      <c r="BG968" s="22"/>
      <c r="BH968" s="22"/>
      <c r="BI968" s="22"/>
    </row>
    <row r="969">
      <c r="A969" s="25"/>
      <c r="B969" s="50"/>
      <c r="C969" s="56"/>
      <c r="D969" s="120"/>
      <c r="E969" s="53"/>
      <c r="H969" s="106"/>
      <c r="I969" s="72"/>
      <c r="J969" s="21"/>
      <c r="K969" s="21"/>
      <c r="L969" s="21"/>
      <c r="M969" s="22"/>
      <c r="N969" s="22"/>
      <c r="O969" s="22"/>
      <c r="P969" s="22"/>
      <c r="Q969" s="22"/>
      <c r="R969" s="23"/>
      <c r="S969" s="22"/>
      <c r="T969" s="22"/>
      <c r="U969" s="22"/>
      <c r="V969" s="22"/>
      <c r="W969" s="24"/>
      <c r="X969" s="24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  <c r="AI969" s="22"/>
      <c r="AJ969" s="22"/>
      <c r="AK969" s="22"/>
      <c r="AL969" s="22"/>
      <c r="AM969" s="22"/>
      <c r="AN969" s="22"/>
      <c r="AO969" s="22"/>
      <c r="AP969" s="22"/>
      <c r="AQ969" s="22"/>
      <c r="AR969" s="22"/>
      <c r="AS969" s="22"/>
      <c r="AT969" s="22"/>
      <c r="AU969" s="22"/>
      <c r="AV969" s="22"/>
      <c r="AW969" s="22"/>
      <c r="AX969" s="22"/>
      <c r="AY969" s="22"/>
      <c r="AZ969" s="22"/>
      <c r="BA969" s="22"/>
      <c r="BB969" s="22"/>
      <c r="BC969" s="22"/>
      <c r="BD969" s="22"/>
      <c r="BE969" s="22"/>
      <c r="BF969" s="22"/>
      <c r="BG969" s="22"/>
      <c r="BH969" s="22"/>
      <c r="BI969" s="22"/>
    </row>
    <row r="970">
      <c r="A970" s="25"/>
      <c r="B970" s="50"/>
      <c r="C970" s="56"/>
      <c r="D970" s="120"/>
      <c r="E970" s="53"/>
      <c r="H970" s="106"/>
      <c r="I970" s="72"/>
      <c r="J970" s="21"/>
      <c r="K970" s="21"/>
      <c r="L970" s="21"/>
      <c r="M970" s="22"/>
      <c r="N970" s="22"/>
      <c r="O970" s="22"/>
      <c r="P970" s="22"/>
      <c r="Q970" s="22"/>
      <c r="R970" s="23"/>
      <c r="S970" s="22"/>
      <c r="T970" s="22"/>
      <c r="U970" s="22"/>
      <c r="V970" s="22"/>
      <c r="W970" s="24"/>
      <c r="X970" s="24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  <c r="AI970" s="22"/>
      <c r="AJ970" s="22"/>
      <c r="AK970" s="22"/>
      <c r="AL970" s="22"/>
      <c r="AM970" s="22"/>
      <c r="AN970" s="22"/>
      <c r="AO970" s="22"/>
      <c r="AP970" s="22"/>
      <c r="AQ970" s="22"/>
      <c r="AR970" s="22"/>
      <c r="AS970" s="22"/>
      <c r="AT970" s="22"/>
      <c r="AU970" s="22"/>
      <c r="AV970" s="22"/>
      <c r="AW970" s="22"/>
      <c r="AX970" s="22"/>
      <c r="AY970" s="22"/>
      <c r="AZ970" s="22"/>
      <c r="BA970" s="22"/>
      <c r="BB970" s="22"/>
      <c r="BC970" s="22"/>
      <c r="BD970" s="22"/>
      <c r="BE970" s="22"/>
      <c r="BF970" s="22"/>
      <c r="BG970" s="22"/>
      <c r="BH970" s="22"/>
      <c r="BI970" s="22"/>
    </row>
    <row r="971">
      <c r="A971" s="25"/>
      <c r="B971" s="50"/>
      <c r="C971" s="56"/>
      <c r="D971" s="120"/>
      <c r="E971" s="53"/>
      <c r="H971" s="106"/>
      <c r="I971" s="72"/>
      <c r="J971" s="21"/>
      <c r="K971" s="21"/>
      <c r="L971" s="21"/>
      <c r="M971" s="22"/>
      <c r="N971" s="22"/>
      <c r="O971" s="22"/>
      <c r="P971" s="22"/>
      <c r="Q971" s="22"/>
      <c r="R971" s="23"/>
      <c r="S971" s="22"/>
      <c r="T971" s="22"/>
      <c r="U971" s="22"/>
      <c r="V971" s="22"/>
      <c r="W971" s="24"/>
      <c r="X971" s="24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  <c r="AI971" s="22"/>
      <c r="AJ971" s="22"/>
      <c r="AK971" s="22"/>
      <c r="AL971" s="22"/>
      <c r="AM971" s="22"/>
      <c r="AN971" s="22"/>
      <c r="AO971" s="22"/>
      <c r="AP971" s="22"/>
      <c r="AQ971" s="22"/>
      <c r="AR971" s="22"/>
      <c r="AS971" s="22"/>
      <c r="AT971" s="22"/>
      <c r="AU971" s="22"/>
      <c r="AV971" s="22"/>
      <c r="AW971" s="22"/>
      <c r="AX971" s="22"/>
      <c r="AY971" s="22"/>
      <c r="AZ971" s="22"/>
      <c r="BA971" s="22"/>
      <c r="BB971" s="22"/>
      <c r="BC971" s="22"/>
      <c r="BD971" s="22"/>
      <c r="BE971" s="22"/>
      <c r="BF971" s="22"/>
      <c r="BG971" s="22"/>
      <c r="BH971" s="22"/>
      <c r="BI971" s="22"/>
    </row>
    <row r="972">
      <c r="A972" s="25"/>
      <c r="B972" s="50"/>
      <c r="C972" s="56"/>
      <c r="D972" s="120"/>
      <c r="E972" s="53"/>
      <c r="H972" s="106"/>
      <c r="I972" s="72"/>
      <c r="J972" s="21"/>
      <c r="K972" s="21"/>
      <c r="L972" s="21"/>
      <c r="M972" s="22"/>
      <c r="N972" s="22"/>
      <c r="O972" s="22"/>
      <c r="P972" s="22"/>
      <c r="Q972" s="22"/>
      <c r="R972" s="23"/>
      <c r="S972" s="22"/>
      <c r="T972" s="22"/>
      <c r="U972" s="22"/>
      <c r="V972" s="22"/>
      <c r="W972" s="24"/>
      <c r="X972" s="24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  <c r="AI972" s="22"/>
      <c r="AJ972" s="22"/>
      <c r="AK972" s="22"/>
      <c r="AL972" s="22"/>
      <c r="AM972" s="22"/>
      <c r="AN972" s="22"/>
      <c r="AO972" s="22"/>
      <c r="AP972" s="22"/>
      <c r="AQ972" s="22"/>
      <c r="AR972" s="22"/>
      <c r="AS972" s="22"/>
      <c r="AT972" s="22"/>
      <c r="AU972" s="22"/>
      <c r="AV972" s="22"/>
      <c r="AW972" s="22"/>
      <c r="AX972" s="22"/>
      <c r="AY972" s="22"/>
      <c r="AZ972" s="22"/>
      <c r="BA972" s="22"/>
      <c r="BB972" s="22"/>
      <c r="BC972" s="22"/>
      <c r="BD972" s="22"/>
      <c r="BE972" s="22"/>
      <c r="BF972" s="22"/>
      <c r="BG972" s="22"/>
      <c r="BH972" s="22"/>
      <c r="BI972" s="22"/>
    </row>
    <row r="973">
      <c r="A973" s="25"/>
      <c r="B973" s="50"/>
      <c r="C973" s="56"/>
      <c r="D973" s="120"/>
      <c r="E973" s="53"/>
      <c r="H973" s="106"/>
      <c r="I973" s="72"/>
      <c r="J973" s="21"/>
      <c r="K973" s="21"/>
      <c r="L973" s="21"/>
      <c r="M973" s="22"/>
      <c r="N973" s="22"/>
      <c r="O973" s="22"/>
      <c r="P973" s="22"/>
      <c r="Q973" s="22"/>
      <c r="R973" s="23"/>
      <c r="S973" s="22"/>
      <c r="T973" s="22"/>
      <c r="U973" s="22"/>
      <c r="V973" s="22"/>
      <c r="W973" s="24"/>
      <c r="X973" s="24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  <c r="AI973" s="22"/>
      <c r="AJ973" s="22"/>
      <c r="AK973" s="22"/>
      <c r="AL973" s="22"/>
      <c r="AM973" s="22"/>
      <c r="AN973" s="22"/>
      <c r="AO973" s="22"/>
      <c r="AP973" s="22"/>
      <c r="AQ973" s="22"/>
      <c r="AR973" s="22"/>
      <c r="AS973" s="22"/>
      <c r="AT973" s="22"/>
      <c r="AU973" s="22"/>
      <c r="AV973" s="22"/>
      <c r="AW973" s="22"/>
      <c r="AX973" s="22"/>
      <c r="AY973" s="22"/>
      <c r="AZ973" s="22"/>
      <c r="BA973" s="22"/>
      <c r="BB973" s="22"/>
      <c r="BC973" s="22"/>
      <c r="BD973" s="22"/>
      <c r="BE973" s="22"/>
      <c r="BF973" s="22"/>
      <c r="BG973" s="22"/>
      <c r="BH973" s="22"/>
      <c r="BI973" s="22"/>
    </row>
    <row r="974">
      <c r="A974" s="25"/>
      <c r="B974" s="50"/>
      <c r="C974" s="56"/>
      <c r="D974" s="120"/>
      <c r="E974" s="53"/>
      <c r="H974" s="106"/>
      <c r="I974" s="72"/>
      <c r="J974" s="21"/>
      <c r="K974" s="21"/>
      <c r="L974" s="21"/>
      <c r="M974" s="22"/>
      <c r="N974" s="22"/>
      <c r="O974" s="22"/>
      <c r="P974" s="22"/>
      <c r="Q974" s="22"/>
      <c r="R974" s="23"/>
      <c r="S974" s="22"/>
      <c r="T974" s="22"/>
      <c r="U974" s="22"/>
      <c r="V974" s="22"/>
      <c r="W974" s="24"/>
      <c r="X974" s="24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  <c r="AI974" s="22"/>
      <c r="AJ974" s="22"/>
      <c r="AK974" s="22"/>
      <c r="AL974" s="22"/>
      <c r="AM974" s="22"/>
      <c r="AN974" s="22"/>
      <c r="AO974" s="22"/>
      <c r="AP974" s="22"/>
      <c r="AQ974" s="22"/>
      <c r="AR974" s="22"/>
      <c r="AS974" s="22"/>
      <c r="AT974" s="22"/>
      <c r="AU974" s="22"/>
      <c r="AV974" s="22"/>
      <c r="AW974" s="22"/>
      <c r="AX974" s="22"/>
      <c r="AY974" s="22"/>
      <c r="AZ974" s="22"/>
      <c r="BA974" s="22"/>
      <c r="BB974" s="22"/>
      <c r="BC974" s="22"/>
      <c r="BD974" s="22"/>
      <c r="BE974" s="22"/>
      <c r="BF974" s="22"/>
      <c r="BG974" s="22"/>
      <c r="BH974" s="22"/>
      <c r="BI974" s="22"/>
    </row>
    <row r="975">
      <c r="A975" s="25"/>
      <c r="B975" s="50"/>
      <c r="C975" s="56"/>
      <c r="D975" s="120"/>
      <c r="E975" s="53"/>
      <c r="H975" s="106"/>
      <c r="I975" s="72"/>
      <c r="J975" s="21"/>
      <c r="K975" s="21"/>
      <c r="L975" s="21"/>
      <c r="M975" s="22"/>
      <c r="N975" s="22"/>
      <c r="O975" s="22"/>
      <c r="P975" s="22"/>
      <c r="Q975" s="22"/>
      <c r="R975" s="23"/>
      <c r="S975" s="22"/>
      <c r="T975" s="22"/>
      <c r="U975" s="22"/>
      <c r="V975" s="22"/>
      <c r="W975" s="24"/>
      <c r="X975" s="24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  <c r="AI975" s="22"/>
      <c r="AJ975" s="22"/>
      <c r="AK975" s="22"/>
      <c r="AL975" s="22"/>
      <c r="AM975" s="22"/>
      <c r="AN975" s="22"/>
      <c r="AO975" s="22"/>
      <c r="AP975" s="22"/>
      <c r="AQ975" s="22"/>
      <c r="AR975" s="22"/>
      <c r="AS975" s="22"/>
      <c r="AT975" s="22"/>
      <c r="AU975" s="22"/>
      <c r="AV975" s="22"/>
      <c r="AW975" s="22"/>
      <c r="AX975" s="22"/>
      <c r="AY975" s="22"/>
      <c r="AZ975" s="22"/>
      <c r="BA975" s="22"/>
      <c r="BB975" s="22"/>
      <c r="BC975" s="22"/>
      <c r="BD975" s="22"/>
      <c r="BE975" s="22"/>
      <c r="BF975" s="22"/>
      <c r="BG975" s="22"/>
      <c r="BH975" s="22"/>
      <c r="BI975" s="22"/>
    </row>
    <row r="976">
      <c r="A976" s="25"/>
      <c r="B976" s="50"/>
      <c r="C976" s="56"/>
      <c r="D976" s="120"/>
      <c r="E976" s="53"/>
      <c r="H976" s="106"/>
      <c r="I976" s="72"/>
      <c r="J976" s="21"/>
      <c r="K976" s="21"/>
      <c r="L976" s="21"/>
      <c r="M976" s="22"/>
      <c r="N976" s="22"/>
      <c r="O976" s="22"/>
      <c r="P976" s="22"/>
      <c r="Q976" s="22"/>
      <c r="R976" s="23"/>
      <c r="S976" s="22"/>
      <c r="T976" s="22"/>
      <c r="U976" s="22"/>
      <c r="V976" s="22"/>
      <c r="W976" s="24"/>
      <c r="X976" s="24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  <c r="AI976" s="22"/>
      <c r="AJ976" s="22"/>
      <c r="AK976" s="22"/>
      <c r="AL976" s="22"/>
      <c r="AM976" s="22"/>
      <c r="AN976" s="22"/>
      <c r="AO976" s="22"/>
      <c r="AP976" s="22"/>
      <c r="AQ976" s="22"/>
      <c r="AR976" s="22"/>
      <c r="AS976" s="22"/>
      <c r="AT976" s="22"/>
      <c r="AU976" s="22"/>
      <c r="AV976" s="22"/>
      <c r="AW976" s="22"/>
      <c r="AX976" s="22"/>
      <c r="AY976" s="22"/>
      <c r="AZ976" s="22"/>
      <c r="BA976" s="22"/>
      <c r="BB976" s="22"/>
      <c r="BC976" s="22"/>
      <c r="BD976" s="22"/>
      <c r="BE976" s="22"/>
      <c r="BF976" s="22"/>
      <c r="BG976" s="22"/>
      <c r="BH976" s="22"/>
      <c r="BI976" s="22"/>
    </row>
    <row r="977">
      <c r="A977" s="25"/>
      <c r="B977" s="50"/>
      <c r="C977" s="56"/>
      <c r="D977" s="120"/>
      <c r="E977" s="53"/>
      <c r="H977" s="106"/>
      <c r="I977" s="72"/>
      <c r="J977" s="21"/>
      <c r="K977" s="21"/>
      <c r="L977" s="21"/>
      <c r="M977" s="22"/>
      <c r="N977" s="22"/>
      <c r="O977" s="22"/>
      <c r="P977" s="22"/>
      <c r="Q977" s="22"/>
      <c r="R977" s="23"/>
      <c r="S977" s="22"/>
      <c r="T977" s="22"/>
      <c r="U977" s="22"/>
      <c r="V977" s="22"/>
      <c r="W977" s="24"/>
      <c r="X977" s="24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  <c r="AI977" s="22"/>
      <c r="AJ977" s="22"/>
      <c r="AK977" s="22"/>
      <c r="AL977" s="22"/>
      <c r="AM977" s="22"/>
      <c r="AN977" s="22"/>
      <c r="AO977" s="22"/>
      <c r="AP977" s="22"/>
      <c r="AQ977" s="22"/>
      <c r="AR977" s="22"/>
      <c r="AS977" s="22"/>
      <c r="AT977" s="22"/>
      <c r="AU977" s="22"/>
      <c r="AV977" s="22"/>
      <c r="AW977" s="22"/>
      <c r="AX977" s="22"/>
      <c r="AY977" s="22"/>
      <c r="AZ977" s="22"/>
      <c r="BA977" s="22"/>
      <c r="BB977" s="22"/>
      <c r="BC977" s="22"/>
      <c r="BD977" s="22"/>
      <c r="BE977" s="22"/>
      <c r="BF977" s="22"/>
      <c r="BG977" s="22"/>
      <c r="BH977" s="22"/>
      <c r="BI977" s="22"/>
    </row>
    <row r="978">
      <c r="A978" s="25"/>
      <c r="B978" s="50"/>
      <c r="C978" s="56"/>
      <c r="D978" s="120"/>
      <c r="E978" s="53"/>
      <c r="H978" s="106"/>
      <c r="I978" s="72"/>
      <c r="J978" s="21"/>
      <c r="K978" s="21"/>
      <c r="L978" s="21"/>
      <c r="M978" s="22"/>
      <c r="N978" s="22"/>
      <c r="O978" s="22"/>
      <c r="P978" s="22"/>
      <c r="Q978" s="22"/>
      <c r="R978" s="23"/>
      <c r="S978" s="22"/>
      <c r="T978" s="22"/>
      <c r="U978" s="22"/>
      <c r="V978" s="22"/>
      <c r="W978" s="24"/>
      <c r="X978" s="24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  <c r="AI978" s="22"/>
      <c r="AJ978" s="22"/>
      <c r="AK978" s="22"/>
      <c r="AL978" s="22"/>
      <c r="AM978" s="22"/>
      <c r="AN978" s="22"/>
      <c r="AO978" s="22"/>
      <c r="AP978" s="22"/>
      <c r="AQ978" s="22"/>
      <c r="AR978" s="22"/>
      <c r="AS978" s="22"/>
      <c r="AT978" s="22"/>
      <c r="AU978" s="22"/>
      <c r="AV978" s="22"/>
      <c r="AW978" s="22"/>
      <c r="AX978" s="22"/>
      <c r="AY978" s="22"/>
      <c r="AZ978" s="22"/>
      <c r="BA978" s="22"/>
      <c r="BB978" s="22"/>
      <c r="BC978" s="22"/>
      <c r="BD978" s="22"/>
      <c r="BE978" s="22"/>
      <c r="BF978" s="22"/>
      <c r="BG978" s="22"/>
      <c r="BH978" s="22"/>
      <c r="BI978" s="22"/>
    </row>
    <row r="979">
      <c r="A979" s="25"/>
      <c r="B979" s="50"/>
      <c r="C979" s="56"/>
      <c r="D979" s="120"/>
      <c r="E979" s="53"/>
      <c r="H979" s="106"/>
      <c r="I979" s="72"/>
      <c r="J979" s="21"/>
      <c r="K979" s="21"/>
      <c r="L979" s="21"/>
      <c r="M979" s="22"/>
      <c r="N979" s="22"/>
      <c r="O979" s="22"/>
      <c r="P979" s="22"/>
      <c r="Q979" s="22"/>
      <c r="R979" s="23"/>
      <c r="S979" s="22"/>
      <c r="T979" s="22"/>
      <c r="U979" s="22"/>
      <c r="V979" s="22"/>
      <c r="W979" s="24"/>
      <c r="X979" s="24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  <c r="AI979" s="22"/>
      <c r="AJ979" s="22"/>
      <c r="AK979" s="22"/>
      <c r="AL979" s="22"/>
      <c r="AM979" s="22"/>
      <c r="AN979" s="22"/>
      <c r="AO979" s="22"/>
      <c r="AP979" s="22"/>
      <c r="AQ979" s="22"/>
      <c r="AR979" s="22"/>
      <c r="AS979" s="22"/>
      <c r="AT979" s="22"/>
      <c r="AU979" s="22"/>
      <c r="AV979" s="22"/>
      <c r="AW979" s="22"/>
      <c r="AX979" s="22"/>
      <c r="AY979" s="22"/>
      <c r="AZ979" s="22"/>
      <c r="BA979" s="22"/>
      <c r="BB979" s="22"/>
      <c r="BC979" s="22"/>
      <c r="BD979" s="22"/>
      <c r="BE979" s="22"/>
      <c r="BF979" s="22"/>
      <c r="BG979" s="22"/>
      <c r="BH979" s="22"/>
      <c r="BI979" s="22"/>
    </row>
    <row r="980">
      <c r="A980" s="25"/>
      <c r="B980" s="50"/>
      <c r="C980" s="56"/>
      <c r="D980" s="120"/>
      <c r="E980" s="53"/>
      <c r="H980" s="106"/>
      <c r="I980" s="72"/>
      <c r="J980" s="21"/>
      <c r="K980" s="21"/>
      <c r="L980" s="21"/>
      <c r="M980" s="22"/>
      <c r="N980" s="22"/>
      <c r="O980" s="22"/>
      <c r="P980" s="22"/>
      <c r="Q980" s="22"/>
      <c r="R980" s="23"/>
      <c r="S980" s="22"/>
      <c r="T980" s="22"/>
      <c r="U980" s="22"/>
      <c r="V980" s="22"/>
      <c r="W980" s="24"/>
      <c r="X980" s="24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  <c r="AI980" s="22"/>
      <c r="AJ980" s="22"/>
      <c r="AK980" s="22"/>
      <c r="AL980" s="22"/>
      <c r="AM980" s="22"/>
      <c r="AN980" s="22"/>
      <c r="AO980" s="22"/>
      <c r="AP980" s="22"/>
      <c r="AQ980" s="22"/>
      <c r="AR980" s="22"/>
      <c r="AS980" s="22"/>
      <c r="AT980" s="22"/>
      <c r="AU980" s="22"/>
      <c r="AV980" s="22"/>
      <c r="AW980" s="22"/>
      <c r="AX980" s="22"/>
      <c r="AY980" s="22"/>
      <c r="AZ980" s="22"/>
      <c r="BA980" s="22"/>
      <c r="BB980" s="22"/>
      <c r="BC980" s="22"/>
      <c r="BD980" s="22"/>
      <c r="BE980" s="22"/>
      <c r="BF980" s="22"/>
      <c r="BG980" s="22"/>
      <c r="BH980" s="22"/>
      <c r="BI980" s="22"/>
    </row>
    <row r="981">
      <c r="A981" s="25"/>
      <c r="B981" s="50"/>
      <c r="C981" s="56"/>
      <c r="D981" s="120"/>
      <c r="E981" s="53"/>
      <c r="H981" s="106"/>
      <c r="I981" s="72"/>
      <c r="J981" s="21"/>
      <c r="K981" s="21"/>
      <c r="L981" s="21"/>
      <c r="M981" s="22"/>
      <c r="N981" s="22"/>
      <c r="O981" s="22"/>
      <c r="P981" s="22"/>
      <c r="Q981" s="22"/>
      <c r="R981" s="23"/>
      <c r="S981" s="22"/>
      <c r="T981" s="22"/>
      <c r="U981" s="22"/>
      <c r="V981" s="22"/>
      <c r="W981" s="24"/>
      <c r="X981" s="24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  <c r="AI981" s="22"/>
      <c r="AJ981" s="22"/>
      <c r="AK981" s="22"/>
      <c r="AL981" s="22"/>
      <c r="AM981" s="22"/>
      <c r="AN981" s="22"/>
      <c r="AO981" s="22"/>
      <c r="AP981" s="22"/>
      <c r="AQ981" s="22"/>
      <c r="AR981" s="22"/>
      <c r="AS981" s="22"/>
      <c r="AT981" s="22"/>
      <c r="AU981" s="22"/>
      <c r="AV981" s="22"/>
      <c r="AW981" s="22"/>
      <c r="AX981" s="22"/>
      <c r="AY981" s="22"/>
      <c r="AZ981" s="22"/>
      <c r="BA981" s="22"/>
      <c r="BB981" s="22"/>
      <c r="BC981" s="22"/>
      <c r="BD981" s="22"/>
      <c r="BE981" s="22"/>
      <c r="BF981" s="22"/>
      <c r="BG981" s="22"/>
      <c r="BH981" s="22"/>
      <c r="BI981" s="22"/>
    </row>
    <row r="982">
      <c r="A982" s="25"/>
      <c r="B982" s="50"/>
      <c r="C982" s="56"/>
      <c r="D982" s="120"/>
      <c r="E982" s="53"/>
      <c r="H982" s="106"/>
      <c r="I982" s="72"/>
      <c r="J982" s="21"/>
      <c r="K982" s="21"/>
      <c r="L982" s="21"/>
      <c r="M982" s="22"/>
      <c r="N982" s="22"/>
      <c r="O982" s="22"/>
      <c r="P982" s="22"/>
      <c r="Q982" s="22"/>
      <c r="R982" s="23"/>
      <c r="S982" s="22"/>
      <c r="T982" s="22"/>
      <c r="U982" s="22"/>
      <c r="V982" s="22"/>
      <c r="W982" s="24"/>
      <c r="X982" s="24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  <c r="AI982" s="22"/>
      <c r="AJ982" s="22"/>
      <c r="AK982" s="22"/>
      <c r="AL982" s="22"/>
      <c r="AM982" s="22"/>
      <c r="AN982" s="22"/>
      <c r="AO982" s="22"/>
      <c r="AP982" s="22"/>
      <c r="AQ982" s="22"/>
      <c r="AR982" s="22"/>
      <c r="AS982" s="22"/>
      <c r="AT982" s="22"/>
      <c r="AU982" s="22"/>
      <c r="AV982" s="22"/>
      <c r="AW982" s="22"/>
      <c r="AX982" s="22"/>
      <c r="AY982" s="22"/>
      <c r="AZ982" s="22"/>
      <c r="BA982" s="22"/>
      <c r="BB982" s="22"/>
      <c r="BC982" s="22"/>
      <c r="BD982" s="22"/>
      <c r="BE982" s="22"/>
      <c r="BF982" s="22"/>
      <c r="BG982" s="22"/>
      <c r="BH982" s="22"/>
      <c r="BI982" s="22"/>
    </row>
    <row r="983">
      <c r="A983" s="25"/>
      <c r="B983" s="50"/>
      <c r="C983" s="56"/>
      <c r="D983" s="120"/>
      <c r="E983" s="53"/>
      <c r="H983" s="106"/>
      <c r="I983" s="72"/>
      <c r="J983" s="21"/>
      <c r="K983" s="21"/>
      <c r="L983" s="21"/>
      <c r="M983" s="22"/>
      <c r="N983" s="22"/>
      <c r="O983" s="22"/>
      <c r="P983" s="22"/>
      <c r="Q983" s="22"/>
      <c r="R983" s="23"/>
      <c r="S983" s="22"/>
      <c r="T983" s="22"/>
      <c r="U983" s="22"/>
      <c r="V983" s="22"/>
      <c r="W983" s="24"/>
      <c r="X983" s="24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  <c r="AI983" s="22"/>
      <c r="AJ983" s="22"/>
      <c r="AK983" s="22"/>
      <c r="AL983" s="22"/>
      <c r="AM983" s="22"/>
      <c r="AN983" s="22"/>
      <c r="AO983" s="22"/>
      <c r="AP983" s="22"/>
      <c r="AQ983" s="22"/>
      <c r="AR983" s="22"/>
      <c r="AS983" s="22"/>
      <c r="AT983" s="22"/>
      <c r="AU983" s="22"/>
      <c r="AV983" s="22"/>
      <c r="AW983" s="22"/>
      <c r="AX983" s="22"/>
      <c r="AY983" s="22"/>
      <c r="AZ983" s="22"/>
      <c r="BA983" s="22"/>
      <c r="BB983" s="22"/>
      <c r="BC983" s="22"/>
      <c r="BD983" s="22"/>
      <c r="BE983" s="22"/>
      <c r="BF983" s="22"/>
      <c r="BG983" s="22"/>
      <c r="BH983" s="22"/>
      <c r="BI983" s="22"/>
    </row>
    <row r="984">
      <c r="A984" s="25"/>
      <c r="B984" s="50"/>
      <c r="C984" s="56"/>
      <c r="D984" s="120"/>
      <c r="E984" s="53"/>
      <c r="H984" s="106"/>
      <c r="I984" s="72"/>
      <c r="J984" s="21"/>
      <c r="K984" s="21"/>
      <c r="L984" s="21"/>
      <c r="M984" s="22"/>
      <c r="N984" s="22"/>
      <c r="O984" s="22"/>
      <c r="P984" s="22"/>
      <c r="Q984" s="22"/>
      <c r="R984" s="23"/>
      <c r="S984" s="22"/>
      <c r="T984" s="22"/>
      <c r="U984" s="22"/>
      <c r="V984" s="22"/>
      <c r="W984" s="24"/>
      <c r="X984" s="24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  <c r="AI984" s="22"/>
      <c r="AJ984" s="22"/>
      <c r="AK984" s="22"/>
      <c r="AL984" s="22"/>
      <c r="AM984" s="22"/>
      <c r="AN984" s="22"/>
      <c r="AO984" s="22"/>
      <c r="AP984" s="22"/>
      <c r="AQ984" s="22"/>
      <c r="AR984" s="22"/>
      <c r="AS984" s="22"/>
      <c r="AT984" s="22"/>
      <c r="AU984" s="22"/>
      <c r="AV984" s="22"/>
      <c r="AW984" s="22"/>
      <c r="AX984" s="22"/>
      <c r="AY984" s="22"/>
      <c r="AZ984" s="22"/>
      <c r="BA984" s="22"/>
      <c r="BB984" s="22"/>
      <c r="BC984" s="22"/>
      <c r="BD984" s="22"/>
      <c r="BE984" s="22"/>
      <c r="BF984" s="22"/>
      <c r="BG984" s="22"/>
      <c r="BH984" s="22"/>
      <c r="BI984" s="22"/>
    </row>
    <row r="985">
      <c r="A985" s="25"/>
      <c r="B985" s="50"/>
      <c r="C985" s="56"/>
      <c r="D985" s="120"/>
      <c r="E985" s="53"/>
      <c r="H985" s="106"/>
      <c r="I985" s="72"/>
      <c r="J985" s="21"/>
      <c r="K985" s="21"/>
      <c r="L985" s="21"/>
      <c r="M985" s="22"/>
      <c r="N985" s="22"/>
      <c r="O985" s="22"/>
      <c r="P985" s="22"/>
      <c r="Q985" s="22"/>
      <c r="R985" s="23"/>
      <c r="S985" s="22"/>
      <c r="T985" s="22"/>
      <c r="U985" s="22"/>
      <c r="V985" s="22"/>
      <c r="W985" s="24"/>
      <c r="X985" s="24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  <c r="AI985" s="22"/>
      <c r="AJ985" s="22"/>
      <c r="AK985" s="22"/>
      <c r="AL985" s="22"/>
      <c r="AM985" s="22"/>
      <c r="AN985" s="22"/>
      <c r="AO985" s="22"/>
      <c r="AP985" s="22"/>
      <c r="AQ985" s="22"/>
      <c r="AR985" s="22"/>
      <c r="AS985" s="22"/>
      <c r="AT985" s="22"/>
      <c r="AU985" s="22"/>
      <c r="AV985" s="22"/>
      <c r="AW985" s="22"/>
      <c r="AX985" s="22"/>
      <c r="AY985" s="22"/>
      <c r="AZ985" s="22"/>
      <c r="BA985" s="22"/>
      <c r="BB985" s="22"/>
      <c r="BC985" s="22"/>
      <c r="BD985" s="22"/>
      <c r="BE985" s="22"/>
      <c r="BF985" s="22"/>
      <c r="BG985" s="22"/>
      <c r="BH985" s="22"/>
      <c r="BI985" s="22"/>
    </row>
    <row r="986">
      <c r="A986" s="25"/>
      <c r="B986" s="50"/>
      <c r="C986" s="56"/>
      <c r="D986" s="120"/>
      <c r="E986" s="53"/>
      <c r="H986" s="106"/>
      <c r="I986" s="72"/>
      <c r="J986" s="21"/>
      <c r="K986" s="21"/>
      <c r="L986" s="21"/>
      <c r="M986" s="22"/>
      <c r="N986" s="22"/>
      <c r="O986" s="22"/>
      <c r="P986" s="22"/>
      <c r="Q986" s="22"/>
      <c r="R986" s="23"/>
      <c r="S986" s="22"/>
      <c r="T986" s="22"/>
      <c r="U986" s="22"/>
      <c r="V986" s="22"/>
      <c r="W986" s="24"/>
      <c r="X986" s="24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  <c r="AI986" s="22"/>
      <c r="AJ986" s="22"/>
      <c r="AK986" s="22"/>
      <c r="AL986" s="22"/>
      <c r="AM986" s="22"/>
      <c r="AN986" s="22"/>
      <c r="AO986" s="22"/>
      <c r="AP986" s="22"/>
      <c r="AQ986" s="22"/>
      <c r="AR986" s="22"/>
      <c r="AS986" s="22"/>
      <c r="AT986" s="22"/>
      <c r="AU986" s="22"/>
      <c r="AV986" s="22"/>
      <c r="AW986" s="22"/>
      <c r="AX986" s="22"/>
      <c r="AY986" s="22"/>
      <c r="AZ986" s="22"/>
      <c r="BA986" s="22"/>
      <c r="BB986" s="22"/>
      <c r="BC986" s="22"/>
      <c r="BD986" s="22"/>
      <c r="BE986" s="22"/>
      <c r="BF986" s="22"/>
      <c r="BG986" s="22"/>
      <c r="BH986" s="22"/>
      <c r="BI986" s="22"/>
    </row>
    <row r="987">
      <c r="A987" s="25"/>
      <c r="B987" s="50"/>
      <c r="C987" s="56"/>
      <c r="D987" s="120"/>
      <c r="E987" s="53"/>
      <c r="H987" s="106"/>
      <c r="I987" s="72"/>
      <c r="J987" s="21"/>
      <c r="K987" s="21"/>
      <c r="L987" s="21"/>
      <c r="M987" s="22"/>
      <c r="N987" s="22"/>
      <c r="O987" s="22"/>
      <c r="P987" s="22"/>
      <c r="Q987" s="22"/>
      <c r="R987" s="23"/>
      <c r="S987" s="22"/>
      <c r="T987" s="22"/>
      <c r="U987" s="22"/>
      <c r="V987" s="22"/>
      <c r="W987" s="24"/>
      <c r="X987" s="24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  <c r="AI987" s="22"/>
      <c r="AJ987" s="22"/>
      <c r="AK987" s="22"/>
      <c r="AL987" s="22"/>
      <c r="AM987" s="22"/>
      <c r="AN987" s="22"/>
      <c r="AO987" s="22"/>
      <c r="AP987" s="22"/>
      <c r="AQ987" s="22"/>
      <c r="AR987" s="22"/>
      <c r="AS987" s="22"/>
      <c r="AT987" s="22"/>
      <c r="AU987" s="22"/>
      <c r="AV987" s="22"/>
      <c r="AW987" s="22"/>
      <c r="AX987" s="22"/>
      <c r="AY987" s="22"/>
      <c r="AZ987" s="22"/>
      <c r="BA987" s="22"/>
      <c r="BB987" s="22"/>
      <c r="BC987" s="22"/>
      <c r="BD987" s="22"/>
      <c r="BE987" s="22"/>
      <c r="BF987" s="22"/>
      <c r="BG987" s="22"/>
      <c r="BH987" s="22"/>
      <c r="BI987" s="22"/>
    </row>
    <row r="988">
      <c r="A988" s="25"/>
      <c r="B988" s="50"/>
      <c r="C988" s="56"/>
      <c r="D988" s="120"/>
      <c r="E988" s="53"/>
      <c r="H988" s="106"/>
      <c r="I988" s="72"/>
      <c r="J988" s="21"/>
      <c r="K988" s="21"/>
      <c r="L988" s="21"/>
      <c r="M988" s="22"/>
      <c r="N988" s="22"/>
      <c r="O988" s="22"/>
      <c r="P988" s="22"/>
      <c r="Q988" s="22"/>
      <c r="R988" s="23"/>
      <c r="S988" s="22"/>
      <c r="T988" s="22"/>
      <c r="U988" s="22"/>
      <c r="V988" s="22"/>
      <c r="W988" s="24"/>
      <c r="X988" s="24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  <c r="AI988" s="22"/>
      <c r="AJ988" s="22"/>
      <c r="AK988" s="22"/>
      <c r="AL988" s="22"/>
      <c r="AM988" s="22"/>
      <c r="AN988" s="22"/>
      <c r="AO988" s="22"/>
      <c r="AP988" s="22"/>
      <c r="AQ988" s="22"/>
      <c r="AR988" s="22"/>
      <c r="AS988" s="22"/>
      <c r="AT988" s="22"/>
      <c r="AU988" s="22"/>
      <c r="AV988" s="22"/>
      <c r="AW988" s="22"/>
      <c r="AX988" s="22"/>
      <c r="AY988" s="22"/>
      <c r="AZ988" s="22"/>
      <c r="BA988" s="22"/>
      <c r="BB988" s="22"/>
      <c r="BC988" s="22"/>
      <c r="BD988" s="22"/>
      <c r="BE988" s="22"/>
      <c r="BF988" s="22"/>
      <c r="BG988" s="22"/>
      <c r="BH988" s="22"/>
      <c r="BI988" s="22"/>
    </row>
    <row r="989">
      <c r="A989" s="25"/>
      <c r="B989" s="50"/>
      <c r="C989" s="56"/>
      <c r="D989" s="120"/>
      <c r="E989" s="53"/>
      <c r="H989" s="106"/>
      <c r="I989" s="72"/>
      <c r="J989" s="21"/>
      <c r="K989" s="21"/>
      <c r="L989" s="21"/>
      <c r="M989" s="22"/>
      <c r="N989" s="22"/>
      <c r="O989" s="22"/>
      <c r="P989" s="22"/>
      <c r="Q989" s="22"/>
      <c r="R989" s="23"/>
      <c r="S989" s="22"/>
      <c r="T989" s="22"/>
      <c r="U989" s="22"/>
      <c r="V989" s="22"/>
      <c r="W989" s="24"/>
      <c r="X989" s="24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  <c r="AI989" s="22"/>
      <c r="AJ989" s="22"/>
      <c r="AK989" s="22"/>
      <c r="AL989" s="22"/>
      <c r="AM989" s="22"/>
      <c r="AN989" s="22"/>
      <c r="AO989" s="22"/>
      <c r="AP989" s="22"/>
      <c r="AQ989" s="22"/>
      <c r="AR989" s="22"/>
      <c r="AS989" s="22"/>
      <c r="AT989" s="22"/>
      <c r="AU989" s="22"/>
      <c r="AV989" s="22"/>
      <c r="AW989" s="22"/>
      <c r="AX989" s="22"/>
      <c r="AY989" s="22"/>
      <c r="AZ989" s="22"/>
      <c r="BA989" s="22"/>
      <c r="BB989" s="22"/>
      <c r="BC989" s="22"/>
      <c r="BD989" s="22"/>
      <c r="BE989" s="22"/>
      <c r="BF989" s="22"/>
      <c r="BG989" s="22"/>
      <c r="BH989" s="22"/>
      <c r="BI989" s="22"/>
    </row>
    <row r="990">
      <c r="A990" s="25"/>
      <c r="B990" s="50"/>
      <c r="C990" s="56"/>
      <c r="D990" s="120"/>
      <c r="E990" s="53"/>
      <c r="H990" s="106"/>
      <c r="I990" s="72"/>
      <c r="J990" s="21"/>
      <c r="K990" s="21"/>
      <c r="L990" s="21"/>
      <c r="M990" s="22"/>
      <c r="N990" s="22"/>
      <c r="O990" s="22"/>
      <c r="P990" s="22"/>
      <c r="Q990" s="22"/>
      <c r="R990" s="23"/>
      <c r="S990" s="22"/>
      <c r="T990" s="22"/>
      <c r="U990" s="22"/>
      <c r="V990" s="22"/>
      <c r="W990" s="24"/>
      <c r="X990" s="24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  <c r="AI990" s="22"/>
      <c r="AJ990" s="22"/>
      <c r="AK990" s="22"/>
      <c r="AL990" s="22"/>
      <c r="AM990" s="22"/>
      <c r="AN990" s="22"/>
      <c r="AO990" s="22"/>
      <c r="AP990" s="22"/>
      <c r="AQ990" s="22"/>
      <c r="AR990" s="22"/>
      <c r="AS990" s="22"/>
      <c r="AT990" s="22"/>
      <c r="AU990" s="22"/>
      <c r="AV990" s="22"/>
      <c r="AW990" s="22"/>
      <c r="AX990" s="22"/>
      <c r="AY990" s="22"/>
      <c r="AZ990" s="22"/>
      <c r="BA990" s="22"/>
      <c r="BB990" s="22"/>
      <c r="BC990" s="22"/>
      <c r="BD990" s="22"/>
      <c r="BE990" s="22"/>
      <c r="BF990" s="22"/>
      <c r="BG990" s="22"/>
      <c r="BH990" s="22"/>
      <c r="BI990" s="22"/>
    </row>
    <row r="991">
      <c r="A991" s="25"/>
      <c r="B991" s="50"/>
      <c r="C991" s="56"/>
      <c r="D991" s="120"/>
      <c r="E991" s="53"/>
      <c r="H991" s="106"/>
      <c r="I991" s="72"/>
      <c r="J991" s="21"/>
      <c r="K991" s="21"/>
      <c r="L991" s="21"/>
      <c r="M991" s="22"/>
      <c r="N991" s="22"/>
      <c r="O991" s="22"/>
      <c r="P991" s="22"/>
      <c r="Q991" s="22"/>
      <c r="R991" s="23"/>
      <c r="S991" s="22"/>
      <c r="T991" s="22"/>
      <c r="U991" s="22"/>
      <c r="V991" s="22"/>
      <c r="W991" s="24"/>
      <c r="X991" s="24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  <c r="AI991" s="22"/>
      <c r="AJ991" s="22"/>
      <c r="AK991" s="22"/>
      <c r="AL991" s="22"/>
      <c r="AM991" s="22"/>
      <c r="AN991" s="22"/>
      <c r="AO991" s="22"/>
      <c r="AP991" s="22"/>
      <c r="AQ991" s="22"/>
      <c r="AR991" s="22"/>
      <c r="AS991" s="22"/>
      <c r="AT991" s="22"/>
      <c r="AU991" s="22"/>
      <c r="AV991" s="22"/>
      <c r="AW991" s="22"/>
      <c r="AX991" s="22"/>
      <c r="AY991" s="22"/>
      <c r="AZ991" s="22"/>
      <c r="BA991" s="22"/>
      <c r="BB991" s="22"/>
      <c r="BC991" s="22"/>
      <c r="BD991" s="22"/>
      <c r="BE991" s="22"/>
      <c r="BF991" s="22"/>
      <c r="BG991" s="22"/>
      <c r="BH991" s="22"/>
      <c r="BI991" s="22"/>
    </row>
    <row r="992">
      <c r="A992" s="25"/>
      <c r="B992" s="50"/>
      <c r="C992" s="56"/>
      <c r="D992" s="120"/>
      <c r="E992" s="53"/>
      <c r="H992" s="106"/>
      <c r="I992" s="72"/>
      <c r="J992" s="21"/>
      <c r="K992" s="21"/>
      <c r="L992" s="21"/>
      <c r="M992" s="22"/>
      <c r="N992" s="22"/>
      <c r="O992" s="22"/>
      <c r="P992" s="22"/>
      <c r="Q992" s="22"/>
      <c r="R992" s="23"/>
      <c r="S992" s="22"/>
      <c r="T992" s="22"/>
      <c r="U992" s="22"/>
      <c r="V992" s="22"/>
      <c r="W992" s="24"/>
      <c r="X992" s="24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  <c r="AI992" s="22"/>
      <c r="AJ992" s="22"/>
      <c r="AK992" s="22"/>
      <c r="AL992" s="22"/>
      <c r="AM992" s="22"/>
      <c r="AN992" s="22"/>
      <c r="AO992" s="22"/>
      <c r="AP992" s="22"/>
      <c r="AQ992" s="22"/>
      <c r="AR992" s="22"/>
      <c r="AS992" s="22"/>
      <c r="AT992" s="22"/>
      <c r="AU992" s="22"/>
      <c r="AV992" s="22"/>
      <c r="AW992" s="22"/>
      <c r="AX992" s="22"/>
      <c r="AY992" s="22"/>
      <c r="AZ992" s="22"/>
      <c r="BA992" s="22"/>
      <c r="BB992" s="22"/>
      <c r="BC992" s="22"/>
      <c r="BD992" s="22"/>
      <c r="BE992" s="22"/>
      <c r="BF992" s="22"/>
      <c r="BG992" s="22"/>
      <c r="BH992" s="22"/>
      <c r="BI992" s="22"/>
    </row>
    <row r="993">
      <c r="A993" s="25"/>
      <c r="B993" s="50"/>
      <c r="C993" s="56"/>
      <c r="D993" s="120"/>
      <c r="E993" s="53"/>
      <c r="H993" s="106"/>
      <c r="I993" s="72"/>
      <c r="J993" s="21"/>
      <c r="K993" s="21"/>
      <c r="L993" s="21"/>
      <c r="M993" s="22"/>
      <c r="N993" s="22"/>
      <c r="O993" s="22"/>
      <c r="P993" s="22"/>
      <c r="Q993" s="22"/>
      <c r="R993" s="23"/>
      <c r="S993" s="22"/>
      <c r="T993" s="22"/>
      <c r="U993" s="22"/>
      <c r="V993" s="22"/>
      <c r="W993" s="24"/>
      <c r="X993" s="24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  <c r="AI993" s="22"/>
      <c r="AJ993" s="22"/>
      <c r="AK993" s="22"/>
      <c r="AL993" s="22"/>
      <c r="AM993" s="22"/>
      <c r="AN993" s="22"/>
      <c r="AO993" s="22"/>
      <c r="AP993" s="22"/>
      <c r="AQ993" s="22"/>
      <c r="AR993" s="22"/>
      <c r="AS993" s="22"/>
      <c r="AT993" s="22"/>
      <c r="AU993" s="22"/>
      <c r="AV993" s="22"/>
      <c r="AW993" s="22"/>
      <c r="AX993" s="22"/>
      <c r="AY993" s="22"/>
      <c r="AZ993" s="22"/>
      <c r="BA993" s="22"/>
      <c r="BB993" s="22"/>
      <c r="BC993" s="22"/>
      <c r="BD993" s="22"/>
      <c r="BE993" s="22"/>
      <c r="BF993" s="22"/>
      <c r="BG993" s="22"/>
      <c r="BH993" s="22"/>
      <c r="BI993" s="22"/>
    </row>
    <row r="994">
      <c r="A994" s="25"/>
      <c r="B994" s="50"/>
      <c r="C994" s="56"/>
      <c r="D994" s="120"/>
      <c r="E994" s="53"/>
      <c r="H994" s="106"/>
      <c r="I994" s="72"/>
      <c r="J994" s="21"/>
      <c r="K994" s="21"/>
      <c r="L994" s="21"/>
      <c r="M994" s="22"/>
      <c r="N994" s="22"/>
      <c r="O994" s="22"/>
      <c r="P994" s="22"/>
      <c r="Q994" s="22"/>
      <c r="R994" s="23"/>
      <c r="S994" s="22"/>
      <c r="T994" s="22"/>
      <c r="U994" s="22"/>
      <c r="V994" s="22"/>
      <c r="W994" s="24"/>
      <c r="X994" s="24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  <c r="AI994" s="22"/>
      <c r="AJ994" s="22"/>
      <c r="AK994" s="22"/>
      <c r="AL994" s="22"/>
      <c r="AM994" s="22"/>
      <c r="AN994" s="22"/>
      <c r="AO994" s="22"/>
      <c r="AP994" s="22"/>
      <c r="AQ994" s="22"/>
      <c r="AR994" s="22"/>
      <c r="AS994" s="22"/>
      <c r="AT994" s="22"/>
      <c r="AU994" s="22"/>
      <c r="AV994" s="22"/>
      <c r="AW994" s="22"/>
      <c r="AX994" s="22"/>
      <c r="AY994" s="22"/>
      <c r="AZ994" s="22"/>
      <c r="BA994" s="22"/>
      <c r="BB994" s="22"/>
      <c r="BC994" s="22"/>
      <c r="BD994" s="22"/>
      <c r="BE994" s="22"/>
      <c r="BF994" s="22"/>
      <c r="BG994" s="22"/>
      <c r="BH994" s="22"/>
      <c r="BI994" s="22"/>
    </row>
    <row r="995">
      <c r="A995" s="25"/>
      <c r="B995" s="50"/>
      <c r="C995" s="56"/>
      <c r="D995" s="120"/>
      <c r="E995" s="53"/>
      <c r="H995" s="106"/>
      <c r="I995" s="72"/>
      <c r="J995" s="21"/>
      <c r="K995" s="21"/>
      <c r="L995" s="21"/>
      <c r="M995" s="22"/>
      <c r="N995" s="22"/>
      <c r="O995" s="22"/>
      <c r="P995" s="22"/>
      <c r="Q995" s="22"/>
      <c r="R995" s="23"/>
      <c r="S995" s="22"/>
      <c r="T995" s="22"/>
      <c r="U995" s="22"/>
      <c r="V995" s="22"/>
      <c r="W995" s="24"/>
      <c r="X995" s="24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  <c r="AI995" s="22"/>
      <c r="AJ995" s="22"/>
      <c r="AK995" s="22"/>
      <c r="AL995" s="22"/>
      <c r="AM995" s="22"/>
      <c r="AN995" s="22"/>
      <c r="AO995" s="22"/>
      <c r="AP995" s="22"/>
      <c r="AQ995" s="22"/>
      <c r="AR995" s="22"/>
      <c r="AS995" s="22"/>
      <c r="AT995" s="22"/>
      <c r="AU995" s="22"/>
      <c r="AV995" s="22"/>
      <c r="AW995" s="22"/>
      <c r="AX995" s="22"/>
      <c r="AY995" s="22"/>
      <c r="AZ995" s="22"/>
      <c r="BA995" s="22"/>
      <c r="BB995" s="22"/>
      <c r="BC995" s="22"/>
      <c r="BD995" s="22"/>
      <c r="BE995" s="22"/>
      <c r="BF995" s="22"/>
      <c r="BG995" s="22"/>
      <c r="BH995" s="22"/>
      <c r="BI995" s="22"/>
    </row>
    <row r="996">
      <c r="A996" s="25"/>
      <c r="B996" s="50"/>
      <c r="C996" s="56"/>
      <c r="D996" s="120"/>
      <c r="E996" s="53"/>
      <c r="H996" s="106"/>
      <c r="I996" s="72"/>
      <c r="J996" s="21"/>
      <c r="K996" s="21"/>
      <c r="L996" s="21"/>
      <c r="M996" s="22"/>
      <c r="N996" s="22"/>
      <c r="O996" s="22"/>
      <c r="P996" s="22"/>
      <c r="Q996" s="22"/>
      <c r="R996" s="23"/>
      <c r="S996" s="22"/>
      <c r="T996" s="22"/>
      <c r="U996" s="22"/>
      <c r="V996" s="22"/>
      <c r="W996" s="24"/>
      <c r="X996" s="24"/>
      <c r="Y996" s="22"/>
      <c r="Z996" s="22"/>
      <c r="AA996" s="22"/>
      <c r="AB996" s="22"/>
      <c r="AC996" s="22"/>
      <c r="AD996" s="22"/>
      <c r="AE996" s="22"/>
      <c r="AF996" s="22"/>
      <c r="AG996" s="22"/>
      <c r="AH996" s="22"/>
      <c r="AI996" s="22"/>
      <c r="AJ996" s="22"/>
      <c r="AK996" s="22"/>
      <c r="AL996" s="22"/>
      <c r="AM996" s="22"/>
      <c r="AN996" s="22"/>
      <c r="AO996" s="22"/>
      <c r="AP996" s="22"/>
      <c r="AQ996" s="22"/>
      <c r="AR996" s="22"/>
      <c r="AS996" s="22"/>
      <c r="AT996" s="22"/>
      <c r="AU996" s="22"/>
      <c r="AV996" s="22"/>
      <c r="AW996" s="22"/>
      <c r="AX996" s="22"/>
      <c r="AY996" s="22"/>
      <c r="AZ996" s="22"/>
      <c r="BA996" s="22"/>
      <c r="BB996" s="22"/>
      <c r="BC996" s="22"/>
      <c r="BD996" s="22"/>
      <c r="BE996" s="22"/>
      <c r="BF996" s="22"/>
      <c r="BG996" s="22"/>
      <c r="BH996" s="22"/>
      <c r="BI996" s="22"/>
    </row>
    <row r="997">
      <c r="A997" s="25"/>
      <c r="B997" s="50"/>
      <c r="C997" s="56"/>
      <c r="D997" s="120"/>
      <c r="E997" s="53"/>
      <c r="H997" s="106"/>
      <c r="I997" s="72"/>
      <c r="J997" s="21"/>
      <c r="K997" s="21"/>
      <c r="L997" s="21"/>
      <c r="M997" s="22"/>
      <c r="N997" s="22"/>
      <c r="O997" s="22"/>
      <c r="P997" s="22"/>
      <c r="Q997" s="22"/>
      <c r="R997" s="23"/>
      <c r="S997" s="22"/>
      <c r="T997" s="22"/>
      <c r="U997" s="22"/>
      <c r="V997" s="22"/>
      <c r="W997" s="24"/>
      <c r="X997" s="24"/>
      <c r="Y997" s="22"/>
      <c r="Z997" s="22"/>
      <c r="AA997" s="22"/>
      <c r="AB997" s="22"/>
      <c r="AC997" s="22"/>
      <c r="AD997" s="22"/>
      <c r="AE997" s="22"/>
      <c r="AF997" s="22"/>
      <c r="AG997" s="22"/>
      <c r="AH997" s="22"/>
      <c r="AI997" s="22"/>
      <c r="AJ997" s="22"/>
      <c r="AK997" s="22"/>
      <c r="AL997" s="22"/>
      <c r="AM997" s="22"/>
      <c r="AN997" s="22"/>
      <c r="AO997" s="22"/>
      <c r="AP997" s="22"/>
      <c r="AQ997" s="22"/>
      <c r="AR997" s="22"/>
      <c r="AS997" s="22"/>
      <c r="AT997" s="22"/>
      <c r="AU997" s="22"/>
      <c r="AV997" s="22"/>
      <c r="AW997" s="22"/>
      <c r="AX997" s="22"/>
      <c r="AY997" s="22"/>
      <c r="AZ997" s="22"/>
      <c r="BA997" s="22"/>
      <c r="BB997" s="22"/>
      <c r="BC997" s="22"/>
      <c r="BD997" s="22"/>
      <c r="BE997" s="22"/>
      <c r="BF997" s="22"/>
      <c r="BG997" s="22"/>
      <c r="BH997" s="22"/>
      <c r="BI997" s="22"/>
    </row>
    <row r="998">
      <c r="A998" s="25"/>
      <c r="B998" s="50"/>
      <c r="C998" s="56"/>
      <c r="D998" s="120"/>
      <c r="E998" s="53"/>
      <c r="H998" s="106"/>
      <c r="I998" s="72"/>
      <c r="J998" s="21"/>
      <c r="K998" s="21"/>
      <c r="L998" s="21"/>
      <c r="M998" s="22"/>
      <c r="N998" s="22"/>
      <c r="O998" s="22"/>
      <c r="P998" s="22"/>
      <c r="Q998" s="22"/>
      <c r="R998" s="23"/>
      <c r="S998" s="22"/>
      <c r="T998" s="22"/>
      <c r="U998" s="22"/>
      <c r="V998" s="22"/>
      <c r="W998" s="24"/>
      <c r="X998" s="24"/>
      <c r="Y998" s="22"/>
      <c r="Z998" s="22"/>
      <c r="AA998" s="22"/>
      <c r="AB998" s="22"/>
      <c r="AC998" s="22"/>
      <c r="AD998" s="22"/>
      <c r="AE998" s="22"/>
      <c r="AF998" s="22"/>
      <c r="AG998" s="22"/>
      <c r="AH998" s="22"/>
      <c r="AI998" s="22"/>
      <c r="AJ998" s="22"/>
      <c r="AK998" s="22"/>
      <c r="AL998" s="22"/>
      <c r="AM998" s="22"/>
      <c r="AN998" s="22"/>
      <c r="AO998" s="22"/>
      <c r="AP998" s="22"/>
      <c r="AQ998" s="22"/>
      <c r="AR998" s="22"/>
      <c r="AS998" s="22"/>
      <c r="AT998" s="22"/>
      <c r="AU998" s="22"/>
      <c r="AV998" s="22"/>
      <c r="AW998" s="22"/>
      <c r="AX998" s="22"/>
      <c r="AY998" s="22"/>
      <c r="AZ998" s="22"/>
      <c r="BA998" s="22"/>
      <c r="BB998" s="22"/>
      <c r="BC998" s="22"/>
      <c r="BD998" s="22"/>
      <c r="BE998" s="22"/>
      <c r="BF998" s="22"/>
      <c r="BG998" s="22"/>
      <c r="BH998" s="22"/>
      <c r="BI998" s="22"/>
    </row>
    <row r="999">
      <c r="A999" s="25"/>
      <c r="B999" s="50"/>
      <c r="C999" s="56"/>
      <c r="D999" s="120"/>
      <c r="E999" s="53"/>
      <c r="H999" s="106"/>
      <c r="I999" s="72"/>
      <c r="J999" s="21"/>
      <c r="K999" s="21"/>
      <c r="L999" s="21"/>
      <c r="M999" s="22"/>
      <c r="N999" s="22"/>
      <c r="O999" s="22"/>
      <c r="P999" s="22"/>
      <c r="Q999" s="22"/>
      <c r="R999" s="23"/>
      <c r="S999" s="22"/>
      <c r="T999" s="22"/>
      <c r="U999" s="22"/>
      <c r="V999" s="22"/>
      <c r="W999" s="24"/>
      <c r="X999" s="24"/>
      <c r="Y999" s="22"/>
      <c r="Z999" s="22"/>
      <c r="AA999" s="22"/>
      <c r="AB999" s="22"/>
      <c r="AC999" s="22"/>
      <c r="AD999" s="22"/>
      <c r="AE999" s="22"/>
      <c r="AF999" s="22"/>
      <c r="AG999" s="22"/>
      <c r="AH999" s="22"/>
      <c r="AI999" s="22"/>
      <c r="AJ999" s="22"/>
      <c r="AK999" s="22"/>
      <c r="AL999" s="22"/>
      <c r="AM999" s="22"/>
      <c r="AN999" s="22"/>
      <c r="AO999" s="22"/>
      <c r="AP999" s="22"/>
      <c r="AQ999" s="22"/>
      <c r="AR999" s="22"/>
      <c r="AS999" s="22"/>
      <c r="AT999" s="22"/>
      <c r="AU999" s="22"/>
      <c r="AV999" s="22"/>
      <c r="AW999" s="22"/>
      <c r="AX999" s="22"/>
      <c r="AY999" s="22"/>
      <c r="AZ999" s="22"/>
      <c r="BA999" s="22"/>
      <c r="BB999" s="22"/>
      <c r="BC999" s="22"/>
      <c r="BD999" s="22"/>
      <c r="BE999" s="22"/>
      <c r="BF999" s="22"/>
      <c r="BG999" s="22"/>
      <c r="BH999" s="22"/>
      <c r="BI999" s="22"/>
    </row>
    <row r="1000">
      <c r="A1000" s="25"/>
      <c r="B1000" s="50"/>
      <c r="C1000" s="56"/>
      <c r="D1000" s="120"/>
      <c r="E1000" s="53"/>
      <c r="H1000" s="106"/>
      <c r="I1000" s="72"/>
      <c r="J1000" s="21"/>
      <c r="K1000" s="21"/>
      <c r="L1000" s="21"/>
      <c r="M1000" s="22"/>
      <c r="N1000" s="22"/>
      <c r="O1000" s="22"/>
      <c r="P1000" s="22"/>
      <c r="Q1000" s="22"/>
      <c r="R1000" s="23"/>
      <c r="S1000" s="22"/>
      <c r="T1000" s="22"/>
      <c r="U1000" s="22"/>
      <c r="V1000" s="22"/>
      <c r="W1000" s="24"/>
      <c r="X1000" s="24"/>
      <c r="Y1000" s="22"/>
      <c r="Z1000" s="22"/>
      <c r="AA1000" s="22"/>
      <c r="AB1000" s="22"/>
      <c r="AC1000" s="22"/>
      <c r="AD1000" s="22"/>
      <c r="AE1000" s="22"/>
      <c r="AF1000" s="22"/>
      <c r="AG1000" s="22"/>
      <c r="AH1000" s="22"/>
      <c r="AI1000" s="22"/>
      <c r="AJ1000" s="22"/>
      <c r="AK1000" s="22"/>
      <c r="AL1000" s="22"/>
      <c r="AM1000" s="22"/>
      <c r="AN1000" s="22"/>
      <c r="AO1000" s="22"/>
      <c r="AP1000" s="22"/>
      <c r="AQ1000" s="22"/>
      <c r="AR1000" s="22"/>
      <c r="AS1000" s="22"/>
      <c r="AT1000" s="22"/>
      <c r="AU1000" s="22"/>
      <c r="AV1000" s="22"/>
      <c r="AW1000" s="22"/>
      <c r="AX1000" s="22"/>
      <c r="AY1000" s="22"/>
      <c r="AZ1000" s="22"/>
      <c r="BA1000" s="22"/>
      <c r="BB1000" s="22"/>
      <c r="BC1000" s="22"/>
      <c r="BD1000" s="22"/>
      <c r="BE1000" s="22"/>
      <c r="BF1000" s="22"/>
      <c r="BG1000" s="22"/>
      <c r="BH1000" s="22"/>
      <c r="BI1000" s="22"/>
    </row>
    <row r="1001">
      <c r="A1001" s="25"/>
      <c r="B1001" s="50"/>
      <c r="C1001" s="56"/>
      <c r="D1001" s="120"/>
      <c r="E1001" s="53"/>
      <c r="H1001" s="106"/>
      <c r="I1001" s="72"/>
      <c r="J1001" s="21"/>
      <c r="K1001" s="21"/>
      <c r="L1001" s="21"/>
      <c r="M1001" s="22"/>
      <c r="N1001" s="22"/>
      <c r="O1001" s="22"/>
      <c r="P1001" s="22"/>
      <c r="Q1001" s="22"/>
      <c r="R1001" s="23"/>
      <c r="S1001" s="22"/>
      <c r="T1001" s="22"/>
      <c r="U1001" s="22"/>
      <c r="V1001" s="22"/>
      <c r="W1001" s="24"/>
      <c r="X1001" s="24"/>
      <c r="Y1001" s="22"/>
      <c r="Z1001" s="22"/>
      <c r="AA1001" s="22"/>
      <c r="AB1001" s="22"/>
      <c r="AC1001" s="22"/>
      <c r="AD1001" s="22"/>
      <c r="AE1001" s="22"/>
      <c r="AF1001" s="22"/>
      <c r="AG1001" s="22"/>
      <c r="AH1001" s="22"/>
      <c r="AI1001" s="22"/>
      <c r="AJ1001" s="22"/>
      <c r="AK1001" s="22"/>
      <c r="AL1001" s="22"/>
      <c r="AM1001" s="22"/>
      <c r="AN1001" s="22"/>
      <c r="AO1001" s="22"/>
      <c r="AP1001" s="22"/>
      <c r="AQ1001" s="22"/>
      <c r="AR1001" s="22"/>
      <c r="AS1001" s="22"/>
      <c r="AT1001" s="22"/>
      <c r="AU1001" s="22"/>
      <c r="AV1001" s="22"/>
      <c r="AW1001" s="22"/>
      <c r="AX1001" s="22"/>
      <c r="AY1001" s="22"/>
      <c r="AZ1001" s="22"/>
      <c r="BA1001" s="22"/>
      <c r="BB1001" s="22"/>
      <c r="BC1001" s="22"/>
      <c r="BD1001" s="22"/>
      <c r="BE1001" s="22"/>
      <c r="BF1001" s="22"/>
      <c r="BG1001" s="22"/>
      <c r="BH1001" s="22"/>
      <c r="BI1001" s="22"/>
    </row>
    <row r="1002">
      <c r="A1002" s="25"/>
      <c r="B1002" s="50"/>
      <c r="C1002" s="56"/>
      <c r="D1002" s="120"/>
      <c r="E1002" s="53"/>
      <c r="H1002" s="106"/>
      <c r="I1002" s="72"/>
      <c r="J1002" s="21"/>
      <c r="K1002" s="21"/>
      <c r="L1002" s="21"/>
      <c r="M1002" s="22"/>
      <c r="N1002" s="22"/>
      <c r="O1002" s="22"/>
      <c r="P1002" s="22"/>
      <c r="Q1002" s="22"/>
      <c r="R1002" s="23"/>
      <c r="S1002" s="22"/>
      <c r="T1002" s="22"/>
      <c r="U1002" s="22"/>
      <c r="V1002" s="22"/>
      <c r="W1002" s="24"/>
      <c r="X1002" s="24"/>
      <c r="Y1002" s="22"/>
      <c r="Z1002" s="22"/>
      <c r="AA1002" s="22"/>
      <c r="AB1002" s="22"/>
      <c r="AC1002" s="22"/>
      <c r="AD1002" s="22"/>
      <c r="AE1002" s="22"/>
      <c r="AF1002" s="22"/>
      <c r="AG1002" s="22"/>
      <c r="AH1002" s="22"/>
      <c r="AI1002" s="22"/>
      <c r="AJ1002" s="22"/>
      <c r="AK1002" s="22"/>
      <c r="AL1002" s="22"/>
      <c r="AM1002" s="22"/>
      <c r="AN1002" s="22"/>
      <c r="AO1002" s="22"/>
      <c r="AP1002" s="22"/>
      <c r="AQ1002" s="22"/>
      <c r="AR1002" s="22"/>
      <c r="AS1002" s="22"/>
      <c r="AT1002" s="22"/>
      <c r="AU1002" s="22"/>
      <c r="AV1002" s="22"/>
      <c r="AW1002" s="22"/>
      <c r="AX1002" s="22"/>
      <c r="AY1002" s="22"/>
      <c r="AZ1002" s="22"/>
      <c r="BA1002" s="22"/>
      <c r="BB1002" s="22"/>
      <c r="BC1002" s="22"/>
      <c r="BD1002" s="22"/>
      <c r="BE1002" s="22"/>
      <c r="BF1002" s="22"/>
      <c r="BG1002" s="22"/>
      <c r="BH1002" s="22"/>
      <c r="BI1002" s="22"/>
    </row>
    <row r="1003">
      <c r="A1003" s="25"/>
      <c r="B1003" s="50"/>
      <c r="C1003" s="56"/>
      <c r="D1003" s="120"/>
      <c r="E1003" s="53"/>
      <c r="H1003" s="106"/>
      <c r="I1003" s="72"/>
      <c r="J1003" s="21"/>
      <c r="K1003" s="21"/>
      <c r="L1003" s="21"/>
      <c r="M1003" s="22"/>
      <c r="N1003" s="22"/>
      <c r="O1003" s="22"/>
      <c r="P1003" s="22"/>
      <c r="Q1003" s="22"/>
      <c r="R1003" s="23"/>
      <c r="S1003" s="22"/>
      <c r="T1003" s="22"/>
      <c r="U1003" s="22"/>
      <c r="V1003" s="22"/>
      <c r="W1003" s="24"/>
      <c r="X1003" s="24"/>
      <c r="Y1003" s="22"/>
      <c r="Z1003" s="22"/>
      <c r="AA1003" s="22"/>
      <c r="AB1003" s="22"/>
      <c r="AC1003" s="22"/>
      <c r="AD1003" s="22"/>
      <c r="AE1003" s="22"/>
      <c r="AF1003" s="22"/>
      <c r="AG1003" s="22"/>
      <c r="AH1003" s="22"/>
      <c r="AI1003" s="22"/>
      <c r="AJ1003" s="22"/>
      <c r="AK1003" s="22"/>
      <c r="AL1003" s="22"/>
      <c r="AM1003" s="22"/>
      <c r="AN1003" s="22"/>
      <c r="AO1003" s="22"/>
      <c r="AP1003" s="22"/>
      <c r="AQ1003" s="22"/>
      <c r="AR1003" s="22"/>
      <c r="AS1003" s="22"/>
      <c r="AT1003" s="22"/>
      <c r="AU1003" s="22"/>
      <c r="AV1003" s="22"/>
      <c r="AW1003" s="22"/>
      <c r="AX1003" s="22"/>
      <c r="AY1003" s="22"/>
      <c r="AZ1003" s="22"/>
      <c r="BA1003" s="22"/>
      <c r="BB1003" s="22"/>
      <c r="BC1003" s="22"/>
      <c r="BD1003" s="22"/>
      <c r="BE1003" s="22"/>
      <c r="BF1003" s="22"/>
      <c r="BG1003" s="22"/>
      <c r="BH1003" s="22"/>
      <c r="BI1003" s="22"/>
    </row>
    <row r="1004">
      <c r="A1004" s="25"/>
      <c r="B1004" s="50"/>
      <c r="C1004" s="56"/>
      <c r="D1004" s="120"/>
      <c r="E1004" s="53"/>
      <c r="H1004" s="106"/>
      <c r="I1004" s="72"/>
      <c r="J1004" s="21"/>
      <c r="K1004" s="21"/>
      <c r="L1004" s="21"/>
      <c r="M1004" s="22"/>
      <c r="N1004" s="22"/>
      <c r="O1004" s="22"/>
      <c r="P1004" s="22"/>
      <c r="Q1004" s="22"/>
      <c r="R1004" s="23"/>
      <c r="S1004" s="22"/>
      <c r="T1004" s="22"/>
      <c r="U1004" s="22"/>
      <c r="V1004" s="22"/>
      <c r="W1004" s="24"/>
      <c r="X1004" s="24"/>
      <c r="Y1004" s="22"/>
      <c r="Z1004" s="22"/>
      <c r="AA1004" s="22"/>
      <c r="AB1004" s="22"/>
      <c r="AC1004" s="22"/>
      <c r="AD1004" s="22"/>
      <c r="AE1004" s="22"/>
      <c r="AF1004" s="22"/>
      <c r="AG1004" s="22"/>
      <c r="AH1004" s="22"/>
      <c r="AI1004" s="22"/>
      <c r="AJ1004" s="22"/>
      <c r="AK1004" s="22"/>
      <c r="AL1004" s="22"/>
      <c r="AM1004" s="22"/>
      <c r="AN1004" s="22"/>
      <c r="AO1004" s="22"/>
      <c r="AP1004" s="22"/>
      <c r="AQ1004" s="22"/>
      <c r="AR1004" s="22"/>
      <c r="AS1004" s="22"/>
      <c r="AT1004" s="22"/>
      <c r="AU1004" s="22"/>
      <c r="AV1004" s="22"/>
      <c r="AW1004" s="22"/>
      <c r="AX1004" s="22"/>
      <c r="AY1004" s="22"/>
      <c r="AZ1004" s="22"/>
      <c r="BA1004" s="22"/>
      <c r="BB1004" s="22"/>
      <c r="BC1004" s="22"/>
      <c r="BD1004" s="22"/>
      <c r="BE1004" s="22"/>
      <c r="BF1004" s="22"/>
      <c r="BG1004" s="22"/>
      <c r="BH1004" s="22"/>
      <c r="BI1004" s="22"/>
    </row>
    <row r="1005">
      <c r="A1005" s="25"/>
      <c r="B1005" s="50"/>
      <c r="C1005" s="56"/>
      <c r="D1005" s="120"/>
      <c r="E1005" s="53"/>
      <c r="H1005" s="106"/>
      <c r="I1005" s="72"/>
      <c r="J1005" s="21"/>
      <c r="K1005" s="21"/>
      <c r="L1005" s="21"/>
      <c r="M1005" s="22"/>
      <c r="N1005" s="22"/>
      <c r="O1005" s="22"/>
      <c r="P1005" s="22"/>
      <c r="Q1005" s="22"/>
      <c r="R1005" s="23"/>
      <c r="S1005" s="22"/>
      <c r="T1005" s="22"/>
      <c r="U1005" s="22"/>
      <c r="V1005" s="22"/>
      <c r="W1005" s="24"/>
      <c r="X1005" s="24"/>
      <c r="Y1005" s="22"/>
      <c r="Z1005" s="22"/>
      <c r="AA1005" s="22"/>
      <c r="AB1005" s="22"/>
      <c r="AC1005" s="22"/>
      <c r="AD1005" s="22"/>
      <c r="AE1005" s="22"/>
      <c r="AF1005" s="22"/>
      <c r="AG1005" s="22"/>
      <c r="AH1005" s="22"/>
      <c r="AI1005" s="22"/>
      <c r="AJ1005" s="22"/>
      <c r="AK1005" s="22"/>
      <c r="AL1005" s="22"/>
      <c r="AM1005" s="22"/>
      <c r="AN1005" s="22"/>
      <c r="AO1005" s="22"/>
      <c r="AP1005" s="22"/>
      <c r="AQ1005" s="22"/>
      <c r="AR1005" s="22"/>
      <c r="AS1005" s="22"/>
      <c r="AT1005" s="22"/>
      <c r="AU1005" s="22"/>
      <c r="AV1005" s="22"/>
      <c r="AW1005" s="22"/>
      <c r="AX1005" s="22"/>
      <c r="AY1005" s="22"/>
      <c r="AZ1005" s="22"/>
      <c r="BA1005" s="22"/>
      <c r="BB1005" s="22"/>
      <c r="BC1005" s="22"/>
      <c r="BD1005" s="22"/>
      <c r="BE1005" s="22"/>
      <c r="BF1005" s="22"/>
      <c r="BG1005" s="22"/>
      <c r="BH1005" s="22"/>
      <c r="BI1005" s="22"/>
    </row>
    <row r="1006">
      <c r="A1006" s="25"/>
      <c r="B1006" s="50"/>
      <c r="C1006" s="56"/>
      <c r="D1006" s="120"/>
      <c r="E1006" s="53"/>
      <c r="H1006" s="106"/>
      <c r="I1006" s="72"/>
      <c r="J1006" s="21"/>
      <c r="K1006" s="21"/>
      <c r="L1006" s="21"/>
      <c r="M1006" s="22"/>
      <c r="N1006" s="22"/>
      <c r="O1006" s="22"/>
      <c r="P1006" s="22"/>
      <c r="Q1006" s="22"/>
      <c r="R1006" s="23"/>
      <c r="S1006" s="22"/>
      <c r="T1006" s="22"/>
      <c r="U1006" s="22"/>
      <c r="V1006" s="22"/>
      <c r="W1006" s="24"/>
      <c r="X1006" s="24"/>
      <c r="Y1006" s="22"/>
      <c r="Z1006" s="22"/>
      <c r="AA1006" s="22"/>
      <c r="AB1006" s="22"/>
      <c r="AC1006" s="22"/>
      <c r="AD1006" s="22"/>
      <c r="AE1006" s="22"/>
      <c r="AF1006" s="22"/>
      <c r="AG1006" s="22"/>
      <c r="AH1006" s="22"/>
      <c r="AI1006" s="22"/>
      <c r="AJ1006" s="22"/>
      <c r="AK1006" s="22"/>
      <c r="AL1006" s="22"/>
      <c r="AM1006" s="22"/>
      <c r="AN1006" s="22"/>
      <c r="AO1006" s="22"/>
      <c r="AP1006" s="22"/>
      <c r="AQ1006" s="22"/>
      <c r="AR1006" s="22"/>
      <c r="AS1006" s="22"/>
      <c r="AT1006" s="22"/>
      <c r="AU1006" s="22"/>
      <c r="AV1006" s="22"/>
      <c r="AW1006" s="22"/>
      <c r="AX1006" s="22"/>
      <c r="AY1006" s="22"/>
      <c r="AZ1006" s="22"/>
      <c r="BA1006" s="22"/>
      <c r="BB1006" s="22"/>
      <c r="BC1006" s="22"/>
      <c r="BD1006" s="22"/>
      <c r="BE1006" s="22"/>
      <c r="BF1006" s="22"/>
      <c r="BG1006" s="22"/>
      <c r="BH1006" s="22"/>
      <c r="BI1006" s="22"/>
    </row>
    <row r="1007">
      <c r="A1007" s="25"/>
      <c r="B1007" s="50"/>
      <c r="C1007" s="56"/>
      <c r="D1007" s="120"/>
      <c r="E1007" s="53"/>
      <c r="H1007" s="106"/>
      <c r="I1007" s="72"/>
      <c r="J1007" s="21"/>
      <c r="K1007" s="21"/>
      <c r="L1007" s="21"/>
      <c r="M1007" s="22"/>
      <c r="N1007" s="22"/>
      <c r="O1007" s="22"/>
      <c r="P1007" s="22"/>
      <c r="Q1007" s="22"/>
      <c r="R1007" s="23"/>
      <c r="S1007" s="22"/>
      <c r="T1007" s="22"/>
      <c r="U1007" s="22"/>
      <c r="V1007" s="22"/>
      <c r="W1007" s="24"/>
      <c r="X1007" s="24"/>
      <c r="Y1007" s="22"/>
      <c r="Z1007" s="22"/>
      <c r="AA1007" s="22"/>
      <c r="AB1007" s="22"/>
      <c r="AC1007" s="22"/>
      <c r="AD1007" s="22"/>
      <c r="AE1007" s="22"/>
      <c r="AF1007" s="22"/>
      <c r="AG1007" s="22"/>
      <c r="AH1007" s="22"/>
      <c r="AI1007" s="22"/>
      <c r="AJ1007" s="22"/>
      <c r="AK1007" s="22"/>
      <c r="AL1007" s="22"/>
      <c r="AM1007" s="22"/>
      <c r="AN1007" s="22"/>
      <c r="AO1007" s="22"/>
      <c r="AP1007" s="22"/>
      <c r="AQ1007" s="22"/>
      <c r="AR1007" s="22"/>
      <c r="AS1007" s="22"/>
      <c r="AT1007" s="22"/>
      <c r="AU1007" s="22"/>
      <c r="AV1007" s="22"/>
      <c r="AW1007" s="22"/>
      <c r="AX1007" s="22"/>
      <c r="AY1007" s="22"/>
      <c r="AZ1007" s="22"/>
      <c r="BA1007" s="22"/>
      <c r="BB1007" s="22"/>
      <c r="BC1007" s="22"/>
      <c r="BD1007" s="22"/>
      <c r="BE1007" s="22"/>
      <c r="BF1007" s="22"/>
      <c r="BG1007" s="22"/>
      <c r="BH1007" s="22"/>
      <c r="BI1007" s="22"/>
    </row>
    <row r="1008">
      <c r="A1008" s="25"/>
      <c r="B1008" s="50"/>
      <c r="C1008" s="56"/>
      <c r="D1008" s="120"/>
      <c r="E1008" s="53"/>
      <c r="H1008" s="106"/>
      <c r="I1008" s="72"/>
      <c r="J1008" s="21"/>
      <c r="K1008" s="21"/>
      <c r="L1008" s="21"/>
      <c r="M1008" s="22"/>
      <c r="N1008" s="22"/>
      <c r="O1008" s="22"/>
      <c r="P1008" s="22"/>
      <c r="Q1008" s="22"/>
      <c r="R1008" s="23"/>
      <c r="S1008" s="22"/>
      <c r="T1008" s="22"/>
      <c r="U1008" s="22"/>
      <c r="V1008" s="22"/>
      <c r="W1008" s="24"/>
      <c r="X1008" s="24"/>
      <c r="Y1008" s="22"/>
      <c r="Z1008" s="22"/>
      <c r="AA1008" s="22"/>
      <c r="AB1008" s="22"/>
      <c r="AC1008" s="22"/>
      <c r="AD1008" s="22"/>
      <c r="AE1008" s="22"/>
      <c r="AF1008" s="22"/>
      <c r="AG1008" s="22"/>
      <c r="AH1008" s="22"/>
      <c r="AI1008" s="22"/>
      <c r="AJ1008" s="22"/>
      <c r="AK1008" s="22"/>
      <c r="AL1008" s="22"/>
      <c r="AM1008" s="22"/>
      <c r="AN1008" s="22"/>
      <c r="AO1008" s="22"/>
      <c r="AP1008" s="22"/>
      <c r="AQ1008" s="22"/>
      <c r="AR1008" s="22"/>
      <c r="AS1008" s="22"/>
      <c r="AT1008" s="22"/>
      <c r="AU1008" s="22"/>
      <c r="AV1008" s="22"/>
      <c r="AW1008" s="22"/>
      <c r="AX1008" s="22"/>
      <c r="AY1008" s="22"/>
      <c r="AZ1008" s="22"/>
      <c r="BA1008" s="22"/>
      <c r="BB1008" s="22"/>
      <c r="BC1008" s="22"/>
      <c r="BD1008" s="22"/>
      <c r="BE1008" s="22"/>
      <c r="BF1008" s="22"/>
      <c r="BG1008" s="22"/>
      <c r="BH1008" s="22"/>
      <c r="BI1008" s="22"/>
    </row>
    <row r="1009">
      <c r="A1009" s="25"/>
      <c r="B1009" s="50"/>
      <c r="C1009" s="56"/>
      <c r="D1009" s="120"/>
      <c r="E1009" s="53"/>
      <c r="H1009" s="106"/>
      <c r="I1009" s="72"/>
      <c r="J1009" s="21"/>
      <c r="K1009" s="21"/>
      <c r="L1009" s="21"/>
      <c r="M1009" s="22"/>
      <c r="N1009" s="22"/>
      <c r="O1009" s="22"/>
      <c r="P1009" s="22"/>
      <c r="Q1009" s="22"/>
      <c r="R1009" s="23"/>
      <c r="S1009" s="22"/>
      <c r="T1009" s="22"/>
      <c r="U1009" s="22"/>
      <c r="V1009" s="22"/>
      <c r="W1009" s="24"/>
      <c r="X1009" s="24"/>
      <c r="Y1009" s="22"/>
      <c r="Z1009" s="22"/>
      <c r="AA1009" s="22"/>
      <c r="AB1009" s="22"/>
      <c r="AC1009" s="22"/>
      <c r="AD1009" s="22"/>
      <c r="AE1009" s="22"/>
      <c r="AF1009" s="22"/>
      <c r="AG1009" s="22"/>
      <c r="AH1009" s="22"/>
      <c r="AI1009" s="22"/>
      <c r="AJ1009" s="22"/>
      <c r="AK1009" s="22"/>
      <c r="AL1009" s="22"/>
      <c r="AM1009" s="22"/>
      <c r="AN1009" s="22"/>
      <c r="AO1009" s="22"/>
      <c r="AP1009" s="22"/>
      <c r="AQ1009" s="22"/>
      <c r="AR1009" s="22"/>
      <c r="AS1009" s="22"/>
      <c r="AT1009" s="22"/>
      <c r="AU1009" s="22"/>
      <c r="AV1009" s="22"/>
      <c r="AW1009" s="22"/>
      <c r="AX1009" s="22"/>
      <c r="AY1009" s="22"/>
      <c r="AZ1009" s="22"/>
      <c r="BA1009" s="22"/>
      <c r="BB1009" s="22"/>
      <c r="BC1009" s="22"/>
      <c r="BD1009" s="22"/>
      <c r="BE1009" s="22"/>
      <c r="BF1009" s="22"/>
      <c r="BG1009" s="22"/>
      <c r="BH1009" s="22"/>
      <c r="BI1009" s="22"/>
    </row>
    <row r="1010">
      <c r="A1010" s="25"/>
      <c r="B1010" s="50"/>
      <c r="C1010" s="56"/>
      <c r="D1010" s="120"/>
      <c r="E1010" s="53"/>
      <c r="H1010" s="106"/>
      <c r="I1010" s="72"/>
      <c r="J1010" s="21"/>
      <c r="K1010" s="21"/>
      <c r="L1010" s="21"/>
      <c r="M1010" s="22"/>
      <c r="N1010" s="22"/>
      <c r="O1010" s="22"/>
      <c r="P1010" s="22"/>
      <c r="Q1010" s="22"/>
      <c r="R1010" s="23"/>
      <c r="S1010" s="22"/>
      <c r="T1010" s="22"/>
      <c r="U1010" s="22"/>
      <c r="V1010" s="22"/>
      <c r="W1010" s="24"/>
      <c r="X1010" s="24"/>
      <c r="Y1010" s="22"/>
      <c r="Z1010" s="22"/>
      <c r="AA1010" s="22"/>
      <c r="AB1010" s="22"/>
      <c r="AC1010" s="22"/>
      <c r="AD1010" s="22"/>
      <c r="AE1010" s="22"/>
      <c r="AF1010" s="22"/>
      <c r="AG1010" s="22"/>
      <c r="AH1010" s="22"/>
      <c r="AI1010" s="22"/>
      <c r="AJ1010" s="22"/>
      <c r="AK1010" s="22"/>
      <c r="AL1010" s="22"/>
      <c r="AM1010" s="22"/>
      <c r="AN1010" s="22"/>
      <c r="AO1010" s="22"/>
      <c r="AP1010" s="22"/>
      <c r="AQ1010" s="22"/>
      <c r="AR1010" s="22"/>
      <c r="AS1010" s="22"/>
      <c r="AT1010" s="22"/>
      <c r="AU1010" s="22"/>
      <c r="AV1010" s="22"/>
      <c r="AW1010" s="22"/>
      <c r="AX1010" s="22"/>
      <c r="AY1010" s="22"/>
      <c r="AZ1010" s="22"/>
      <c r="BA1010" s="22"/>
      <c r="BB1010" s="22"/>
      <c r="BC1010" s="22"/>
      <c r="BD1010" s="22"/>
      <c r="BE1010" s="22"/>
      <c r="BF1010" s="22"/>
      <c r="BG1010" s="22"/>
      <c r="BH1010" s="22"/>
      <c r="BI1010" s="22"/>
    </row>
    <row r="1011">
      <c r="A1011" s="25"/>
      <c r="B1011" s="50"/>
      <c r="C1011" s="56"/>
      <c r="D1011" s="120"/>
      <c r="E1011" s="53"/>
      <c r="H1011" s="106"/>
      <c r="I1011" s="72"/>
      <c r="J1011" s="21"/>
      <c r="K1011" s="21"/>
      <c r="L1011" s="21"/>
      <c r="M1011" s="22"/>
      <c r="N1011" s="22"/>
      <c r="O1011" s="22"/>
      <c r="P1011" s="22"/>
      <c r="Q1011" s="22"/>
      <c r="R1011" s="23"/>
      <c r="S1011" s="22"/>
      <c r="T1011" s="22"/>
      <c r="U1011" s="22"/>
      <c r="V1011" s="22"/>
      <c r="W1011" s="24"/>
      <c r="X1011" s="24"/>
      <c r="Y1011" s="22"/>
      <c r="Z1011" s="22"/>
      <c r="AA1011" s="22"/>
      <c r="AB1011" s="22"/>
      <c r="AC1011" s="22"/>
      <c r="AD1011" s="22"/>
      <c r="AE1011" s="22"/>
      <c r="AF1011" s="22"/>
      <c r="AG1011" s="22"/>
      <c r="AH1011" s="22"/>
      <c r="AI1011" s="22"/>
      <c r="AJ1011" s="22"/>
      <c r="AK1011" s="22"/>
      <c r="AL1011" s="22"/>
      <c r="AM1011" s="22"/>
      <c r="AN1011" s="22"/>
      <c r="AO1011" s="22"/>
      <c r="AP1011" s="22"/>
      <c r="AQ1011" s="22"/>
      <c r="AR1011" s="22"/>
      <c r="AS1011" s="22"/>
      <c r="AT1011" s="22"/>
      <c r="AU1011" s="22"/>
      <c r="AV1011" s="22"/>
      <c r="AW1011" s="22"/>
      <c r="AX1011" s="22"/>
      <c r="AY1011" s="22"/>
      <c r="AZ1011" s="22"/>
      <c r="BA1011" s="22"/>
      <c r="BB1011" s="22"/>
      <c r="BC1011" s="22"/>
      <c r="BD1011" s="22"/>
      <c r="BE1011" s="22"/>
      <c r="BF1011" s="22"/>
      <c r="BG1011" s="22"/>
      <c r="BH1011" s="22"/>
      <c r="BI1011" s="22"/>
    </row>
    <row r="1012">
      <c r="A1012" s="25"/>
      <c r="B1012" s="50"/>
      <c r="C1012" s="56"/>
      <c r="D1012" s="120"/>
      <c r="E1012" s="53"/>
      <c r="H1012" s="106"/>
      <c r="I1012" s="72"/>
      <c r="J1012" s="21"/>
      <c r="K1012" s="21"/>
      <c r="L1012" s="21"/>
      <c r="M1012" s="22"/>
      <c r="N1012" s="22"/>
      <c r="O1012" s="22"/>
      <c r="P1012" s="22"/>
      <c r="Q1012" s="22"/>
      <c r="R1012" s="23"/>
      <c r="S1012" s="22"/>
      <c r="T1012" s="22"/>
      <c r="U1012" s="22"/>
      <c r="V1012" s="22"/>
      <c r="W1012" s="24"/>
      <c r="X1012" s="24"/>
      <c r="Y1012" s="22"/>
      <c r="Z1012" s="22"/>
      <c r="AA1012" s="22"/>
      <c r="AB1012" s="22"/>
      <c r="AC1012" s="22"/>
      <c r="AD1012" s="22"/>
      <c r="AE1012" s="22"/>
      <c r="AF1012" s="22"/>
      <c r="AG1012" s="22"/>
      <c r="AH1012" s="22"/>
      <c r="AI1012" s="22"/>
      <c r="AJ1012" s="22"/>
      <c r="AK1012" s="22"/>
      <c r="AL1012" s="22"/>
      <c r="AM1012" s="22"/>
      <c r="AN1012" s="22"/>
      <c r="AO1012" s="22"/>
      <c r="AP1012" s="22"/>
      <c r="AQ1012" s="22"/>
      <c r="AR1012" s="22"/>
      <c r="AS1012" s="22"/>
      <c r="AT1012" s="22"/>
      <c r="AU1012" s="22"/>
      <c r="AV1012" s="22"/>
      <c r="AW1012" s="22"/>
      <c r="AX1012" s="22"/>
      <c r="AY1012" s="22"/>
      <c r="AZ1012" s="22"/>
      <c r="BA1012" s="22"/>
      <c r="BB1012" s="22"/>
      <c r="BC1012" s="22"/>
      <c r="BD1012" s="22"/>
      <c r="BE1012" s="22"/>
      <c r="BF1012" s="22"/>
      <c r="BG1012" s="22"/>
      <c r="BH1012" s="22"/>
      <c r="BI1012" s="22"/>
    </row>
    <row r="1013">
      <c r="A1013" s="25"/>
      <c r="B1013" s="50"/>
      <c r="C1013" s="56"/>
      <c r="D1013" s="120"/>
      <c r="E1013" s="53"/>
      <c r="H1013" s="106"/>
      <c r="I1013" s="72"/>
      <c r="J1013" s="21"/>
      <c r="K1013" s="21"/>
      <c r="L1013" s="21"/>
      <c r="M1013" s="22"/>
      <c r="N1013" s="22"/>
      <c r="O1013" s="22"/>
      <c r="P1013" s="22"/>
      <c r="Q1013" s="22"/>
      <c r="R1013" s="23"/>
      <c r="S1013" s="22"/>
      <c r="T1013" s="22"/>
      <c r="U1013" s="22"/>
      <c r="V1013" s="22"/>
      <c r="W1013" s="24"/>
      <c r="X1013" s="24"/>
      <c r="Y1013" s="22"/>
      <c r="Z1013" s="22"/>
      <c r="AA1013" s="22"/>
      <c r="AB1013" s="22"/>
      <c r="AC1013" s="22"/>
      <c r="AD1013" s="22"/>
      <c r="AE1013" s="22"/>
      <c r="AF1013" s="22"/>
      <c r="AG1013" s="22"/>
      <c r="AH1013" s="22"/>
      <c r="AI1013" s="22"/>
      <c r="AJ1013" s="22"/>
      <c r="AK1013" s="22"/>
      <c r="AL1013" s="22"/>
      <c r="AM1013" s="22"/>
      <c r="AN1013" s="22"/>
      <c r="AO1013" s="22"/>
      <c r="AP1013" s="22"/>
      <c r="AQ1013" s="22"/>
      <c r="AR1013" s="22"/>
      <c r="AS1013" s="22"/>
      <c r="AT1013" s="22"/>
      <c r="AU1013" s="22"/>
      <c r="AV1013" s="22"/>
      <c r="AW1013" s="22"/>
      <c r="AX1013" s="22"/>
      <c r="AY1013" s="22"/>
      <c r="AZ1013" s="22"/>
      <c r="BA1013" s="22"/>
      <c r="BB1013" s="22"/>
      <c r="BC1013" s="22"/>
      <c r="BD1013" s="22"/>
      <c r="BE1013" s="22"/>
      <c r="BF1013" s="22"/>
      <c r="BG1013" s="22"/>
      <c r="BH1013" s="22"/>
      <c r="BI1013" s="22"/>
    </row>
    <row r="1014">
      <c r="A1014" s="25"/>
      <c r="B1014" s="50"/>
      <c r="C1014" s="56"/>
      <c r="D1014" s="120"/>
      <c r="E1014" s="53"/>
      <c r="H1014" s="106"/>
      <c r="I1014" s="72"/>
      <c r="J1014" s="21"/>
      <c r="K1014" s="21"/>
      <c r="L1014" s="21"/>
      <c r="M1014" s="22"/>
      <c r="N1014" s="22"/>
      <c r="O1014" s="22"/>
      <c r="P1014" s="22"/>
      <c r="Q1014" s="22"/>
      <c r="R1014" s="23"/>
      <c r="S1014" s="22"/>
      <c r="T1014" s="22"/>
      <c r="U1014" s="22"/>
      <c r="V1014" s="22"/>
      <c r="W1014" s="24"/>
      <c r="X1014" s="24"/>
      <c r="Y1014" s="22"/>
      <c r="Z1014" s="22"/>
      <c r="AA1014" s="22"/>
      <c r="AB1014" s="22"/>
      <c r="AC1014" s="22"/>
      <c r="AD1014" s="22"/>
      <c r="AE1014" s="22"/>
      <c r="AF1014" s="22"/>
      <c r="AG1014" s="22"/>
      <c r="AH1014" s="22"/>
      <c r="AI1014" s="22"/>
      <c r="AJ1014" s="22"/>
      <c r="AK1014" s="22"/>
      <c r="AL1014" s="22"/>
      <c r="AM1014" s="22"/>
      <c r="AN1014" s="22"/>
      <c r="AO1014" s="22"/>
      <c r="AP1014" s="22"/>
      <c r="AQ1014" s="22"/>
      <c r="AR1014" s="22"/>
      <c r="AS1014" s="22"/>
      <c r="AT1014" s="22"/>
      <c r="AU1014" s="22"/>
      <c r="AV1014" s="22"/>
      <c r="AW1014" s="22"/>
      <c r="AX1014" s="22"/>
      <c r="AY1014" s="22"/>
      <c r="AZ1014" s="22"/>
      <c r="BA1014" s="22"/>
      <c r="BB1014" s="22"/>
      <c r="BC1014" s="22"/>
      <c r="BD1014" s="22"/>
      <c r="BE1014" s="22"/>
      <c r="BF1014" s="22"/>
      <c r="BG1014" s="22"/>
      <c r="BH1014" s="22"/>
      <c r="BI1014" s="22"/>
    </row>
    <row r="1015">
      <c r="A1015" s="25"/>
      <c r="B1015" s="50"/>
      <c r="C1015" s="56"/>
      <c r="D1015" s="120"/>
      <c r="E1015" s="53"/>
      <c r="H1015" s="106"/>
      <c r="I1015" s="72"/>
      <c r="J1015" s="21"/>
      <c r="K1015" s="21"/>
      <c r="L1015" s="21"/>
      <c r="M1015" s="22"/>
      <c r="N1015" s="22"/>
      <c r="O1015" s="22"/>
      <c r="P1015" s="22"/>
      <c r="Q1015" s="22"/>
      <c r="R1015" s="23"/>
      <c r="S1015" s="22"/>
      <c r="T1015" s="22"/>
      <c r="U1015" s="22"/>
      <c r="V1015" s="22"/>
      <c r="W1015" s="24"/>
      <c r="X1015" s="24"/>
      <c r="Y1015" s="22"/>
      <c r="Z1015" s="22"/>
      <c r="AA1015" s="22"/>
      <c r="AB1015" s="22"/>
      <c r="AC1015" s="22"/>
      <c r="AD1015" s="22"/>
      <c r="AE1015" s="22"/>
      <c r="AF1015" s="22"/>
      <c r="AG1015" s="22"/>
      <c r="AH1015" s="22"/>
      <c r="AI1015" s="22"/>
      <c r="AJ1015" s="22"/>
      <c r="AK1015" s="22"/>
      <c r="AL1015" s="22"/>
      <c r="AM1015" s="22"/>
      <c r="AN1015" s="22"/>
      <c r="AO1015" s="22"/>
      <c r="AP1015" s="22"/>
      <c r="AQ1015" s="22"/>
      <c r="AR1015" s="22"/>
      <c r="AS1015" s="22"/>
      <c r="AT1015" s="22"/>
      <c r="AU1015" s="22"/>
      <c r="AV1015" s="22"/>
      <c r="AW1015" s="22"/>
      <c r="AX1015" s="22"/>
      <c r="AY1015" s="22"/>
      <c r="AZ1015" s="22"/>
      <c r="BA1015" s="22"/>
      <c r="BB1015" s="22"/>
      <c r="BC1015" s="22"/>
      <c r="BD1015" s="22"/>
      <c r="BE1015" s="22"/>
      <c r="BF1015" s="22"/>
      <c r="BG1015" s="22"/>
      <c r="BH1015" s="22"/>
      <c r="BI1015" s="22"/>
    </row>
    <row r="1016">
      <c r="A1016" s="25"/>
      <c r="B1016" s="50"/>
      <c r="C1016" s="56"/>
      <c r="D1016" s="120"/>
      <c r="E1016" s="53"/>
      <c r="H1016" s="106"/>
      <c r="I1016" s="72"/>
      <c r="J1016" s="21"/>
      <c r="K1016" s="21"/>
      <c r="L1016" s="21"/>
      <c r="M1016" s="22"/>
      <c r="N1016" s="22"/>
      <c r="O1016" s="22"/>
      <c r="P1016" s="22"/>
      <c r="Q1016" s="22"/>
      <c r="R1016" s="23"/>
      <c r="S1016" s="22"/>
      <c r="T1016" s="22"/>
      <c r="U1016" s="22"/>
      <c r="V1016" s="22"/>
      <c r="W1016" s="24"/>
      <c r="X1016" s="24"/>
      <c r="Y1016" s="22"/>
      <c r="Z1016" s="22"/>
      <c r="AA1016" s="22"/>
      <c r="AB1016" s="22"/>
      <c r="AC1016" s="22"/>
      <c r="AD1016" s="22"/>
      <c r="AE1016" s="22"/>
      <c r="AF1016" s="22"/>
      <c r="AG1016" s="22"/>
      <c r="AH1016" s="22"/>
      <c r="AI1016" s="22"/>
      <c r="AJ1016" s="22"/>
      <c r="AK1016" s="22"/>
      <c r="AL1016" s="22"/>
      <c r="AM1016" s="22"/>
      <c r="AN1016" s="22"/>
      <c r="AO1016" s="22"/>
      <c r="AP1016" s="22"/>
      <c r="AQ1016" s="22"/>
      <c r="AR1016" s="22"/>
      <c r="AS1016" s="22"/>
      <c r="AT1016" s="22"/>
      <c r="AU1016" s="22"/>
      <c r="AV1016" s="22"/>
      <c r="AW1016" s="22"/>
      <c r="AX1016" s="22"/>
      <c r="AY1016" s="22"/>
      <c r="AZ1016" s="22"/>
      <c r="BA1016" s="22"/>
      <c r="BB1016" s="22"/>
      <c r="BC1016" s="22"/>
      <c r="BD1016" s="22"/>
      <c r="BE1016" s="22"/>
      <c r="BF1016" s="22"/>
      <c r="BG1016" s="22"/>
      <c r="BH1016" s="22"/>
      <c r="BI1016" s="22"/>
    </row>
    <row r="1017">
      <c r="A1017" s="25"/>
      <c r="B1017" s="50"/>
      <c r="C1017" s="56"/>
      <c r="D1017" s="120"/>
      <c r="E1017" s="53"/>
      <c r="H1017" s="106"/>
      <c r="I1017" s="72"/>
      <c r="J1017" s="21"/>
      <c r="K1017" s="21"/>
      <c r="L1017" s="21"/>
      <c r="M1017" s="22"/>
      <c r="N1017" s="22"/>
      <c r="O1017" s="22"/>
      <c r="P1017" s="22"/>
      <c r="Q1017" s="22"/>
      <c r="R1017" s="23"/>
      <c r="S1017" s="22"/>
      <c r="T1017" s="22"/>
      <c r="U1017" s="22"/>
      <c r="V1017" s="22"/>
      <c r="W1017" s="24"/>
      <c r="X1017" s="24"/>
      <c r="Y1017" s="22"/>
      <c r="Z1017" s="22"/>
      <c r="AA1017" s="22"/>
      <c r="AB1017" s="22"/>
      <c r="AC1017" s="22"/>
      <c r="AD1017" s="22"/>
      <c r="AE1017" s="22"/>
      <c r="AF1017" s="22"/>
      <c r="AG1017" s="22"/>
      <c r="AH1017" s="22"/>
      <c r="AI1017" s="22"/>
      <c r="AJ1017" s="22"/>
      <c r="AK1017" s="22"/>
      <c r="AL1017" s="22"/>
      <c r="AM1017" s="22"/>
      <c r="AN1017" s="22"/>
      <c r="AO1017" s="22"/>
      <c r="AP1017" s="22"/>
      <c r="AQ1017" s="22"/>
      <c r="AR1017" s="22"/>
      <c r="AS1017" s="22"/>
      <c r="AT1017" s="22"/>
      <c r="AU1017" s="22"/>
      <c r="AV1017" s="22"/>
      <c r="AW1017" s="22"/>
      <c r="AX1017" s="22"/>
      <c r="AY1017" s="22"/>
      <c r="AZ1017" s="22"/>
      <c r="BA1017" s="22"/>
      <c r="BB1017" s="22"/>
      <c r="BC1017" s="22"/>
      <c r="BD1017" s="22"/>
      <c r="BE1017" s="22"/>
      <c r="BF1017" s="22"/>
      <c r="BG1017" s="22"/>
      <c r="BH1017" s="22"/>
      <c r="BI1017" s="22"/>
    </row>
    <row r="1018">
      <c r="A1018" s="25"/>
      <c r="B1018" s="50"/>
      <c r="C1018" s="56"/>
      <c r="D1018" s="120"/>
      <c r="E1018" s="53"/>
      <c r="H1018" s="106"/>
      <c r="I1018" s="72"/>
      <c r="J1018" s="21"/>
      <c r="K1018" s="21"/>
      <c r="L1018" s="21"/>
      <c r="M1018" s="22"/>
      <c r="N1018" s="22"/>
      <c r="O1018" s="22"/>
      <c r="P1018" s="22"/>
      <c r="Q1018" s="22"/>
      <c r="R1018" s="23"/>
      <c r="S1018" s="22"/>
      <c r="T1018" s="22"/>
      <c r="U1018" s="22"/>
      <c r="V1018" s="22"/>
      <c r="W1018" s="24"/>
      <c r="X1018" s="24"/>
      <c r="Y1018" s="22"/>
      <c r="Z1018" s="22"/>
      <c r="AA1018" s="22"/>
      <c r="AB1018" s="22"/>
      <c r="AC1018" s="22"/>
      <c r="AD1018" s="22"/>
      <c r="AE1018" s="22"/>
      <c r="AF1018" s="22"/>
      <c r="AG1018" s="22"/>
      <c r="AH1018" s="22"/>
      <c r="AI1018" s="22"/>
      <c r="AJ1018" s="22"/>
      <c r="AK1018" s="22"/>
      <c r="AL1018" s="22"/>
      <c r="AM1018" s="22"/>
      <c r="AN1018" s="22"/>
      <c r="AO1018" s="22"/>
      <c r="AP1018" s="22"/>
      <c r="AQ1018" s="22"/>
      <c r="AR1018" s="22"/>
      <c r="AS1018" s="22"/>
      <c r="AT1018" s="22"/>
      <c r="AU1018" s="22"/>
      <c r="AV1018" s="22"/>
      <c r="AW1018" s="22"/>
      <c r="AX1018" s="22"/>
      <c r="AY1018" s="22"/>
      <c r="AZ1018" s="22"/>
      <c r="BA1018" s="22"/>
      <c r="BB1018" s="22"/>
      <c r="BC1018" s="22"/>
      <c r="BD1018" s="22"/>
      <c r="BE1018" s="22"/>
      <c r="BF1018" s="22"/>
      <c r="BG1018" s="22"/>
      <c r="BH1018" s="22"/>
      <c r="BI1018" s="22"/>
    </row>
    <row r="1019">
      <c r="A1019" s="25"/>
      <c r="B1019" s="50"/>
      <c r="C1019" s="56"/>
      <c r="D1019" s="120"/>
      <c r="E1019" s="53"/>
      <c r="H1019" s="106"/>
      <c r="I1019" s="72"/>
      <c r="J1019" s="21"/>
      <c r="K1019" s="21"/>
      <c r="L1019" s="21"/>
      <c r="M1019" s="22"/>
      <c r="N1019" s="22"/>
      <c r="O1019" s="22"/>
      <c r="P1019" s="22"/>
      <c r="Q1019" s="22"/>
      <c r="R1019" s="23"/>
      <c r="S1019" s="22"/>
      <c r="T1019" s="22"/>
      <c r="U1019" s="22"/>
      <c r="V1019" s="22"/>
      <c r="W1019" s="24"/>
      <c r="X1019" s="24"/>
      <c r="Y1019" s="22"/>
      <c r="Z1019" s="22"/>
      <c r="AA1019" s="22"/>
      <c r="AB1019" s="22"/>
      <c r="AC1019" s="22"/>
      <c r="AD1019" s="22"/>
      <c r="AE1019" s="22"/>
      <c r="AF1019" s="22"/>
      <c r="AG1019" s="22"/>
      <c r="AH1019" s="22"/>
      <c r="AI1019" s="22"/>
      <c r="AJ1019" s="22"/>
      <c r="AK1019" s="22"/>
      <c r="AL1019" s="22"/>
      <c r="AM1019" s="22"/>
      <c r="AN1019" s="22"/>
      <c r="AO1019" s="22"/>
      <c r="AP1019" s="22"/>
      <c r="AQ1019" s="22"/>
      <c r="AR1019" s="22"/>
      <c r="AS1019" s="22"/>
      <c r="AT1019" s="22"/>
      <c r="AU1019" s="22"/>
      <c r="AV1019" s="22"/>
      <c r="AW1019" s="22"/>
      <c r="AX1019" s="22"/>
      <c r="AY1019" s="22"/>
      <c r="AZ1019" s="22"/>
      <c r="BA1019" s="22"/>
      <c r="BB1019" s="22"/>
      <c r="BC1019" s="22"/>
      <c r="BD1019" s="22"/>
      <c r="BE1019" s="22"/>
      <c r="BF1019" s="22"/>
      <c r="BG1019" s="22"/>
      <c r="BH1019" s="22"/>
      <c r="BI1019" s="22"/>
    </row>
    <row r="1020">
      <c r="A1020" s="25"/>
      <c r="B1020" s="50"/>
      <c r="C1020" s="56"/>
      <c r="D1020" s="120"/>
      <c r="E1020" s="53"/>
      <c r="H1020" s="106"/>
      <c r="I1020" s="72"/>
      <c r="J1020" s="21"/>
      <c r="K1020" s="21"/>
      <c r="L1020" s="21"/>
      <c r="M1020" s="22"/>
      <c r="N1020" s="22"/>
      <c r="O1020" s="22"/>
      <c r="P1020" s="22"/>
      <c r="Q1020" s="22"/>
      <c r="R1020" s="23"/>
      <c r="S1020" s="22"/>
      <c r="T1020" s="22"/>
      <c r="U1020" s="22"/>
      <c r="V1020" s="22"/>
      <c r="W1020" s="24"/>
      <c r="X1020" s="24"/>
      <c r="Y1020" s="22"/>
      <c r="Z1020" s="22"/>
      <c r="AA1020" s="22"/>
      <c r="AB1020" s="22"/>
      <c r="AC1020" s="22"/>
      <c r="AD1020" s="22"/>
      <c r="AE1020" s="22"/>
      <c r="AF1020" s="22"/>
      <c r="AG1020" s="22"/>
      <c r="AH1020" s="22"/>
      <c r="AI1020" s="22"/>
      <c r="AJ1020" s="22"/>
      <c r="AK1020" s="22"/>
      <c r="AL1020" s="22"/>
      <c r="AM1020" s="22"/>
      <c r="AN1020" s="22"/>
      <c r="AO1020" s="22"/>
      <c r="AP1020" s="22"/>
      <c r="AQ1020" s="22"/>
      <c r="AR1020" s="22"/>
      <c r="AS1020" s="22"/>
      <c r="AT1020" s="22"/>
      <c r="AU1020" s="22"/>
      <c r="AV1020" s="22"/>
      <c r="AW1020" s="22"/>
      <c r="AX1020" s="22"/>
      <c r="AY1020" s="22"/>
      <c r="AZ1020" s="22"/>
      <c r="BA1020" s="22"/>
      <c r="BB1020" s="22"/>
      <c r="BC1020" s="22"/>
      <c r="BD1020" s="22"/>
      <c r="BE1020" s="22"/>
      <c r="BF1020" s="22"/>
      <c r="BG1020" s="22"/>
      <c r="BH1020" s="22"/>
      <c r="BI1020" s="22"/>
    </row>
    <row r="1021">
      <c r="A1021" s="25"/>
      <c r="B1021" s="50"/>
      <c r="C1021" s="56"/>
      <c r="D1021" s="120"/>
      <c r="E1021" s="53"/>
      <c r="H1021" s="106"/>
      <c r="I1021" s="72"/>
      <c r="J1021" s="21"/>
      <c r="K1021" s="21"/>
      <c r="L1021" s="21"/>
      <c r="M1021" s="22"/>
      <c r="N1021" s="22"/>
      <c r="O1021" s="22"/>
      <c r="P1021" s="22"/>
      <c r="Q1021" s="22"/>
      <c r="R1021" s="23"/>
      <c r="S1021" s="22"/>
      <c r="T1021" s="22"/>
      <c r="U1021" s="22"/>
      <c r="V1021" s="22"/>
      <c r="W1021" s="24"/>
      <c r="X1021" s="24"/>
      <c r="Y1021" s="22"/>
      <c r="Z1021" s="22"/>
      <c r="AA1021" s="22"/>
      <c r="AB1021" s="22"/>
      <c r="AC1021" s="22"/>
      <c r="AD1021" s="22"/>
      <c r="AE1021" s="22"/>
      <c r="AF1021" s="22"/>
      <c r="AG1021" s="22"/>
      <c r="AH1021" s="22"/>
      <c r="AI1021" s="22"/>
      <c r="AJ1021" s="22"/>
      <c r="AK1021" s="22"/>
      <c r="AL1021" s="22"/>
      <c r="AM1021" s="22"/>
      <c r="AN1021" s="22"/>
      <c r="AO1021" s="22"/>
      <c r="AP1021" s="22"/>
      <c r="AQ1021" s="22"/>
      <c r="AR1021" s="22"/>
      <c r="AS1021" s="22"/>
      <c r="AT1021" s="22"/>
      <c r="AU1021" s="22"/>
      <c r="AV1021" s="22"/>
      <c r="AW1021" s="22"/>
      <c r="AX1021" s="22"/>
      <c r="AY1021" s="22"/>
      <c r="AZ1021" s="22"/>
      <c r="BA1021" s="22"/>
      <c r="BB1021" s="22"/>
      <c r="BC1021" s="22"/>
      <c r="BD1021" s="22"/>
      <c r="BE1021" s="22"/>
      <c r="BF1021" s="22"/>
      <c r="BG1021" s="22"/>
      <c r="BH1021" s="22"/>
      <c r="BI1021" s="22"/>
    </row>
    <row r="1022">
      <c r="A1022" s="25"/>
      <c r="B1022" s="50"/>
      <c r="C1022" s="56"/>
      <c r="D1022" s="120"/>
      <c r="E1022" s="53"/>
      <c r="H1022" s="106"/>
      <c r="I1022" s="72"/>
      <c r="J1022" s="21"/>
      <c r="K1022" s="21"/>
      <c r="L1022" s="21"/>
      <c r="M1022" s="22"/>
      <c r="N1022" s="22"/>
      <c r="O1022" s="22"/>
      <c r="P1022" s="22"/>
      <c r="Q1022" s="22"/>
      <c r="R1022" s="23"/>
      <c r="S1022" s="22"/>
      <c r="T1022" s="22"/>
      <c r="U1022" s="22"/>
      <c r="V1022" s="22"/>
      <c r="W1022" s="24"/>
      <c r="X1022" s="24"/>
      <c r="Y1022" s="22"/>
      <c r="Z1022" s="22"/>
      <c r="AA1022" s="22"/>
      <c r="AB1022" s="22"/>
      <c r="AC1022" s="22"/>
      <c r="AD1022" s="22"/>
      <c r="AE1022" s="22"/>
      <c r="AF1022" s="22"/>
      <c r="AG1022" s="22"/>
      <c r="AH1022" s="22"/>
      <c r="AI1022" s="22"/>
      <c r="AJ1022" s="22"/>
      <c r="AK1022" s="22"/>
      <c r="AL1022" s="22"/>
      <c r="AM1022" s="22"/>
      <c r="AN1022" s="22"/>
      <c r="AO1022" s="22"/>
      <c r="AP1022" s="22"/>
      <c r="AQ1022" s="22"/>
      <c r="AR1022" s="22"/>
      <c r="AS1022" s="22"/>
      <c r="AT1022" s="22"/>
      <c r="AU1022" s="22"/>
      <c r="AV1022" s="22"/>
      <c r="AW1022" s="22"/>
      <c r="AX1022" s="22"/>
      <c r="AY1022" s="22"/>
      <c r="AZ1022" s="22"/>
      <c r="BA1022" s="22"/>
      <c r="BB1022" s="22"/>
      <c r="BC1022" s="22"/>
      <c r="BD1022" s="22"/>
      <c r="BE1022" s="22"/>
      <c r="BF1022" s="22"/>
      <c r="BG1022" s="22"/>
      <c r="BH1022" s="22"/>
      <c r="BI1022" s="22"/>
    </row>
    <row r="1023">
      <c r="A1023" s="25"/>
      <c r="B1023" s="50"/>
      <c r="C1023" s="56"/>
      <c r="D1023" s="120"/>
      <c r="E1023" s="53"/>
      <c r="H1023" s="106"/>
      <c r="I1023" s="72"/>
      <c r="J1023" s="21"/>
      <c r="K1023" s="21"/>
      <c r="L1023" s="21"/>
      <c r="M1023" s="22"/>
      <c r="N1023" s="22"/>
      <c r="O1023" s="22"/>
      <c r="P1023" s="22"/>
      <c r="Q1023" s="22"/>
      <c r="R1023" s="23"/>
      <c r="S1023" s="22"/>
      <c r="T1023" s="22"/>
      <c r="U1023" s="22"/>
      <c r="V1023" s="22"/>
      <c r="W1023" s="24"/>
      <c r="X1023" s="24"/>
      <c r="Y1023" s="22"/>
      <c r="Z1023" s="22"/>
      <c r="AA1023" s="22"/>
      <c r="AB1023" s="22"/>
      <c r="AC1023" s="22"/>
      <c r="AD1023" s="22"/>
      <c r="AE1023" s="22"/>
      <c r="AF1023" s="22"/>
      <c r="AG1023" s="22"/>
      <c r="AH1023" s="22"/>
      <c r="AI1023" s="22"/>
      <c r="AJ1023" s="22"/>
      <c r="AK1023" s="22"/>
      <c r="AL1023" s="22"/>
      <c r="AM1023" s="22"/>
      <c r="AN1023" s="22"/>
      <c r="AO1023" s="22"/>
      <c r="AP1023" s="22"/>
      <c r="AQ1023" s="22"/>
      <c r="AR1023" s="22"/>
      <c r="AS1023" s="22"/>
      <c r="AT1023" s="22"/>
      <c r="AU1023" s="22"/>
      <c r="AV1023" s="22"/>
      <c r="AW1023" s="22"/>
      <c r="AX1023" s="22"/>
      <c r="AY1023" s="22"/>
      <c r="AZ1023" s="22"/>
      <c r="BA1023" s="22"/>
      <c r="BB1023" s="22"/>
      <c r="BC1023" s="22"/>
      <c r="BD1023" s="22"/>
      <c r="BE1023" s="22"/>
      <c r="BF1023" s="22"/>
      <c r="BG1023" s="22"/>
      <c r="BH1023" s="22"/>
      <c r="BI1023" s="22"/>
    </row>
    <row r="1024">
      <c r="A1024" s="25"/>
      <c r="B1024" s="50"/>
      <c r="C1024" s="56"/>
      <c r="D1024" s="120"/>
      <c r="E1024" s="53"/>
      <c r="H1024" s="106"/>
      <c r="I1024" s="72"/>
      <c r="J1024" s="21"/>
      <c r="K1024" s="21"/>
      <c r="L1024" s="21"/>
      <c r="M1024" s="22"/>
      <c r="N1024" s="22"/>
      <c r="O1024" s="22"/>
      <c r="P1024" s="22"/>
      <c r="Q1024" s="22"/>
      <c r="R1024" s="23"/>
      <c r="S1024" s="22"/>
      <c r="T1024" s="22"/>
      <c r="U1024" s="22"/>
      <c r="V1024" s="22"/>
      <c r="W1024" s="24"/>
      <c r="X1024" s="24"/>
      <c r="Y1024" s="22"/>
      <c r="Z1024" s="22"/>
      <c r="AA1024" s="22"/>
      <c r="AB1024" s="22"/>
      <c r="AC1024" s="22"/>
      <c r="AD1024" s="22"/>
      <c r="AE1024" s="22"/>
      <c r="AF1024" s="22"/>
      <c r="AG1024" s="22"/>
      <c r="AH1024" s="22"/>
      <c r="AI1024" s="22"/>
      <c r="AJ1024" s="22"/>
      <c r="AK1024" s="22"/>
      <c r="AL1024" s="22"/>
      <c r="AM1024" s="22"/>
      <c r="AN1024" s="22"/>
      <c r="AO1024" s="22"/>
      <c r="AP1024" s="22"/>
      <c r="AQ1024" s="22"/>
      <c r="AR1024" s="22"/>
      <c r="AS1024" s="22"/>
      <c r="AT1024" s="22"/>
      <c r="AU1024" s="22"/>
      <c r="AV1024" s="22"/>
      <c r="AW1024" s="22"/>
      <c r="AX1024" s="22"/>
      <c r="AY1024" s="22"/>
      <c r="AZ1024" s="22"/>
      <c r="BA1024" s="22"/>
      <c r="BB1024" s="22"/>
      <c r="BC1024" s="22"/>
      <c r="BD1024" s="22"/>
      <c r="BE1024" s="22"/>
      <c r="BF1024" s="22"/>
      <c r="BG1024" s="22"/>
      <c r="BH1024" s="22"/>
      <c r="BI1024" s="22"/>
    </row>
    <row r="1025">
      <c r="A1025" s="25"/>
      <c r="B1025" s="50"/>
      <c r="C1025" s="56"/>
      <c r="D1025" s="120"/>
      <c r="E1025" s="53"/>
      <c r="H1025" s="106"/>
      <c r="I1025" s="72"/>
      <c r="J1025" s="21"/>
      <c r="K1025" s="21"/>
      <c r="L1025" s="21"/>
      <c r="M1025" s="22"/>
      <c r="N1025" s="22"/>
      <c r="O1025" s="22"/>
      <c r="P1025" s="22"/>
      <c r="Q1025" s="22"/>
      <c r="R1025" s="23"/>
      <c r="S1025" s="22"/>
      <c r="T1025" s="22"/>
      <c r="U1025" s="22"/>
      <c r="V1025" s="22"/>
      <c r="W1025" s="24"/>
      <c r="X1025" s="24"/>
      <c r="Y1025" s="22"/>
      <c r="Z1025" s="22"/>
      <c r="AA1025" s="22"/>
      <c r="AB1025" s="22"/>
      <c r="AC1025" s="22"/>
      <c r="AD1025" s="22"/>
      <c r="AE1025" s="22"/>
      <c r="AF1025" s="22"/>
      <c r="AG1025" s="22"/>
      <c r="AH1025" s="22"/>
      <c r="AI1025" s="22"/>
      <c r="AJ1025" s="22"/>
      <c r="AK1025" s="22"/>
      <c r="AL1025" s="22"/>
      <c r="AM1025" s="22"/>
      <c r="AN1025" s="22"/>
      <c r="AO1025" s="22"/>
      <c r="AP1025" s="22"/>
      <c r="AQ1025" s="22"/>
      <c r="AR1025" s="22"/>
      <c r="AS1025" s="22"/>
      <c r="AT1025" s="22"/>
      <c r="AU1025" s="22"/>
      <c r="AV1025" s="22"/>
      <c r="AW1025" s="22"/>
      <c r="AX1025" s="22"/>
      <c r="AY1025" s="22"/>
      <c r="AZ1025" s="22"/>
      <c r="BA1025" s="22"/>
      <c r="BB1025" s="22"/>
      <c r="BC1025" s="22"/>
      <c r="BD1025" s="22"/>
      <c r="BE1025" s="22"/>
      <c r="BF1025" s="22"/>
      <c r="BG1025" s="22"/>
      <c r="BH1025" s="22"/>
      <c r="BI1025" s="22"/>
    </row>
    <row r="1026">
      <c r="A1026" s="25"/>
      <c r="B1026" s="50"/>
      <c r="C1026" s="56"/>
      <c r="D1026" s="120"/>
      <c r="E1026" s="53"/>
      <c r="H1026" s="106"/>
      <c r="I1026" s="72"/>
      <c r="J1026" s="21"/>
      <c r="K1026" s="21"/>
      <c r="L1026" s="21"/>
      <c r="M1026" s="22"/>
      <c r="N1026" s="22"/>
      <c r="O1026" s="22"/>
      <c r="P1026" s="22"/>
      <c r="Q1026" s="22"/>
      <c r="R1026" s="23"/>
      <c r="S1026" s="22"/>
      <c r="T1026" s="22"/>
      <c r="U1026" s="22"/>
      <c r="V1026" s="22"/>
      <c r="W1026" s="24"/>
      <c r="X1026" s="24"/>
      <c r="Y1026" s="22"/>
      <c r="Z1026" s="22"/>
      <c r="AA1026" s="22"/>
      <c r="AB1026" s="22"/>
      <c r="AC1026" s="22"/>
      <c r="AD1026" s="22"/>
      <c r="AE1026" s="22"/>
      <c r="AF1026" s="22"/>
      <c r="AG1026" s="22"/>
      <c r="AH1026" s="22"/>
      <c r="AI1026" s="22"/>
      <c r="AJ1026" s="22"/>
      <c r="AK1026" s="22"/>
      <c r="AL1026" s="22"/>
      <c r="AM1026" s="22"/>
      <c r="AN1026" s="22"/>
      <c r="AO1026" s="22"/>
      <c r="AP1026" s="22"/>
      <c r="AQ1026" s="22"/>
      <c r="AR1026" s="22"/>
      <c r="AS1026" s="22"/>
      <c r="AT1026" s="22"/>
      <c r="AU1026" s="22"/>
      <c r="AV1026" s="22"/>
      <c r="AW1026" s="22"/>
      <c r="AX1026" s="22"/>
      <c r="AY1026" s="22"/>
      <c r="AZ1026" s="22"/>
      <c r="BA1026" s="22"/>
      <c r="BB1026" s="22"/>
      <c r="BC1026" s="22"/>
      <c r="BD1026" s="22"/>
      <c r="BE1026" s="22"/>
      <c r="BF1026" s="22"/>
      <c r="BG1026" s="22"/>
      <c r="BH1026" s="22"/>
      <c r="BI1026" s="22"/>
    </row>
    <row r="1027">
      <c r="A1027" s="25"/>
      <c r="B1027" s="50"/>
      <c r="C1027" s="56"/>
      <c r="D1027" s="120"/>
      <c r="E1027" s="53"/>
      <c r="H1027" s="106"/>
      <c r="I1027" s="72"/>
      <c r="J1027" s="21"/>
      <c r="K1027" s="21"/>
      <c r="L1027" s="21"/>
      <c r="M1027" s="22"/>
      <c r="N1027" s="22"/>
      <c r="O1027" s="22"/>
      <c r="P1027" s="22"/>
      <c r="Q1027" s="22"/>
      <c r="R1027" s="23"/>
      <c r="S1027" s="22"/>
      <c r="T1027" s="22"/>
      <c r="U1027" s="22"/>
      <c r="V1027" s="22"/>
      <c r="W1027" s="24"/>
      <c r="X1027" s="24"/>
      <c r="Y1027" s="22"/>
      <c r="Z1027" s="22"/>
      <c r="AA1027" s="22"/>
      <c r="AB1027" s="22"/>
      <c r="AC1027" s="22"/>
      <c r="AD1027" s="22"/>
      <c r="AE1027" s="22"/>
      <c r="AF1027" s="22"/>
      <c r="AG1027" s="22"/>
      <c r="AH1027" s="22"/>
      <c r="AI1027" s="22"/>
      <c r="AJ1027" s="22"/>
      <c r="AK1027" s="22"/>
      <c r="AL1027" s="22"/>
      <c r="AM1027" s="22"/>
      <c r="AN1027" s="22"/>
      <c r="AO1027" s="22"/>
      <c r="AP1027" s="22"/>
      <c r="AQ1027" s="22"/>
      <c r="AR1027" s="22"/>
      <c r="AS1027" s="22"/>
      <c r="AT1027" s="22"/>
      <c r="AU1027" s="22"/>
      <c r="AV1027" s="22"/>
      <c r="AW1027" s="22"/>
      <c r="AX1027" s="22"/>
      <c r="AY1027" s="22"/>
      <c r="AZ1027" s="22"/>
      <c r="BA1027" s="22"/>
      <c r="BB1027" s="22"/>
      <c r="BC1027" s="22"/>
      <c r="BD1027" s="22"/>
      <c r="BE1027" s="22"/>
      <c r="BF1027" s="22"/>
      <c r="BG1027" s="22"/>
      <c r="BH1027" s="22"/>
      <c r="BI1027" s="22"/>
    </row>
    <row r="1028">
      <c r="A1028" s="25"/>
      <c r="B1028" s="50"/>
      <c r="C1028" s="56"/>
      <c r="D1028" s="120"/>
      <c r="E1028" s="53"/>
      <c r="H1028" s="106"/>
      <c r="I1028" s="72"/>
      <c r="J1028" s="21"/>
      <c r="K1028" s="21"/>
      <c r="L1028" s="21"/>
      <c r="M1028" s="22"/>
      <c r="N1028" s="22"/>
      <c r="O1028" s="22"/>
      <c r="P1028" s="22"/>
      <c r="Q1028" s="22"/>
      <c r="R1028" s="23"/>
      <c r="S1028" s="22"/>
      <c r="T1028" s="22"/>
      <c r="U1028" s="22"/>
      <c r="V1028" s="22"/>
      <c r="W1028" s="24"/>
      <c r="X1028" s="24"/>
      <c r="Y1028" s="22"/>
      <c r="Z1028" s="22"/>
      <c r="AA1028" s="22"/>
      <c r="AB1028" s="22"/>
      <c r="AC1028" s="22"/>
      <c r="AD1028" s="22"/>
      <c r="AE1028" s="22"/>
      <c r="AF1028" s="22"/>
      <c r="AG1028" s="22"/>
      <c r="AH1028" s="22"/>
      <c r="AI1028" s="22"/>
      <c r="AJ1028" s="22"/>
      <c r="AK1028" s="22"/>
      <c r="AL1028" s="22"/>
      <c r="AM1028" s="22"/>
      <c r="AN1028" s="22"/>
      <c r="AO1028" s="22"/>
      <c r="AP1028" s="22"/>
      <c r="AQ1028" s="22"/>
      <c r="AR1028" s="22"/>
      <c r="AS1028" s="22"/>
      <c r="AT1028" s="22"/>
      <c r="AU1028" s="22"/>
      <c r="AV1028" s="22"/>
      <c r="AW1028" s="22"/>
      <c r="AX1028" s="22"/>
      <c r="AY1028" s="22"/>
      <c r="AZ1028" s="22"/>
      <c r="BA1028" s="22"/>
      <c r="BB1028" s="22"/>
      <c r="BC1028" s="22"/>
      <c r="BD1028" s="22"/>
      <c r="BE1028" s="22"/>
      <c r="BF1028" s="22"/>
      <c r="BG1028" s="22"/>
      <c r="BH1028" s="22"/>
      <c r="BI1028" s="22"/>
    </row>
    <row r="1029">
      <c r="A1029" s="25"/>
      <c r="B1029" s="50"/>
      <c r="C1029" s="56"/>
      <c r="D1029" s="120"/>
      <c r="E1029" s="53"/>
      <c r="H1029" s="106"/>
      <c r="I1029" s="72"/>
      <c r="J1029" s="21"/>
      <c r="K1029" s="21"/>
      <c r="L1029" s="21"/>
      <c r="M1029" s="22"/>
      <c r="N1029" s="22"/>
      <c r="O1029" s="22"/>
      <c r="P1029" s="22"/>
      <c r="Q1029" s="22"/>
      <c r="R1029" s="23"/>
      <c r="S1029" s="22"/>
      <c r="T1029" s="22"/>
      <c r="U1029" s="22"/>
      <c r="V1029" s="22"/>
      <c r="W1029" s="24"/>
      <c r="X1029" s="24"/>
      <c r="Y1029" s="22"/>
      <c r="Z1029" s="22"/>
      <c r="AA1029" s="22"/>
      <c r="AB1029" s="22"/>
      <c r="AC1029" s="22"/>
      <c r="AD1029" s="22"/>
      <c r="AE1029" s="22"/>
      <c r="AF1029" s="22"/>
      <c r="AG1029" s="22"/>
      <c r="AH1029" s="22"/>
      <c r="AI1029" s="22"/>
      <c r="AJ1029" s="22"/>
      <c r="AK1029" s="22"/>
      <c r="AL1029" s="22"/>
      <c r="AM1029" s="22"/>
      <c r="AN1029" s="22"/>
      <c r="AO1029" s="22"/>
      <c r="AP1029" s="22"/>
      <c r="AQ1029" s="22"/>
      <c r="AR1029" s="22"/>
      <c r="AS1029" s="22"/>
      <c r="AT1029" s="22"/>
      <c r="AU1029" s="22"/>
      <c r="AV1029" s="22"/>
      <c r="AW1029" s="22"/>
      <c r="AX1029" s="22"/>
      <c r="AY1029" s="22"/>
      <c r="AZ1029" s="22"/>
      <c r="BA1029" s="22"/>
      <c r="BB1029" s="22"/>
      <c r="BC1029" s="22"/>
      <c r="BD1029" s="22"/>
      <c r="BE1029" s="22"/>
      <c r="BF1029" s="22"/>
      <c r="BG1029" s="22"/>
      <c r="BH1029" s="22"/>
      <c r="BI1029" s="22"/>
    </row>
    <row r="1030">
      <c r="A1030" s="25"/>
      <c r="B1030" s="50"/>
      <c r="C1030" s="56"/>
      <c r="D1030" s="120"/>
      <c r="E1030" s="53"/>
      <c r="H1030" s="106"/>
      <c r="I1030" s="72"/>
      <c r="J1030" s="21"/>
      <c r="K1030" s="21"/>
      <c r="L1030" s="21"/>
      <c r="M1030" s="22"/>
      <c r="N1030" s="22"/>
      <c r="O1030" s="22"/>
      <c r="P1030" s="22"/>
      <c r="Q1030" s="22"/>
      <c r="R1030" s="23"/>
      <c r="S1030" s="22"/>
      <c r="T1030" s="22"/>
      <c r="U1030" s="22"/>
      <c r="V1030" s="22"/>
      <c r="W1030" s="24"/>
      <c r="X1030" s="24"/>
      <c r="Y1030" s="22"/>
      <c r="Z1030" s="22"/>
      <c r="AA1030" s="22"/>
      <c r="AB1030" s="22"/>
      <c r="AC1030" s="22"/>
      <c r="AD1030" s="22"/>
      <c r="AE1030" s="22"/>
      <c r="AF1030" s="22"/>
      <c r="AG1030" s="22"/>
      <c r="AH1030" s="22"/>
      <c r="AI1030" s="22"/>
      <c r="AJ1030" s="22"/>
      <c r="AK1030" s="22"/>
      <c r="AL1030" s="22"/>
      <c r="AM1030" s="22"/>
      <c r="AN1030" s="22"/>
      <c r="AO1030" s="22"/>
      <c r="AP1030" s="22"/>
      <c r="AQ1030" s="22"/>
      <c r="AR1030" s="22"/>
      <c r="AS1030" s="22"/>
      <c r="AT1030" s="22"/>
      <c r="AU1030" s="22"/>
      <c r="AV1030" s="22"/>
      <c r="AW1030" s="22"/>
      <c r="AX1030" s="22"/>
      <c r="AY1030" s="22"/>
      <c r="AZ1030" s="22"/>
      <c r="BA1030" s="22"/>
      <c r="BB1030" s="22"/>
      <c r="BC1030" s="22"/>
      <c r="BD1030" s="22"/>
      <c r="BE1030" s="22"/>
      <c r="BF1030" s="22"/>
      <c r="BG1030" s="22"/>
      <c r="BH1030" s="22"/>
      <c r="BI1030" s="22"/>
    </row>
    <row r="1031">
      <c r="A1031" s="25"/>
      <c r="B1031" s="50"/>
      <c r="C1031" s="56"/>
      <c r="D1031" s="120"/>
      <c r="E1031" s="53"/>
      <c r="H1031" s="106"/>
      <c r="I1031" s="72"/>
      <c r="J1031" s="21"/>
      <c r="K1031" s="21"/>
      <c r="L1031" s="21"/>
      <c r="M1031" s="22"/>
      <c r="N1031" s="22"/>
      <c r="O1031" s="22"/>
      <c r="P1031" s="22"/>
      <c r="Q1031" s="22"/>
      <c r="R1031" s="23"/>
      <c r="S1031" s="22"/>
      <c r="T1031" s="22"/>
      <c r="U1031" s="22"/>
      <c r="V1031" s="22"/>
      <c r="W1031" s="24"/>
      <c r="X1031" s="24"/>
      <c r="Y1031" s="22"/>
      <c r="Z1031" s="22"/>
      <c r="AA1031" s="22"/>
      <c r="AB1031" s="22"/>
      <c r="AC1031" s="22"/>
      <c r="AD1031" s="22"/>
      <c r="AE1031" s="22"/>
      <c r="AF1031" s="22"/>
      <c r="AG1031" s="22"/>
      <c r="AH1031" s="22"/>
      <c r="AI1031" s="22"/>
      <c r="AJ1031" s="22"/>
      <c r="AK1031" s="22"/>
      <c r="AL1031" s="22"/>
      <c r="AM1031" s="22"/>
      <c r="AN1031" s="22"/>
      <c r="AO1031" s="22"/>
      <c r="AP1031" s="22"/>
      <c r="AQ1031" s="22"/>
      <c r="AR1031" s="22"/>
      <c r="AS1031" s="22"/>
      <c r="AT1031" s="22"/>
      <c r="AU1031" s="22"/>
      <c r="AV1031" s="22"/>
      <c r="AW1031" s="22"/>
      <c r="AX1031" s="22"/>
      <c r="AY1031" s="22"/>
      <c r="AZ1031" s="22"/>
      <c r="BA1031" s="22"/>
      <c r="BB1031" s="22"/>
      <c r="BC1031" s="22"/>
      <c r="BD1031" s="22"/>
      <c r="BE1031" s="22"/>
      <c r="BF1031" s="22"/>
      <c r="BG1031" s="22"/>
      <c r="BH1031" s="22"/>
      <c r="BI1031" s="22"/>
    </row>
    <row r="1032">
      <c r="A1032" s="25"/>
      <c r="B1032" s="50"/>
      <c r="C1032" s="56"/>
      <c r="D1032" s="120"/>
      <c r="E1032" s="53"/>
      <c r="H1032" s="106"/>
      <c r="I1032" s="72"/>
      <c r="J1032" s="21"/>
      <c r="K1032" s="21"/>
      <c r="L1032" s="21"/>
      <c r="M1032" s="22"/>
      <c r="N1032" s="22"/>
      <c r="O1032" s="22"/>
      <c r="P1032" s="22"/>
      <c r="Q1032" s="22"/>
      <c r="R1032" s="23"/>
      <c r="S1032" s="22"/>
      <c r="T1032" s="22"/>
      <c r="U1032" s="22"/>
      <c r="V1032" s="22"/>
      <c r="W1032" s="24"/>
      <c r="X1032" s="24"/>
      <c r="Y1032" s="22"/>
      <c r="Z1032" s="22"/>
      <c r="AA1032" s="22"/>
      <c r="AB1032" s="22"/>
      <c r="AC1032" s="22"/>
      <c r="AD1032" s="22"/>
      <c r="AE1032" s="22"/>
      <c r="AF1032" s="22"/>
      <c r="AG1032" s="22"/>
      <c r="AH1032" s="22"/>
      <c r="AI1032" s="22"/>
      <c r="AJ1032" s="22"/>
      <c r="AK1032" s="22"/>
      <c r="AL1032" s="22"/>
      <c r="AM1032" s="22"/>
      <c r="AN1032" s="22"/>
      <c r="AO1032" s="22"/>
      <c r="AP1032" s="22"/>
      <c r="AQ1032" s="22"/>
      <c r="AR1032" s="22"/>
      <c r="AS1032" s="22"/>
      <c r="AT1032" s="22"/>
      <c r="AU1032" s="22"/>
      <c r="AV1032" s="22"/>
      <c r="AW1032" s="22"/>
      <c r="AX1032" s="22"/>
      <c r="AY1032" s="22"/>
      <c r="AZ1032" s="22"/>
      <c r="BA1032" s="22"/>
      <c r="BB1032" s="22"/>
      <c r="BC1032" s="22"/>
      <c r="BD1032" s="22"/>
      <c r="BE1032" s="22"/>
      <c r="BF1032" s="22"/>
      <c r="BG1032" s="22"/>
      <c r="BH1032" s="22"/>
      <c r="BI1032" s="22"/>
    </row>
    <row r="1033">
      <c r="A1033" s="25"/>
      <c r="B1033" s="50"/>
      <c r="C1033" s="56"/>
      <c r="D1033" s="120"/>
      <c r="E1033" s="53"/>
      <c r="H1033" s="106"/>
      <c r="I1033" s="72"/>
      <c r="J1033" s="21"/>
      <c r="K1033" s="21"/>
      <c r="L1033" s="21"/>
      <c r="M1033" s="22"/>
      <c r="N1033" s="22"/>
      <c r="O1033" s="22"/>
      <c r="P1033" s="22"/>
      <c r="Q1033" s="22"/>
      <c r="R1033" s="23"/>
      <c r="S1033" s="22"/>
      <c r="T1033" s="22"/>
      <c r="U1033" s="22"/>
      <c r="V1033" s="22"/>
      <c r="W1033" s="24"/>
      <c r="X1033" s="24"/>
      <c r="Y1033" s="22"/>
      <c r="Z1033" s="22"/>
      <c r="AA1033" s="22"/>
      <c r="AB1033" s="22"/>
      <c r="AC1033" s="22"/>
      <c r="AD1033" s="22"/>
      <c r="AE1033" s="22"/>
      <c r="AF1033" s="22"/>
      <c r="AG1033" s="22"/>
      <c r="AH1033" s="22"/>
      <c r="AI1033" s="22"/>
      <c r="AJ1033" s="22"/>
      <c r="AK1033" s="22"/>
      <c r="AL1033" s="22"/>
      <c r="AM1033" s="22"/>
      <c r="AN1033" s="22"/>
      <c r="AO1033" s="22"/>
      <c r="AP1033" s="22"/>
      <c r="AQ1033" s="22"/>
      <c r="AR1033" s="22"/>
      <c r="AS1033" s="22"/>
      <c r="AT1033" s="22"/>
      <c r="AU1033" s="22"/>
      <c r="AV1033" s="22"/>
      <c r="AW1033" s="22"/>
      <c r="AX1033" s="22"/>
      <c r="AY1033" s="22"/>
      <c r="AZ1033" s="22"/>
      <c r="BA1033" s="22"/>
      <c r="BB1033" s="22"/>
      <c r="BC1033" s="22"/>
      <c r="BD1033" s="22"/>
      <c r="BE1033" s="22"/>
      <c r="BF1033" s="22"/>
      <c r="BG1033" s="22"/>
      <c r="BH1033" s="22"/>
      <c r="BI1033" s="22"/>
    </row>
    <row r="1034">
      <c r="A1034" s="25"/>
      <c r="B1034" s="50"/>
      <c r="C1034" s="56"/>
      <c r="D1034" s="120"/>
      <c r="E1034" s="53"/>
      <c r="H1034" s="106"/>
      <c r="I1034" s="72"/>
      <c r="J1034" s="21"/>
      <c r="K1034" s="21"/>
      <c r="L1034" s="21"/>
      <c r="M1034" s="22"/>
      <c r="N1034" s="22"/>
      <c r="O1034" s="22"/>
      <c r="P1034" s="22"/>
      <c r="Q1034" s="22"/>
      <c r="R1034" s="23"/>
      <c r="S1034" s="22"/>
      <c r="T1034" s="22"/>
      <c r="U1034" s="22"/>
      <c r="V1034" s="22"/>
      <c r="W1034" s="24"/>
      <c r="X1034" s="24"/>
      <c r="Y1034" s="22"/>
      <c r="Z1034" s="22"/>
      <c r="AA1034" s="22"/>
      <c r="AB1034" s="22"/>
      <c r="AC1034" s="22"/>
      <c r="AD1034" s="22"/>
      <c r="AE1034" s="22"/>
      <c r="AF1034" s="22"/>
      <c r="AG1034" s="22"/>
      <c r="AH1034" s="22"/>
      <c r="AI1034" s="22"/>
      <c r="AJ1034" s="22"/>
      <c r="AK1034" s="22"/>
      <c r="AL1034" s="22"/>
      <c r="AM1034" s="22"/>
      <c r="AN1034" s="22"/>
      <c r="AO1034" s="22"/>
      <c r="AP1034" s="22"/>
      <c r="AQ1034" s="22"/>
      <c r="AR1034" s="22"/>
      <c r="AS1034" s="22"/>
      <c r="AT1034" s="22"/>
      <c r="AU1034" s="22"/>
      <c r="AV1034" s="22"/>
      <c r="AW1034" s="22"/>
      <c r="AX1034" s="22"/>
      <c r="AY1034" s="22"/>
      <c r="AZ1034" s="22"/>
      <c r="BA1034" s="22"/>
      <c r="BB1034" s="22"/>
      <c r="BC1034" s="22"/>
      <c r="BD1034" s="22"/>
      <c r="BE1034" s="22"/>
      <c r="BF1034" s="22"/>
      <c r="BG1034" s="22"/>
      <c r="BH1034" s="22"/>
      <c r="BI1034" s="22"/>
    </row>
    <row r="1035">
      <c r="A1035" s="25"/>
      <c r="B1035" s="50"/>
      <c r="C1035" s="56"/>
      <c r="D1035" s="120"/>
      <c r="E1035" s="53"/>
      <c r="H1035" s="106"/>
      <c r="I1035" s="72"/>
      <c r="J1035" s="21"/>
      <c r="K1035" s="21"/>
      <c r="L1035" s="21"/>
      <c r="M1035" s="22"/>
      <c r="N1035" s="22"/>
      <c r="O1035" s="22"/>
      <c r="P1035" s="22"/>
      <c r="Q1035" s="22"/>
      <c r="R1035" s="23"/>
      <c r="S1035" s="22"/>
      <c r="T1035" s="22"/>
      <c r="U1035" s="22"/>
      <c r="V1035" s="22"/>
      <c r="W1035" s="24"/>
      <c r="X1035" s="24"/>
      <c r="Y1035" s="22"/>
      <c r="Z1035" s="22"/>
      <c r="AA1035" s="22"/>
      <c r="AB1035" s="22"/>
      <c r="AC1035" s="22"/>
      <c r="AD1035" s="22"/>
      <c r="AE1035" s="22"/>
      <c r="AF1035" s="22"/>
      <c r="AG1035" s="22"/>
      <c r="AH1035" s="22"/>
      <c r="AI1035" s="22"/>
      <c r="AJ1035" s="22"/>
      <c r="AK1035" s="22"/>
      <c r="AL1035" s="22"/>
      <c r="AM1035" s="22"/>
      <c r="AN1035" s="22"/>
      <c r="AO1035" s="22"/>
      <c r="AP1035" s="22"/>
      <c r="AQ1035" s="22"/>
      <c r="AR1035" s="22"/>
      <c r="AS1035" s="22"/>
      <c r="AT1035" s="22"/>
      <c r="AU1035" s="22"/>
      <c r="AV1035" s="22"/>
      <c r="AW1035" s="22"/>
      <c r="AX1035" s="22"/>
      <c r="AY1035" s="22"/>
      <c r="AZ1035" s="22"/>
      <c r="BA1035" s="22"/>
      <c r="BB1035" s="22"/>
      <c r="BC1035" s="22"/>
      <c r="BD1035" s="22"/>
      <c r="BE1035" s="22"/>
      <c r="BF1035" s="22"/>
      <c r="BG1035" s="22"/>
      <c r="BH1035" s="22"/>
      <c r="BI1035" s="22"/>
    </row>
    <row r="1036">
      <c r="A1036" s="25"/>
      <c r="B1036" s="50"/>
      <c r="C1036" s="56"/>
      <c r="D1036" s="120"/>
      <c r="E1036" s="53"/>
      <c r="H1036" s="106"/>
      <c r="I1036" s="72"/>
      <c r="J1036" s="21"/>
      <c r="K1036" s="21"/>
      <c r="L1036" s="21"/>
      <c r="M1036" s="22"/>
      <c r="N1036" s="22"/>
      <c r="O1036" s="22"/>
      <c r="P1036" s="22"/>
      <c r="Q1036" s="22"/>
      <c r="R1036" s="23"/>
      <c r="S1036" s="22"/>
      <c r="T1036" s="22"/>
      <c r="U1036" s="22"/>
      <c r="V1036" s="22"/>
      <c r="W1036" s="24"/>
      <c r="X1036" s="24"/>
      <c r="Y1036" s="22"/>
      <c r="Z1036" s="22"/>
      <c r="AA1036" s="22"/>
      <c r="AB1036" s="22"/>
      <c r="AC1036" s="22"/>
      <c r="AD1036" s="22"/>
      <c r="AE1036" s="22"/>
      <c r="AF1036" s="22"/>
      <c r="AG1036" s="22"/>
      <c r="AH1036" s="22"/>
      <c r="AI1036" s="22"/>
      <c r="AJ1036" s="22"/>
      <c r="AK1036" s="22"/>
      <c r="AL1036" s="22"/>
      <c r="AM1036" s="22"/>
      <c r="AN1036" s="22"/>
      <c r="AO1036" s="22"/>
      <c r="AP1036" s="22"/>
      <c r="AQ1036" s="22"/>
      <c r="AR1036" s="22"/>
      <c r="AS1036" s="22"/>
      <c r="AT1036" s="22"/>
      <c r="AU1036" s="22"/>
      <c r="AV1036" s="22"/>
      <c r="AW1036" s="22"/>
      <c r="AX1036" s="22"/>
      <c r="AY1036" s="22"/>
      <c r="AZ1036" s="22"/>
      <c r="BA1036" s="22"/>
      <c r="BB1036" s="22"/>
      <c r="BC1036" s="22"/>
      <c r="BD1036" s="22"/>
      <c r="BE1036" s="22"/>
      <c r="BF1036" s="22"/>
      <c r="BG1036" s="22"/>
      <c r="BH1036" s="22"/>
      <c r="BI1036" s="22"/>
    </row>
    <row r="1037">
      <c r="A1037" s="25"/>
      <c r="B1037" s="50"/>
      <c r="C1037" s="56"/>
      <c r="D1037" s="120"/>
      <c r="E1037" s="53"/>
      <c r="H1037" s="106"/>
      <c r="I1037" s="72"/>
      <c r="J1037" s="21"/>
      <c r="K1037" s="21"/>
      <c r="L1037" s="21"/>
      <c r="M1037" s="22"/>
      <c r="N1037" s="22"/>
      <c r="O1037" s="22"/>
      <c r="P1037" s="22"/>
      <c r="Q1037" s="22"/>
      <c r="R1037" s="23"/>
      <c r="S1037" s="22"/>
      <c r="T1037" s="22"/>
      <c r="U1037" s="22"/>
      <c r="V1037" s="22"/>
      <c r="W1037" s="24"/>
      <c r="X1037" s="24"/>
      <c r="Y1037" s="22"/>
      <c r="Z1037" s="22"/>
      <c r="AA1037" s="22"/>
      <c r="AB1037" s="22"/>
      <c r="AC1037" s="22"/>
      <c r="AD1037" s="22"/>
      <c r="AE1037" s="22"/>
      <c r="AF1037" s="22"/>
      <c r="AG1037" s="22"/>
      <c r="AH1037" s="22"/>
      <c r="AI1037" s="22"/>
      <c r="AJ1037" s="22"/>
      <c r="AK1037" s="22"/>
      <c r="AL1037" s="22"/>
      <c r="AM1037" s="22"/>
      <c r="AN1037" s="22"/>
      <c r="AO1037" s="22"/>
      <c r="AP1037" s="22"/>
      <c r="AQ1037" s="22"/>
      <c r="AR1037" s="22"/>
      <c r="AS1037" s="22"/>
      <c r="AT1037" s="22"/>
      <c r="AU1037" s="22"/>
      <c r="AV1037" s="22"/>
      <c r="AW1037" s="22"/>
      <c r="AX1037" s="22"/>
      <c r="AY1037" s="22"/>
      <c r="AZ1037" s="22"/>
      <c r="BA1037" s="22"/>
      <c r="BB1037" s="22"/>
      <c r="BC1037" s="22"/>
      <c r="BD1037" s="22"/>
      <c r="BE1037" s="22"/>
      <c r="BF1037" s="22"/>
      <c r="BG1037" s="22"/>
      <c r="BH1037" s="22"/>
      <c r="BI1037" s="22"/>
    </row>
    <row r="1038">
      <c r="A1038" s="25"/>
      <c r="B1038" s="50"/>
      <c r="C1038" s="56"/>
      <c r="D1038" s="120"/>
      <c r="E1038" s="53"/>
      <c r="H1038" s="106"/>
      <c r="I1038" s="72"/>
      <c r="J1038" s="21"/>
      <c r="K1038" s="21"/>
      <c r="L1038" s="21"/>
      <c r="M1038" s="22"/>
      <c r="N1038" s="22"/>
      <c r="O1038" s="22"/>
      <c r="P1038" s="22"/>
      <c r="Q1038" s="22"/>
      <c r="R1038" s="23"/>
      <c r="S1038" s="22"/>
      <c r="T1038" s="22"/>
      <c r="U1038" s="22"/>
      <c r="V1038" s="22"/>
      <c r="W1038" s="24"/>
      <c r="X1038" s="24"/>
      <c r="Y1038" s="22"/>
      <c r="Z1038" s="22"/>
      <c r="AA1038" s="22"/>
      <c r="AB1038" s="22"/>
      <c r="AC1038" s="22"/>
      <c r="AD1038" s="22"/>
      <c r="AE1038" s="22"/>
      <c r="AF1038" s="22"/>
      <c r="AG1038" s="22"/>
      <c r="AH1038" s="22"/>
      <c r="AI1038" s="22"/>
      <c r="AJ1038" s="22"/>
      <c r="AK1038" s="22"/>
      <c r="AL1038" s="22"/>
      <c r="AM1038" s="22"/>
      <c r="AN1038" s="22"/>
      <c r="AO1038" s="22"/>
      <c r="AP1038" s="22"/>
      <c r="AQ1038" s="22"/>
      <c r="AR1038" s="22"/>
      <c r="AS1038" s="22"/>
      <c r="AT1038" s="22"/>
      <c r="AU1038" s="22"/>
      <c r="AV1038" s="22"/>
      <c r="AW1038" s="22"/>
      <c r="AX1038" s="22"/>
      <c r="AY1038" s="22"/>
      <c r="AZ1038" s="22"/>
      <c r="BA1038" s="22"/>
      <c r="BB1038" s="22"/>
      <c r="BC1038" s="22"/>
      <c r="BD1038" s="22"/>
      <c r="BE1038" s="22"/>
      <c r="BF1038" s="22"/>
      <c r="BG1038" s="22"/>
      <c r="BH1038" s="22"/>
      <c r="BI1038" s="22"/>
    </row>
    <row r="1039">
      <c r="A1039" s="25"/>
      <c r="B1039" s="50"/>
      <c r="C1039" s="56"/>
      <c r="D1039" s="120"/>
      <c r="E1039" s="53"/>
      <c r="H1039" s="106"/>
      <c r="I1039" s="72"/>
      <c r="J1039" s="21"/>
      <c r="K1039" s="21"/>
      <c r="L1039" s="21"/>
      <c r="M1039" s="22"/>
      <c r="N1039" s="22"/>
      <c r="O1039" s="22"/>
      <c r="P1039" s="22"/>
      <c r="Q1039" s="22"/>
      <c r="R1039" s="23"/>
      <c r="S1039" s="22"/>
      <c r="T1039" s="22"/>
      <c r="U1039" s="22"/>
      <c r="V1039" s="22"/>
      <c r="W1039" s="24"/>
      <c r="X1039" s="24"/>
      <c r="Y1039" s="22"/>
      <c r="Z1039" s="22"/>
      <c r="AA1039" s="22"/>
      <c r="AB1039" s="22"/>
      <c r="AC1039" s="22"/>
      <c r="AD1039" s="22"/>
      <c r="AE1039" s="22"/>
      <c r="AF1039" s="22"/>
      <c r="AG1039" s="22"/>
      <c r="AH1039" s="22"/>
      <c r="AI1039" s="22"/>
      <c r="AJ1039" s="22"/>
      <c r="AK1039" s="22"/>
      <c r="AL1039" s="22"/>
      <c r="AM1039" s="22"/>
      <c r="AN1039" s="22"/>
      <c r="AO1039" s="22"/>
      <c r="AP1039" s="22"/>
      <c r="AQ1039" s="22"/>
      <c r="AR1039" s="22"/>
      <c r="AS1039" s="22"/>
      <c r="AT1039" s="22"/>
      <c r="AU1039" s="22"/>
      <c r="AV1039" s="22"/>
      <c r="AW1039" s="22"/>
      <c r="AX1039" s="22"/>
      <c r="AY1039" s="22"/>
      <c r="AZ1039" s="22"/>
      <c r="BA1039" s="22"/>
      <c r="BB1039" s="22"/>
      <c r="BC1039" s="22"/>
      <c r="BD1039" s="22"/>
      <c r="BE1039" s="22"/>
      <c r="BF1039" s="22"/>
      <c r="BG1039" s="22"/>
      <c r="BH1039" s="22"/>
      <c r="BI1039" s="22"/>
    </row>
    <row r="1040">
      <c r="A1040" s="25"/>
      <c r="B1040" s="50"/>
      <c r="C1040" s="56"/>
      <c r="D1040" s="120"/>
      <c r="E1040" s="53"/>
      <c r="H1040" s="106"/>
      <c r="I1040" s="72"/>
      <c r="J1040" s="21"/>
      <c r="K1040" s="21"/>
      <c r="L1040" s="21"/>
      <c r="M1040" s="22"/>
      <c r="N1040" s="22"/>
      <c r="O1040" s="22"/>
      <c r="P1040" s="22"/>
      <c r="Q1040" s="22"/>
      <c r="R1040" s="23"/>
      <c r="S1040" s="22"/>
      <c r="T1040" s="22"/>
      <c r="U1040" s="22"/>
      <c r="V1040" s="22"/>
      <c r="W1040" s="24"/>
      <c r="X1040" s="24"/>
      <c r="Y1040" s="22"/>
      <c r="Z1040" s="22"/>
      <c r="AA1040" s="22"/>
      <c r="AB1040" s="22"/>
      <c r="AC1040" s="22"/>
      <c r="AD1040" s="22"/>
      <c r="AE1040" s="22"/>
      <c r="AF1040" s="22"/>
      <c r="AG1040" s="22"/>
      <c r="AH1040" s="22"/>
      <c r="AI1040" s="22"/>
      <c r="AJ1040" s="22"/>
      <c r="AK1040" s="22"/>
      <c r="AL1040" s="22"/>
      <c r="AM1040" s="22"/>
      <c r="AN1040" s="22"/>
      <c r="AO1040" s="22"/>
      <c r="AP1040" s="22"/>
      <c r="AQ1040" s="22"/>
      <c r="AR1040" s="22"/>
      <c r="AS1040" s="22"/>
      <c r="AT1040" s="22"/>
      <c r="AU1040" s="22"/>
      <c r="AV1040" s="22"/>
      <c r="AW1040" s="22"/>
      <c r="AX1040" s="22"/>
      <c r="AY1040" s="22"/>
      <c r="AZ1040" s="22"/>
      <c r="BA1040" s="22"/>
      <c r="BB1040" s="22"/>
      <c r="BC1040" s="22"/>
      <c r="BD1040" s="22"/>
      <c r="BE1040" s="22"/>
      <c r="BF1040" s="22"/>
      <c r="BG1040" s="22"/>
      <c r="BH1040" s="22"/>
      <c r="BI1040" s="22"/>
    </row>
    <row r="1041">
      <c r="A1041" s="25"/>
      <c r="B1041" s="50"/>
      <c r="C1041" s="56"/>
      <c r="D1041" s="120"/>
      <c r="E1041" s="53"/>
      <c r="H1041" s="106"/>
      <c r="I1041" s="72"/>
      <c r="J1041" s="21"/>
      <c r="K1041" s="21"/>
      <c r="L1041" s="21"/>
      <c r="M1041" s="22"/>
      <c r="N1041" s="22"/>
      <c r="O1041" s="22"/>
      <c r="P1041" s="22"/>
      <c r="Q1041" s="22"/>
      <c r="R1041" s="23"/>
      <c r="S1041" s="22"/>
      <c r="T1041" s="22"/>
      <c r="U1041" s="22"/>
      <c r="V1041" s="22"/>
      <c r="W1041" s="24"/>
      <c r="X1041" s="24"/>
      <c r="Y1041" s="22"/>
      <c r="Z1041" s="22"/>
      <c r="AA1041" s="22"/>
      <c r="AB1041" s="22"/>
      <c r="AC1041" s="22"/>
      <c r="AD1041" s="22"/>
      <c r="AE1041" s="22"/>
      <c r="AF1041" s="22"/>
      <c r="AG1041" s="22"/>
      <c r="AH1041" s="22"/>
      <c r="AI1041" s="22"/>
      <c r="AJ1041" s="22"/>
      <c r="AK1041" s="22"/>
      <c r="AL1041" s="22"/>
      <c r="AM1041" s="22"/>
      <c r="AN1041" s="22"/>
      <c r="AO1041" s="22"/>
      <c r="AP1041" s="22"/>
      <c r="AQ1041" s="22"/>
      <c r="AR1041" s="22"/>
      <c r="AS1041" s="22"/>
      <c r="AT1041" s="22"/>
      <c r="AU1041" s="22"/>
      <c r="AV1041" s="22"/>
      <c r="AW1041" s="22"/>
      <c r="AX1041" s="22"/>
      <c r="AY1041" s="22"/>
      <c r="AZ1041" s="22"/>
      <c r="BA1041" s="22"/>
      <c r="BB1041" s="22"/>
      <c r="BC1041" s="22"/>
      <c r="BD1041" s="22"/>
      <c r="BE1041" s="22"/>
      <c r="BF1041" s="22"/>
      <c r="BG1041" s="22"/>
      <c r="BH1041" s="22"/>
      <c r="BI1041" s="22"/>
    </row>
    <row r="1042">
      <c r="A1042" s="25"/>
      <c r="B1042" s="50"/>
      <c r="C1042" s="56"/>
      <c r="D1042" s="120"/>
      <c r="E1042" s="53"/>
      <c r="H1042" s="106"/>
      <c r="I1042" s="72"/>
      <c r="J1042" s="21"/>
      <c r="K1042" s="21"/>
      <c r="L1042" s="21"/>
      <c r="M1042" s="22"/>
      <c r="N1042" s="22"/>
      <c r="O1042" s="22"/>
      <c r="P1042" s="22"/>
      <c r="Q1042" s="22"/>
      <c r="R1042" s="23"/>
      <c r="S1042" s="22"/>
      <c r="T1042" s="22"/>
      <c r="U1042" s="22"/>
      <c r="V1042" s="22"/>
      <c r="W1042" s="24"/>
      <c r="X1042" s="24"/>
      <c r="Y1042" s="22"/>
      <c r="Z1042" s="22"/>
      <c r="AA1042" s="22"/>
      <c r="AB1042" s="22"/>
      <c r="AC1042" s="22"/>
      <c r="AD1042" s="22"/>
      <c r="AE1042" s="22"/>
      <c r="AF1042" s="22"/>
      <c r="AG1042" s="22"/>
      <c r="AH1042" s="22"/>
      <c r="AI1042" s="22"/>
      <c r="AJ1042" s="22"/>
      <c r="AK1042" s="22"/>
      <c r="AL1042" s="22"/>
      <c r="AM1042" s="22"/>
      <c r="AN1042" s="22"/>
      <c r="AO1042" s="22"/>
      <c r="AP1042" s="22"/>
      <c r="AQ1042" s="22"/>
      <c r="AR1042" s="22"/>
      <c r="AS1042" s="22"/>
      <c r="AT1042" s="22"/>
      <c r="AU1042" s="22"/>
      <c r="AV1042" s="22"/>
      <c r="AW1042" s="22"/>
      <c r="AX1042" s="22"/>
      <c r="AY1042" s="22"/>
      <c r="AZ1042" s="22"/>
      <c r="BA1042" s="22"/>
      <c r="BB1042" s="22"/>
      <c r="BC1042" s="22"/>
      <c r="BD1042" s="22"/>
      <c r="BE1042" s="22"/>
      <c r="BF1042" s="22"/>
      <c r="BG1042" s="22"/>
      <c r="BH1042" s="22"/>
      <c r="BI1042" s="22"/>
    </row>
    <row r="1043">
      <c r="A1043" s="25"/>
      <c r="B1043" s="50"/>
      <c r="C1043" s="56"/>
      <c r="D1043" s="120"/>
      <c r="E1043" s="53"/>
      <c r="H1043" s="106"/>
      <c r="I1043" s="72"/>
      <c r="J1043" s="21"/>
      <c r="K1043" s="21"/>
      <c r="L1043" s="21"/>
      <c r="M1043" s="22"/>
      <c r="N1043" s="22"/>
      <c r="O1043" s="22"/>
      <c r="P1043" s="22"/>
      <c r="Q1043" s="22"/>
      <c r="R1043" s="23"/>
      <c r="S1043" s="22"/>
      <c r="T1043" s="22"/>
      <c r="U1043" s="22"/>
      <c r="V1043" s="22"/>
      <c r="W1043" s="24"/>
      <c r="X1043" s="24"/>
      <c r="Y1043" s="22"/>
      <c r="Z1043" s="22"/>
      <c r="AA1043" s="22"/>
      <c r="AB1043" s="22"/>
      <c r="AC1043" s="22"/>
      <c r="AD1043" s="22"/>
      <c r="AE1043" s="22"/>
      <c r="AF1043" s="22"/>
      <c r="AG1043" s="22"/>
      <c r="AH1043" s="22"/>
      <c r="AI1043" s="22"/>
      <c r="AJ1043" s="22"/>
      <c r="AK1043" s="22"/>
      <c r="AL1043" s="22"/>
      <c r="AM1043" s="22"/>
      <c r="AN1043" s="22"/>
      <c r="AO1043" s="22"/>
      <c r="AP1043" s="22"/>
      <c r="AQ1043" s="22"/>
      <c r="AR1043" s="22"/>
      <c r="AS1043" s="22"/>
      <c r="AT1043" s="22"/>
      <c r="AU1043" s="22"/>
      <c r="AV1043" s="22"/>
      <c r="AW1043" s="22"/>
      <c r="AX1043" s="22"/>
      <c r="AY1043" s="22"/>
      <c r="AZ1043" s="22"/>
      <c r="BA1043" s="22"/>
      <c r="BB1043" s="22"/>
      <c r="BC1043" s="22"/>
      <c r="BD1043" s="22"/>
      <c r="BE1043" s="22"/>
      <c r="BF1043" s="22"/>
      <c r="BG1043" s="22"/>
      <c r="BH1043" s="22"/>
      <c r="BI1043" s="22"/>
    </row>
    <row r="1044">
      <c r="A1044" s="25"/>
      <c r="B1044" s="50"/>
      <c r="C1044" s="56"/>
      <c r="D1044" s="120"/>
      <c r="E1044" s="53"/>
      <c r="H1044" s="106"/>
      <c r="I1044" s="72"/>
      <c r="J1044" s="21"/>
      <c r="K1044" s="21"/>
      <c r="L1044" s="21"/>
      <c r="M1044" s="22"/>
      <c r="N1044" s="22"/>
      <c r="O1044" s="22"/>
      <c r="P1044" s="22"/>
      <c r="Q1044" s="22"/>
      <c r="R1044" s="23"/>
      <c r="S1044" s="22"/>
      <c r="T1044" s="22"/>
      <c r="U1044" s="22"/>
      <c r="V1044" s="22"/>
      <c r="W1044" s="24"/>
      <c r="X1044" s="24"/>
      <c r="Y1044" s="22"/>
      <c r="Z1044" s="22"/>
      <c r="AA1044" s="22"/>
      <c r="AB1044" s="22"/>
      <c r="AC1044" s="22"/>
      <c r="AD1044" s="22"/>
      <c r="AE1044" s="22"/>
      <c r="AF1044" s="22"/>
      <c r="AG1044" s="22"/>
      <c r="AH1044" s="22"/>
      <c r="AI1044" s="22"/>
      <c r="AJ1044" s="22"/>
      <c r="AK1044" s="22"/>
      <c r="AL1044" s="22"/>
      <c r="AM1044" s="22"/>
      <c r="AN1044" s="22"/>
      <c r="AO1044" s="22"/>
      <c r="AP1044" s="22"/>
      <c r="AQ1044" s="22"/>
      <c r="AR1044" s="22"/>
      <c r="AS1044" s="22"/>
      <c r="AT1044" s="22"/>
      <c r="AU1044" s="22"/>
      <c r="AV1044" s="22"/>
      <c r="AW1044" s="22"/>
      <c r="AX1044" s="22"/>
      <c r="AY1044" s="22"/>
      <c r="AZ1044" s="22"/>
      <c r="BA1044" s="22"/>
      <c r="BB1044" s="22"/>
      <c r="BC1044" s="22"/>
      <c r="BD1044" s="22"/>
      <c r="BE1044" s="22"/>
      <c r="BF1044" s="22"/>
      <c r="BG1044" s="22"/>
      <c r="BH1044" s="22"/>
      <c r="BI1044" s="22"/>
    </row>
    <row r="1045">
      <c r="A1045" s="25"/>
      <c r="B1045" s="50"/>
      <c r="C1045" s="56"/>
      <c r="D1045" s="120"/>
      <c r="E1045" s="53"/>
      <c r="H1045" s="106"/>
      <c r="I1045" s="72"/>
      <c r="J1045" s="21"/>
      <c r="K1045" s="21"/>
      <c r="L1045" s="21"/>
      <c r="M1045" s="22"/>
      <c r="N1045" s="22"/>
      <c r="O1045" s="22"/>
      <c r="P1045" s="22"/>
      <c r="Q1045" s="22"/>
      <c r="R1045" s="23"/>
      <c r="S1045" s="22"/>
      <c r="T1045" s="22"/>
      <c r="U1045" s="22"/>
      <c r="V1045" s="22"/>
      <c r="W1045" s="24"/>
      <c r="X1045" s="24"/>
      <c r="Y1045" s="22"/>
      <c r="Z1045" s="22"/>
      <c r="AA1045" s="22"/>
      <c r="AB1045" s="22"/>
      <c r="AC1045" s="22"/>
      <c r="AD1045" s="22"/>
      <c r="AE1045" s="22"/>
      <c r="AF1045" s="22"/>
      <c r="AG1045" s="22"/>
      <c r="AH1045" s="22"/>
      <c r="AI1045" s="22"/>
      <c r="AJ1045" s="22"/>
      <c r="AK1045" s="22"/>
      <c r="AL1045" s="22"/>
      <c r="AM1045" s="22"/>
      <c r="AN1045" s="22"/>
      <c r="AO1045" s="22"/>
      <c r="AP1045" s="22"/>
      <c r="AQ1045" s="22"/>
      <c r="AR1045" s="22"/>
      <c r="AS1045" s="22"/>
      <c r="AT1045" s="22"/>
      <c r="AU1045" s="22"/>
      <c r="AV1045" s="22"/>
      <c r="AW1045" s="22"/>
      <c r="AX1045" s="22"/>
      <c r="AY1045" s="22"/>
      <c r="AZ1045" s="22"/>
      <c r="BA1045" s="22"/>
      <c r="BB1045" s="22"/>
      <c r="BC1045" s="22"/>
      <c r="BD1045" s="22"/>
      <c r="BE1045" s="22"/>
      <c r="BF1045" s="22"/>
      <c r="BG1045" s="22"/>
      <c r="BH1045" s="22"/>
      <c r="BI1045" s="22"/>
    </row>
    <row r="1046">
      <c r="A1046" s="25"/>
      <c r="B1046" s="50"/>
      <c r="C1046" s="56"/>
      <c r="D1046" s="120"/>
      <c r="E1046" s="53"/>
      <c r="H1046" s="106"/>
      <c r="I1046" s="72"/>
      <c r="J1046" s="21"/>
      <c r="K1046" s="21"/>
      <c r="L1046" s="21"/>
      <c r="M1046" s="22"/>
      <c r="N1046" s="22"/>
      <c r="O1046" s="22"/>
      <c r="P1046" s="22"/>
      <c r="Q1046" s="22"/>
      <c r="R1046" s="23"/>
      <c r="S1046" s="22"/>
      <c r="T1046" s="22"/>
      <c r="U1046" s="22"/>
      <c r="V1046" s="22"/>
      <c r="W1046" s="24"/>
      <c r="X1046" s="24"/>
      <c r="Y1046" s="22"/>
      <c r="Z1046" s="22"/>
      <c r="AA1046" s="22"/>
      <c r="AB1046" s="22"/>
      <c r="AC1046" s="22"/>
      <c r="AD1046" s="22"/>
      <c r="AE1046" s="22"/>
      <c r="AF1046" s="22"/>
      <c r="AG1046" s="22"/>
      <c r="AH1046" s="22"/>
      <c r="AI1046" s="22"/>
      <c r="AJ1046" s="22"/>
      <c r="AK1046" s="22"/>
      <c r="AL1046" s="22"/>
      <c r="AM1046" s="22"/>
      <c r="AN1046" s="22"/>
      <c r="AO1046" s="22"/>
      <c r="AP1046" s="22"/>
      <c r="AQ1046" s="22"/>
      <c r="AR1046" s="22"/>
      <c r="AS1046" s="22"/>
      <c r="AT1046" s="22"/>
      <c r="AU1046" s="22"/>
      <c r="AV1046" s="22"/>
      <c r="AW1046" s="22"/>
      <c r="AX1046" s="22"/>
      <c r="AY1046" s="22"/>
      <c r="AZ1046" s="22"/>
      <c r="BA1046" s="22"/>
      <c r="BB1046" s="22"/>
      <c r="BC1046" s="22"/>
      <c r="BD1046" s="22"/>
      <c r="BE1046" s="22"/>
      <c r="BF1046" s="22"/>
      <c r="BG1046" s="22"/>
      <c r="BH1046" s="22"/>
      <c r="BI1046" s="22"/>
    </row>
    <row r="1047">
      <c r="A1047" s="25"/>
      <c r="B1047" s="50"/>
      <c r="C1047" s="56"/>
      <c r="D1047" s="120"/>
      <c r="E1047" s="53"/>
      <c r="H1047" s="106"/>
      <c r="I1047" s="72"/>
      <c r="J1047" s="21"/>
      <c r="K1047" s="21"/>
      <c r="L1047" s="21"/>
      <c r="M1047" s="22"/>
      <c r="N1047" s="22"/>
      <c r="O1047" s="22"/>
      <c r="P1047" s="22"/>
      <c r="Q1047" s="22"/>
      <c r="R1047" s="23"/>
      <c r="S1047" s="22"/>
      <c r="T1047" s="22"/>
      <c r="U1047" s="22"/>
      <c r="V1047" s="22"/>
      <c r="W1047" s="24"/>
      <c r="X1047" s="24"/>
      <c r="Y1047" s="22"/>
      <c r="Z1047" s="22"/>
      <c r="AA1047" s="22"/>
      <c r="AB1047" s="22"/>
      <c r="AC1047" s="22"/>
      <c r="AD1047" s="22"/>
      <c r="AE1047" s="22"/>
      <c r="AF1047" s="22"/>
      <c r="AG1047" s="22"/>
      <c r="AH1047" s="22"/>
      <c r="AI1047" s="22"/>
      <c r="AJ1047" s="22"/>
      <c r="AK1047" s="22"/>
      <c r="AL1047" s="22"/>
      <c r="AM1047" s="22"/>
      <c r="AN1047" s="22"/>
      <c r="AO1047" s="22"/>
      <c r="AP1047" s="22"/>
      <c r="AQ1047" s="22"/>
      <c r="AR1047" s="22"/>
      <c r="AS1047" s="22"/>
      <c r="AT1047" s="22"/>
      <c r="AU1047" s="22"/>
      <c r="AV1047" s="22"/>
      <c r="AW1047" s="22"/>
      <c r="AX1047" s="22"/>
      <c r="AY1047" s="22"/>
      <c r="AZ1047" s="22"/>
      <c r="BA1047" s="22"/>
      <c r="BB1047" s="22"/>
      <c r="BC1047" s="22"/>
      <c r="BD1047" s="22"/>
      <c r="BE1047" s="22"/>
      <c r="BF1047" s="22"/>
      <c r="BG1047" s="22"/>
      <c r="BH1047" s="22"/>
      <c r="BI1047" s="22"/>
    </row>
    <row r="1048">
      <c r="A1048" s="25"/>
      <c r="B1048" s="50"/>
      <c r="C1048" s="56"/>
      <c r="D1048" s="120"/>
      <c r="E1048" s="53"/>
      <c r="H1048" s="106"/>
      <c r="I1048" s="72"/>
      <c r="J1048" s="21"/>
      <c r="K1048" s="21"/>
      <c r="L1048" s="21"/>
      <c r="M1048" s="22"/>
      <c r="N1048" s="22"/>
      <c r="O1048" s="22"/>
      <c r="P1048" s="22"/>
      <c r="Q1048" s="22"/>
      <c r="R1048" s="23"/>
      <c r="S1048" s="22"/>
      <c r="T1048" s="22"/>
      <c r="U1048" s="22"/>
      <c r="V1048" s="22"/>
      <c r="W1048" s="24"/>
      <c r="X1048" s="24"/>
      <c r="Y1048" s="22"/>
      <c r="Z1048" s="22"/>
      <c r="AA1048" s="22"/>
      <c r="AB1048" s="22"/>
      <c r="AC1048" s="22"/>
      <c r="AD1048" s="22"/>
      <c r="AE1048" s="22"/>
      <c r="AF1048" s="22"/>
      <c r="AG1048" s="22"/>
      <c r="AH1048" s="22"/>
      <c r="AI1048" s="22"/>
      <c r="AJ1048" s="22"/>
      <c r="AK1048" s="22"/>
      <c r="AL1048" s="22"/>
      <c r="AM1048" s="22"/>
      <c r="AN1048" s="22"/>
      <c r="AO1048" s="22"/>
      <c r="AP1048" s="22"/>
      <c r="AQ1048" s="22"/>
      <c r="AR1048" s="22"/>
      <c r="AS1048" s="22"/>
      <c r="AT1048" s="22"/>
      <c r="AU1048" s="22"/>
      <c r="AV1048" s="22"/>
      <c r="AW1048" s="22"/>
      <c r="AX1048" s="22"/>
      <c r="AY1048" s="22"/>
      <c r="AZ1048" s="22"/>
      <c r="BA1048" s="22"/>
      <c r="BB1048" s="22"/>
      <c r="BC1048" s="22"/>
      <c r="BD1048" s="22"/>
      <c r="BE1048" s="22"/>
      <c r="BF1048" s="22"/>
      <c r="BG1048" s="22"/>
      <c r="BH1048" s="22"/>
      <c r="BI1048" s="22"/>
    </row>
    <row r="1049">
      <c r="A1049" s="25"/>
      <c r="B1049" s="50"/>
      <c r="C1049" s="56"/>
      <c r="D1049" s="120"/>
      <c r="E1049" s="53"/>
      <c r="H1049" s="106"/>
      <c r="I1049" s="72"/>
      <c r="J1049" s="21"/>
      <c r="K1049" s="21"/>
      <c r="L1049" s="21"/>
      <c r="M1049" s="22"/>
      <c r="N1049" s="22"/>
      <c r="O1049" s="22"/>
      <c r="P1049" s="22"/>
      <c r="Q1049" s="22"/>
      <c r="R1049" s="23"/>
      <c r="S1049" s="22"/>
      <c r="T1049" s="22"/>
      <c r="U1049" s="22"/>
      <c r="V1049" s="22"/>
      <c r="W1049" s="24"/>
      <c r="X1049" s="24"/>
      <c r="Y1049" s="22"/>
      <c r="Z1049" s="22"/>
      <c r="AA1049" s="22"/>
      <c r="AB1049" s="22"/>
      <c r="AC1049" s="22"/>
      <c r="AD1049" s="22"/>
      <c r="AE1049" s="22"/>
      <c r="AF1049" s="22"/>
      <c r="AG1049" s="22"/>
      <c r="AH1049" s="22"/>
      <c r="AI1049" s="22"/>
      <c r="AJ1049" s="22"/>
      <c r="AK1049" s="22"/>
      <c r="AL1049" s="22"/>
      <c r="AM1049" s="22"/>
      <c r="AN1049" s="22"/>
      <c r="AO1049" s="22"/>
      <c r="AP1049" s="22"/>
      <c r="AQ1049" s="22"/>
      <c r="AR1049" s="22"/>
      <c r="AS1049" s="22"/>
      <c r="AT1049" s="22"/>
      <c r="AU1049" s="22"/>
      <c r="AV1049" s="22"/>
      <c r="AW1049" s="22"/>
      <c r="AX1049" s="22"/>
      <c r="AY1049" s="22"/>
      <c r="AZ1049" s="22"/>
      <c r="BA1049" s="22"/>
      <c r="BB1049" s="22"/>
      <c r="BC1049" s="22"/>
      <c r="BD1049" s="22"/>
      <c r="BE1049" s="22"/>
      <c r="BF1049" s="22"/>
      <c r="BG1049" s="22"/>
      <c r="BH1049" s="22"/>
      <c r="BI1049" s="22"/>
    </row>
    <row r="1050">
      <c r="A1050" s="25"/>
      <c r="B1050" s="50"/>
      <c r="C1050" s="56"/>
      <c r="D1050" s="120"/>
      <c r="E1050" s="53"/>
      <c r="H1050" s="106"/>
      <c r="I1050" s="72"/>
      <c r="J1050" s="21"/>
      <c r="K1050" s="21"/>
      <c r="L1050" s="21"/>
      <c r="M1050" s="22"/>
      <c r="N1050" s="22"/>
      <c r="O1050" s="22"/>
      <c r="P1050" s="22"/>
      <c r="Q1050" s="22"/>
      <c r="R1050" s="23"/>
      <c r="S1050" s="22"/>
      <c r="T1050" s="22"/>
      <c r="U1050" s="22"/>
      <c r="V1050" s="22"/>
      <c r="W1050" s="24"/>
      <c r="X1050" s="24"/>
      <c r="Y1050" s="22"/>
      <c r="Z1050" s="22"/>
      <c r="AA1050" s="22"/>
      <c r="AB1050" s="22"/>
      <c r="AC1050" s="22"/>
      <c r="AD1050" s="22"/>
      <c r="AE1050" s="22"/>
      <c r="AF1050" s="22"/>
      <c r="AG1050" s="22"/>
      <c r="AH1050" s="22"/>
      <c r="AI1050" s="22"/>
      <c r="AJ1050" s="22"/>
      <c r="AK1050" s="22"/>
      <c r="AL1050" s="22"/>
      <c r="AM1050" s="22"/>
      <c r="AN1050" s="22"/>
      <c r="AO1050" s="22"/>
      <c r="AP1050" s="22"/>
      <c r="AQ1050" s="22"/>
      <c r="AR1050" s="22"/>
      <c r="AS1050" s="22"/>
      <c r="AT1050" s="22"/>
      <c r="AU1050" s="22"/>
      <c r="AV1050" s="22"/>
      <c r="AW1050" s="22"/>
      <c r="AX1050" s="22"/>
      <c r="AY1050" s="22"/>
      <c r="AZ1050" s="22"/>
      <c r="BA1050" s="22"/>
      <c r="BB1050" s="22"/>
      <c r="BC1050" s="22"/>
      <c r="BD1050" s="22"/>
      <c r="BE1050" s="22"/>
      <c r="BF1050" s="22"/>
      <c r="BG1050" s="22"/>
      <c r="BH1050" s="22"/>
      <c r="BI1050" s="22"/>
    </row>
    <row r="1051">
      <c r="A1051" s="25"/>
      <c r="B1051" s="50"/>
      <c r="C1051" s="56"/>
      <c r="D1051" s="120"/>
      <c r="E1051" s="53"/>
      <c r="H1051" s="106"/>
      <c r="I1051" s="72"/>
      <c r="J1051" s="21"/>
      <c r="K1051" s="21"/>
      <c r="L1051" s="21"/>
      <c r="M1051" s="22"/>
      <c r="N1051" s="22"/>
      <c r="O1051" s="22"/>
      <c r="P1051" s="22"/>
      <c r="Q1051" s="22"/>
      <c r="R1051" s="23"/>
      <c r="S1051" s="22"/>
      <c r="T1051" s="22"/>
      <c r="U1051" s="22"/>
      <c r="V1051" s="22"/>
      <c r="W1051" s="24"/>
      <c r="X1051" s="24"/>
      <c r="Y1051" s="22"/>
      <c r="Z1051" s="22"/>
      <c r="AA1051" s="22"/>
      <c r="AB1051" s="22"/>
      <c r="AC1051" s="22"/>
      <c r="AD1051" s="22"/>
      <c r="AE1051" s="22"/>
      <c r="AF1051" s="22"/>
      <c r="AG1051" s="22"/>
      <c r="AH1051" s="22"/>
      <c r="AI1051" s="22"/>
      <c r="AJ1051" s="22"/>
      <c r="AK1051" s="22"/>
      <c r="AL1051" s="22"/>
      <c r="AM1051" s="22"/>
      <c r="AN1051" s="22"/>
      <c r="AO1051" s="22"/>
      <c r="AP1051" s="22"/>
      <c r="AQ1051" s="22"/>
      <c r="AR1051" s="22"/>
      <c r="AS1051" s="22"/>
      <c r="AT1051" s="22"/>
      <c r="AU1051" s="22"/>
      <c r="AV1051" s="22"/>
      <c r="AW1051" s="22"/>
      <c r="AX1051" s="22"/>
      <c r="AY1051" s="22"/>
      <c r="AZ1051" s="22"/>
      <c r="BA1051" s="22"/>
      <c r="BB1051" s="22"/>
      <c r="BC1051" s="22"/>
      <c r="BD1051" s="22"/>
      <c r="BE1051" s="22"/>
      <c r="BF1051" s="22"/>
      <c r="BG1051" s="22"/>
      <c r="BH1051" s="22"/>
      <c r="BI1051" s="22"/>
    </row>
    <row r="1052">
      <c r="A1052" s="25"/>
      <c r="B1052" s="50"/>
      <c r="C1052" s="56"/>
      <c r="D1052" s="120"/>
      <c r="E1052" s="53"/>
      <c r="H1052" s="106"/>
      <c r="I1052" s="72"/>
      <c r="J1052" s="21"/>
      <c r="K1052" s="21"/>
      <c r="L1052" s="21"/>
      <c r="M1052" s="22"/>
      <c r="N1052" s="22"/>
      <c r="O1052" s="22"/>
      <c r="P1052" s="22"/>
      <c r="Q1052" s="22"/>
      <c r="R1052" s="23"/>
      <c r="S1052" s="22"/>
      <c r="T1052" s="22"/>
      <c r="U1052" s="22"/>
      <c r="V1052" s="22"/>
      <c r="W1052" s="24"/>
      <c r="X1052" s="24"/>
      <c r="Y1052" s="22"/>
      <c r="Z1052" s="22"/>
      <c r="AA1052" s="22"/>
      <c r="AB1052" s="22"/>
      <c r="AC1052" s="22"/>
      <c r="AD1052" s="22"/>
      <c r="AE1052" s="22"/>
      <c r="AF1052" s="22"/>
      <c r="AG1052" s="22"/>
      <c r="AH1052" s="22"/>
      <c r="AI1052" s="22"/>
      <c r="AJ1052" s="22"/>
      <c r="AK1052" s="22"/>
      <c r="AL1052" s="22"/>
      <c r="AM1052" s="22"/>
      <c r="AN1052" s="22"/>
      <c r="AO1052" s="22"/>
      <c r="AP1052" s="22"/>
      <c r="AQ1052" s="22"/>
      <c r="AR1052" s="22"/>
      <c r="AS1052" s="22"/>
      <c r="AT1052" s="22"/>
      <c r="AU1052" s="22"/>
      <c r="AV1052" s="22"/>
      <c r="AW1052" s="22"/>
      <c r="AX1052" s="22"/>
      <c r="AY1052" s="22"/>
      <c r="AZ1052" s="22"/>
      <c r="BA1052" s="22"/>
      <c r="BB1052" s="22"/>
      <c r="BC1052" s="22"/>
      <c r="BD1052" s="22"/>
      <c r="BE1052" s="22"/>
      <c r="BF1052" s="22"/>
      <c r="BG1052" s="22"/>
      <c r="BH1052" s="22"/>
      <c r="BI1052" s="22"/>
    </row>
    <row r="1053">
      <c r="A1053" s="25"/>
      <c r="B1053" s="50"/>
      <c r="C1053" s="56"/>
      <c r="D1053" s="120"/>
      <c r="E1053" s="53"/>
      <c r="H1053" s="106"/>
      <c r="I1053" s="72"/>
      <c r="J1053" s="21"/>
      <c r="K1053" s="21"/>
      <c r="L1053" s="21"/>
      <c r="M1053" s="22"/>
      <c r="N1053" s="22"/>
      <c r="O1053" s="22"/>
      <c r="P1053" s="22"/>
      <c r="Q1053" s="22"/>
      <c r="R1053" s="23"/>
      <c r="S1053" s="22"/>
      <c r="T1053" s="22"/>
      <c r="U1053" s="22"/>
      <c r="V1053" s="22"/>
      <c r="W1053" s="24"/>
      <c r="X1053" s="24"/>
      <c r="Y1053" s="22"/>
      <c r="Z1053" s="22"/>
      <c r="AA1053" s="22"/>
      <c r="AB1053" s="22"/>
      <c r="AC1053" s="22"/>
      <c r="AD1053" s="22"/>
      <c r="AE1053" s="22"/>
      <c r="AF1053" s="22"/>
      <c r="AG1053" s="22"/>
      <c r="AH1053" s="22"/>
      <c r="AI1053" s="22"/>
      <c r="AJ1053" s="22"/>
      <c r="AK1053" s="22"/>
      <c r="AL1053" s="22"/>
      <c r="AM1053" s="22"/>
      <c r="AN1053" s="22"/>
      <c r="AO1053" s="22"/>
      <c r="AP1053" s="22"/>
      <c r="AQ1053" s="22"/>
      <c r="AR1053" s="22"/>
      <c r="AS1053" s="22"/>
      <c r="AT1053" s="22"/>
      <c r="AU1053" s="22"/>
      <c r="AV1053" s="22"/>
      <c r="AW1053" s="22"/>
      <c r="AX1053" s="22"/>
      <c r="AY1053" s="22"/>
      <c r="AZ1053" s="22"/>
      <c r="BA1053" s="22"/>
      <c r="BB1053" s="22"/>
      <c r="BC1053" s="22"/>
      <c r="BD1053" s="22"/>
      <c r="BE1053" s="22"/>
      <c r="BF1053" s="22"/>
      <c r="BG1053" s="22"/>
      <c r="BH1053" s="22"/>
      <c r="BI1053" s="22"/>
    </row>
    <row r="1054">
      <c r="A1054" s="25"/>
      <c r="B1054" s="50"/>
      <c r="C1054" s="56"/>
      <c r="D1054" s="120"/>
      <c r="E1054" s="53"/>
      <c r="H1054" s="106"/>
      <c r="I1054" s="72"/>
      <c r="J1054" s="21"/>
      <c r="K1054" s="21"/>
      <c r="L1054" s="21"/>
      <c r="M1054" s="22"/>
      <c r="N1054" s="22"/>
      <c r="O1054" s="22"/>
      <c r="P1054" s="22"/>
      <c r="Q1054" s="22"/>
      <c r="R1054" s="23"/>
      <c r="S1054" s="22"/>
      <c r="T1054" s="22"/>
      <c r="U1054" s="22"/>
      <c r="V1054" s="22"/>
      <c r="W1054" s="24"/>
      <c r="X1054" s="24"/>
      <c r="Y1054" s="22"/>
      <c r="Z1054" s="22"/>
      <c r="AA1054" s="22"/>
      <c r="AB1054" s="22"/>
      <c r="AC1054" s="22"/>
      <c r="AD1054" s="22"/>
      <c r="AE1054" s="22"/>
      <c r="AF1054" s="22"/>
      <c r="AG1054" s="22"/>
      <c r="AH1054" s="22"/>
      <c r="AI1054" s="22"/>
      <c r="AJ1054" s="22"/>
      <c r="AK1054" s="22"/>
      <c r="AL1054" s="22"/>
      <c r="AM1054" s="22"/>
      <c r="AN1054" s="22"/>
      <c r="AO1054" s="22"/>
      <c r="AP1054" s="22"/>
      <c r="AQ1054" s="22"/>
      <c r="AR1054" s="22"/>
      <c r="AS1054" s="22"/>
      <c r="AT1054" s="22"/>
      <c r="AU1054" s="22"/>
      <c r="AV1054" s="22"/>
      <c r="AW1054" s="22"/>
      <c r="AX1054" s="22"/>
      <c r="AY1054" s="22"/>
      <c r="AZ1054" s="22"/>
      <c r="BA1054" s="22"/>
      <c r="BB1054" s="22"/>
      <c r="BC1054" s="22"/>
      <c r="BD1054" s="22"/>
      <c r="BE1054" s="22"/>
      <c r="BF1054" s="22"/>
      <c r="BG1054" s="22"/>
      <c r="BH1054" s="22"/>
      <c r="BI1054" s="22"/>
    </row>
    <row r="1055">
      <c r="A1055" s="25"/>
      <c r="B1055" s="50"/>
      <c r="C1055" s="56"/>
      <c r="D1055" s="120"/>
      <c r="E1055" s="53"/>
      <c r="H1055" s="106"/>
      <c r="I1055" s="72"/>
      <c r="J1055" s="21"/>
      <c r="K1055" s="21"/>
      <c r="L1055" s="21"/>
      <c r="M1055" s="22"/>
      <c r="N1055" s="22"/>
      <c r="O1055" s="22"/>
      <c r="P1055" s="22"/>
      <c r="Q1055" s="22"/>
      <c r="R1055" s="23"/>
      <c r="S1055" s="22"/>
      <c r="T1055" s="22"/>
      <c r="U1055" s="22"/>
      <c r="V1055" s="22"/>
      <c r="W1055" s="24"/>
      <c r="X1055" s="24"/>
      <c r="Y1055" s="22"/>
      <c r="Z1055" s="22"/>
      <c r="AA1055" s="22"/>
      <c r="AB1055" s="22"/>
      <c r="AC1055" s="22"/>
      <c r="AD1055" s="22"/>
      <c r="AE1055" s="22"/>
      <c r="AF1055" s="22"/>
      <c r="AG1055" s="22"/>
      <c r="AH1055" s="22"/>
      <c r="AI1055" s="22"/>
      <c r="AJ1055" s="22"/>
      <c r="AK1055" s="22"/>
      <c r="AL1055" s="22"/>
      <c r="AM1055" s="22"/>
      <c r="AN1055" s="22"/>
      <c r="AO1055" s="22"/>
      <c r="AP1055" s="22"/>
      <c r="AQ1055" s="22"/>
      <c r="AR1055" s="22"/>
      <c r="AS1055" s="22"/>
      <c r="AT1055" s="22"/>
      <c r="AU1055" s="22"/>
      <c r="AV1055" s="22"/>
      <c r="AW1055" s="22"/>
      <c r="AX1055" s="22"/>
      <c r="AY1055" s="22"/>
      <c r="AZ1055" s="22"/>
      <c r="BA1055" s="22"/>
      <c r="BB1055" s="22"/>
      <c r="BC1055" s="22"/>
      <c r="BD1055" s="22"/>
      <c r="BE1055" s="22"/>
      <c r="BF1055" s="22"/>
      <c r="BG1055" s="22"/>
      <c r="BH1055" s="22"/>
      <c r="BI1055" s="22"/>
    </row>
    <row r="1056">
      <c r="A1056" s="25"/>
      <c r="B1056" s="50"/>
      <c r="C1056" s="56"/>
      <c r="D1056" s="120"/>
      <c r="E1056" s="53"/>
      <c r="H1056" s="106"/>
      <c r="I1056" s="72"/>
      <c r="J1056" s="21"/>
      <c r="K1056" s="21"/>
      <c r="L1056" s="21"/>
      <c r="M1056" s="22"/>
      <c r="N1056" s="22"/>
      <c r="O1056" s="22"/>
      <c r="P1056" s="22"/>
      <c r="Q1056" s="22"/>
      <c r="R1056" s="23"/>
      <c r="S1056" s="22"/>
      <c r="T1056" s="22"/>
      <c r="U1056" s="22"/>
      <c r="V1056" s="22"/>
      <c r="W1056" s="24"/>
      <c r="X1056" s="24"/>
      <c r="Y1056" s="22"/>
      <c r="Z1056" s="22"/>
      <c r="AA1056" s="22"/>
      <c r="AB1056" s="22"/>
      <c r="AC1056" s="22"/>
      <c r="AD1056" s="22"/>
      <c r="AE1056" s="22"/>
      <c r="AF1056" s="22"/>
      <c r="AG1056" s="22"/>
      <c r="AH1056" s="22"/>
      <c r="AI1056" s="22"/>
      <c r="AJ1056" s="22"/>
      <c r="AK1056" s="22"/>
      <c r="AL1056" s="22"/>
      <c r="AM1056" s="22"/>
      <c r="AN1056" s="22"/>
      <c r="AO1056" s="22"/>
      <c r="AP1056" s="22"/>
      <c r="AQ1056" s="22"/>
      <c r="AR1056" s="22"/>
      <c r="AS1056" s="22"/>
      <c r="AT1056" s="22"/>
      <c r="AU1056" s="22"/>
      <c r="AV1056" s="22"/>
      <c r="AW1056" s="22"/>
      <c r="AX1056" s="22"/>
      <c r="AY1056" s="22"/>
      <c r="AZ1056" s="22"/>
      <c r="BA1056" s="22"/>
      <c r="BB1056" s="22"/>
      <c r="BC1056" s="22"/>
      <c r="BD1056" s="22"/>
      <c r="BE1056" s="22"/>
      <c r="BF1056" s="22"/>
      <c r="BG1056" s="22"/>
      <c r="BH1056" s="22"/>
      <c r="BI1056" s="22"/>
    </row>
    <row r="1057">
      <c r="A1057" s="25"/>
      <c r="B1057" s="50"/>
      <c r="C1057" s="56"/>
      <c r="D1057" s="120"/>
      <c r="E1057" s="53"/>
      <c r="H1057" s="106"/>
      <c r="I1057" s="72"/>
      <c r="J1057" s="21"/>
      <c r="K1057" s="21"/>
      <c r="L1057" s="21"/>
      <c r="M1057" s="22"/>
      <c r="N1057" s="22"/>
      <c r="O1057" s="22"/>
      <c r="P1057" s="22"/>
      <c r="Q1057" s="22"/>
      <c r="R1057" s="23"/>
      <c r="S1057" s="22"/>
      <c r="T1057" s="22"/>
      <c r="U1057" s="22"/>
      <c r="V1057" s="22"/>
      <c r="W1057" s="24"/>
      <c r="X1057" s="24"/>
      <c r="Y1057" s="22"/>
      <c r="Z1057" s="22"/>
      <c r="AA1057" s="22"/>
      <c r="AB1057" s="22"/>
      <c r="AC1057" s="22"/>
      <c r="AD1057" s="22"/>
      <c r="AE1057" s="22"/>
      <c r="AF1057" s="22"/>
      <c r="AG1057" s="22"/>
      <c r="AH1057" s="22"/>
      <c r="AI1057" s="22"/>
      <c r="AJ1057" s="22"/>
      <c r="AK1057" s="22"/>
      <c r="AL1057" s="22"/>
      <c r="AM1057" s="22"/>
      <c r="AN1057" s="22"/>
      <c r="AO1057" s="22"/>
      <c r="AP1057" s="22"/>
      <c r="AQ1057" s="22"/>
      <c r="AR1057" s="22"/>
      <c r="AS1057" s="22"/>
      <c r="AT1057" s="22"/>
      <c r="AU1057" s="22"/>
      <c r="AV1057" s="22"/>
      <c r="AW1057" s="22"/>
      <c r="AX1057" s="22"/>
      <c r="AY1057" s="22"/>
      <c r="AZ1057" s="22"/>
      <c r="BA1057" s="22"/>
      <c r="BB1057" s="22"/>
      <c r="BC1057" s="22"/>
      <c r="BD1057" s="22"/>
      <c r="BE1057" s="22"/>
      <c r="BF1057" s="22"/>
      <c r="BG1057" s="22"/>
      <c r="BH1057" s="22"/>
      <c r="BI1057" s="22"/>
    </row>
    <row r="1058">
      <c r="A1058" s="25"/>
      <c r="B1058" s="50"/>
      <c r="C1058" s="56"/>
      <c r="D1058" s="120"/>
      <c r="E1058" s="53"/>
      <c r="H1058" s="106"/>
      <c r="I1058" s="72"/>
      <c r="J1058" s="21"/>
      <c r="K1058" s="21"/>
      <c r="L1058" s="21"/>
      <c r="M1058" s="22"/>
      <c r="N1058" s="22"/>
      <c r="O1058" s="22"/>
      <c r="P1058" s="22"/>
      <c r="Q1058" s="22"/>
      <c r="R1058" s="23"/>
      <c r="S1058" s="22"/>
      <c r="T1058" s="22"/>
      <c r="U1058" s="22"/>
      <c r="V1058" s="22"/>
      <c r="W1058" s="24"/>
      <c r="X1058" s="24"/>
      <c r="Y1058" s="22"/>
      <c r="Z1058" s="22"/>
      <c r="AA1058" s="22"/>
      <c r="AB1058" s="22"/>
      <c r="AC1058" s="22"/>
      <c r="AD1058" s="22"/>
      <c r="AE1058" s="22"/>
      <c r="AF1058" s="22"/>
      <c r="AG1058" s="22"/>
      <c r="AH1058" s="22"/>
      <c r="AI1058" s="22"/>
      <c r="AJ1058" s="22"/>
      <c r="AK1058" s="22"/>
      <c r="AL1058" s="22"/>
      <c r="AM1058" s="22"/>
      <c r="AN1058" s="22"/>
      <c r="AO1058" s="22"/>
      <c r="AP1058" s="22"/>
      <c r="AQ1058" s="22"/>
      <c r="AR1058" s="22"/>
      <c r="AS1058" s="22"/>
      <c r="AT1058" s="22"/>
      <c r="AU1058" s="22"/>
      <c r="AV1058" s="22"/>
      <c r="AW1058" s="22"/>
      <c r="AX1058" s="22"/>
      <c r="AY1058" s="22"/>
      <c r="AZ1058" s="22"/>
      <c r="BA1058" s="22"/>
      <c r="BB1058" s="22"/>
      <c r="BC1058" s="22"/>
      <c r="BD1058" s="22"/>
      <c r="BE1058" s="22"/>
      <c r="BF1058" s="22"/>
      <c r="BG1058" s="22"/>
      <c r="BH1058" s="22"/>
      <c r="BI1058" s="22"/>
    </row>
    <row r="1059">
      <c r="A1059" s="25"/>
      <c r="B1059" s="50"/>
      <c r="C1059" s="56"/>
      <c r="D1059" s="120"/>
      <c r="E1059" s="53"/>
      <c r="H1059" s="106"/>
      <c r="I1059" s="72"/>
      <c r="J1059" s="21"/>
      <c r="K1059" s="21"/>
      <c r="L1059" s="21"/>
      <c r="M1059" s="22"/>
      <c r="N1059" s="22"/>
      <c r="O1059" s="22"/>
      <c r="P1059" s="22"/>
      <c r="Q1059" s="22"/>
      <c r="R1059" s="23"/>
      <c r="S1059" s="22"/>
      <c r="T1059" s="22"/>
      <c r="U1059" s="22"/>
      <c r="V1059" s="22"/>
      <c r="W1059" s="24"/>
      <c r="X1059" s="24"/>
      <c r="Y1059" s="22"/>
      <c r="Z1059" s="22"/>
      <c r="AA1059" s="22"/>
      <c r="AB1059" s="22"/>
      <c r="AC1059" s="22"/>
      <c r="AD1059" s="22"/>
      <c r="AE1059" s="22"/>
      <c r="AF1059" s="22"/>
      <c r="AG1059" s="22"/>
      <c r="AH1059" s="22"/>
      <c r="AI1059" s="22"/>
      <c r="AJ1059" s="22"/>
      <c r="AK1059" s="22"/>
      <c r="AL1059" s="22"/>
      <c r="AM1059" s="22"/>
      <c r="AN1059" s="22"/>
      <c r="AO1059" s="22"/>
      <c r="AP1059" s="22"/>
      <c r="AQ1059" s="22"/>
      <c r="AR1059" s="22"/>
      <c r="AS1059" s="22"/>
      <c r="AT1059" s="22"/>
      <c r="AU1059" s="22"/>
      <c r="AV1059" s="22"/>
      <c r="AW1059" s="22"/>
      <c r="AX1059" s="22"/>
      <c r="AY1059" s="22"/>
      <c r="AZ1059" s="22"/>
      <c r="BA1059" s="22"/>
      <c r="BB1059" s="22"/>
      <c r="BC1059" s="22"/>
      <c r="BD1059" s="22"/>
      <c r="BE1059" s="22"/>
      <c r="BF1059" s="22"/>
      <c r="BG1059" s="22"/>
      <c r="BH1059" s="22"/>
      <c r="BI1059" s="22"/>
    </row>
    <row r="1060">
      <c r="A1060" s="25"/>
      <c r="B1060" s="50"/>
      <c r="C1060" s="56"/>
      <c r="D1060" s="120"/>
      <c r="E1060" s="53"/>
      <c r="H1060" s="106"/>
      <c r="I1060" s="72"/>
      <c r="J1060" s="21"/>
      <c r="K1060" s="21"/>
      <c r="L1060" s="21"/>
      <c r="M1060" s="22"/>
      <c r="N1060" s="22"/>
      <c r="O1060" s="22"/>
      <c r="P1060" s="22"/>
      <c r="Q1060" s="22"/>
      <c r="R1060" s="23"/>
      <c r="S1060" s="22"/>
      <c r="T1060" s="22"/>
      <c r="U1060" s="22"/>
      <c r="V1060" s="22"/>
      <c r="W1060" s="24"/>
      <c r="X1060" s="24"/>
      <c r="Y1060" s="22"/>
      <c r="Z1060" s="22"/>
      <c r="AA1060" s="22"/>
      <c r="AB1060" s="22"/>
      <c r="AC1060" s="22"/>
      <c r="AD1060" s="22"/>
      <c r="AE1060" s="22"/>
      <c r="AF1060" s="22"/>
      <c r="AG1060" s="22"/>
      <c r="AH1060" s="22"/>
      <c r="AI1060" s="22"/>
      <c r="AJ1060" s="22"/>
      <c r="AK1060" s="22"/>
      <c r="AL1060" s="22"/>
      <c r="AM1060" s="22"/>
      <c r="AN1060" s="22"/>
      <c r="AO1060" s="22"/>
      <c r="AP1060" s="22"/>
      <c r="AQ1060" s="22"/>
      <c r="AR1060" s="22"/>
      <c r="AS1060" s="22"/>
      <c r="AT1060" s="22"/>
      <c r="AU1060" s="22"/>
      <c r="AV1060" s="22"/>
      <c r="AW1060" s="22"/>
      <c r="AX1060" s="22"/>
      <c r="AY1060" s="22"/>
      <c r="AZ1060" s="22"/>
      <c r="BA1060" s="22"/>
      <c r="BB1060" s="22"/>
      <c r="BC1060" s="22"/>
      <c r="BD1060" s="22"/>
      <c r="BE1060" s="22"/>
      <c r="BF1060" s="22"/>
      <c r="BG1060" s="22"/>
      <c r="BH1060" s="22"/>
      <c r="BI1060" s="22"/>
    </row>
    <row r="1061">
      <c r="A1061" s="25"/>
      <c r="B1061" s="50"/>
      <c r="C1061" s="56"/>
      <c r="D1061" s="120"/>
      <c r="E1061" s="53"/>
      <c r="H1061" s="106"/>
      <c r="I1061" s="72"/>
      <c r="J1061" s="21"/>
      <c r="K1061" s="21"/>
      <c r="L1061" s="21"/>
      <c r="M1061" s="22"/>
      <c r="N1061" s="22"/>
      <c r="O1061" s="22"/>
      <c r="P1061" s="22"/>
      <c r="Q1061" s="22"/>
      <c r="R1061" s="23"/>
      <c r="S1061" s="22"/>
      <c r="T1061" s="22"/>
      <c r="U1061" s="22"/>
      <c r="V1061" s="22"/>
      <c r="W1061" s="24"/>
      <c r="X1061" s="24"/>
      <c r="Y1061" s="22"/>
      <c r="Z1061" s="22"/>
      <c r="AA1061" s="22"/>
      <c r="AB1061" s="22"/>
      <c r="AC1061" s="22"/>
      <c r="AD1061" s="22"/>
      <c r="AE1061" s="22"/>
      <c r="AF1061" s="22"/>
      <c r="AG1061" s="22"/>
      <c r="AH1061" s="22"/>
      <c r="AI1061" s="22"/>
      <c r="AJ1061" s="22"/>
      <c r="AK1061" s="22"/>
      <c r="AL1061" s="22"/>
      <c r="AM1061" s="22"/>
      <c r="AN1061" s="22"/>
      <c r="AO1061" s="22"/>
      <c r="AP1061" s="22"/>
      <c r="AQ1061" s="22"/>
      <c r="AR1061" s="22"/>
      <c r="AS1061" s="22"/>
      <c r="AT1061" s="22"/>
      <c r="AU1061" s="22"/>
      <c r="AV1061" s="22"/>
      <c r="AW1061" s="22"/>
      <c r="AX1061" s="22"/>
      <c r="AY1061" s="22"/>
      <c r="AZ1061" s="22"/>
      <c r="BA1061" s="22"/>
      <c r="BB1061" s="22"/>
      <c r="BC1061" s="22"/>
      <c r="BD1061" s="22"/>
      <c r="BE1061" s="22"/>
      <c r="BF1061" s="22"/>
      <c r="BG1061" s="22"/>
      <c r="BH1061" s="22"/>
      <c r="BI1061" s="22"/>
    </row>
    <row r="1062">
      <c r="A1062" s="25"/>
      <c r="B1062" s="50"/>
      <c r="C1062" s="56"/>
      <c r="D1062" s="120"/>
      <c r="E1062" s="53"/>
      <c r="H1062" s="106"/>
      <c r="I1062" s="72"/>
      <c r="J1062" s="21"/>
      <c r="K1062" s="21"/>
      <c r="L1062" s="21"/>
      <c r="M1062" s="22"/>
      <c r="N1062" s="22"/>
      <c r="O1062" s="22"/>
      <c r="P1062" s="22"/>
      <c r="Q1062" s="22"/>
      <c r="R1062" s="23"/>
      <c r="S1062" s="22"/>
      <c r="T1062" s="22"/>
      <c r="U1062" s="22"/>
      <c r="V1062" s="22"/>
      <c r="W1062" s="24"/>
      <c r="X1062" s="24"/>
      <c r="Y1062" s="22"/>
      <c r="Z1062" s="22"/>
      <c r="AA1062" s="22"/>
      <c r="AB1062" s="22"/>
      <c r="AC1062" s="22"/>
      <c r="AD1062" s="22"/>
      <c r="AE1062" s="22"/>
      <c r="AF1062" s="22"/>
      <c r="AG1062" s="22"/>
      <c r="AH1062" s="22"/>
      <c r="AI1062" s="22"/>
      <c r="AJ1062" s="22"/>
      <c r="AK1062" s="22"/>
      <c r="AL1062" s="22"/>
      <c r="AM1062" s="22"/>
      <c r="AN1062" s="22"/>
      <c r="AO1062" s="22"/>
      <c r="AP1062" s="22"/>
      <c r="AQ1062" s="22"/>
      <c r="AR1062" s="22"/>
      <c r="AS1062" s="22"/>
      <c r="AT1062" s="22"/>
      <c r="AU1062" s="22"/>
      <c r="AV1062" s="22"/>
      <c r="AW1062" s="22"/>
      <c r="AX1062" s="22"/>
      <c r="AY1062" s="22"/>
      <c r="AZ1062" s="22"/>
      <c r="BA1062" s="22"/>
      <c r="BB1062" s="22"/>
      <c r="BC1062" s="22"/>
      <c r="BD1062" s="22"/>
      <c r="BE1062" s="22"/>
      <c r="BF1062" s="22"/>
      <c r="BG1062" s="22"/>
      <c r="BH1062" s="22"/>
      <c r="BI1062" s="22"/>
    </row>
    <row r="1063">
      <c r="A1063" s="25"/>
      <c r="B1063" s="50"/>
      <c r="C1063" s="56"/>
      <c r="D1063" s="120"/>
      <c r="E1063" s="53"/>
      <c r="H1063" s="106"/>
      <c r="I1063" s="72"/>
      <c r="J1063" s="21"/>
      <c r="K1063" s="21"/>
      <c r="L1063" s="21"/>
      <c r="M1063" s="22"/>
      <c r="N1063" s="22"/>
      <c r="O1063" s="22"/>
      <c r="P1063" s="22"/>
      <c r="Q1063" s="22"/>
      <c r="R1063" s="23"/>
      <c r="S1063" s="22"/>
      <c r="T1063" s="22"/>
      <c r="U1063" s="22"/>
      <c r="V1063" s="22"/>
      <c r="W1063" s="24"/>
      <c r="X1063" s="24"/>
      <c r="Y1063" s="22"/>
      <c r="Z1063" s="22"/>
      <c r="AA1063" s="22"/>
      <c r="AB1063" s="22"/>
      <c r="AC1063" s="22"/>
      <c r="AD1063" s="22"/>
      <c r="AE1063" s="22"/>
      <c r="AF1063" s="22"/>
      <c r="AG1063" s="22"/>
      <c r="AH1063" s="22"/>
      <c r="AI1063" s="22"/>
      <c r="AJ1063" s="22"/>
      <c r="AK1063" s="22"/>
      <c r="AL1063" s="22"/>
      <c r="AM1063" s="22"/>
      <c r="AN1063" s="22"/>
      <c r="AO1063" s="22"/>
      <c r="AP1063" s="22"/>
      <c r="AQ1063" s="22"/>
      <c r="AR1063" s="22"/>
      <c r="AS1063" s="22"/>
      <c r="AT1063" s="22"/>
      <c r="AU1063" s="22"/>
      <c r="AV1063" s="22"/>
      <c r="AW1063" s="22"/>
      <c r="AX1063" s="22"/>
      <c r="AY1063" s="22"/>
      <c r="AZ1063" s="22"/>
      <c r="BA1063" s="22"/>
      <c r="BB1063" s="22"/>
      <c r="BC1063" s="22"/>
      <c r="BD1063" s="22"/>
      <c r="BE1063" s="22"/>
      <c r="BF1063" s="22"/>
      <c r="BG1063" s="22"/>
      <c r="BH1063" s="22"/>
      <c r="BI1063" s="22"/>
    </row>
    <row r="1064">
      <c r="A1064" s="25"/>
      <c r="B1064" s="50"/>
      <c r="C1064" s="56"/>
      <c r="D1064" s="120"/>
      <c r="E1064" s="53"/>
      <c r="H1064" s="106"/>
      <c r="I1064" s="72"/>
      <c r="J1064" s="21"/>
      <c r="K1064" s="21"/>
      <c r="L1064" s="21"/>
      <c r="M1064" s="22"/>
      <c r="N1064" s="22"/>
      <c r="O1064" s="22"/>
      <c r="P1064" s="22"/>
      <c r="Q1064" s="22"/>
      <c r="R1064" s="23"/>
      <c r="S1064" s="22"/>
      <c r="T1064" s="22"/>
      <c r="U1064" s="22"/>
      <c r="V1064" s="22"/>
      <c r="W1064" s="24"/>
      <c r="X1064" s="24"/>
      <c r="Y1064" s="22"/>
      <c r="Z1064" s="22"/>
      <c r="AA1064" s="22"/>
      <c r="AB1064" s="22"/>
      <c r="AC1064" s="22"/>
      <c r="AD1064" s="22"/>
      <c r="AE1064" s="22"/>
      <c r="AF1064" s="22"/>
      <c r="AG1064" s="22"/>
      <c r="AH1064" s="22"/>
      <c r="AI1064" s="22"/>
      <c r="AJ1064" s="22"/>
      <c r="AK1064" s="22"/>
      <c r="AL1064" s="22"/>
      <c r="AM1064" s="22"/>
      <c r="AN1064" s="22"/>
      <c r="AO1064" s="22"/>
      <c r="AP1064" s="22"/>
      <c r="AQ1064" s="22"/>
      <c r="AR1064" s="22"/>
      <c r="AS1064" s="22"/>
      <c r="AT1064" s="22"/>
      <c r="AU1064" s="22"/>
      <c r="AV1064" s="22"/>
      <c r="AW1064" s="22"/>
      <c r="AX1064" s="22"/>
      <c r="AY1064" s="22"/>
      <c r="AZ1064" s="22"/>
      <c r="BA1064" s="22"/>
      <c r="BB1064" s="22"/>
      <c r="BC1064" s="22"/>
      <c r="BD1064" s="22"/>
      <c r="BE1064" s="22"/>
      <c r="BF1064" s="22"/>
      <c r="BG1064" s="22"/>
      <c r="BH1064" s="22"/>
      <c r="BI1064" s="22"/>
    </row>
    <row r="1065">
      <c r="A1065" s="25"/>
      <c r="B1065" s="50"/>
      <c r="C1065" s="56"/>
      <c r="D1065" s="120"/>
      <c r="E1065" s="53"/>
      <c r="H1065" s="106"/>
      <c r="I1065" s="72"/>
      <c r="J1065" s="21"/>
      <c r="K1065" s="21"/>
      <c r="L1065" s="21"/>
      <c r="M1065" s="22"/>
      <c r="N1065" s="22"/>
      <c r="O1065" s="22"/>
      <c r="P1065" s="22"/>
      <c r="Q1065" s="22"/>
      <c r="R1065" s="23"/>
      <c r="S1065" s="22"/>
      <c r="T1065" s="22"/>
      <c r="U1065" s="22"/>
      <c r="V1065" s="22"/>
      <c r="W1065" s="24"/>
      <c r="X1065" s="24"/>
      <c r="Y1065" s="22"/>
      <c r="Z1065" s="22"/>
      <c r="AA1065" s="22"/>
      <c r="AB1065" s="22"/>
      <c r="AC1065" s="22"/>
      <c r="AD1065" s="22"/>
      <c r="AE1065" s="22"/>
      <c r="AF1065" s="22"/>
      <c r="AG1065" s="22"/>
      <c r="AH1065" s="22"/>
      <c r="AI1065" s="22"/>
      <c r="AJ1065" s="22"/>
      <c r="AK1065" s="22"/>
      <c r="AL1065" s="22"/>
      <c r="AM1065" s="22"/>
      <c r="AN1065" s="22"/>
      <c r="AO1065" s="22"/>
      <c r="AP1065" s="22"/>
      <c r="AQ1065" s="22"/>
      <c r="AR1065" s="22"/>
      <c r="AS1065" s="22"/>
      <c r="AT1065" s="22"/>
      <c r="AU1065" s="22"/>
      <c r="AV1065" s="22"/>
      <c r="AW1065" s="22"/>
      <c r="AX1065" s="22"/>
      <c r="AY1065" s="22"/>
      <c r="AZ1065" s="22"/>
      <c r="BA1065" s="22"/>
      <c r="BB1065" s="22"/>
      <c r="BC1065" s="22"/>
      <c r="BD1065" s="22"/>
      <c r="BE1065" s="22"/>
      <c r="BF1065" s="22"/>
      <c r="BG1065" s="22"/>
      <c r="BH1065" s="22"/>
      <c r="BI1065" s="22"/>
    </row>
    <row r="1066">
      <c r="A1066" s="25"/>
      <c r="B1066" s="50"/>
      <c r="C1066" s="56"/>
      <c r="D1066" s="120"/>
      <c r="E1066" s="53"/>
      <c r="H1066" s="106"/>
      <c r="I1066" s="72"/>
      <c r="J1066" s="21"/>
      <c r="K1066" s="21"/>
      <c r="L1066" s="21"/>
      <c r="M1066" s="22"/>
      <c r="N1066" s="22"/>
      <c r="O1066" s="22"/>
      <c r="P1066" s="22"/>
      <c r="Q1066" s="22"/>
      <c r="R1066" s="23"/>
      <c r="S1066" s="22"/>
      <c r="T1066" s="22"/>
      <c r="U1066" s="22"/>
      <c r="V1066" s="22"/>
      <c r="W1066" s="24"/>
      <c r="X1066" s="24"/>
      <c r="Y1066" s="22"/>
      <c r="Z1066" s="22"/>
      <c r="AA1066" s="22"/>
      <c r="AB1066" s="22"/>
      <c r="AC1066" s="22"/>
      <c r="AD1066" s="22"/>
      <c r="AE1066" s="22"/>
      <c r="AF1066" s="22"/>
      <c r="AG1066" s="22"/>
      <c r="AH1066" s="22"/>
      <c r="AI1066" s="22"/>
      <c r="AJ1066" s="22"/>
      <c r="AK1066" s="22"/>
      <c r="AL1066" s="22"/>
      <c r="AM1066" s="22"/>
      <c r="AN1066" s="22"/>
      <c r="AO1066" s="22"/>
      <c r="AP1066" s="22"/>
      <c r="AQ1066" s="22"/>
      <c r="AR1066" s="22"/>
      <c r="AS1066" s="22"/>
      <c r="AT1066" s="22"/>
      <c r="AU1066" s="22"/>
      <c r="AV1066" s="22"/>
      <c r="AW1066" s="22"/>
      <c r="AX1066" s="22"/>
      <c r="AY1066" s="22"/>
      <c r="AZ1066" s="22"/>
      <c r="BA1066" s="22"/>
      <c r="BB1066" s="22"/>
      <c r="BC1066" s="22"/>
      <c r="BD1066" s="22"/>
      <c r="BE1066" s="22"/>
      <c r="BF1066" s="22"/>
      <c r="BG1066" s="22"/>
      <c r="BH1066" s="22"/>
      <c r="BI1066" s="22"/>
    </row>
    <row r="1067">
      <c r="A1067" s="25"/>
      <c r="B1067" s="50"/>
      <c r="C1067" s="56"/>
      <c r="D1067" s="120"/>
      <c r="E1067" s="53"/>
      <c r="H1067" s="106"/>
      <c r="I1067" s="72"/>
      <c r="J1067" s="21"/>
      <c r="K1067" s="21"/>
      <c r="L1067" s="21"/>
      <c r="M1067" s="22"/>
      <c r="N1067" s="22"/>
      <c r="O1067" s="22"/>
      <c r="P1067" s="22"/>
      <c r="Q1067" s="22"/>
      <c r="R1067" s="23"/>
      <c r="S1067" s="22"/>
      <c r="T1067" s="22"/>
      <c r="U1067" s="22"/>
      <c r="V1067" s="22"/>
      <c r="W1067" s="24"/>
      <c r="X1067" s="24"/>
      <c r="Y1067" s="22"/>
      <c r="Z1067" s="22"/>
      <c r="AA1067" s="22"/>
      <c r="AB1067" s="22"/>
      <c r="AC1067" s="22"/>
      <c r="AD1067" s="22"/>
      <c r="AE1067" s="22"/>
      <c r="AF1067" s="22"/>
      <c r="AG1067" s="22"/>
      <c r="AH1067" s="22"/>
      <c r="AI1067" s="22"/>
      <c r="AJ1067" s="22"/>
      <c r="AK1067" s="22"/>
      <c r="AL1067" s="22"/>
      <c r="AM1067" s="22"/>
      <c r="AN1067" s="22"/>
      <c r="AO1067" s="22"/>
      <c r="AP1067" s="22"/>
      <c r="AQ1067" s="22"/>
      <c r="AR1067" s="22"/>
      <c r="AS1067" s="22"/>
      <c r="AT1067" s="22"/>
      <c r="AU1067" s="22"/>
      <c r="AV1067" s="22"/>
      <c r="AW1067" s="22"/>
      <c r="AX1067" s="22"/>
      <c r="AY1067" s="22"/>
      <c r="AZ1067" s="22"/>
      <c r="BA1067" s="22"/>
      <c r="BB1067" s="22"/>
      <c r="BC1067" s="22"/>
      <c r="BD1067" s="22"/>
      <c r="BE1067" s="22"/>
      <c r="BF1067" s="22"/>
      <c r="BG1067" s="22"/>
      <c r="BH1067" s="22"/>
      <c r="BI1067" s="22"/>
    </row>
    <row r="1068">
      <c r="A1068" s="25"/>
      <c r="B1068" s="50"/>
      <c r="C1068" s="56"/>
      <c r="D1068" s="120"/>
      <c r="E1068" s="53"/>
      <c r="H1068" s="106"/>
      <c r="I1068" s="72"/>
      <c r="J1068" s="21"/>
      <c r="K1068" s="21"/>
      <c r="L1068" s="21"/>
      <c r="M1068" s="22"/>
      <c r="N1068" s="22"/>
      <c r="O1068" s="22"/>
      <c r="P1068" s="22"/>
      <c r="Q1068" s="22"/>
      <c r="R1068" s="23"/>
      <c r="S1068" s="22"/>
      <c r="T1068" s="22"/>
      <c r="U1068" s="22"/>
      <c r="V1068" s="22"/>
      <c r="W1068" s="24"/>
      <c r="X1068" s="24"/>
      <c r="Y1068" s="22"/>
      <c r="Z1068" s="22"/>
      <c r="AA1068" s="22"/>
      <c r="AB1068" s="22"/>
      <c r="AC1068" s="22"/>
      <c r="AD1068" s="22"/>
      <c r="AE1068" s="22"/>
      <c r="AF1068" s="22"/>
      <c r="AG1068" s="22"/>
      <c r="AH1068" s="22"/>
      <c r="AI1068" s="22"/>
      <c r="AJ1068" s="22"/>
      <c r="AK1068" s="22"/>
      <c r="AL1068" s="22"/>
      <c r="AM1068" s="22"/>
      <c r="AN1068" s="22"/>
      <c r="AO1068" s="22"/>
      <c r="AP1068" s="22"/>
      <c r="AQ1068" s="22"/>
      <c r="AR1068" s="22"/>
      <c r="AS1068" s="22"/>
      <c r="AT1068" s="22"/>
      <c r="AU1068" s="22"/>
      <c r="AV1068" s="22"/>
      <c r="AW1068" s="22"/>
      <c r="AX1068" s="22"/>
      <c r="AY1068" s="22"/>
      <c r="AZ1068" s="22"/>
      <c r="BA1068" s="22"/>
      <c r="BB1068" s="22"/>
      <c r="BC1068" s="22"/>
      <c r="BD1068" s="22"/>
      <c r="BE1068" s="22"/>
      <c r="BF1068" s="22"/>
      <c r="BG1068" s="22"/>
      <c r="BH1068" s="22"/>
      <c r="BI1068" s="22"/>
    </row>
    <row r="1069">
      <c r="A1069" s="25"/>
      <c r="B1069" s="50"/>
      <c r="C1069" s="56"/>
      <c r="D1069" s="120"/>
      <c r="E1069" s="53"/>
      <c r="H1069" s="106"/>
      <c r="I1069" s="72"/>
      <c r="J1069" s="21"/>
      <c r="K1069" s="21"/>
      <c r="L1069" s="21"/>
      <c r="M1069" s="22"/>
      <c r="N1069" s="22"/>
      <c r="O1069" s="22"/>
      <c r="P1069" s="22"/>
      <c r="Q1069" s="22"/>
      <c r="R1069" s="23"/>
      <c r="S1069" s="22"/>
      <c r="T1069" s="22"/>
      <c r="U1069" s="22"/>
      <c r="V1069" s="22"/>
      <c r="W1069" s="24"/>
      <c r="X1069" s="24"/>
      <c r="Y1069" s="22"/>
      <c r="Z1069" s="22"/>
      <c r="AA1069" s="22"/>
      <c r="AB1069" s="22"/>
      <c r="AC1069" s="22"/>
      <c r="AD1069" s="22"/>
      <c r="AE1069" s="22"/>
      <c r="AF1069" s="22"/>
      <c r="AG1069" s="22"/>
      <c r="AH1069" s="22"/>
      <c r="AI1069" s="22"/>
      <c r="AJ1069" s="22"/>
      <c r="AK1069" s="22"/>
      <c r="AL1069" s="22"/>
      <c r="AM1069" s="22"/>
      <c r="AN1069" s="22"/>
      <c r="AO1069" s="22"/>
      <c r="AP1069" s="22"/>
      <c r="AQ1069" s="22"/>
      <c r="AR1069" s="22"/>
      <c r="AS1069" s="22"/>
      <c r="AT1069" s="22"/>
      <c r="AU1069" s="22"/>
      <c r="AV1069" s="22"/>
      <c r="AW1069" s="22"/>
      <c r="AX1069" s="22"/>
      <c r="AY1069" s="22"/>
      <c r="AZ1069" s="22"/>
      <c r="BA1069" s="22"/>
      <c r="BB1069" s="22"/>
      <c r="BC1069" s="22"/>
      <c r="BD1069" s="22"/>
      <c r="BE1069" s="22"/>
      <c r="BF1069" s="22"/>
      <c r="BG1069" s="22"/>
      <c r="BH1069" s="22"/>
      <c r="BI1069" s="22"/>
    </row>
    <row r="1070">
      <c r="A1070" s="25"/>
      <c r="B1070" s="50"/>
      <c r="C1070" s="56"/>
      <c r="D1070" s="120"/>
      <c r="E1070" s="53"/>
      <c r="H1070" s="106"/>
      <c r="I1070" s="72"/>
      <c r="J1070" s="21"/>
      <c r="K1070" s="21"/>
      <c r="L1070" s="21"/>
      <c r="M1070" s="22"/>
      <c r="N1070" s="22"/>
      <c r="O1070" s="22"/>
      <c r="P1070" s="22"/>
      <c r="Q1070" s="22"/>
      <c r="R1070" s="23"/>
      <c r="S1070" s="22"/>
      <c r="T1070" s="22"/>
      <c r="U1070" s="22"/>
      <c r="V1070" s="22"/>
      <c r="W1070" s="24"/>
      <c r="X1070" s="24"/>
      <c r="Y1070" s="22"/>
      <c r="Z1070" s="22"/>
      <c r="AA1070" s="22"/>
      <c r="AB1070" s="22"/>
      <c r="AC1070" s="22"/>
      <c r="AD1070" s="22"/>
      <c r="AE1070" s="22"/>
      <c r="AF1070" s="22"/>
      <c r="AG1070" s="22"/>
      <c r="AH1070" s="22"/>
      <c r="AI1070" s="22"/>
      <c r="AJ1070" s="22"/>
      <c r="AK1070" s="22"/>
      <c r="AL1070" s="22"/>
      <c r="AM1070" s="22"/>
      <c r="AN1070" s="22"/>
      <c r="AO1070" s="22"/>
      <c r="AP1070" s="22"/>
      <c r="AQ1070" s="22"/>
      <c r="AR1070" s="22"/>
      <c r="AS1070" s="22"/>
      <c r="AT1070" s="22"/>
      <c r="AU1070" s="22"/>
      <c r="AV1070" s="22"/>
      <c r="AW1070" s="22"/>
      <c r="AX1070" s="22"/>
      <c r="AY1070" s="22"/>
      <c r="AZ1070" s="22"/>
      <c r="BA1070" s="22"/>
      <c r="BB1070" s="22"/>
      <c r="BC1070" s="22"/>
      <c r="BD1070" s="22"/>
      <c r="BE1070" s="22"/>
      <c r="BF1070" s="22"/>
      <c r="BG1070" s="22"/>
      <c r="BH1070" s="22"/>
      <c r="BI1070" s="22"/>
    </row>
    <row r="1071">
      <c r="A1071" s="25"/>
      <c r="B1071" s="50"/>
      <c r="C1071" s="56"/>
      <c r="D1071" s="120"/>
      <c r="E1071" s="53"/>
      <c r="H1071" s="106"/>
      <c r="I1071" s="72"/>
      <c r="J1071" s="21"/>
      <c r="K1071" s="21"/>
      <c r="L1071" s="21"/>
      <c r="M1071" s="22"/>
      <c r="N1071" s="22"/>
      <c r="O1071" s="22"/>
      <c r="P1071" s="22"/>
      <c r="Q1071" s="22"/>
      <c r="R1071" s="23"/>
      <c r="S1071" s="22"/>
      <c r="T1071" s="22"/>
      <c r="U1071" s="22"/>
      <c r="V1071" s="22"/>
      <c r="W1071" s="24"/>
      <c r="X1071" s="24"/>
      <c r="Y1071" s="22"/>
      <c r="Z1071" s="22"/>
      <c r="AA1071" s="22"/>
      <c r="AB1071" s="22"/>
      <c r="AC1071" s="22"/>
      <c r="AD1071" s="22"/>
      <c r="AE1071" s="22"/>
      <c r="AF1071" s="22"/>
      <c r="AG1071" s="22"/>
      <c r="AH1071" s="22"/>
      <c r="AI1071" s="22"/>
      <c r="AJ1071" s="22"/>
      <c r="AK1071" s="22"/>
      <c r="AL1071" s="22"/>
      <c r="AM1071" s="22"/>
      <c r="AN1071" s="22"/>
      <c r="AO1071" s="22"/>
      <c r="AP1071" s="22"/>
      <c r="AQ1071" s="22"/>
      <c r="AR1071" s="22"/>
      <c r="AS1071" s="22"/>
      <c r="AT1071" s="22"/>
      <c r="AU1071" s="22"/>
      <c r="AV1071" s="22"/>
      <c r="AW1071" s="22"/>
      <c r="AX1071" s="22"/>
      <c r="AY1071" s="22"/>
      <c r="AZ1071" s="22"/>
      <c r="BA1071" s="22"/>
      <c r="BB1071" s="22"/>
      <c r="BC1071" s="22"/>
      <c r="BD1071" s="22"/>
      <c r="BE1071" s="22"/>
      <c r="BF1071" s="22"/>
      <c r="BG1071" s="22"/>
      <c r="BH1071" s="22"/>
      <c r="BI1071" s="22"/>
    </row>
    <row r="1072">
      <c r="A1072" s="25"/>
      <c r="B1072" s="50"/>
      <c r="C1072" s="56"/>
      <c r="D1072" s="120"/>
      <c r="E1072" s="53"/>
      <c r="H1072" s="106"/>
      <c r="I1072" s="72"/>
      <c r="J1072" s="21"/>
      <c r="K1072" s="21"/>
      <c r="L1072" s="21"/>
      <c r="M1072" s="22"/>
      <c r="N1072" s="22"/>
      <c r="O1072" s="22"/>
      <c r="P1072" s="22"/>
      <c r="Q1072" s="22"/>
      <c r="R1072" s="23"/>
      <c r="S1072" s="22"/>
      <c r="T1072" s="22"/>
      <c r="U1072" s="22"/>
      <c r="V1072" s="22"/>
      <c r="W1072" s="24"/>
      <c r="X1072" s="24"/>
      <c r="Y1072" s="22"/>
      <c r="Z1072" s="22"/>
      <c r="AA1072" s="22"/>
      <c r="AB1072" s="22"/>
      <c r="AC1072" s="22"/>
      <c r="AD1072" s="22"/>
      <c r="AE1072" s="22"/>
      <c r="AF1072" s="22"/>
      <c r="AG1072" s="22"/>
      <c r="AH1072" s="22"/>
      <c r="AI1072" s="22"/>
      <c r="AJ1072" s="22"/>
      <c r="AK1072" s="22"/>
      <c r="AL1072" s="22"/>
      <c r="AM1072" s="22"/>
      <c r="AN1072" s="22"/>
      <c r="AO1072" s="22"/>
      <c r="AP1072" s="22"/>
      <c r="AQ1072" s="22"/>
      <c r="AR1072" s="22"/>
      <c r="AS1072" s="22"/>
      <c r="AT1072" s="22"/>
      <c r="AU1072" s="22"/>
      <c r="AV1072" s="22"/>
      <c r="AW1072" s="22"/>
      <c r="AX1072" s="22"/>
      <c r="AY1072" s="22"/>
      <c r="AZ1072" s="22"/>
      <c r="BA1072" s="22"/>
      <c r="BB1072" s="22"/>
      <c r="BC1072" s="22"/>
      <c r="BD1072" s="22"/>
      <c r="BE1072" s="22"/>
      <c r="BF1072" s="22"/>
      <c r="BG1072" s="22"/>
      <c r="BH1072" s="22"/>
      <c r="BI1072" s="22"/>
    </row>
    <row r="1073">
      <c r="A1073" s="25"/>
      <c r="B1073" s="50"/>
      <c r="C1073" s="56"/>
      <c r="D1073" s="120"/>
      <c r="E1073" s="53"/>
      <c r="H1073" s="106"/>
      <c r="I1073" s="72"/>
      <c r="J1073" s="21"/>
      <c r="K1073" s="21"/>
      <c r="L1073" s="21"/>
      <c r="M1073" s="22"/>
      <c r="N1073" s="22"/>
      <c r="O1073" s="22"/>
      <c r="P1073" s="22"/>
      <c r="Q1073" s="22"/>
      <c r="R1073" s="23"/>
      <c r="S1073" s="22"/>
      <c r="T1073" s="22"/>
      <c r="U1073" s="22"/>
      <c r="V1073" s="22"/>
      <c r="W1073" s="24"/>
      <c r="X1073" s="24"/>
      <c r="Y1073" s="22"/>
      <c r="Z1073" s="22"/>
      <c r="AA1073" s="22"/>
      <c r="AB1073" s="22"/>
      <c r="AC1073" s="22"/>
      <c r="AD1073" s="22"/>
      <c r="AE1073" s="22"/>
      <c r="AF1073" s="22"/>
      <c r="AG1073" s="22"/>
      <c r="AH1073" s="22"/>
      <c r="AI1073" s="22"/>
      <c r="AJ1073" s="22"/>
      <c r="AK1073" s="22"/>
      <c r="AL1073" s="22"/>
      <c r="AM1073" s="22"/>
      <c r="AN1073" s="22"/>
      <c r="AO1073" s="22"/>
      <c r="AP1073" s="22"/>
      <c r="AQ1073" s="22"/>
      <c r="AR1073" s="22"/>
      <c r="AS1073" s="22"/>
      <c r="AT1073" s="22"/>
      <c r="AU1073" s="22"/>
      <c r="AV1073" s="22"/>
      <c r="AW1073" s="22"/>
      <c r="AX1073" s="22"/>
      <c r="AY1073" s="22"/>
      <c r="AZ1073" s="22"/>
      <c r="BA1073" s="22"/>
      <c r="BB1073" s="22"/>
      <c r="BC1073" s="22"/>
      <c r="BD1073" s="22"/>
      <c r="BE1073" s="22"/>
      <c r="BF1073" s="22"/>
      <c r="BG1073" s="22"/>
      <c r="BH1073" s="22"/>
      <c r="BI1073" s="22"/>
    </row>
    <row r="1074">
      <c r="A1074" s="25"/>
      <c r="B1074" s="50"/>
      <c r="C1074" s="56"/>
      <c r="D1074" s="120"/>
      <c r="E1074" s="53"/>
      <c r="H1074" s="106"/>
      <c r="I1074" s="72"/>
      <c r="J1074" s="21"/>
      <c r="K1074" s="21"/>
      <c r="L1074" s="21"/>
      <c r="M1074" s="22"/>
      <c r="N1074" s="22"/>
      <c r="O1074" s="22"/>
      <c r="P1074" s="22"/>
      <c r="Q1074" s="22"/>
      <c r="R1074" s="23"/>
      <c r="S1074" s="22"/>
      <c r="T1074" s="22"/>
      <c r="U1074" s="22"/>
      <c r="V1074" s="22"/>
      <c r="W1074" s="24"/>
      <c r="X1074" s="24"/>
      <c r="Y1074" s="22"/>
      <c r="Z1074" s="22"/>
      <c r="AA1074" s="22"/>
      <c r="AB1074" s="22"/>
      <c r="AC1074" s="22"/>
      <c r="AD1074" s="22"/>
      <c r="AE1074" s="22"/>
      <c r="AF1074" s="22"/>
      <c r="AG1074" s="22"/>
      <c r="AH1074" s="22"/>
      <c r="AI1074" s="22"/>
      <c r="AJ1074" s="22"/>
      <c r="AK1074" s="22"/>
      <c r="AL1074" s="22"/>
      <c r="AM1074" s="22"/>
      <c r="AN1074" s="22"/>
      <c r="AO1074" s="22"/>
      <c r="AP1074" s="22"/>
      <c r="AQ1074" s="22"/>
      <c r="AR1074" s="22"/>
      <c r="AS1074" s="22"/>
      <c r="AT1074" s="22"/>
      <c r="AU1074" s="22"/>
      <c r="AV1074" s="22"/>
      <c r="AW1074" s="22"/>
      <c r="AX1074" s="22"/>
      <c r="AY1074" s="22"/>
      <c r="AZ1074" s="22"/>
      <c r="BA1074" s="22"/>
      <c r="BB1074" s="22"/>
      <c r="BC1074" s="22"/>
      <c r="BD1074" s="22"/>
      <c r="BE1074" s="22"/>
      <c r="BF1074" s="22"/>
      <c r="BG1074" s="22"/>
      <c r="BH1074" s="22"/>
      <c r="BI1074" s="22"/>
    </row>
    <row r="1075">
      <c r="A1075" s="25"/>
      <c r="B1075" s="50"/>
      <c r="C1075" s="56"/>
      <c r="D1075" s="120"/>
      <c r="E1075" s="53"/>
      <c r="H1075" s="106"/>
      <c r="I1075" s="72"/>
      <c r="J1075" s="21"/>
      <c r="K1075" s="21"/>
      <c r="L1075" s="21"/>
      <c r="M1075" s="22"/>
      <c r="N1075" s="22"/>
      <c r="O1075" s="22"/>
      <c r="P1075" s="22"/>
      <c r="Q1075" s="22"/>
      <c r="R1075" s="23"/>
      <c r="S1075" s="22"/>
      <c r="T1075" s="22"/>
      <c r="U1075" s="22"/>
      <c r="V1075" s="22"/>
      <c r="W1075" s="24"/>
      <c r="X1075" s="24"/>
      <c r="Y1075" s="22"/>
      <c r="Z1075" s="22"/>
      <c r="AA1075" s="22"/>
      <c r="AB1075" s="22"/>
      <c r="AC1075" s="22"/>
      <c r="AD1075" s="22"/>
      <c r="AE1075" s="22"/>
      <c r="AF1075" s="22"/>
      <c r="AG1075" s="22"/>
      <c r="AH1075" s="22"/>
      <c r="AI1075" s="22"/>
      <c r="AJ1075" s="22"/>
      <c r="AK1075" s="22"/>
      <c r="AL1075" s="22"/>
      <c r="AM1075" s="22"/>
      <c r="AN1075" s="22"/>
      <c r="AO1075" s="22"/>
      <c r="AP1075" s="22"/>
      <c r="AQ1075" s="22"/>
      <c r="AR1075" s="22"/>
      <c r="AS1075" s="22"/>
      <c r="AT1075" s="22"/>
      <c r="AU1075" s="22"/>
      <c r="AV1075" s="22"/>
      <c r="AW1075" s="22"/>
      <c r="AX1075" s="22"/>
      <c r="AY1075" s="22"/>
      <c r="AZ1075" s="22"/>
      <c r="BA1075" s="22"/>
      <c r="BB1075" s="22"/>
      <c r="BC1075" s="22"/>
      <c r="BD1075" s="22"/>
      <c r="BE1075" s="22"/>
      <c r="BF1075" s="22"/>
      <c r="BG1075" s="22"/>
      <c r="BH1075" s="22"/>
      <c r="BI1075" s="22"/>
    </row>
    <row r="1076">
      <c r="A1076" s="25"/>
      <c r="B1076" s="50"/>
      <c r="C1076" s="56"/>
      <c r="D1076" s="120"/>
      <c r="E1076" s="53"/>
      <c r="H1076" s="106"/>
      <c r="I1076" s="72"/>
      <c r="J1076" s="21"/>
      <c r="K1076" s="21"/>
      <c r="L1076" s="21"/>
      <c r="M1076" s="22"/>
      <c r="N1076" s="22"/>
      <c r="O1076" s="22"/>
      <c r="P1076" s="22"/>
      <c r="Q1076" s="22"/>
      <c r="R1076" s="23"/>
      <c r="S1076" s="22"/>
      <c r="T1076" s="22"/>
      <c r="U1076" s="22"/>
      <c r="V1076" s="22"/>
      <c r="W1076" s="24"/>
      <c r="X1076" s="24"/>
      <c r="Y1076" s="22"/>
      <c r="Z1076" s="22"/>
      <c r="AA1076" s="22"/>
      <c r="AB1076" s="22"/>
      <c r="AC1076" s="22"/>
      <c r="AD1076" s="22"/>
      <c r="AE1076" s="22"/>
      <c r="AF1076" s="22"/>
      <c r="AG1076" s="22"/>
      <c r="AH1076" s="22"/>
      <c r="AI1076" s="22"/>
      <c r="AJ1076" s="22"/>
      <c r="AK1076" s="22"/>
      <c r="AL1076" s="22"/>
      <c r="AM1076" s="22"/>
      <c r="AN1076" s="22"/>
      <c r="AO1076" s="22"/>
      <c r="AP1076" s="22"/>
      <c r="AQ1076" s="22"/>
      <c r="AR1076" s="22"/>
      <c r="AS1076" s="22"/>
      <c r="AT1076" s="22"/>
      <c r="AU1076" s="22"/>
      <c r="AV1076" s="22"/>
      <c r="AW1076" s="22"/>
      <c r="AX1076" s="22"/>
      <c r="AY1076" s="22"/>
      <c r="AZ1076" s="22"/>
      <c r="BA1076" s="22"/>
      <c r="BB1076" s="22"/>
      <c r="BC1076" s="22"/>
      <c r="BD1076" s="22"/>
      <c r="BE1076" s="22"/>
      <c r="BF1076" s="22"/>
      <c r="BG1076" s="22"/>
      <c r="BH1076" s="22"/>
      <c r="BI1076" s="22"/>
    </row>
    <row r="1077">
      <c r="A1077" s="25"/>
      <c r="B1077" s="50"/>
      <c r="C1077" s="56"/>
      <c r="D1077" s="120"/>
      <c r="E1077" s="53"/>
      <c r="H1077" s="106"/>
      <c r="I1077" s="72"/>
      <c r="J1077" s="21"/>
      <c r="K1077" s="21"/>
      <c r="L1077" s="21"/>
      <c r="M1077" s="22"/>
      <c r="N1077" s="22"/>
      <c r="O1077" s="22"/>
      <c r="P1077" s="22"/>
      <c r="Q1077" s="22"/>
      <c r="R1077" s="23"/>
      <c r="S1077" s="22"/>
      <c r="T1077" s="22"/>
      <c r="U1077" s="22"/>
      <c r="V1077" s="22"/>
      <c r="W1077" s="24"/>
      <c r="X1077" s="24"/>
      <c r="Y1077" s="22"/>
      <c r="Z1077" s="22"/>
      <c r="AA1077" s="22"/>
      <c r="AB1077" s="22"/>
      <c r="AC1077" s="22"/>
      <c r="AD1077" s="22"/>
      <c r="AE1077" s="22"/>
      <c r="AF1077" s="22"/>
      <c r="AG1077" s="22"/>
      <c r="AH1077" s="22"/>
      <c r="AI1077" s="22"/>
      <c r="AJ1077" s="22"/>
      <c r="AK1077" s="22"/>
      <c r="AL1077" s="22"/>
      <c r="AM1077" s="22"/>
      <c r="AN1077" s="22"/>
      <c r="AO1077" s="22"/>
      <c r="AP1077" s="22"/>
      <c r="AQ1077" s="22"/>
      <c r="AR1077" s="22"/>
      <c r="AS1077" s="22"/>
      <c r="AT1077" s="22"/>
      <c r="AU1077" s="22"/>
      <c r="AV1077" s="22"/>
      <c r="AW1077" s="22"/>
      <c r="AX1077" s="22"/>
      <c r="AY1077" s="22"/>
      <c r="AZ1077" s="22"/>
      <c r="BA1077" s="22"/>
      <c r="BB1077" s="22"/>
      <c r="BC1077" s="22"/>
      <c r="BD1077" s="22"/>
      <c r="BE1077" s="22"/>
      <c r="BF1077" s="22"/>
      <c r="BG1077" s="22"/>
      <c r="BH1077" s="22"/>
      <c r="BI1077" s="22"/>
    </row>
    <row r="1078">
      <c r="A1078" s="25"/>
      <c r="B1078" s="50"/>
      <c r="C1078" s="56"/>
      <c r="D1078" s="120"/>
      <c r="E1078" s="53"/>
      <c r="H1078" s="106"/>
      <c r="I1078" s="72"/>
      <c r="J1078" s="21"/>
      <c r="K1078" s="21"/>
      <c r="L1078" s="21"/>
      <c r="M1078" s="22"/>
      <c r="N1078" s="22"/>
      <c r="O1078" s="22"/>
      <c r="P1078" s="22"/>
      <c r="Q1078" s="22"/>
      <c r="R1078" s="23"/>
      <c r="S1078" s="22"/>
      <c r="T1078" s="22"/>
      <c r="U1078" s="22"/>
      <c r="V1078" s="22"/>
      <c r="W1078" s="24"/>
      <c r="X1078" s="24"/>
      <c r="Y1078" s="22"/>
      <c r="Z1078" s="22"/>
      <c r="AA1078" s="22"/>
      <c r="AB1078" s="22"/>
      <c r="AC1078" s="22"/>
      <c r="AD1078" s="22"/>
      <c r="AE1078" s="22"/>
      <c r="AF1078" s="22"/>
      <c r="AG1078" s="22"/>
      <c r="AH1078" s="22"/>
      <c r="AI1078" s="22"/>
      <c r="AJ1078" s="22"/>
      <c r="AK1078" s="22"/>
      <c r="AL1078" s="22"/>
      <c r="AM1078" s="22"/>
      <c r="AN1078" s="22"/>
      <c r="AO1078" s="22"/>
      <c r="AP1078" s="22"/>
      <c r="AQ1078" s="22"/>
      <c r="AR1078" s="22"/>
      <c r="AS1078" s="22"/>
      <c r="AT1078" s="22"/>
      <c r="AU1078" s="22"/>
      <c r="AV1078" s="22"/>
      <c r="AW1078" s="22"/>
      <c r="AX1078" s="22"/>
      <c r="AY1078" s="22"/>
      <c r="AZ1078" s="22"/>
      <c r="BA1078" s="22"/>
      <c r="BB1078" s="22"/>
      <c r="BC1078" s="22"/>
      <c r="BD1078" s="22"/>
      <c r="BE1078" s="22"/>
      <c r="BF1078" s="22"/>
      <c r="BG1078" s="22"/>
      <c r="BH1078" s="22"/>
      <c r="BI1078" s="22"/>
    </row>
    <row r="1079">
      <c r="A1079" s="25"/>
      <c r="B1079" s="50"/>
      <c r="C1079" s="56"/>
      <c r="D1079" s="120"/>
      <c r="E1079" s="53"/>
      <c r="H1079" s="106"/>
      <c r="I1079" s="72"/>
      <c r="J1079" s="21"/>
      <c r="K1079" s="21"/>
      <c r="L1079" s="21"/>
      <c r="M1079" s="22"/>
      <c r="N1079" s="22"/>
      <c r="O1079" s="22"/>
      <c r="P1079" s="22"/>
      <c r="Q1079" s="22"/>
      <c r="R1079" s="23"/>
      <c r="S1079" s="22"/>
      <c r="T1079" s="22"/>
      <c r="U1079" s="22"/>
      <c r="V1079" s="22"/>
      <c r="W1079" s="24"/>
      <c r="X1079" s="24"/>
      <c r="Y1079" s="22"/>
      <c r="Z1079" s="22"/>
      <c r="AA1079" s="22"/>
      <c r="AB1079" s="22"/>
      <c r="AC1079" s="22"/>
      <c r="AD1079" s="22"/>
      <c r="AE1079" s="22"/>
      <c r="AF1079" s="22"/>
      <c r="AG1079" s="22"/>
      <c r="AH1079" s="22"/>
      <c r="AI1079" s="22"/>
      <c r="AJ1079" s="22"/>
      <c r="AK1079" s="22"/>
      <c r="AL1079" s="22"/>
      <c r="AM1079" s="22"/>
      <c r="AN1079" s="22"/>
      <c r="AO1079" s="22"/>
      <c r="AP1079" s="22"/>
      <c r="AQ1079" s="22"/>
      <c r="AR1079" s="22"/>
      <c r="AS1079" s="22"/>
      <c r="AT1079" s="22"/>
      <c r="AU1079" s="22"/>
      <c r="AV1079" s="22"/>
      <c r="AW1079" s="22"/>
      <c r="AX1079" s="22"/>
      <c r="AY1079" s="22"/>
      <c r="AZ1079" s="22"/>
      <c r="BA1079" s="22"/>
      <c r="BB1079" s="22"/>
      <c r="BC1079" s="22"/>
      <c r="BD1079" s="22"/>
      <c r="BE1079" s="22"/>
      <c r="BF1079" s="22"/>
      <c r="BG1079" s="22"/>
      <c r="BH1079" s="22"/>
      <c r="BI1079" s="22"/>
    </row>
    <row r="1080">
      <c r="A1080" s="25"/>
      <c r="B1080" s="50"/>
      <c r="C1080" s="56"/>
      <c r="D1080" s="120"/>
      <c r="E1080" s="53"/>
      <c r="H1080" s="106"/>
      <c r="I1080" s="72"/>
      <c r="J1080" s="21"/>
      <c r="K1080" s="21"/>
      <c r="L1080" s="21"/>
      <c r="M1080" s="22"/>
      <c r="N1080" s="22"/>
      <c r="O1080" s="22"/>
      <c r="P1080" s="22"/>
      <c r="Q1080" s="22"/>
      <c r="R1080" s="23"/>
      <c r="S1080" s="22"/>
      <c r="T1080" s="22"/>
      <c r="U1080" s="22"/>
      <c r="V1080" s="22"/>
      <c r="W1080" s="24"/>
      <c r="X1080" s="24"/>
      <c r="Y1080" s="22"/>
      <c r="Z1080" s="22"/>
      <c r="AA1080" s="22"/>
      <c r="AB1080" s="22"/>
      <c r="AC1080" s="22"/>
      <c r="AD1080" s="22"/>
      <c r="AE1080" s="22"/>
      <c r="AF1080" s="22"/>
      <c r="AG1080" s="22"/>
      <c r="AH1080" s="22"/>
      <c r="AI1080" s="22"/>
      <c r="AJ1080" s="22"/>
      <c r="AK1080" s="22"/>
      <c r="AL1080" s="22"/>
      <c r="AM1080" s="22"/>
      <c r="AN1080" s="22"/>
      <c r="AO1080" s="22"/>
      <c r="AP1080" s="22"/>
      <c r="AQ1080" s="22"/>
      <c r="AR1080" s="22"/>
      <c r="AS1080" s="22"/>
      <c r="AT1080" s="22"/>
      <c r="AU1080" s="22"/>
      <c r="AV1080" s="22"/>
      <c r="AW1080" s="22"/>
      <c r="AX1080" s="22"/>
      <c r="AY1080" s="22"/>
      <c r="AZ1080" s="22"/>
      <c r="BA1080" s="22"/>
      <c r="BB1080" s="22"/>
      <c r="BC1080" s="22"/>
      <c r="BD1080" s="22"/>
      <c r="BE1080" s="22"/>
      <c r="BF1080" s="22"/>
      <c r="BG1080" s="22"/>
      <c r="BH1080" s="22"/>
      <c r="BI1080" s="22"/>
    </row>
    <row r="1081">
      <c r="A1081" s="25"/>
      <c r="B1081" s="50"/>
      <c r="C1081" s="56"/>
      <c r="D1081" s="120"/>
      <c r="E1081" s="53"/>
      <c r="H1081" s="106"/>
      <c r="I1081" s="72"/>
      <c r="J1081" s="21"/>
      <c r="K1081" s="21"/>
      <c r="L1081" s="21"/>
      <c r="M1081" s="22"/>
      <c r="N1081" s="22"/>
      <c r="O1081" s="22"/>
      <c r="P1081" s="22"/>
      <c r="Q1081" s="22"/>
      <c r="R1081" s="23"/>
      <c r="S1081" s="22"/>
      <c r="T1081" s="22"/>
      <c r="U1081" s="22"/>
      <c r="V1081" s="22"/>
      <c r="W1081" s="24"/>
      <c r="X1081" s="24"/>
      <c r="Y1081" s="22"/>
      <c r="Z1081" s="22"/>
      <c r="AA1081" s="22"/>
      <c r="AB1081" s="22"/>
      <c r="AC1081" s="22"/>
      <c r="AD1081" s="22"/>
      <c r="AE1081" s="22"/>
      <c r="AF1081" s="22"/>
      <c r="AG1081" s="22"/>
      <c r="AH1081" s="22"/>
      <c r="AI1081" s="22"/>
      <c r="AJ1081" s="22"/>
      <c r="AK1081" s="22"/>
      <c r="AL1081" s="22"/>
      <c r="AM1081" s="22"/>
      <c r="AN1081" s="22"/>
      <c r="AO1081" s="22"/>
      <c r="AP1081" s="22"/>
      <c r="AQ1081" s="22"/>
      <c r="AR1081" s="22"/>
      <c r="AS1081" s="22"/>
      <c r="AT1081" s="22"/>
      <c r="AU1081" s="22"/>
      <c r="AV1081" s="22"/>
      <c r="AW1081" s="22"/>
      <c r="AX1081" s="22"/>
      <c r="AY1081" s="22"/>
      <c r="AZ1081" s="22"/>
      <c r="BA1081" s="22"/>
      <c r="BB1081" s="22"/>
      <c r="BC1081" s="22"/>
      <c r="BD1081" s="22"/>
      <c r="BE1081" s="22"/>
      <c r="BF1081" s="22"/>
      <c r="BG1081" s="22"/>
      <c r="BH1081" s="22"/>
      <c r="BI1081" s="22"/>
    </row>
    <row r="1082">
      <c r="A1082" s="25"/>
      <c r="B1082" s="50"/>
      <c r="C1082" s="56"/>
      <c r="D1082" s="120"/>
      <c r="E1082" s="53"/>
      <c r="H1082" s="106"/>
      <c r="I1082" s="72"/>
      <c r="J1082" s="21"/>
      <c r="K1082" s="21"/>
      <c r="L1082" s="21"/>
      <c r="M1082" s="22"/>
      <c r="N1082" s="22"/>
      <c r="O1082" s="22"/>
      <c r="P1082" s="22"/>
      <c r="Q1082" s="22"/>
      <c r="R1082" s="23"/>
      <c r="S1082" s="22"/>
      <c r="T1082" s="22"/>
      <c r="U1082" s="22"/>
      <c r="V1082" s="22"/>
      <c r="W1082" s="24"/>
      <c r="X1082" s="24"/>
      <c r="Y1082" s="22"/>
      <c r="Z1082" s="22"/>
      <c r="AA1082" s="22"/>
      <c r="AB1082" s="22"/>
      <c r="AC1082" s="22"/>
      <c r="AD1082" s="22"/>
      <c r="AE1082" s="22"/>
      <c r="AF1082" s="22"/>
      <c r="AG1082" s="22"/>
      <c r="AH1082" s="22"/>
      <c r="AI1082" s="22"/>
      <c r="AJ1082" s="22"/>
      <c r="AK1082" s="22"/>
      <c r="AL1082" s="22"/>
      <c r="AM1082" s="22"/>
      <c r="AN1082" s="22"/>
      <c r="AO1082" s="22"/>
      <c r="AP1082" s="22"/>
      <c r="AQ1082" s="22"/>
      <c r="AR1082" s="22"/>
      <c r="AS1082" s="22"/>
      <c r="AT1082" s="22"/>
      <c r="AU1082" s="22"/>
      <c r="AV1082" s="22"/>
      <c r="AW1082" s="22"/>
      <c r="AX1082" s="22"/>
      <c r="AY1082" s="22"/>
      <c r="AZ1082" s="22"/>
      <c r="BA1082" s="22"/>
      <c r="BB1082" s="22"/>
      <c r="BC1082" s="22"/>
      <c r="BD1082" s="22"/>
      <c r="BE1082" s="22"/>
      <c r="BF1082" s="22"/>
      <c r="BG1082" s="22"/>
      <c r="BH1082" s="22"/>
      <c r="BI1082" s="22"/>
    </row>
    <row r="1083">
      <c r="A1083" s="25"/>
      <c r="B1083" s="50"/>
      <c r="C1083" s="56"/>
      <c r="D1083" s="120"/>
      <c r="E1083" s="53"/>
      <c r="H1083" s="106"/>
      <c r="I1083" s="72"/>
      <c r="J1083" s="21"/>
      <c r="K1083" s="21"/>
      <c r="L1083" s="21"/>
      <c r="M1083" s="22"/>
      <c r="N1083" s="22"/>
      <c r="O1083" s="22"/>
      <c r="P1083" s="22"/>
      <c r="Q1083" s="22"/>
      <c r="R1083" s="23"/>
      <c r="S1083" s="22"/>
      <c r="T1083" s="22"/>
      <c r="U1083" s="22"/>
      <c r="V1083" s="22"/>
      <c r="W1083" s="24"/>
      <c r="X1083" s="24"/>
      <c r="Y1083" s="22"/>
      <c r="Z1083" s="22"/>
      <c r="AA1083" s="22"/>
      <c r="AB1083" s="22"/>
      <c r="AC1083" s="22"/>
      <c r="AD1083" s="22"/>
      <c r="AE1083" s="22"/>
      <c r="AF1083" s="22"/>
      <c r="AG1083" s="22"/>
      <c r="AH1083" s="22"/>
      <c r="AI1083" s="22"/>
      <c r="AJ1083" s="22"/>
      <c r="AK1083" s="22"/>
      <c r="AL1083" s="22"/>
      <c r="AM1083" s="22"/>
      <c r="AN1083" s="22"/>
      <c r="AO1083" s="22"/>
      <c r="AP1083" s="22"/>
      <c r="AQ1083" s="22"/>
      <c r="AR1083" s="22"/>
      <c r="AS1083" s="22"/>
      <c r="AT1083" s="22"/>
      <c r="AU1083" s="22"/>
      <c r="AV1083" s="22"/>
      <c r="AW1083" s="22"/>
      <c r="AX1083" s="22"/>
      <c r="AY1083" s="22"/>
      <c r="AZ1083" s="22"/>
      <c r="BA1083" s="22"/>
      <c r="BB1083" s="22"/>
      <c r="BC1083" s="22"/>
      <c r="BD1083" s="22"/>
      <c r="BE1083" s="22"/>
      <c r="BF1083" s="22"/>
      <c r="BG1083" s="22"/>
      <c r="BH1083" s="22"/>
      <c r="BI1083" s="22"/>
    </row>
    <row r="1084">
      <c r="A1084" s="25"/>
      <c r="B1084" s="50"/>
      <c r="C1084" s="56"/>
      <c r="D1084" s="120"/>
      <c r="E1084" s="53"/>
      <c r="H1084" s="106"/>
      <c r="I1084" s="72"/>
      <c r="J1084" s="21"/>
      <c r="K1084" s="21"/>
      <c r="L1084" s="21"/>
      <c r="M1084" s="22"/>
      <c r="N1084" s="22"/>
      <c r="O1084" s="22"/>
      <c r="P1084" s="22"/>
      <c r="Q1084" s="22"/>
      <c r="R1084" s="23"/>
      <c r="S1084" s="22"/>
      <c r="T1084" s="22"/>
      <c r="U1084" s="22"/>
      <c r="V1084" s="22"/>
      <c r="W1084" s="24"/>
      <c r="X1084" s="24"/>
      <c r="Y1084" s="22"/>
      <c r="Z1084" s="22"/>
      <c r="AA1084" s="22"/>
      <c r="AB1084" s="22"/>
      <c r="AC1084" s="22"/>
      <c r="AD1084" s="22"/>
      <c r="AE1084" s="22"/>
      <c r="AF1084" s="22"/>
      <c r="AG1084" s="22"/>
      <c r="AH1084" s="22"/>
      <c r="AI1084" s="22"/>
      <c r="AJ1084" s="22"/>
      <c r="AK1084" s="22"/>
      <c r="AL1084" s="22"/>
      <c r="AM1084" s="22"/>
      <c r="AN1084" s="22"/>
      <c r="AO1084" s="22"/>
      <c r="AP1084" s="22"/>
      <c r="AQ1084" s="22"/>
      <c r="AR1084" s="22"/>
      <c r="AS1084" s="22"/>
      <c r="AT1084" s="22"/>
      <c r="AU1084" s="22"/>
      <c r="AV1084" s="22"/>
      <c r="AW1084" s="22"/>
      <c r="AX1084" s="22"/>
      <c r="AY1084" s="22"/>
      <c r="AZ1084" s="22"/>
      <c r="BA1084" s="22"/>
      <c r="BB1084" s="22"/>
      <c r="BC1084" s="22"/>
      <c r="BD1084" s="22"/>
      <c r="BE1084" s="22"/>
      <c r="BF1084" s="22"/>
      <c r="BG1084" s="22"/>
      <c r="BH1084" s="22"/>
      <c r="BI1084" s="22"/>
    </row>
    <row r="1085">
      <c r="A1085" s="25"/>
      <c r="B1085" s="50"/>
      <c r="C1085" s="56"/>
      <c r="D1085" s="120"/>
      <c r="E1085" s="53"/>
      <c r="H1085" s="106"/>
      <c r="I1085" s="72"/>
      <c r="J1085" s="21"/>
      <c r="K1085" s="21"/>
      <c r="L1085" s="21"/>
      <c r="M1085" s="22"/>
      <c r="N1085" s="22"/>
      <c r="O1085" s="22"/>
      <c r="P1085" s="22"/>
      <c r="Q1085" s="22"/>
      <c r="R1085" s="23"/>
      <c r="S1085" s="22"/>
      <c r="T1085" s="22"/>
      <c r="U1085" s="22"/>
      <c r="V1085" s="22"/>
      <c r="W1085" s="24"/>
      <c r="X1085" s="24"/>
      <c r="Y1085" s="22"/>
      <c r="Z1085" s="22"/>
      <c r="AA1085" s="22"/>
      <c r="AB1085" s="22"/>
      <c r="AC1085" s="22"/>
      <c r="AD1085" s="22"/>
      <c r="AE1085" s="22"/>
      <c r="AF1085" s="22"/>
      <c r="AG1085" s="22"/>
      <c r="AH1085" s="22"/>
      <c r="AI1085" s="22"/>
      <c r="AJ1085" s="22"/>
      <c r="AK1085" s="22"/>
      <c r="AL1085" s="22"/>
      <c r="AM1085" s="22"/>
      <c r="AN1085" s="22"/>
      <c r="AO1085" s="22"/>
      <c r="AP1085" s="22"/>
      <c r="AQ1085" s="22"/>
      <c r="AR1085" s="22"/>
      <c r="AS1085" s="22"/>
      <c r="AT1085" s="22"/>
      <c r="AU1085" s="22"/>
      <c r="AV1085" s="22"/>
      <c r="AW1085" s="22"/>
      <c r="AX1085" s="22"/>
      <c r="AY1085" s="22"/>
      <c r="AZ1085" s="22"/>
      <c r="BA1085" s="22"/>
      <c r="BB1085" s="22"/>
      <c r="BC1085" s="22"/>
      <c r="BD1085" s="22"/>
      <c r="BE1085" s="22"/>
      <c r="BF1085" s="22"/>
      <c r="BG1085" s="22"/>
      <c r="BH1085" s="22"/>
      <c r="BI1085" s="22"/>
    </row>
    <row r="1086">
      <c r="A1086" s="25"/>
      <c r="B1086" s="50"/>
      <c r="C1086" s="56"/>
      <c r="D1086" s="120"/>
      <c r="E1086" s="53"/>
      <c r="H1086" s="106"/>
      <c r="I1086" s="72"/>
      <c r="J1086" s="21"/>
      <c r="K1086" s="21"/>
      <c r="L1086" s="21"/>
      <c r="M1086" s="22"/>
      <c r="N1086" s="22"/>
      <c r="O1086" s="22"/>
      <c r="P1086" s="22"/>
      <c r="Q1086" s="22"/>
      <c r="R1086" s="23"/>
      <c r="S1086" s="22"/>
      <c r="T1086" s="22"/>
      <c r="U1086" s="22"/>
      <c r="V1086" s="22"/>
      <c r="W1086" s="24"/>
      <c r="X1086" s="24"/>
      <c r="Y1086" s="22"/>
      <c r="Z1086" s="22"/>
      <c r="AA1086" s="22"/>
      <c r="AB1086" s="22"/>
      <c r="AC1086" s="22"/>
      <c r="AD1086" s="22"/>
      <c r="AE1086" s="22"/>
      <c r="AF1086" s="22"/>
      <c r="AG1086" s="22"/>
      <c r="AH1086" s="22"/>
      <c r="AI1086" s="22"/>
      <c r="AJ1086" s="22"/>
      <c r="AK1086" s="22"/>
      <c r="AL1086" s="22"/>
      <c r="AM1086" s="22"/>
      <c r="AN1086" s="22"/>
      <c r="AO1086" s="22"/>
      <c r="AP1086" s="22"/>
      <c r="AQ1086" s="22"/>
      <c r="AR1086" s="22"/>
      <c r="AS1086" s="22"/>
      <c r="AT1086" s="22"/>
      <c r="AU1086" s="22"/>
      <c r="AV1086" s="22"/>
      <c r="AW1086" s="22"/>
      <c r="AX1086" s="22"/>
      <c r="AY1086" s="22"/>
      <c r="AZ1086" s="22"/>
      <c r="BA1086" s="22"/>
      <c r="BB1086" s="22"/>
      <c r="BC1086" s="22"/>
      <c r="BD1086" s="22"/>
      <c r="BE1086" s="22"/>
      <c r="BF1086" s="22"/>
      <c r="BG1086" s="22"/>
      <c r="BH1086" s="22"/>
      <c r="BI1086" s="22"/>
    </row>
    <row r="1087">
      <c r="A1087" s="25"/>
      <c r="B1087" s="50"/>
      <c r="C1087" s="56"/>
      <c r="D1087" s="120"/>
      <c r="E1087" s="53"/>
      <c r="H1087" s="106"/>
      <c r="I1087" s="72"/>
      <c r="J1087" s="21"/>
      <c r="K1087" s="21"/>
      <c r="L1087" s="21"/>
      <c r="M1087" s="22"/>
      <c r="N1087" s="22"/>
      <c r="O1087" s="22"/>
      <c r="P1087" s="22"/>
      <c r="Q1087" s="22"/>
      <c r="R1087" s="23"/>
      <c r="S1087" s="22"/>
      <c r="T1087" s="22"/>
      <c r="U1087" s="22"/>
      <c r="V1087" s="22"/>
      <c r="W1087" s="24"/>
      <c r="X1087" s="24"/>
      <c r="Y1087" s="22"/>
      <c r="Z1087" s="22"/>
      <c r="AA1087" s="22"/>
      <c r="AB1087" s="22"/>
      <c r="AC1087" s="22"/>
      <c r="AD1087" s="22"/>
      <c r="AE1087" s="22"/>
      <c r="AF1087" s="22"/>
      <c r="AG1087" s="22"/>
      <c r="AH1087" s="22"/>
      <c r="AI1087" s="22"/>
      <c r="AJ1087" s="22"/>
      <c r="AK1087" s="22"/>
      <c r="AL1087" s="22"/>
      <c r="AM1087" s="22"/>
      <c r="AN1087" s="22"/>
      <c r="AO1087" s="22"/>
      <c r="AP1087" s="22"/>
      <c r="AQ1087" s="22"/>
      <c r="AR1087" s="22"/>
      <c r="AS1087" s="22"/>
      <c r="AT1087" s="22"/>
      <c r="AU1087" s="22"/>
      <c r="AV1087" s="22"/>
      <c r="AW1087" s="22"/>
      <c r="AX1087" s="22"/>
      <c r="AY1087" s="22"/>
      <c r="AZ1087" s="22"/>
      <c r="BA1087" s="22"/>
      <c r="BB1087" s="22"/>
      <c r="BC1087" s="22"/>
      <c r="BD1087" s="22"/>
      <c r="BE1087" s="22"/>
      <c r="BF1087" s="22"/>
      <c r="BG1087" s="22"/>
      <c r="BH1087" s="22"/>
      <c r="BI1087" s="22"/>
    </row>
    <row r="1088">
      <c r="A1088" s="25"/>
      <c r="B1088" s="50"/>
      <c r="C1088" s="56"/>
      <c r="D1088" s="120"/>
      <c r="E1088" s="53"/>
      <c r="H1088" s="106"/>
      <c r="I1088" s="72"/>
      <c r="J1088" s="21"/>
      <c r="K1088" s="21"/>
      <c r="L1088" s="21"/>
      <c r="M1088" s="22"/>
      <c r="N1088" s="22"/>
      <c r="O1088" s="22"/>
      <c r="P1088" s="22"/>
      <c r="Q1088" s="22"/>
      <c r="R1088" s="23"/>
      <c r="S1088" s="22"/>
      <c r="T1088" s="22"/>
      <c r="U1088" s="22"/>
      <c r="V1088" s="22"/>
      <c r="W1088" s="24"/>
      <c r="X1088" s="24"/>
      <c r="Y1088" s="22"/>
      <c r="Z1088" s="22"/>
      <c r="AA1088" s="22"/>
      <c r="AB1088" s="22"/>
      <c r="AC1088" s="22"/>
      <c r="AD1088" s="22"/>
      <c r="AE1088" s="22"/>
      <c r="AF1088" s="22"/>
      <c r="AG1088" s="22"/>
      <c r="AH1088" s="22"/>
      <c r="AI1088" s="22"/>
      <c r="AJ1088" s="22"/>
      <c r="AK1088" s="22"/>
      <c r="AL1088" s="22"/>
      <c r="AM1088" s="22"/>
      <c r="AN1088" s="22"/>
      <c r="AO1088" s="22"/>
      <c r="AP1088" s="22"/>
      <c r="AQ1088" s="22"/>
      <c r="AR1088" s="22"/>
      <c r="AS1088" s="22"/>
      <c r="AT1088" s="22"/>
      <c r="AU1088" s="22"/>
      <c r="AV1088" s="22"/>
      <c r="AW1088" s="22"/>
      <c r="AX1088" s="22"/>
      <c r="AY1088" s="22"/>
      <c r="AZ1088" s="22"/>
      <c r="BA1088" s="22"/>
      <c r="BB1088" s="22"/>
      <c r="BC1088" s="22"/>
      <c r="BD1088" s="22"/>
      <c r="BE1088" s="22"/>
      <c r="BF1088" s="22"/>
      <c r="BG1088" s="22"/>
      <c r="BH1088" s="22"/>
      <c r="BI1088" s="22"/>
    </row>
    <row r="1089">
      <c r="A1089" s="25"/>
      <c r="B1089" s="50"/>
      <c r="C1089" s="56"/>
      <c r="D1089" s="120"/>
      <c r="E1089" s="53"/>
      <c r="H1089" s="106"/>
      <c r="I1089" s="72"/>
      <c r="J1089" s="21"/>
      <c r="K1089" s="21"/>
      <c r="L1089" s="21"/>
      <c r="M1089" s="22"/>
      <c r="N1089" s="22"/>
      <c r="O1089" s="22"/>
      <c r="P1089" s="22"/>
      <c r="Q1089" s="22"/>
      <c r="R1089" s="23"/>
      <c r="S1089" s="22"/>
      <c r="T1089" s="22"/>
      <c r="U1089" s="22"/>
      <c r="V1089" s="22"/>
      <c r="W1089" s="24"/>
      <c r="X1089" s="24"/>
      <c r="Y1089" s="22"/>
      <c r="Z1089" s="22"/>
      <c r="AA1089" s="22"/>
      <c r="AB1089" s="22"/>
      <c r="AC1089" s="22"/>
      <c r="AD1089" s="22"/>
      <c r="AE1089" s="22"/>
      <c r="AF1089" s="22"/>
      <c r="AG1089" s="22"/>
      <c r="AH1089" s="22"/>
      <c r="AI1089" s="22"/>
      <c r="AJ1089" s="22"/>
      <c r="AK1089" s="22"/>
      <c r="AL1089" s="22"/>
      <c r="AM1089" s="22"/>
      <c r="AN1089" s="22"/>
      <c r="AO1089" s="22"/>
      <c r="AP1089" s="22"/>
      <c r="AQ1089" s="22"/>
      <c r="AR1089" s="22"/>
      <c r="AS1089" s="22"/>
      <c r="AT1089" s="22"/>
      <c r="AU1089" s="22"/>
      <c r="AV1089" s="22"/>
      <c r="AW1089" s="22"/>
      <c r="AX1089" s="22"/>
      <c r="AY1089" s="22"/>
      <c r="AZ1089" s="22"/>
      <c r="BA1089" s="22"/>
      <c r="BB1089" s="22"/>
      <c r="BC1089" s="22"/>
      <c r="BD1089" s="22"/>
      <c r="BE1089" s="22"/>
      <c r="BF1089" s="22"/>
      <c r="BG1089" s="22"/>
      <c r="BH1089" s="22"/>
      <c r="BI1089" s="22"/>
    </row>
    <row r="1090">
      <c r="A1090" s="25"/>
      <c r="B1090" s="50"/>
      <c r="C1090" s="56"/>
      <c r="D1090" s="120"/>
      <c r="E1090" s="53"/>
      <c r="H1090" s="106"/>
      <c r="I1090" s="72"/>
      <c r="J1090" s="21"/>
      <c r="K1090" s="21"/>
      <c r="L1090" s="21"/>
      <c r="M1090" s="22"/>
      <c r="N1090" s="22"/>
      <c r="O1090" s="22"/>
      <c r="P1090" s="22"/>
      <c r="Q1090" s="22"/>
      <c r="R1090" s="23"/>
      <c r="S1090" s="22"/>
      <c r="T1090" s="22"/>
      <c r="U1090" s="22"/>
      <c r="V1090" s="22"/>
      <c r="W1090" s="24"/>
      <c r="X1090" s="24"/>
      <c r="Y1090" s="22"/>
      <c r="Z1090" s="22"/>
      <c r="AA1090" s="22"/>
      <c r="AB1090" s="22"/>
      <c r="AC1090" s="22"/>
      <c r="AD1090" s="22"/>
      <c r="AE1090" s="22"/>
      <c r="AF1090" s="22"/>
      <c r="AG1090" s="22"/>
      <c r="AH1090" s="22"/>
      <c r="AI1090" s="22"/>
      <c r="AJ1090" s="22"/>
      <c r="AK1090" s="22"/>
      <c r="AL1090" s="22"/>
      <c r="AM1090" s="22"/>
      <c r="AN1090" s="22"/>
      <c r="AO1090" s="22"/>
      <c r="AP1090" s="22"/>
      <c r="AQ1090" s="22"/>
      <c r="AR1090" s="22"/>
      <c r="AS1090" s="22"/>
      <c r="AT1090" s="22"/>
      <c r="AU1090" s="22"/>
      <c r="AV1090" s="22"/>
      <c r="AW1090" s="22"/>
      <c r="AX1090" s="22"/>
      <c r="AY1090" s="22"/>
      <c r="AZ1090" s="22"/>
      <c r="BA1090" s="22"/>
      <c r="BB1090" s="22"/>
      <c r="BC1090" s="22"/>
      <c r="BD1090" s="22"/>
      <c r="BE1090" s="22"/>
      <c r="BF1090" s="22"/>
      <c r="BG1090" s="22"/>
      <c r="BH1090" s="22"/>
      <c r="BI1090" s="22"/>
    </row>
    <row r="1091">
      <c r="A1091" s="25"/>
      <c r="B1091" s="50"/>
      <c r="C1091" s="56"/>
      <c r="D1091" s="120"/>
      <c r="E1091" s="53"/>
      <c r="H1091" s="106"/>
      <c r="I1091" s="72"/>
      <c r="J1091" s="21"/>
      <c r="K1091" s="21"/>
      <c r="L1091" s="21"/>
      <c r="M1091" s="22"/>
      <c r="N1091" s="22"/>
      <c r="O1091" s="22"/>
      <c r="P1091" s="22"/>
      <c r="Q1091" s="22"/>
      <c r="R1091" s="23"/>
      <c r="S1091" s="22"/>
      <c r="T1091" s="22"/>
      <c r="U1091" s="22"/>
      <c r="V1091" s="22"/>
      <c r="W1091" s="24"/>
      <c r="X1091" s="24"/>
      <c r="Y1091" s="22"/>
      <c r="Z1091" s="22"/>
      <c r="AA1091" s="22"/>
      <c r="AB1091" s="22"/>
      <c r="AC1091" s="22"/>
      <c r="AD1091" s="22"/>
      <c r="AE1091" s="22"/>
      <c r="AF1091" s="22"/>
      <c r="AG1091" s="22"/>
      <c r="AH1091" s="22"/>
      <c r="AI1091" s="22"/>
      <c r="AJ1091" s="22"/>
      <c r="AK1091" s="22"/>
      <c r="AL1091" s="22"/>
      <c r="AM1091" s="22"/>
      <c r="AN1091" s="22"/>
      <c r="AO1091" s="22"/>
      <c r="AP1091" s="22"/>
      <c r="AQ1091" s="22"/>
      <c r="AR1091" s="22"/>
      <c r="AS1091" s="22"/>
      <c r="AT1091" s="22"/>
      <c r="AU1091" s="22"/>
      <c r="AV1091" s="22"/>
      <c r="AW1091" s="22"/>
      <c r="AX1091" s="22"/>
      <c r="AY1091" s="22"/>
      <c r="AZ1091" s="22"/>
      <c r="BA1091" s="22"/>
      <c r="BB1091" s="22"/>
      <c r="BC1091" s="22"/>
      <c r="BD1091" s="22"/>
      <c r="BE1091" s="22"/>
      <c r="BF1091" s="22"/>
      <c r="BG1091" s="22"/>
      <c r="BH1091" s="22"/>
      <c r="BI1091" s="22"/>
    </row>
    <row r="1092">
      <c r="A1092" s="25"/>
      <c r="B1092" s="50"/>
      <c r="C1092" s="56"/>
      <c r="D1092" s="120"/>
      <c r="E1092" s="53"/>
      <c r="H1092" s="106"/>
      <c r="I1092" s="72"/>
      <c r="J1092" s="21"/>
      <c r="K1092" s="21"/>
      <c r="L1092" s="21"/>
      <c r="M1092" s="22"/>
      <c r="N1092" s="22"/>
      <c r="O1092" s="22"/>
      <c r="P1092" s="22"/>
      <c r="Q1092" s="22"/>
      <c r="R1092" s="23"/>
      <c r="S1092" s="22"/>
      <c r="T1092" s="22"/>
      <c r="U1092" s="22"/>
      <c r="V1092" s="22"/>
      <c r="W1092" s="24"/>
      <c r="X1092" s="24"/>
      <c r="Y1092" s="22"/>
      <c r="Z1092" s="22"/>
      <c r="AA1092" s="22"/>
      <c r="AB1092" s="22"/>
      <c r="AC1092" s="22"/>
      <c r="AD1092" s="22"/>
      <c r="AE1092" s="22"/>
      <c r="AF1092" s="22"/>
      <c r="AG1092" s="22"/>
      <c r="AH1092" s="22"/>
      <c r="AI1092" s="22"/>
      <c r="AJ1092" s="22"/>
      <c r="AK1092" s="22"/>
      <c r="AL1092" s="22"/>
      <c r="AM1092" s="22"/>
      <c r="AN1092" s="22"/>
      <c r="AO1092" s="22"/>
      <c r="AP1092" s="22"/>
      <c r="AQ1092" s="22"/>
      <c r="AR1092" s="22"/>
      <c r="AS1092" s="22"/>
      <c r="AT1092" s="22"/>
      <c r="AU1092" s="22"/>
      <c r="AV1092" s="22"/>
      <c r="AW1092" s="22"/>
      <c r="AX1092" s="22"/>
      <c r="AY1092" s="22"/>
      <c r="AZ1092" s="22"/>
      <c r="BA1092" s="22"/>
      <c r="BB1092" s="22"/>
      <c r="BC1092" s="22"/>
      <c r="BD1092" s="22"/>
      <c r="BE1092" s="22"/>
      <c r="BF1092" s="22"/>
      <c r="BG1092" s="22"/>
      <c r="BH1092" s="22"/>
      <c r="BI1092" s="22"/>
    </row>
    <row r="1093">
      <c r="A1093" s="25"/>
      <c r="B1093" s="50"/>
      <c r="C1093" s="56"/>
      <c r="D1093" s="120"/>
      <c r="E1093" s="53"/>
      <c r="H1093" s="106"/>
      <c r="I1093" s="72"/>
      <c r="J1093" s="21"/>
      <c r="K1093" s="21"/>
      <c r="L1093" s="21"/>
      <c r="M1093" s="22"/>
      <c r="N1093" s="22"/>
      <c r="O1093" s="22"/>
      <c r="P1093" s="22"/>
      <c r="Q1093" s="22"/>
      <c r="R1093" s="23"/>
      <c r="S1093" s="22"/>
      <c r="T1093" s="22"/>
      <c r="U1093" s="22"/>
      <c r="V1093" s="22"/>
      <c r="W1093" s="24"/>
      <c r="X1093" s="24"/>
      <c r="Y1093" s="22"/>
      <c r="Z1093" s="22"/>
      <c r="AA1093" s="22"/>
      <c r="AB1093" s="22"/>
      <c r="AC1093" s="22"/>
      <c r="AD1093" s="22"/>
      <c r="AE1093" s="22"/>
      <c r="AF1093" s="22"/>
      <c r="AG1093" s="22"/>
      <c r="AH1093" s="22"/>
      <c r="AI1093" s="22"/>
      <c r="AJ1093" s="22"/>
      <c r="AK1093" s="22"/>
      <c r="AL1093" s="22"/>
      <c r="AM1093" s="22"/>
      <c r="AN1093" s="22"/>
      <c r="AO1093" s="22"/>
      <c r="AP1093" s="22"/>
      <c r="AQ1093" s="22"/>
      <c r="AR1093" s="22"/>
      <c r="AS1093" s="22"/>
      <c r="AT1093" s="22"/>
      <c r="AU1093" s="22"/>
      <c r="AV1093" s="22"/>
      <c r="AW1093" s="22"/>
      <c r="AX1093" s="22"/>
      <c r="AY1093" s="22"/>
      <c r="AZ1093" s="22"/>
      <c r="BA1093" s="22"/>
      <c r="BB1093" s="22"/>
      <c r="BC1093" s="22"/>
      <c r="BD1093" s="22"/>
      <c r="BE1093" s="22"/>
      <c r="BF1093" s="22"/>
      <c r="BG1093" s="22"/>
      <c r="BH1093" s="22"/>
      <c r="BI1093" s="22"/>
    </row>
    <row r="1094">
      <c r="A1094" s="25"/>
      <c r="B1094" s="50"/>
      <c r="C1094" s="56"/>
      <c r="D1094" s="120"/>
      <c r="E1094" s="53"/>
      <c r="H1094" s="106"/>
      <c r="I1094" s="72"/>
      <c r="J1094" s="21"/>
      <c r="K1094" s="21"/>
      <c r="L1094" s="21"/>
      <c r="M1094" s="22"/>
      <c r="N1094" s="22"/>
      <c r="O1094" s="22"/>
      <c r="P1094" s="22"/>
      <c r="Q1094" s="22"/>
      <c r="R1094" s="23"/>
      <c r="S1094" s="22"/>
      <c r="T1094" s="22"/>
      <c r="U1094" s="22"/>
      <c r="V1094" s="22"/>
      <c r="W1094" s="24"/>
      <c r="X1094" s="24"/>
      <c r="Y1094" s="22"/>
      <c r="Z1094" s="22"/>
      <c r="AA1094" s="22"/>
      <c r="AB1094" s="22"/>
      <c r="AC1094" s="22"/>
      <c r="AD1094" s="22"/>
      <c r="AE1094" s="22"/>
      <c r="AF1094" s="22"/>
      <c r="AG1094" s="22"/>
      <c r="AH1094" s="22"/>
      <c r="AI1094" s="22"/>
      <c r="AJ1094" s="22"/>
      <c r="AK1094" s="22"/>
      <c r="AL1094" s="22"/>
      <c r="AM1094" s="22"/>
      <c r="AN1094" s="22"/>
      <c r="AO1094" s="22"/>
      <c r="AP1094" s="22"/>
      <c r="AQ1094" s="22"/>
      <c r="AR1094" s="22"/>
      <c r="AS1094" s="22"/>
      <c r="AT1094" s="22"/>
      <c r="AU1094" s="22"/>
      <c r="AV1094" s="22"/>
      <c r="AW1094" s="22"/>
      <c r="AX1094" s="22"/>
      <c r="AY1094" s="22"/>
      <c r="AZ1094" s="22"/>
      <c r="BA1094" s="22"/>
      <c r="BB1094" s="22"/>
      <c r="BC1094" s="22"/>
      <c r="BD1094" s="22"/>
      <c r="BE1094" s="22"/>
      <c r="BF1094" s="22"/>
      <c r="BG1094" s="22"/>
      <c r="BH1094" s="22"/>
      <c r="BI1094" s="22"/>
    </row>
    <row r="1095">
      <c r="A1095" s="25"/>
      <c r="B1095" s="50"/>
      <c r="C1095" s="56"/>
      <c r="D1095" s="120"/>
      <c r="E1095" s="53"/>
      <c r="H1095" s="106"/>
      <c r="I1095" s="72"/>
      <c r="J1095" s="21"/>
      <c r="K1095" s="21"/>
      <c r="L1095" s="21"/>
      <c r="M1095" s="22"/>
      <c r="N1095" s="22"/>
      <c r="O1095" s="22"/>
      <c r="P1095" s="22"/>
      <c r="Q1095" s="22"/>
      <c r="R1095" s="23"/>
      <c r="S1095" s="22"/>
      <c r="T1095" s="22"/>
      <c r="U1095" s="22"/>
      <c r="V1095" s="22"/>
      <c r="W1095" s="24"/>
      <c r="X1095" s="24"/>
      <c r="Y1095" s="22"/>
      <c r="Z1095" s="22"/>
      <c r="AA1095" s="22"/>
      <c r="AB1095" s="22"/>
      <c r="AC1095" s="22"/>
      <c r="AD1095" s="22"/>
      <c r="AE1095" s="22"/>
      <c r="AF1095" s="22"/>
      <c r="AG1095" s="22"/>
      <c r="AH1095" s="22"/>
      <c r="AI1095" s="22"/>
      <c r="AJ1095" s="22"/>
      <c r="AK1095" s="22"/>
      <c r="AL1095" s="22"/>
      <c r="AM1095" s="22"/>
      <c r="AN1095" s="22"/>
      <c r="AO1095" s="22"/>
      <c r="AP1095" s="22"/>
      <c r="AQ1095" s="22"/>
      <c r="AR1095" s="22"/>
      <c r="AS1095" s="22"/>
      <c r="AT1095" s="22"/>
      <c r="AU1095" s="22"/>
      <c r="AV1095" s="22"/>
      <c r="AW1095" s="22"/>
      <c r="AX1095" s="22"/>
      <c r="AY1095" s="22"/>
      <c r="AZ1095" s="22"/>
      <c r="BA1095" s="22"/>
      <c r="BB1095" s="22"/>
      <c r="BC1095" s="22"/>
      <c r="BD1095" s="22"/>
      <c r="BE1095" s="22"/>
      <c r="BF1095" s="22"/>
      <c r="BG1095" s="22"/>
      <c r="BH1095" s="22"/>
      <c r="BI1095" s="22"/>
    </row>
    <row r="1096">
      <c r="A1096" s="25"/>
      <c r="B1096" s="50"/>
      <c r="C1096" s="56"/>
      <c r="D1096" s="120"/>
      <c r="E1096" s="53"/>
      <c r="H1096" s="106"/>
      <c r="I1096" s="72"/>
      <c r="J1096" s="21"/>
      <c r="K1096" s="21"/>
      <c r="L1096" s="21"/>
      <c r="M1096" s="22"/>
      <c r="N1096" s="22"/>
      <c r="O1096" s="22"/>
      <c r="P1096" s="22"/>
      <c r="Q1096" s="22"/>
      <c r="R1096" s="23"/>
      <c r="S1096" s="22"/>
      <c r="T1096" s="22"/>
      <c r="U1096" s="22"/>
      <c r="V1096" s="22"/>
      <c r="W1096" s="24"/>
      <c r="X1096" s="24"/>
      <c r="Y1096" s="22"/>
      <c r="Z1096" s="22"/>
      <c r="AA1096" s="22"/>
      <c r="AB1096" s="22"/>
      <c r="AC1096" s="22"/>
      <c r="AD1096" s="22"/>
      <c r="AE1096" s="22"/>
      <c r="AF1096" s="22"/>
      <c r="AG1096" s="22"/>
      <c r="AH1096" s="22"/>
      <c r="AI1096" s="22"/>
      <c r="AJ1096" s="22"/>
      <c r="AK1096" s="22"/>
      <c r="AL1096" s="22"/>
      <c r="AM1096" s="22"/>
      <c r="AN1096" s="22"/>
      <c r="AO1096" s="22"/>
      <c r="AP1096" s="22"/>
      <c r="AQ1096" s="22"/>
      <c r="AR1096" s="22"/>
      <c r="AS1096" s="22"/>
      <c r="AT1096" s="22"/>
      <c r="AU1096" s="22"/>
      <c r="AV1096" s="22"/>
      <c r="AW1096" s="22"/>
      <c r="AX1096" s="22"/>
      <c r="AY1096" s="22"/>
      <c r="AZ1096" s="22"/>
      <c r="BA1096" s="22"/>
      <c r="BB1096" s="22"/>
      <c r="BC1096" s="22"/>
      <c r="BD1096" s="22"/>
      <c r="BE1096" s="22"/>
      <c r="BF1096" s="22"/>
      <c r="BG1096" s="22"/>
      <c r="BH1096" s="22"/>
      <c r="BI1096" s="22"/>
    </row>
    <row r="1097">
      <c r="A1097" s="25"/>
      <c r="B1097" s="50"/>
      <c r="C1097" s="56"/>
      <c r="D1097" s="120"/>
      <c r="E1097" s="53"/>
      <c r="H1097" s="106"/>
      <c r="I1097" s="72"/>
      <c r="J1097" s="21"/>
      <c r="K1097" s="21"/>
      <c r="L1097" s="21"/>
      <c r="M1097" s="22"/>
      <c r="N1097" s="22"/>
      <c r="O1097" s="22"/>
      <c r="P1097" s="22"/>
      <c r="Q1097" s="22"/>
      <c r="R1097" s="23"/>
      <c r="S1097" s="22"/>
      <c r="T1097" s="22"/>
      <c r="U1097" s="22"/>
      <c r="V1097" s="22"/>
      <c r="W1097" s="24"/>
      <c r="X1097" s="24"/>
      <c r="Y1097" s="22"/>
      <c r="Z1097" s="22"/>
      <c r="AA1097" s="22"/>
      <c r="AB1097" s="22"/>
      <c r="AC1097" s="22"/>
      <c r="AD1097" s="22"/>
      <c r="AE1097" s="22"/>
      <c r="AF1097" s="22"/>
      <c r="AG1097" s="22"/>
      <c r="AH1097" s="22"/>
      <c r="AI1097" s="22"/>
      <c r="AJ1097" s="22"/>
      <c r="AK1097" s="22"/>
      <c r="AL1097" s="22"/>
      <c r="AM1097" s="22"/>
      <c r="AN1097" s="22"/>
      <c r="AO1097" s="22"/>
      <c r="AP1097" s="22"/>
      <c r="AQ1097" s="22"/>
      <c r="AR1097" s="22"/>
      <c r="AS1097" s="22"/>
      <c r="AT1097" s="22"/>
      <c r="AU1097" s="22"/>
      <c r="AV1097" s="22"/>
      <c r="AW1097" s="22"/>
      <c r="AX1097" s="22"/>
      <c r="AY1097" s="22"/>
      <c r="AZ1097" s="22"/>
      <c r="BA1097" s="22"/>
      <c r="BB1097" s="22"/>
      <c r="BC1097" s="22"/>
      <c r="BD1097" s="22"/>
      <c r="BE1097" s="22"/>
      <c r="BF1097" s="22"/>
      <c r="BG1097" s="22"/>
      <c r="BH1097" s="22"/>
      <c r="BI1097" s="22"/>
    </row>
    <row r="1098">
      <c r="A1098" s="25"/>
      <c r="B1098" s="50"/>
      <c r="C1098" s="56"/>
      <c r="D1098" s="120"/>
      <c r="E1098" s="53"/>
      <c r="H1098" s="106"/>
      <c r="I1098" s="72"/>
      <c r="J1098" s="21"/>
      <c r="K1098" s="21"/>
      <c r="L1098" s="21"/>
      <c r="M1098" s="22"/>
      <c r="N1098" s="22"/>
      <c r="O1098" s="22"/>
      <c r="P1098" s="22"/>
      <c r="Q1098" s="22"/>
      <c r="R1098" s="23"/>
      <c r="S1098" s="22"/>
      <c r="T1098" s="22"/>
      <c r="U1098" s="22"/>
      <c r="V1098" s="22"/>
      <c r="W1098" s="24"/>
      <c r="X1098" s="24"/>
      <c r="Y1098" s="22"/>
      <c r="Z1098" s="22"/>
      <c r="AA1098" s="22"/>
      <c r="AB1098" s="22"/>
      <c r="AC1098" s="22"/>
      <c r="AD1098" s="22"/>
      <c r="AE1098" s="22"/>
      <c r="AF1098" s="22"/>
      <c r="AG1098" s="22"/>
      <c r="AH1098" s="22"/>
      <c r="AI1098" s="22"/>
      <c r="AJ1098" s="22"/>
      <c r="AK1098" s="22"/>
      <c r="AL1098" s="22"/>
      <c r="AM1098" s="22"/>
      <c r="AN1098" s="22"/>
      <c r="AO1098" s="22"/>
      <c r="AP1098" s="22"/>
      <c r="AQ1098" s="22"/>
      <c r="AR1098" s="22"/>
      <c r="AS1098" s="22"/>
      <c r="AT1098" s="22"/>
      <c r="AU1098" s="22"/>
      <c r="AV1098" s="22"/>
      <c r="AW1098" s="22"/>
      <c r="AX1098" s="22"/>
      <c r="AY1098" s="22"/>
      <c r="AZ1098" s="22"/>
      <c r="BA1098" s="22"/>
      <c r="BB1098" s="22"/>
      <c r="BC1098" s="22"/>
      <c r="BD1098" s="22"/>
      <c r="BE1098" s="22"/>
      <c r="BF1098" s="22"/>
      <c r="BG1098" s="22"/>
      <c r="BH1098" s="22"/>
      <c r="BI1098" s="22"/>
    </row>
    <row r="1099">
      <c r="A1099" s="25"/>
      <c r="B1099" s="50"/>
      <c r="C1099" s="56"/>
      <c r="D1099" s="120"/>
      <c r="E1099" s="53"/>
      <c r="H1099" s="106"/>
      <c r="I1099" s="72"/>
      <c r="J1099" s="21"/>
      <c r="K1099" s="21"/>
      <c r="L1099" s="21"/>
      <c r="M1099" s="22"/>
      <c r="N1099" s="22"/>
      <c r="O1099" s="22"/>
      <c r="P1099" s="22"/>
      <c r="Q1099" s="22"/>
      <c r="R1099" s="23"/>
      <c r="S1099" s="22"/>
      <c r="T1099" s="22"/>
      <c r="U1099" s="22"/>
      <c r="V1099" s="22"/>
      <c r="W1099" s="24"/>
      <c r="X1099" s="24"/>
      <c r="Y1099" s="22"/>
      <c r="Z1099" s="22"/>
      <c r="AA1099" s="22"/>
      <c r="AB1099" s="22"/>
      <c r="AC1099" s="22"/>
      <c r="AD1099" s="22"/>
      <c r="AE1099" s="22"/>
      <c r="AF1099" s="22"/>
      <c r="AG1099" s="22"/>
      <c r="AH1099" s="22"/>
      <c r="AI1099" s="22"/>
      <c r="AJ1099" s="22"/>
      <c r="AK1099" s="22"/>
      <c r="AL1099" s="22"/>
      <c r="AM1099" s="22"/>
      <c r="AN1099" s="22"/>
      <c r="AO1099" s="22"/>
      <c r="AP1099" s="22"/>
      <c r="AQ1099" s="22"/>
      <c r="AR1099" s="22"/>
      <c r="AS1099" s="22"/>
      <c r="AT1099" s="22"/>
      <c r="AU1099" s="22"/>
      <c r="AV1099" s="22"/>
      <c r="AW1099" s="22"/>
      <c r="AX1099" s="22"/>
      <c r="AY1099" s="22"/>
      <c r="AZ1099" s="22"/>
      <c r="BA1099" s="22"/>
      <c r="BB1099" s="22"/>
      <c r="BC1099" s="22"/>
      <c r="BD1099" s="22"/>
      <c r="BE1099" s="22"/>
      <c r="BF1099" s="22"/>
      <c r="BG1099" s="22"/>
      <c r="BH1099" s="22"/>
      <c r="BI1099" s="22"/>
    </row>
    <row r="1100">
      <c r="A1100" s="25"/>
      <c r="B1100" s="50"/>
      <c r="C1100" s="56"/>
      <c r="D1100" s="120"/>
      <c r="E1100" s="53"/>
      <c r="H1100" s="106"/>
      <c r="I1100" s="72"/>
      <c r="J1100" s="21"/>
      <c r="K1100" s="21"/>
      <c r="L1100" s="21"/>
      <c r="M1100" s="22"/>
      <c r="N1100" s="22"/>
      <c r="O1100" s="22"/>
      <c r="P1100" s="22"/>
      <c r="Q1100" s="22"/>
      <c r="R1100" s="23"/>
      <c r="S1100" s="22"/>
      <c r="T1100" s="22"/>
      <c r="U1100" s="22"/>
      <c r="V1100" s="22"/>
      <c r="W1100" s="24"/>
      <c r="X1100" s="24"/>
      <c r="Y1100" s="22"/>
      <c r="Z1100" s="22"/>
      <c r="AA1100" s="22"/>
      <c r="AB1100" s="22"/>
      <c r="AC1100" s="22"/>
      <c r="AD1100" s="22"/>
      <c r="AE1100" s="22"/>
      <c r="AF1100" s="22"/>
      <c r="AG1100" s="22"/>
      <c r="AH1100" s="22"/>
      <c r="AI1100" s="22"/>
      <c r="AJ1100" s="22"/>
      <c r="AK1100" s="22"/>
      <c r="AL1100" s="22"/>
      <c r="AM1100" s="22"/>
      <c r="AN1100" s="22"/>
      <c r="AO1100" s="22"/>
      <c r="AP1100" s="22"/>
      <c r="AQ1100" s="22"/>
      <c r="AR1100" s="22"/>
      <c r="AS1100" s="22"/>
      <c r="AT1100" s="22"/>
      <c r="AU1100" s="22"/>
      <c r="AV1100" s="22"/>
      <c r="AW1100" s="22"/>
      <c r="AX1100" s="22"/>
      <c r="AY1100" s="22"/>
      <c r="AZ1100" s="22"/>
      <c r="BA1100" s="22"/>
      <c r="BB1100" s="22"/>
      <c r="BC1100" s="22"/>
      <c r="BD1100" s="22"/>
      <c r="BE1100" s="22"/>
      <c r="BF1100" s="22"/>
      <c r="BG1100" s="22"/>
      <c r="BH1100" s="22"/>
      <c r="BI1100" s="22"/>
    </row>
    <row r="1101">
      <c r="A1101" s="25"/>
      <c r="B1101" s="50"/>
      <c r="C1101" s="56"/>
      <c r="D1101" s="120"/>
      <c r="E1101" s="53"/>
      <c r="H1101" s="106"/>
      <c r="I1101" s="72"/>
      <c r="J1101" s="21"/>
      <c r="K1101" s="21"/>
      <c r="L1101" s="21"/>
      <c r="M1101" s="22"/>
      <c r="N1101" s="22"/>
      <c r="O1101" s="22"/>
      <c r="P1101" s="22"/>
      <c r="Q1101" s="22"/>
      <c r="R1101" s="23"/>
      <c r="S1101" s="22"/>
      <c r="T1101" s="22"/>
      <c r="U1101" s="22"/>
      <c r="V1101" s="22"/>
      <c r="W1101" s="24"/>
      <c r="X1101" s="24"/>
      <c r="Y1101" s="22"/>
      <c r="Z1101" s="22"/>
      <c r="AA1101" s="22"/>
      <c r="AB1101" s="22"/>
      <c r="AC1101" s="22"/>
      <c r="AD1101" s="22"/>
      <c r="AE1101" s="22"/>
      <c r="AF1101" s="22"/>
      <c r="AG1101" s="22"/>
      <c r="AH1101" s="22"/>
      <c r="AI1101" s="22"/>
      <c r="AJ1101" s="22"/>
      <c r="AK1101" s="22"/>
      <c r="AL1101" s="22"/>
      <c r="AM1101" s="22"/>
      <c r="AN1101" s="22"/>
      <c r="AO1101" s="22"/>
      <c r="AP1101" s="22"/>
      <c r="AQ1101" s="22"/>
      <c r="AR1101" s="22"/>
      <c r="AS1101" s="22"/>
      <c r="AT1101" s="22"/>
      <c r="AU1101" s="22"/>
      <c r="AV1101" s="22"/>
      <c r="AW1101" s="22"/>
      <c r="AX1101" s="22"/>
      <c r="AY1101" s="22"/>
      <c r="AZ1101" s="22"/>
      <c r="BA1101" s="22"/>
      <c r="BB1101" s="22"/>
      <c r="BC1101" s="22"/>
      <c r="BD1101" s="22"/>
      <c r="BE1101" s="22"/>
      <c r="BF1101" s="22"/>
      <c r="BG1101" s="22"/>
      <c r="BH1101" s="22"/>
      <c r="BI1101" s="22"/>
    </row>
    <row r="1102">
      <c r="A1102" s="25"/>
      <c r="B1102" s="50"/>
      <c r="C1102" s="56"/>
      <c r="D1102" s="120"/>
      <c r="E1102" s="53"/>
      <c r="H1102" s="106"/>
      <c r="I1102" s="72"/>
      <c r="J1102" s="21"/>
      <c r="K1102" s="21"/>
      <c r="L1102" s="21"/>
      <c r="M1102" s="22"/>
      <c r="N1102" s="22"/>
      <c r="O1102" s="22"/>
      <c r="P1102" s="22"/>
      <c r="Q1102" s="22"/>
      <c r="R1102" s="23"/>
      <c r="S1102" s="22"/>
      <c r="T1102" s="22"/>
      <c r="U1102" s="22"/>
      <c r="V1102" s="22"/>
      <c r="W1102" s="24"/>
      <c r="X1102" s="24"/>
      <c r="Y1102" s="22"/>
      <c r="Z1102" s="22"/>
      <c r="AA1102" s="22"/>
      <c r="AB1102" s="22"/>
      <c r="AC1102" s="22"/>
      <c r="AD1102" s="22"/>
      <c r="AE1102" s="22"/>
      <c r="AF1102" s="22"/>
      <c r="AG1102" s="22"/>
      <c r="AH1102" s="22"/>
      <c r="AI1102" s="22"/>
      <c r="AJ1102" s="22"/>
      <c r="AK1102" s="22"/>
      <c r="AL1102" s="22"/>
      <c r="AM1102" s="22"/>
      <c r="AN1102" s="22"/>
      <c r="AO1102" s="22"/>
      <c r="AP1102" s="22"/>
      <c r="AQ1102" s="22"/>
      <c r="AR1102" s="22"/>
      <c r="AS1102" s="22"/>
      <c r="AT1102" s="22"/>
      <c r="AU1102" s="22"/>
      <c r="AV1102" s="22"/>
      <c r="AW1102" s="22"/>
      <c r="AX1102" s="22"/>
      <c r="AY1102" s="22"/>
      <c r="AZ1102" s="22"/>
      <c r="BA1102" s="22"/>
      <c r="BB1102" s="22"/>
      <c r="BC1102" s="22"/>
      <c r="BD1102" s="22"/>
      <c r="BE1102" s="22"/>
      <c r="BF1102" s="22"/>
      <c r="BG1102" s="22"/>
      <c r="BH1102" s="22"/>
      <c r="BI1102" s="22"/>
    </row>
    <row r="1103">
      <c r="A1103" s="25"/>
      <c r="B1103" s="50"/>
      <c r="C1103" s="56"/>
      <c r="D1103" s="120"/>
      <c r="E1103" s="53"/>
      <c r="H1103" s="106"/>
      <c r="I1103" s="72"/>
      <c r="J1103" s="21"/>
      <c r="K1103" s="21"/>
      <c r="L1103" s="21"/>
      <c r="M1103" s="22"/>
      <c r="N1103" s="22"/>
      <c r="O1103" s="22"/>
      <c r="P1103" s="22"/>
      <c r="Q1103" s="22"/>
      <c r="R1103" s="23"/>
      <c r="S1103" s="22"/>
      <c r="T1103" s="22"/>
      <c r="U1103" s="22"/>
      <c r="V1103" s="22"/>
      <c r="W1103" s="24"/>
      <c r="X1103" s="24"/>
      <c r="Y1103" s="22"/>
      <c r="Z1103" s="22"/>
      <c r="AA1103" s="22"/>
      <c r="AB1103" s="22"/>
      <c r="AC1103" s="22"/>
      <c r="AD1103" s="22"/>
      <c r="AE1103" s="22"/>
      <c r="AF1103" s="22"/>
      <c r="AG1103" s="22"/>
      <c r="AH1103" s="22"/>
      <c r="AI1103" s="22"/>
      <c r="AJ1103" s="22"/>
      <c r="AK1103" s="22"/>
      <c r="AL1103" s="22"/>
      <c r="AM1103" s="22"/>
      <c r="AN1103" s="22"/>
      <c r="AO1103" s="22"/>
      <c r="AP1103" s="22"/>
      <c r="AQ1103" s="22"/>
      <c r="AR1103" s="22"/>
      <c r="AS1103" s="22"/>
      <c r="AT1103" s="22"/>
      <c r="AU1103" s="22"/>
      <c r="AV1103" s="22"/>
      <c r="AW1103" s="22"/>
      <c r="AX1103" s="22"/>
      <c r="AY1103" s="22"/>
      <c r="AZ1103" s="22"/>
      <c r="BA1103" s="22"/>
      <c r="BB1103" s="22"/>
      <c r="BC1103" s="22"/>
      <c r="BD1103" s="22"/>
      <c r="BE1103" s="22"/>
      <c r="BF1103" s="22"/>
      <c r="BG1103" s="22"/>
      <c r="BH1103" s="22"/>
      <c r="BI1103" s="22"/>
    </row>
    <row r="1104">
      <c r="A1104" s="25"/>
      <c r="B1104" s="50"/>
      <c r="C1104" s="56"/>
      <c r="D1104" s="120"/>
      <c r="E1104" s="53"/>
      <c r="H1104" s="106"/>
      <c r="I1104" s="72"/>
      <c r="J1104" s="21"/>
      <c r="K1104" s="21"/>
      <c r="L1104" s="21"/>
      <c r="M1104" s="22"/>
      <c r="N1104" s="22"/>
      <c r="O1104" s="22"/>
      <c r="P1104" s="22"/>
      <c r="Q1104" s="22"/>
      <c r="R1104" s="23"/>
      <c r="S1104" s="22"/>
      <c r="T1104" s="22"/>
      <c r="U1104" s="22"/>
      <c r="V1104" s="22"/>
      <c r="W1104" s="24"/>
      <c r="X1104" s="24"/>
      <c r="Y1104" s="22"/>
      <c r="Z1104" s="22"/>
      <c r="AA1104" s="22"/>
      <c r="AB1104" s="22"/>
      <c r="AC1104" s="22"/>
      <c r="AD1104" s="22"/>
      <c r="AE1104" s="22"/>
      <c r="AF1104" s="22"/>
      <c r="AG1104" s="22"/>
      <c r="AH1104" s="22"/>
      <c r="AI1104" s="22"/>
      <c r="AJ1104" s="22"/>
      <c r="AK1104" s="22"/>
      <c r="AL1104" s="22"/>
      <c r="AM1104" s="22"/>
      <c r="AN1104" s="22"/>
      <c r="AO1104" s="22"/>
      <c r="AP1104" s="22"/>
      <c r="AQ1104" s="22"/>
      <c r="AR1104" s="22"/>
      <c r="AS1104" s="22"/>
      <c r="AT1104" s="22"/>
      <c r="AU1104" s="22"/>
      <c r="AV1104" s="22"/>
      <c r="AW1104" s="22"/>
      <c r="AX1104" s="22"/>
      <c r="AY1104" s="22"/>
      <c r="AZ1104" s="22"/>
      <c r="BA1104" s="22"/>
      <c r="BB1104" s="22"/>
      <c r="BC1104" s="22"/>
      <c r="BD1104" s="22"/>
      <c r="BE1104" s="22"/>
      <c r="BF1104" s="22"/>
      <c r="BG1104" s="22"/>
      <c r="BH1104" s="22"/>
      <c r="BI1104" s="22"/>
    </row>
    <row r="1105">
      <c r="A1105" s="25"/>
      <c r="B1105" s="50"/>
      <c r="C1105" s="56"/>
      <c r="D1105" s="120"/>
      <c r="E1105" s="53"/>
      <c r="H1105" s="106"/>
      <c r="I1105" s="72"/>
      <c r="J1105" s="21"/>
      <c r="K1105" s="21"/>
      <c r="L1105" s="21"/>
      <c r="M1105" s="22"/>
      <c r="N1105" s="22"/>
      <c r="O1105" s="22"/>
      <c r="P1105" s="22"/>
      <c r="Q1105" s="22"/>
      <c r="R1105" s="23"/>
      <c r="S1105" s="22"/>
      <c r="T1105" s="22"/>
      <c r="U1105" s="22"/>
      <c r="V1105" s="22"/>
      <c r="W1105" s="24"/>
      <c r="X1105" s="24"/>
      <c r="Y1105" s="22"/>
      <c r="Z1105" s="22"/>
      <c r="AA1105" s="22"/>
      <c r="AB1105" s="22"/>
      <c r="AC1105" s="22"/>
      <c r="AD1105" s="22"/>
      <c r="AE1105" s="22"/>
      <c r="AF1105" s="22"/>
      <c r="AG1105" s="22"/>
      <c r="AH1105" s="22"/>
      <c r="AI1105" s="22"/>
      <c r="AJ1105" s="22"/>
      <c r="AK1105" s="22"/>
      <c r="AL1105" s="22"/>
      <c r="AM1105" s="22"/>
      <c r="AN1105" s="22"/>
      <c r="AO1105" s="22"/>
      <c r="AP1105" s="22"/>
      <c r="AQ1105" s="22"/>
      <c r="AR1105" s="22"/>
      <c r="AS1105" s="22"/>
      <c r="AT1105" s="22"/>
      <c r="AU1105" s="22"/>
      <c r="AV1105" s="22"/>
      <c r="AW1105" s="22"/>
      <c r="AX1105" s="22"/>
      <c r="AY1105" s="22"/>
      <c r="AZ1105" s="22"/>
      <c r="BA1105" s="22"/>
      <c r="BB1105" s="22"/>
      <c r="BC1105" s="22"/>
      <c r="BD1105" s="22"/>
      <c r="BE1105" s="22"/>
      <c r="BF1105" s="22"/>
      <c r="BG1105" s="22"/>
      <c r="BH1105" s="22"/>
      <c r="BI1105" s="22"/>
    </row>
    <row r="1106">
      <c r="A1106" s="25"/>
      <c r="B1106" s="50"/>
      <c r="C1106" s="56"/>
      <c r="D1106" s="120"/>
      <c r="E1106" s="53"/>
      <c r="H1106" s="106"/>
      <c r="I1106" s="72"/>
      <c r="J1106" s="21"/>
      <c r="K1106" s="21"/>
      <c r="L1106" s="21"/>
      <c r="M1106" s="22"/>
      <c r="N1106" s="22"/>
      <c r="O1106" s="22"/>
      <c r="P1106" s="22"/>
      <c r="Q1106" s="22"/>
      <c r="R1106" s="23"/>
      <c r="S1106" s="22"/>
      <c r="T1106" s="22"/>
      <c r="U1106" s="22"/>
      <c r="V1106" s="22"/>
      <c r="W1106" s="24"/>
      <c r="X1106" s="24"/>
      <c r="Y1106" s="22"/>
      <c r="Z1106" s="22"/>
      <c r="AA1106" s="22"/>
      <c r="AB1106" s="22"/>
      <c r="AC1106" s="22"/>
      <c r="AD1106" s="22"/>
      <c r="AE1106" s="22"/>
      <c r="AF1106" s="22"/>
      <c r="AG1106" s="22"/>
      <c r="AH1106" s="22"/>
      <c r="AI1106" s="22"/>
      <c r="AJ1106" s="22"/>
      <c r="AK1106" s="22"/>
      <c r="AL1106" s="22"/>
      <c r="AM1106" s="22"/>
      <c r="AN1106" s="22"/>
      <c r="AO1106" s="22"/>
      <c r="AP1106" s="22"/>
      <c r="AQ1106" s="22"/>
      <c r="AR1106" s="22"/>
      <c r="AS1106" s="22"/>
      <c r="AT1106" s="22"/>
      <c r="AU1106" s="22"/>
      <c r="AV1106" s="22"/>
      <c r="AW1106" s="22"/>
      <c r="AX1106" s="22"/>
      <c r="AY1106" s="22"/>
      <c r="AZ1106" s="22"/>
      <c r="BA1106" s="22"/>
      <c r="BB1106" s="22"/>
      <c r="BC1106" s="22"/>
      <c r="BD1106" s="22"/>
      <c r="BE1106" s="22"/>
      <c r="BF1106" s="22"/>
      <c r="BG1106" s="22"/>
      <c r="BH1106" s="22"/>
      <c r="BI1106" s="22"/>
    </row>
    <row r="1107">
      <c r="A1107" s="25"/>
      <c r="B1107" s="50"/>
      <c r="C1107" s="56"/>
      <c r="D1107" s="120"/>
      <c r="E1107" s="53"/>
      <c r="H1107" s="106"/>
      <c r="I1107" s="72"/>
      <c r="J1107" s="21"/>
      <c r="K1107" s="21"/>
      <c r="L1107" s="21"/>
      <c r="M1107" s="22"/>
      <c r="N1107" s="22"/>
      <c r="O1107" s="22"/>
      <c r="P1107" s="22"/>
      <c r="Q1107" s="22"/>
      <c r="R1107" s="23"/>
      <c r="S1107" s="22"/>
      <c r="T1107" s="22"/>
      <c r="U1107" s="22"/>
      <c r="V1107" s="22"/>
      <c r="W1107" s="24"/>
      <c r="X1107" s="24"/>
      <c r="Y1107" s="22"/>
      <c r="Z1107" s="22"/>
      <c r="AA1107" s="22"/>
      <c r="AB1107" s="22"/>
      <c r="AC1107" s="22"/>
      <c r="AD1107" s="22"/>
      <c r="AE1107" s="22"/>
      <c r="AF1107" s="22"/>
      <c r="AG1107" s="22"/>
      <c r="AH1107" s="22"/>
      <c r="AI1107" s="22"/>
      <c r="AJ1107" s="22"/>
      <c r="AK1107" s="22"/>
      <c r="AL1107" s="22"/>
      <c r="AM1107" s="22"/>
      <c r="AN1107" s="22"/>
      <c r="AO1107" s="22"/>
      <c r="AP1107" s="22"/>
      <c r="AQ1107" s="22"/>
      <c r="AR1107" s="22"/>
      <c r="AS1107" s="22"/>
      <c r="AT1107" s="22"/>
      <c r="AU1107" s="22"/>
      <c r="AV1107" s="22"/>
      <c r="AW1107" s="22"/>
      <c r="AX1107" s="22"/>
      <c r="AY1107" s="22"/>
      <c r="AZ1107" s="22"/>
      <c r="BA1107" s="22"/>
      <c r="BB1107" s="22"/>
      <c r="BC1107" s="22"/>
      <c r="BD1107" s="22"/>
      <c r="BE1107" s="22"/>
      <c r="BF1107" s="22"/>
      <c r="BG1107" s="22"/>
      <c r="BH1107" s="22"/>
      <c r="BI1107" s="22"/>
    </row>
    <row r="1108">
      <c r="A1108" s="25"/>
      <c r="B1108" s="50"/>
      <c r="C1108" s="56"/>
      <c r="D1108" s="120"/>
      <c r="E1108" s="53"/>
      <c r="H1108" s="106"/>
      <c r="I1108" s="72"/>
      <c r="J1108" s="21"/>
      <c r="K1108" s="21"/>
      <c r="L1108" s="21"/>
      <c r="M1108" s="22"/>
      <c r="N1108" s="22"/>
      <c r="O1108" s="22"/>
      <c r="P1108" s="22"/>
      <c r="Q1108" s="22"/>
      <c r="R1108" s="23"/>
      <c r="S1108" s="22"/>
      <c r="T1108" s="22"/>
      <c r="U1108" s="22"/>
      <c r="V1108" s="22"/>
      <c r="W1108" s="24"/>
      <c r="X1108" s="24"/>
      <c r="Y1108" s="22"/>
      <c r="Z1108" s="22"/>
      <c r="AA1108" s="22"/>
      <c r="AB1108" s="22"/>
      <c r="AC1108" s="22"/>
      <c r="AD1108" s="22"/>
      <c r="AE1108" s="22"/>
      <c r="AF1108" s="22"/>
      <c r="AG1108" s="22"/>
      <c r="AH1108" s="22"/>
      <c r="AI1108" s="22"/>
      <c r="AJ1108" s="22"/>
      <c r="AK1108" s="22"/>
      <c r="AL1108" s="22"/>
      <c r="AM1108" s="22"/>
      <c r="AN1108" s="22"/>
      <c r="AO1108" s="22"/>
      <c r="AP1108" s="22"/>
      <c r="AQ1108" s="22"/>
      <c r="AR1108" s="22"/>
      <c r="AS1108" s="22"/>
      <c r="AT1108" s="22"/>
      <c r="AU1108" s="22"/>
      <c r="AV1108" s="22"/>
      <c r="AW1108" s="22"/>
      <c r="AX1108" s="22"/>
      <c r="AY1108" s="22"/>
      <c r="AZ1108" s="22"/>
      <c r="BA1108" s="22"/>
      <c r="BB1108" s="22"/>
      <c r="BC1108" s="22"/>
      <c r="BD1108" s="22"/>
      <c r="BE1108" s="22"/>
      <c r="BF1108" s="22"/>
      <c r="BG1108" s="22"/>
      <c r="BH1108" s="22"/>
      <c r="BI1108" s="22"/>
    </row>
    <row r="1109">
      <c r="A1109" s="25"/>
      <c r="B1109" s="50"/>
      <c r="C1109" s="56"/>
      <c r="D1109" s="120"/>
      <c r="E1109" s="53"/>
      <c r="H1109" s="106"/>
      <c r="I1109" s="72"/>
      <c r="J1109" s="21"/>
      <c r="K1109" s="21"/>
      <c r="L1109" s="21"/>
      <c r="M1109" s="22"/>
      <c r="N1109" s="22"/>
      <c r="O1109" s="22"/>
      <c r="P1109" s="22"/>
      <c r="Q1109" s="22"/>
      <c r="R1109" s="23"/>
      <c r="S1109" s="22"/>
      <c r="T1109" s="22"/>
      <c r="U1109" s="22"/>
      <c r="V1109" s="22"/>
      <c r="W1109" s="24"/>
      <c r="X1109" s="24"/>
      <c r="Y1109" s="22"/>
      <c r="Z1109" s="22"/>
      <c r="AA1109" s="22"/>
      <c r="AB1109" s="22"/>
      <c r="AC1109" s="22"/>
      <c r="AD1109" s="22"/>
      <c r="AE1109" s="22"/>
      <c r="AF1109" s="22"/>
      <c r="AG1109" s="22"/>
      <c r="AH1109" s="22"/>
      <c r="AI1109" s="22"/>
      <c r="AJ1109" s="22"/>
      <c r="AK1109" s="22"/>
      <c r="AL1109" s="22"/>
      <c r="AM1109" s="22"/>
      <c r="AN1109" s="22"/>
      <c r="AO1109" s="22"/>
      <c r="AP1109" s="22"/>
      <c r="AQ1109" s="22"/>
      <c r="AR1109" s="22"/>
      <c r="AS1109" s="22"/>
      <c r="AT1109" s="22"/>
      <c r="AU1109" s="22"/>
      <c r="AV1109" s="22"/>
      <c r="AW1109" s="22"/>
      <c r="AX1109" s="22"/>
      <c r="AY1109" s="22"/>
      <c r="AZ1109" s="22"/>
      <c r="BA1109" s="22"/>
      <c r="BB1109" s="22"/>
      <c r="BC1109" s="22"/>
      <c r="BD1109" s="22"/>
      <c r="BE1109" s="22"/>
      <c r="BF1109" s="22"/>
      <c r="BG1109" s="22"/>
      <c r="BH1109" s="22"/>
      <c r="BI1109" s="22"/>
    </row>
    <row r="1110">
      <c r="A1110" s="25"/>
      <c r="B1110" s="50"/>
      <c r="C1110" s="56"/>
      <c r="D1110" s="120"/>
      <c r="E1110" s="53"/>
      <c r="H1110" s="106"/>
      <c r="I1110" s="72"/>
      <c r="J1110" s="21"/>
      <c r="K1110" s="21"/>
      <c r="L1110" s="21"/>
      <c r="M1110" s="22"/>
      <c r="N1110" s="22"/>
      <c r="O1110" s="22"/>
      <c r="P1110" s="22"/>
      <c r="Q1110" s="22"/>
      <c r="R1110" s="23"/>
      <c r="S1110" s="22"/>
      <c r="T1110" s="22"/>
      <c r="U1110" s="22"/>
      <c r="V1110" s="22"/>
      <c r="W1110" s="24"/>
      <c r="X1110" s="24"/>
      <c r="Y1110" s="22"/>
      <c r="Z1110" s="22"/>
      <c r="AA1110" s="22"/>
      <c r="AB1110" s="22"/>
      <c r="AC1110" s="22"/>
      <c r="AD1110" s="22"/>
      <c r="AE1110" s="22"/>
      <c r="AF1110" s="22"/>
      <c r="AG1110" s="22"/>
      <c r="AH1110" s="22"/>
      <c r="AI1110" s="22"/>
      <c r="AJ1110" s="22"/>
      <c r="AK1110" s="22"/>
      <c r="AL1110" s="22"/>
      <c r="AM1110" s="22"/>
      <c r="AN1110" s="22"/>
      <c r="AO1110" s="22"/>
      <c r="AP1110" s="22"/>
      <c r="AQ1110" s="22"/>
      <c r="AR1110" s="22"/>
      <c r="AS1110" s="22"/>
      <c r="AT1110" s="22"/>
      <c r="AU1110" s="22"/>
      <c r="AV1110" s="22"/>
      <c r="AW1110" s="22"/>
      <c r="AX1110" s="22"/>
      <c r="AY1110" s="22"/>
      <c r="AZ1110" s="22"/>
      <c r="BA1110" s="22"/>
      <c r="BB1110" s="22"/>
      <c r="BC1110" s="22"/>
      <c r="BD1110" s="22"/>
      <c r="BE1110" s="22"/>
      <c r="BF1110" s="22"/>
      <c r="BG1110" s="22"/>
      <c r="BH1110" s="22"/>
      <c r="BI1110" s="22"/>
    </row>
    <row r="1111">
      <c r="A1111" s="25"/>
      <c r="B1111" s="50"/>
      <c r="C1111" s="56"/>
      <c r="D1111" s="120"/>
      <c r="E1111" s="53"/>
      <c r="H1111" s="106"/>
      <c r="I1111" s="72"/>
      <c r="J1111" s="21"/>
      <c r="K1111" s="21"/>
      <c r="L1111" s="21"/>
      <c r="M1111" s="22"/>
      <c r="N1111" s="22"/>
      <c r="O1111" s="22"/>
      <c r="P1111" s="22"/>
      <c r="Q1111" s="22"/>
      <c r="R1111" s="23"/>
      <c r="S1111" s="22"/>
      <c r="T1111" s="22"/>
      <c r="U1111" s="22"/>
      <c r="V1111" s="22"/>
      <c r="W1111" s="24"/>
      <c r="X1111" s="24"/>
      <c r="Y1111" s="22"/>
      <c r="Z1111" s="22"/>
      <c r="AA1111" s="22"/>
      <c r="AB1111" s="22"/>
      <c r="AC1111" s="22"/>
      <c r="AD1111" s="22"/>
      <c r="AE1111" s="22"/>
      <c r="AF1111" s="22"/>
      <c r="AG1111" s="22"/>
      <c r="AH1111" s="22"/>
      <c r="AI1111" s="22"/>
      <c r="AJ1111" s="22"/>
      <c r="AK1111" s="22"/>
      <c r="AL1111" s="22"/>
      <c r="AM1111" s="22"/>
      <c r="AN1111" s="22"/>
      <c r="AO1111" s="22"/>
      <c r="AP1111" s="22"/>
      <c r="AQ1111" s="22"/>
      <c r="AR1111" s="22"/>
      <c r="AS1111" s="22"/>
      <c r="AT1111" s="22"/>
      <c r="AU1111" s="22"/>
      <c r="AV1111" s="22"/>
      <c r="AW1111" s="22"/>
      <c r="AX1111" s="22"/>
      <c r="AY1111" s="22"/>
      <c r="AZ1111" s="22"/>
      <c r="BA1111" s="22"/>
      <c r="BB1111" s="22"/>
      <c r="BC1111" s="22"/>
      <c r="BD1111" s="22"/>
      <c r="BE1111" s="22"/>
      <c r="BF1111" s="22"/>
      <c r="BG1111" s="22"/>
      <c r="BH1111" s="22"/>
      <c r="BI1111" s="22"/>
    </row>
    <row r="1112">
      <c r="A1112" s="25"/>
      <c r="B1112" s="50"/>
      <c r="C1112" s="56"/>
      <c r="D1112" s="120"/>
      <c r="E1112" s="53"/>
      <c r="H1112" s="106"/>
      <c r="I1112" s="72"/>
      <c r="J1112" s="21"/>
      <c r="K1112" s="21"/>
      <c r="L1112" s="21"/>
      <c r="M1112" s="22"/>
      <c r="N1112" s="22"/>
      <c r="O1112" s="22"/>
      <c r="P1112" s="22"/>
      <c r="Q1112" s="22"/>
      <c r="R1112" s="23"/>
      <c r="S1112" s="22"/>
      <c r="T1112" s="22"/>
      <c r="U1112" s="22"/>
      <c r="V1112" s="22"/>
      <c r="W1112" s="24"/>
      <c r="X1112" s="24"/>
      <c r="Y1112" s="22"/>
      <c r="Z1112" s="22"/>
      <c r="AA1112" s="22"/>
      <c r="AB1112" s="22"/>
      <c r="AC1112" s="22"/>
      <c r="AD1112" s="22"/>
      <c r="AE1112" s="22"/>
      <c r="AF1112" s="22"/>
      <c r="AG1112" s="22"/>
      <c r="AH1112" s="22"/>
      <c r="AI1112" s="22"/>
      <c r="AJ1112" s="22"/>
      <c r="AK1112" s="22"/>
      <c r="AL1112" s="22"/>
      <c r="AM1112" s="22"/>
      <c r="AN1112" s="22"/>
      <c r="AO1112" s="22"/>
      <c r="AP1112" s="22"/>
      <c r="AQ1112" s="22"/>
      <c r="AR1112" s="22"/>
      <c r="AS1112" s="22"/>
      <c r="AT1112" s="22"/>
      <c r="AU1112" s="22"/>
      <c r="AV1112" s="22"/>
      <c r="AW1112" s="22"/>
      <c r="AX1112" s="22"/>
      <c r="AY1112" s="22"/>
      <c r="AZ1112" s="22"/>
      <c r="BA1112" s="22"/>
      <c r="BB1112" s="22"/>
      <c r="BC1112" s="22"/>
      <c r="BD1112" s="22"/>
      <c r="BE1112" s="22"/>
      <c r="BF1112" s="22"/>
      <c r="BG1112" s="22"/>
      <c r="BH1112" s="22"/>
      <c r="BI1112" s="22"/>
    </row>
    <row r="1113">
      <c r="A1113" s="25"/>
      <c r="B1113" s="50"/>
      <c r="C1113" s="56"/>
      <c r="D1113" s="120"/>
      <c r="E1113" s="53"/>
      <c r="H1113" s="106"/>
      <c r="I1113" s="72"/>
      <c r="J1113" s="21"/>
      <c r="K1113" s="21"/>
      <c r="L1113" s="21"/>
      <c r="M1113" s="22"/>
      <c r="N1113" s="22"/>
      <c r="O1113" s="22"/>
      <c r="P1113" s="22"/>
      <c r="Q1113" s="22"/>
      <c r="R1113" s="23"/>
      <c r="S1113" s="22"/>
      <c r="T1113" s="22"/>
      <c r="U1113" s="22"/>
      <c r="V1113" s="22"/>
      <c r="W1113" s="24"/>
      <c r="X1113" s="24"/>
      <c r="Y1113" s="22"/>
      <c r="Z1113" s="22"/>
      <c r="AA1113" s="22"/>
      <c r="AB1113" s="22"/>
      <c r="AC1113" s="22"/>
      <c r="AD1113" s="22"/>
      <c r="AE1113" s="22"/>
      <c r="AF1113" s="22"/>
      <c r="AG1113" s="22"/>
      <c r="AH1113" s="22"/>
      <c r="AI1113" s="22"/>
      <c r="AJ1113" s="22"/>
      <c r="AK1113" s="22"/>
      <c r="AL1113" s="22"/>
      <c r="AM1113" s="22"/>
      <c r="AN1113" s="22"/>
      <c r="AO1113" s="22"/>
      <c r="AP1113" s="22"/>
      <c r="AQ1113" s="22"/>
      <c r="AR1113" s="22"/>
      <c r="AS1113" s="22"/>
      <c r="AT1113" s="22"/>
      <c r="AU1113" s="22"/>
      <c r="AV1113" s="22"/>
      <c r="AW1113" s="22"/>
      <c r="AX1113" s="22"/>
      <c r="AY1113" s="22"/>
      <c r="AZ1113" s="22"/>
      <c r="BA1113" s="22"/>
      <c r="BB1113" s="22"/>
      <c r="BC1113" s="22"/>
      <c r="BD1113" s="22"/>
      <c r="BE1113" s="22"/>
      <c r="BF1113" s="22"/>
      <c r="BG1113" s="22"/>
      <c r="BH1113" s="22"/>
      <c r="BI1113" s="22"/>
    </row>
    <row r="1114">
      <c r="A1114" s="25"/>
      <c r="B1114" s="50"/>
      <c r="C1114" s="56"/>
      <c r="D1114" s="120"/>
      <c r="E1114" s="53"/>
      <c r="H1114" s="106"/>
      <c r="I1114" s="72"/>
      <c r="J1114" s="21"/>
      <c r="K1114" s="21"/>
      <c r="L1114" s="21"/>
      <c r="M1114" s="22"/>
      <c r="N1114" s="22"/>
      <c r="O1114" s="22"/>
      <c r="P1114" s="22"/>
      <c r="Q1114" s="22"/>
      <c r="R1114" s="23"/>
      <c r="S1114" s="22"/>
      <c r="T1114" s="22"/>
      <c r="U1114" s="22"/>
      <c r="V1114" s="22"/>
      <c r="W1114" s="24"/>
      <c r="X1114" s="24"/>
      <c r="Y1114" s="22"/>
      <c r="Z1114" s="22"/>
      <c r="AA1114" s="22"/>
      <c r="AB1114" s="22"/>
      <c r="AC1114" s="22"/>
      <c r="AD1114" s="22"/>
      <c r="AE1114" s="22"/>
      <c r="AF1114" s="22"/>
      <c r="AG1114" s="22"/>
      <c r="AH1114" s="22"/>
      <c r="AI1114" s="22"/>
      <c r="AJ1114" s="22"/>
      <c r="AK1114" s="22"/>
      <c r="AL1114" s="22"/>
      <c r="AM1114" s="22"/>
      <c r="AN1114" s="22"/>
      <c r="AO1114" s="22"/>
      <c r="AP1114" s="22"/>
      <c r="AQ1114" s="22"/>
      <c r="AR1114" s="22"/>
      <c r="AS1114" s="22"/>
      <c r="AT1114" s="22"/>
      <c r="AU1114" s="22"/>
      <c r="AV1114" s="22"/>
      <c r="AW1114" s="22"/>
      <c r="AX1114" s="22"/>
      <c r="AY1114" s="22"/>
      <c r="AZ1114" s="22"/>
      <c r="BA1114" s="22"/>
      <c r="BB1114" s="22"/>
      <c r="BC1114" s="22"/>
      <c r="BD1114" s="22"/>
      <c r="BE1114" s="22"/>
      <c r="BF1114" s="22"/>
      <c r="BG1114" s="22"/>
      <c r="BH1114" s="22"/>
      <c r="BI1114" s="22"/>
    </row>
    <row r="1115">
      <c r="A1115" s="25"/>
      <c r="B1115" s="50"/>
      <c r="C1115" s="56"/>
      <c r="D1115" s="120"/>
      <c r="E1115" s="53"/>
      <c r="H1115" s="106"/>
      <c r="I1115" s="72"/>
      <c r="J1115" s="21"/>
      <c r="K1115" s="21"/>
      <c r="L1115" s="21"/>
      <c r="M1115" s="22"/>
      <c r="N1115" s="22"/>
      <c r="O1115" s="22"/>
      <c r="P1115" s="22"/>
      <c r="Q1115" s="22"/>
      <c r="R1115" s="23"/>
      <c r="S1115" s="22"/>
      <c r="T1115" s="22"/>
      <c r="U1115" s="22"/>
      <c r="V1115" s="22"/>
      <c r="W1115" s="24"/>
      <c r="X1115" s="24"/>
      <c r="Y1115" s="22"/>
      <c r="Z1115" s="22"/>
      <c r="AA1115" s="22"/>
      <c r="AB1115" s="22"/>
      <c r="AC1115" s="22"/>
      <c r="AD1115" s="22"/>
      <c r="AE1115" s="22"/>
      <c r="AF1115" s="22"/>
      <c r="AG1115" s="22"/>
      <c r="AH1115" s="22"/>
      <c r="AI1115" s="22"/>
      <c r="AJ1115" s="22"/>
      <c r="AK1115" s="22"/>
      <c r="AL1115" s="22"/>
      <c r="AM1115" s="22"/>
      <c r="AN1115" s="22"/>
      <c r="AO1115" s="22"/>
      <c r="AP1115" s="22"/>
      <c r="AQ1115" s="22"/>
      <c r="AR1115" s="22"/>
      <c r="AS1115" s="22"/>
      <c r="AT1115" s="22"/>
      <c r="AU1115" s="22"/>
      <c r="AV1115" s="22"/>
      <c r="AW1115" s="22"/>
      <c r="AX1115" s="22"/>
      <c r="AY1115" s="22"/>
      <c r="AZ1115" s="22"/>
      <c r="BA1115" s="22"/>
      <c r="BB1115" s="22"/>
      <c r="BC1115" s="22"/>
      <c r="BD1115" s="22"/>
      <c r="BE1115" s="22"/>
      <c r="BF1115" s="22"/>
      <c r="BG1115" s="22"/>
      <c r="BH1115" s="22"/>
      <c r="BI1115" s="22"/>
    </row>
    <row r="1116">
      <c r="A1116" s="25"/>
      <c r="B1116" s="50"/>
      <c r="C1116" s="56"/>
      <c r="D1116" s="120"/>
      <c r="E1116" s="53"/>
      <c r="H1116" s="106"/>
      <c r="I1116" s="72"/>
      <c r="J1116" s="21"/>
      <c r="K1116" s="21"/>
      <c r="L1116" s="21"/>
      <c r="M1116" s="22"/>
      <c r="N1116" s="22"/>
      <c r="O1116" s="22"/>
      <c r="P1116" s="22"/>
      <c r="Q1116" s="22"/>
      <c r="R1116" s="23"/>
      <c r="S1116" s="22"/>
      <c r="T1116" s="22"/>
      <c r="U1116" s="22"/>
      <c r="V1116" s="22"/>
      <c r="W1116" s="24"/>
      <c r="X1116" s="24"/>
      <c r="Y1116" s="22"/>
      <c r="Z1116" s="22"/>
      <c r="AA1116" s="22"/>
      <c r="AB1116" s="22"/>
      <c r="AC1116" s="22"/>
      <c r="AD1116" s="22"/>
      <c r="AE1116" s="22"/>
      <c r="AF1116" s="22"/>
      <c r="AG1116" s="22"/>
      <c r="AH1116" s="22"/>
      <c r="AI1116" s="22"/>
      <c r="AJ1116" s="22"/>
      <c r="AK1116" s="22"/>
      <c r="AL1116" s="22"/>
      <c r="AM1116" s="22"/>
      <c r="AN1116" s="22"/>
      <c r="AO1116" s="22"/>
      <c r="AP1116" s="22"/>
      <c r="AQ1116" s="22"/>
      <c r="AR1116" s="22"/>
      <c r="AS1116" s="22"/>
      <c r="AT1116" s="22"/>
      <c r="AU1116" s="22"/>
      <c r="AV1116" s="22"/>
      <c r="AW1116" s="22"/>
      <c r="AX1116" s="22"/>
      <c r="AY1116" s="22"/>
      <c r="AZ1116" s="22"/>
      <c r="BA1116" s="22"/>
      <c r="BB1116" s="22"/>
      <c r="BC1116" s="22"/>
      <c r="BD1116" s="22"/>
      <c r="BE1116" s="22"/>
      <c r="BF1116" s="22"/>
      <c r="BG1116" s="22"/>
      <c r="BH1116" s="22"/>
      <c r="BI1116" s="22"/>
    </row>
    <row r="1117">
      <c r="A1117" s="25"/>
      <c r="B1117" s="50"/>
      <c r="C1117" s="56"/>
      <c r="D1117" s="120"/>
      <c r="E1117" s="53"/>
      <c r="H1117" s="106"/>
      <c r="I1117" s="72"/>
      <c r="J1117" s="21"/>
      <c r="K1117" s="21"/>
      <c r="L1117" s="21"/>
      <c r="M1117" s="22"/>
      <c r="N1117" s="22"/>
      <c r="O1117" s="22"/>
      <c r="P1117" s="22"/>
      <c r="Q1117" s="22"/>
      <c r="R1117" s="23"/>
      <c r="S1117" s="22"/>
      <c r="T1117" s="22"/>
      <c r="U1117" s="22"/>
      <c r="V1117" s="22"/>
      <c r="W1117" s="24"/>
      <c r="X1117" s="24"/>
      <c r="Y1117" s="22"/>
      <c r="Z1117" s="22"/>
      <c r="AA1117" s="22"/>
      <c r="AB1117" s="22"/>
      <c r="AC1117" s="22"/>
      <c r="AD1117" s="22"/>
      <c r="AE1117" s="22"/>
      <c r="AF1117" s="22"/>
      <c r="AG1117" s="22"/>
      <c r="AH1117" s="22"/>
      <c r="AI1117" s="22"/>
      <c r="AJ1117" s="22"/>
      <c r="AK1117" s="22"/>
      <c r="AL1117" s="22"/>
      <c r="AM1117" s="22"/>
      <c r="AN1117" s="22"/>
      <c r="AO1117" s="22"/>
      <c r="AP1117" s="22"/>
      <c r="AQ1117" s="22"/>
      <c r="AR1117" s="22"/>
      <c r="AS1117" s="22"/>
      <c r="AT1117" s="22"/>
      <c r="AU1117" s="22"/>
      <c r="AV1117" s="22"/>
      <c r="AW1117" s="22"/>
      <c r="AX1117" s="22"/>
      <c r="AY1117" s="22"/>
      <c r="AZ1117" s="22"/>
      <c r="BA1117" s="22"/>
      <c r="BB1117" s="22"/>
      <c r="BC1117" s="22"/>
      <c r="BD1117" s="22"/>
      <c r="BE1117" s="22"/>
      <c r="BF1117" s="22"/>
      <c r="BG1117" s="22"/>
      <c r="BH1117" s="22"/>
      <c r="BI1117" s="22"/>
    </row>
    <row r="1118">
      <c r="A1118" s="25"/>
      <c r="B1118" s="50"/>
      <c r="C1118" s="56"/>
      <c r="D1118" s="120"/>
      <c r="E1118" s="53"/>
      <c r="H1118" s="106"/>
      <c r="I1118" s="72"/>
      <c r="J1118" s="21"/>
      <c r="K1118" s="21"/>
      <c r="L1118" s="21"/>
      <c r="M1118" s="22"/>
      <c r="N1118" s="22"/>
      <c r="O1118" s="22"/>
      <c r="P1118" s="22"/>
      <c r="Q1118" s="22"/>
      <c r="R1118" s="23"/>
      <c r="S1118" s="22"/>
      <c r="T1118" s="22"/>
      <c r="U1118" s="22"/>
      <c r="V1118" s="22"/>
      <c r="W1118" s="24"/>
      <c r="X1118" s="24"/>
      <c r="Y1118" s="22"/>
      <c r="Z1118" s="22"/>
      <c r="AA1118" s="22"/>
      <c r="AB1118" s="22"/>
      <c r="AC1118" s="22"/>
      <c r="AD1118" s="22"/>
      <c r="AE1118" s="22"/>
      <c r="AF1118" s="22"/>
      <c r="AG1118" s="22"/>
      <c r="AH1118" s="22"/>
      <c r="AI1118" s="22"/>
      <c r="AJ1118" s="22"/>
      <c r="AK1118" s="22"/>
      <c r="AL1118" s="22"/>
      <c r="AM1118" s="22"/>
      <c r="AN1118" s="22"/>
      <c r="AO1118" s="22"/>
      <c r="AP1118" s="22"/>
      <c r="AQ1118" s="22"/>
      <c r="AR1118" s="22"/>
      <c r="AS1118" s="22"/>
      <c r="AT1118" s="22"/>
      <c r="AU1118" s="22"/>
      <c r="AV1118" s="22"/>
      <c r="AW1118" s="22"/>
      <c r="AX1118" s="22"/>
      <c r="AY1118" s="22"/>
      <c r="AZ1118" s="22"/>
      <c r="BA1118" s="22"/>
      <c r="BB1118" s="22"/>
      <c r="BC1118" s="22"/>
      <c r="BD1118" s="22"/>
      <c r="BE1118" s="22"/>
      <c r="BF1118" s="22"/>
      <c r="BG1118" s="22"/>
      <c r="BH1118" s="22"/>
      <c r="BI1118" s="22"/>
    </row>
    <row r="1119">
      <c r="A1119" s="25"/>
      <c r="B1119" s="50"/>
      <c r="C1119" s="56"/>
      <c r="D1119" s="120"/>
      <c r="E1119" s="53"/>
      <c r="H1119" s="106"/>
      <c r="I1119" s="72"/>
      <c r="J1119" s="21"/>
      <c r="K1119" s="21"/>
      <c r="L1119" s="21"/>
      <c r="M1119" s="22"/>
      <c r="N1119" s="22"/>
      <c r="O1119" s="22"/>
      <c r="P1119" s="22"/>
      <c r="Q1119" s="22"/>
      <c r="R1119" s="23"/>
      <c r="S1119" s="22"/>
      <c r="T1119" s="22"/>
      <c r="U1119" s="22"/>
      <c r="V1119" s="22"/>
      <c r="W1119" s="24"/>
      <c r="X1119" s="24"/>
      <c r="Y1119" s="22"/>
      <c r="Z1119" s="22"/>
      <c r="AA1119" s="22"/>
      <c r="AB1119" s="22"/>
      <c r="AC1119" s="22"/>
      <c r="AD1119" s="22"/>
      <c r="AE1119" s="22"/>
      <c r="AF1119" s="22"/>
      <c r="AG1119" s="22"/>
      <c r="AH1119" s="22"/>
      <c r="AI1119" s="22"/>
      <c r="AJ1119" s="22"/>
      <c r="AK1119" s="22"/>
      <c r="AL1119" s="22"/>
      <c r="AM1119" s="22"/>
      <c r="AN1119" s="22"/>
      <c r="AO1119" s="22"/>
      <c r="AP1119" s="22"/>
      <c r="AQ1119" s="22"/>
      <c r="AR1119" s="22"/>
      <c r="AS1119" s="22"/>
      <c r="AT1119" s="22"/>
      <c r="AU1119" s="22"/>
      <c r="AV1119" s="22"/>
      <c r="AW1119" s="22"/>
      <c r="AX1119" s="22"/>
      <c r="AY1119" s="22"/>
      <c r="AZ1119" s="22"/>
      <c r="BA1119" s="22"/>
      <c r="BB1119" s="22"/>
      <c r="BC1119" s="22"/>
      <c r="BD1119" s="22"/>
      <c r="BE1119" s="22"/>
      <c r="BF1119" s="22"/>
      <c r="BG1119" s="22"/>
      <c r="BH1119" s="22"/>
      <c r="BI1119" s="22"/>
    </row>
    <row r="1120">
      <c r="A1120" s="25"/>
      <c r="B1120" s="50"/>
      <c r="C1120" s="56"/>
      <c r="D1120" s="120"/>
      <c r="E1120" s="53"/>
      <c r="H1120" s="106"/>
      <c r="I1120" s="72"/>
      <c r="J1120" s="21"/>
      <c r="K1120" s="21"/>
      <c r="L1120" s="21"/>
      <c r="M1120" s="22"/>
      <c r="N1120" s="22"/>
      <c r="O1120" s="22"/>
      <c r="P1120" s="22"/>
      <c r="Q1120" s="22"/>
      <c r="R1120" s="23"/>
      <c r="S1120" s="22"/>
      <c r="T1120" s="22"/>
      <c r="U1120" s="22"/>
      <c r="V1120" s="22"/>
      <c r="W1120" s="24"/>
      <c r="X1120" s="24"/>
      <c r="Y1120" s="22"/>
      <c r="Z1120" s="22"/>
      <c r="AA1120" s="22"/>
      <c r="AB1120" s="22"/>
      <c r="AC1120" s="22"/>
      <c r="AD1120" s="22"/>
      <c r="AE1120" s="22"/>
      <c r="AF1120" s="22"/>
      <c r="AG1120" s="22"/>
      <c r="AH1120" s="22"/>
      <c r="AI1120" s="22"/>
      <c r="AJ1120" s="22"/>
      <c r="AK1120" s="22"/>
      <c r="AL1120" s="22"/>
      <c r="AM1120" s="22"/>
      <c r="AN1120" s="22"/>
      <c r="AO1120" s="22"/>
      <c r="AP1120" s="22"/>
      <c r="AQ1120" s="22"/>
      <c r="AR1120" s="22"/>
      <c r="AS1120" s="22"/>
      <c r="AT1120" s="22"/>
      <c r="AU1120" s="22"/>
      <c r="AV1120" s="22"/>
      <c r="AW1120" s="22"/>
      <c r="AX1120" s="22"/>
      <c r="AY1120" s="22"/>
      <c r="AZ1120" s="22"/>
      <c r="BA1120" s="22"/>
      <c r="BB1120" s="22"/>
      <c r="BC1120" s="22"/>
      <c r="BD1120" s="22"/>
      <c r="BE1120" s="22"/>
      <c r="BF1120" s="22"/>
      <c r="BG1120" s="22"/>
      <c r="BH1120" s="22"/>
      <c r="BI1120" s="22"/>
    </row>
    <row r="1121">
      <c r="A1121" s="25"/>
      <c r="B1121" s="50"/>
      <c r="C1121" s="56"/>
      <c r="D1121" s="120"/>
      <c r="E1121" s="53"/>
      <c r="H1121" s="106"/>
      <c r="I1121" s="72"/>
      <c r="J1121" s="21"/>
      <c r="K1121" s="21"/>
      <c r="L1121" s="21"/>
      <c r="M1121" s="22"/>
      <c r="N1121" s="22"/>
      <c r="O1121" s="22"/>
      <c r="P1121" s="22"/>
      <c r="Q1121" s="22"/>
      <c r="R1121" s="23"/>
      <c r="S1121" s="22"/>
      <c r="T1121" s="22"/>
      <c r="U1121" s="22"/>
      <c r="V1121" s="22"/>
      <c r="W1121" s="24"/>
      <c r="X1121" s="24"/>
      <c r="Y1121" s="22"/>
      <c r="Z1121" s="22"/>
      <c r="AA1121" s="22"/>
      <c r="AB1121" s="22"/>
      <c r="AC1121" s="22"/>
      <c r="AD1121" s="22"/>
      <c r="AE1121" s="22"/>
      <c r="AF1121" s="22"/>
      <c r="AG1121" s="22"/>
      <c r="AH1121" s="22"/>
      <c r="AI1121" s="22"/>
      <c r="AJ1121" s="22"/>
      <c r="AK1121" s="22"/>
      <c r="AL1121" s="22"/>
      <c r="AM1121" s="22"/>
      <c r="AN1121" s="22"/>
      <c r="AO1121" s="22"/>
      <c r="AP1121" s="22"/>
      <c r="AQ1121" s="22"/>
      <c r="AR1121" s="22"/>
      <c r="AS1121" s="22"/>
      <c r="AT1121" s="22"/>
      <c r="AU1121" s="22"/>
      <c r="AV1121" s="22"/>
      <c r="AW1121" s="22"/>
      <c r="AX1121" s="22"/>
      <c r="AY1121" s="22"/>
      <c r="AZ1121" s="22"/>
      <c r="BA1121" s="22"/>
      <c r="BB1121" s="22"/>
      <c r="BC1121" s="22"/>
      <c r="BD1121" s="22"/>
      <c r="BE1121" s="22"/>
      <c r="BF1121" s="22"/>
      <c r="BG1121" s="22"/>
      <c r="BH1121" s="22"/>
      <c r="BI1121" s="22"/>
    </row>
    <row r="1122">
      <c r="A1122" s="25"/>
      <c r="B1122" s="50"/>
      <c r="C1122" s="56"/>
      <c r="D1122" s="120"/>
      <c r="E1122" s="53"/>
      <c r="H1122" s="106"/>
      <c r="I1122" s="72"/>
      <c r="J1122" s="21"/>
      <c r="K1122" s="21"/>
      <c r="L1122" s="21"/>
      <c r="M1122" s="22"/>
      <c r="N1122" s="22"/>
      <c r="O1122" s="22"/>
      <c r="P1122" s="22"/>
      <c r="Q1122" s="22"/>
      <c r="R1122" s="23"/>
      <c r="S1122" s="22"/>
      <c r="T1122" s="22"/>
      <c r="U1122" s="22"/>
      <c r="V1122" s="22"/>
      <c r="W1122" s="24"/>
      <c r="X1122" s="24"/>
      <c r="Y1122" s="22"/>
      <c r="Z1122" s="22"/>
      <c r="AA1122" s="22"/>
      <c r="AB1122" s="22"/>
      <c r="AC1122" s="22"/>
      <c r="AD1122" s="22"/>
      <c r="AE1122" s="22"/>
      <c r="AF1122" s="22"/>
      <c r="AG1122" s="22"/>
      <c r="AH1122" s="22"/>
      <c r="AI1122" s="22"/>
      <c r="AJ1122" s="22"/>
      <c r="AK1122" s="22"/>
      <c r="AL1122" s="22"/>
      <c r="AM1122" s="22"/>
      <c r="AN1122" s="22"/>
      <c r="AO1122" s="22"/>
      <c r="AP1122" s="22"/>
      <c r="AQ1122" s="22"/>
      <c r="AR1122" s="22"/>
      <c r="AS1122" s="22"/>
      <c r="AT1122" s="22"/>
      <c r="AU1122" s="22"/>
      <c r="AV1122" s="22"/>
      <c r="AW1122" s="22"/>
      <c r="AX1122" s="22"/>
      <c r="AY1122" s="22"/>
      <c r="AZ1122" s="22"/>
      <c r="BA1122" s="22"/>
      <c r="BB1122" s="22"/>
      <c r="BC1122" s="22"/>
      <c r="BD1122" s="22"/>
      <c r="BE1122" s="22"/>
      <c r="BF1122" s="22"/>
      <c r="BG1122" s="22"/>
      <c r="BH1122" s="22"/>
      <c r="BI1122" s="22"/>
    </row>
    <row r="1123">
      <c r="A1123" s="25"/>
      <c r="B1123" s="50"/>
      <c r="C1123" s="56"/>
      <c r="D1123" s="120"/>
      <c r="E1123" s="53"/>
      <c r="H1123" s="106"/>
      <c r="I1123" s="72"/>
      <c r="J1123" s="21"/>
      <c r="K1123" s="21"/>
      <c r="L1123" s="21"/>
      <c r="M1123" s="22"/>
      <c r="N1123" s="22"/>
      <c r="O1123" s="22"/>
      <c r="P1123" s="22"/>
      <c r="Q1123" s="22"/>
      <c r="R1123" s="23"/>
      <c r="S1123" s="22"/>
      <c r="T1123" s="22"/>
      <c r="U1123" s="22"/>
      <c r="V1123" s="22"/>
      <c r="W1123" s="24"/>
      <c r="X1123" s="24"/>
      <c r="Y1123" s="22"/>
      <c r="Z1123" s="22"/>
      <c r="AA1123" s="22"/>
      <c r="AB1123" s="22"/>
      <c r="AC1123" s="22"/>
      <c r="AD1123" s="22"/>
      <c r="AE1123" s="22"/>
      <c r="AF1123" s="22"/>
      <c r="AG1123" s="22"/>
      <c r="AH1123" s="22"/>
      <c r="AI1123" s="22"/>
      <c r="AJ1123" s="22"/>
      <c r="AK1123" s="22"/>
      <c r="AL1123" s="22"/>
      <c r="AM1123" s="22"/>
      <c r="AN1123" s="22"/>
      <c r="AO1123" s="22"/>
      <c r="AP1123" s="22"/>
      <c r="AQ1123" s="22"/>
      <c r="AR1123" s="22"/>
      <c r="AS1123" s="22"/>
      <c r="AT1123" s="22"/>
      <c r="AU1123" s="22"/>
      <c r="AV1123" s="22"/>
      <c r="AW1123" s="22"/>
      <c r="AX1123" s="22"/>
      <c r="AY1123" s="22"/>
      <c r="AZ1123" s="22"/>
      <c r="BA1123" s="22"/>
      <c r="BB1123" s="22"/>
      <c r="BC1123" s="22"/>
      <c r="BD1123" s="22"/>
      <c r="BE1123" s="22"/>
      <c r="BF1123" s="22"/>
      <c r="BG1123" s="22"/>
      <c r="BH1123" s="22"/>
      <c r="BI1123" s="22"/>
    </row>
    <row r="1124">
      <c r="A1124" s="25"/>
      <c r="B1124" s="50"/>
      <c r="C1124" s="56"/>
      <c r="D1124" s="120"/>
      <c r="E1124" s="53"/>
      <c r="H1124" s="106"/>
      <c r="I1124" s="72"/>
      <c r="J1124" s="21"/>
      <c r="K1124" s="21"/>
      <c r="L1124" s="21"/>
      <c r="M1124" s="22"/>
      <c r="N1124" s="22"/>
      <c r="O1124" s="22"/>
      <c r="P1124" s="22"/>
      <c r="Q1124" s="22"/>
      <c r="R1124" s="23"/>
      <c r="S1124" s="22"/>
      <c r="T1124" s="22"/>
      <c r="U1124" s="22"/>
      <c r="V1124" s="22"/>
      <c r="W1124" s="24"/>
      <c r="X1124" s="24"/>
      <c r="Y1124" s="22"/>
      <c r="Z1124" s="22"/>
      <c r="AA1124" s="22"/>
      <c r="AB1124" s="22"/>
      <c r="AC1124" s="22"/>
      <c r="AD1124" s="22"/>
      <c r="AE1124" s="22"/>
      <c r="AF1124" s="22"/>
      <c r="AG1124" s="22"/>
      <c r="AH1124" s="22"/>
      <c r="AI1124" s="22"/>
      <c r="AJ1124" s="22"/>
      <c r="AK1124" s="22"/>
      <c r="AL1124" s="22"/>
      <c r="AM1124" s="22"/>
      <c r="AN1124" s="22"/>
      <c r="AO1124" s="22"/>
      <c r="AP1124" s="22"/>
      <c r="AQ1124" s="22"/>
      <c r="AR1124" s="22"/>
      <c r="AS1124" s="22"/>
      <c r="AT1124" s="22"/>
      <c r="AU1124" s="22"/>
      <c r="AV1124" s="22"/>
      <c r="AW1124" s="22"/>
      <c r="AX1124" s="22"/>
      <c r="AY1124" s="22"/>
      <c r="AZ1124" s="22"/>
      <c r="BA1124" s="22"/>
      <c r="BB1124" s="22"/>
      <c r="BC1124" s="22"/>
      <c r="BD1124" s="22"/>
      <c r="BE1124" s="22"/>
      <c r="BF1124" s="22"/>
      <c r="BG1124" s="22"/>
      <c r="BH1124" s="22"/>
      <c r="BI1124" s="22"/>
    </row>
    <row r="1125">
      <c r="A1125" s="25"/>
      <c r="B1125" s="50"/>
      <c r="C1125" s="56"/>
      <c r="D1125" s="120"/>
      <c r="E1125" s="53"/>
      <c r="H1125" s="106"/>
      <c r="I1125" s="72"/>
      <c r="J1125" s="21"/>
      <c r="K1125" s="21"/>
      <c r="L1125" s="21"/>
      <c r="M1125" s="22"/>
      <c r="N1125" s="22"/>
      <c r="O1125" s="22"/>
      <c r="P1125" s="22"/>
      <c r="Q1125" s="22"/>
      <c r="R1125" s="23"/>
      <c r="S1125" s="22"/>
      <c r="T1125" s="22"/>
      <c r="U1125" s="22"/>
      <c r="V1125" s="22"/>
      <c r="W1125" s="24"/>
      <c r="X1125" s="24"/>
      <c r="Y1125" s="22"/>
      <c r="Z1125" s="22"/>
      <c r="AA1125" s="22"/>
      <c r="AB1125" s="22"/>
      <c r="AC1125" s="22"/>
      <c r="AD1125" s="22"/>
      <c r="AE1125" s="22"/>
      <c r="AF1125" s="22"/>
      <c r="AG1125" s="22"/>
      <c r="AH1125" s="22"/>
      <c r="AI1125" s="22"/>
      <c r="AJ1125" s="22"/>
      <c r="AK1125" s="22"/>
      <c r="AL1125" s="22"/>
      <c r="AM1125" s="22"/>
      <c r="AN1125" s="22"/>
      <c r="AO1125" s="22"/>
      <c r="AP1125" s="22"/>
      <c r="AQ1125" s="22"/>
      <c r="AR1125" s="22"/>
      <c r="AS1125" s="22"/>
      <c r="AT1125" s="22"/>
      <c r="AU1125" s="22"/>
      <c r="AV1125" s="22"/>
      <c r="AW1125" s="22"/>
      <c r="AX1125" s="22"/>
      <c r="AY1125" s="22"/>
      <c r="AZ1125" s="22"/>
      <c r="BA1125" s="22"/>
      <c r="BB1125" s="22"/>
      <c r="BC1125" s="22"/>
      <c r="BD1125" s="22"/>
      <c r="BE1125" s="22"/>
      <c r="BF1125" s="22"/>
      <c r="BG1125" s="22"/>
      <c r="BH1125" s="22"/>
      <c r="BI1125" s="22"/>
    </row>
    <row r="1126">
      <c r="A1126" s="25"/>
      <c r="B1126" s="50"/>
      <c r="C1126" s="56"/>
      <c r="D1126" s="120"/>
      <c r="E1126" s="53"/>
      <c r="H1126" s="106"/>
      <c r="I1126" s="72"/>
      <c r="J1126" s="21"/>
      <c r="K1126" s="21"/>
      <c r="L1126" s="21"/>
      <c r="M1126" s="22"/>
      <c r="N1126" s="22"/>
      <c r="O1126" s="22"/>
      <c r="P1126" s="22"/>
      <c r="Q1126" s="22"/>
      <c r="R1126" s="23"/>
      <c r="S1126" s="22"/>
      <c r="T1126" s="22"/>
      <c r="U1126" s="22"/>
      <c r="V1126" s="22"/>
      <c r="W1126" s="24"/>
      <c r="X1126" s="24"/>
      <c r="Y1126" s="22"/>
      <c r="Z1126" s="22"/>
      <c r="AA1126" s="22"/>
      <c r="AB1126" s="22"/>
      <c r="AC1126" s="22"/>
      <c r="AD1126" s="22"/>
      <c r="AE1126" s="22"/>
      <c r="AF1126" s="22"/>
      <c r="AG1126" s="22"/>
      <c r="AH1126" s="22"/>
      <c r="AI1126" s="22"/>
      <c r="AJ1126" s="22"/>
      <c r="AK1126" s="22"/>
      <c r="AL1126" s="22"/>
      <c r="AM1126" s="22"/>
      <c r="AN1126" s="22"/>
      <c r="AO1126" s="22"/>
      <c r="AP1126" s="22"/>
      <c r="AQ1126" s="22"/>
      <c r="AR1126" s="22"/>
      <c r="AS1126" s="22"/>
      <c r="AT1126" s="22"/>
      <c r="AU1126" s="22"/>
      <c r="AV1126" s="22"/>
      <c r="AW1126" s="22"/>
      <c r="AX1126" s="22"/>
      <c r="AY1126" s="22"/>
      <c r="AZ1126" s="22"/>
      <c r="BA1126" s="22"/>
      <c r="BB1126" s="22"/>
      <c r="BC1126" s="22"/>
      <c r="BD1126" s="22"/>
      <c r="BE1126" s="22"/>
      <c r="BF1126" s="22"/>
      <c r="BG1126" s="22"/>
      <c r="BH1126" s="22"/>
      <c r="BI1126" s="22"/>
    </row>
    <row r="1127">
      <c r="A1127" s="25"/>
      <c r="B1127" s="50"/>
      <c r="C1127" s="56"/>
      <c r="D1127" s="120"/>
      <c r="E1127" s="53"/>
      <c r="H1127" s="106"/>
      <c r="I1127" s="72"/>
      <c r="J1127" s="21"/>
      <c r="K1127" s="21"/>
      <c r="L1127" s="21"/>
      <c r="M1127" s="22"/>
      <c r="N1127" s="22"/>
      <c r="O1127" s="22"/>
      <c r="P1127" s="22"/>
      <c r="Q1127" s="22"/>
      <c r="R1127" s="23"/>
      <c r="S1127" s="22"/>
      <c r="T1127" s="22"/>
      <c r="U1127" s="22"/>
      <c r="V1127" s="22"/>
      <c r="W1127" s="24"/>
      <c r="X1127" s="24"/>
      <c r="Y1127" s="22"/>
      <c r="Z1127" s="22"/>
      <c r="AA1127" s="22"/>
      <c r="AB1127" s="22"/>
      <c r="AC1127" s="22"/>
      <c r="AD1127" s="22"/>
      <c r="AE1127" s="22"/>
      <c r="AF1127" s="22"/>
      <c r="AG1127" s="22"/>
      <c r="AH1127" s="22"/>
      <c r="AI1127" s="22"/>
      <c r="AJ1127" s="22"/>
      <c r="AK1127" s="22"/>
      <c r="AL1127" s="22"/>
      <c r="AM1127" s="22"/>
      <c r="AN1127" s="22"/>
      <c r="AO1127" s="22"/>
      <c r="AP1127" s="22"/>
      <c r="AQ1127" s="22"/>
      <c r="AR1127" s="22"/>
      <c r="AS1127" s="22"/>
      <c r="AT1127" s="22"/>
      <c r="AU1127" s="22"/>
      <c r="AV1127" s="22"/>
      <c r="AW1127" s="22"/>
      <c r="AX1127" s="22"/>
      <c r="AY1127" s="22"/>
      <c r="AZ1127" s="22"/>
      <c r="BA1127" s="22"/>
      <c r="BB1127" s="22"/>
      <c r="BC1127" s="22"/>
      <c r="BD1127" s="22"/>
      <c r="BE1127" s="22"/>
      <c r="BF1127" s="22"/>
      <c r="BG1127" s="22"/>
      <c r="BH1127" s="22"/>
      <c r="BI1127" s="22"/>
    </row>
    <row r="1128">
      <c r="A1128" s="25"/>
      <c r="B1128" s="50"/>
      <c r="C1128" s="56"/>
      <c r="D1128" s="120"/>
      <c r="E1128" s="53"/>
      <c r="H1128" s="106"/>
      <c r="I1128" s="72"/>
      <c r="J1128" s="21"/>
      <c r="K1128" s="21"/>
      <c r="L1128" s="21"/>
      <c r="M1128" s="22"/>
      <c r="N1128" s="22"/>
      <c r="O1128" s="22"/>
      <c r="P1128" s="22"/>
      <c r="Q1128" s="22"/>
      <c r="R1128" s="23"/>
      <c r="S1128" s="22"/>
      <c r="T1128" s="22"/>
      <c r="U1128" s="22"/>
      <c r="V1128" s="22"/>
      <c r="W1128" s="24"/>
      <c r="X1128" s="24"/>
      <c r="Y1128" s="22"/>
      <c r="Z1128" s="22"/>
      <c r="AA1128" s="22"/>
      <c r="AB1128" s="22"/>
      <c r="AC1128" s="22"/>
      <c r="AD1128" s="22"/>
      <c r="AE1128" s="22"/>
      <c r="AF1128" s="22"/>
      <c r="AG1128" s="22"/>
      <c r="AH1128" s="22"/>
      <c r="AI1128" s="22"/>
      <c r="AJ1128" s="22"/>
      <c r="AK1128" s="22"/>
      <c r="AL1128" s="22"/>
      <c r="AM1128" s="22"/>
      <c r="AN1128" s="22"/>
      <c r="AO1128" s="22"/>
      <c r="AP1128" s="22"/>
      <c r="AQ1128" s="22"/>
      <c r="AR1128" s="22"/>
      <c r="AS1128" s="22"/>
      <c r="AT1128" s="22"/>
      <c r="AU1128" s="22"/>
      <c r="AV1128" s="22"/>
      <c r="AW1128" s="22"/>
      <c r="AX1128" s="22"/>
      <c r="AY1128" s="22"/>
      <c r="AZ1128" s="22"/>
      <c r="BA1128" s="22"/>
      <c r="BB1128" s="22"/>
      <c r="BC1128" s="22"/>
      <c r="BD1128" s="22"/>
      <c r="BE1128" s="22"/>
      <c r="BF1128" s="22"/>
      <c r="BG1128" s="22"/>
      <c r="BH1128" s="22"/>
      <c r="BI1128" s="22"/>
    </row>
    <row r="1129">
      <c r="A1129" s="25"/>
      <c r="B1129" s="50"/>
      <c r="C1129" s="56"/>
      <c r="D1129" s="120"/>
      <c r="E1129" s="53"/>
      <c r="H1129" s="106"/>
      <c r="I1129" s="72"/>
      <c r="J1129" s="21"/>
      <c r="K1129" s="21"/>
      <c r="L1129" s="21"/>
      <c r="M1129" s="22"/>
      <c r="N1129" s="22"/>
      <c r="O1129" s="22"/>
      <c r="P1129" s="22"/>
      <c r="Q1129" s="22"/>
      <c r="R1129" s="23"/>
      <c r="S1129" s="22"/>
      <c r="T1129" s="22"/>
      <c r="U1129" s="22"/>
      <c r="V1129" s="22"/>
      <c r="W1129" s="24"/>
      <c r="X1129" s="24"/>
      <c r="Y1129" s="22"/>
      <c r="Z1129" s="22"/>
      <c r="AA1129" s="22"/>
      <c r="AB1129" s="22"/>
      <c r="AC1129" s="22"/>
      <c r="AD1129" s="22"/>
      <c r="AE1129" s="22"/>
      <c r="AF1129" s="22"/>
      <c r="AG1129" s="22"/>
      <c r="AH1129" s="22"/>
      <c r="AI1129" s="22"/>
      <c r="AJ1129" s="22"/>
      <c r="AK1129" s="22"/>
      <c r="AL1129" s="22"/>
      <c r="AM1129" s="22"/>
      <c r="AN1129" s="22"/>
      <c r="AO1129" s="22"/>
      <c r="AP1129" s="22"/>
      <c r="AQ1129" s="22"/>
      <c r="AR1129" s="22"/>
      <c r="AS1129" s="22"/>
      <c r="AT1129" s="22"/>
      <c r="AU1129" s="22"/>
      <c r="AV1129" s="22"/>
      <c r="AW1129" s="22"/>
      <c r="AX1129" s="22"/>
      <c r="AY1129" s="22"/>
      <c r="AZ1129" s="22"/>
      <c r="BA1129" s="22"/>
      <c r="BB1129" s="22"/>
      <c r="BC1129" s="22"/>
      <c r="BD1129" s="22"/>
      <c r="BE1129" s="22"/>
      <c r="BF1129" s="22"/>
      <c r="BG1129" s="22"/>
      <c r="BH1129" s="22"/>
      <c r="BI1129" s="22"/>
    </row>
    <row r="1130">
      <c r="A1130" s="25"/>
      <c r="B1130" s="50"/>
      <c r="C1130" s="56"/>
      <c r="D1130" s="120"/>
      <c r="E1130" s="53"/>
      <c r="H1130" s="106"/>
      <c r="I1130" s="72"/>
      <c r="J1130" s="21"/>
      <c r="K1130" s="21"/>
      <c r="L1130" s="21"/>
      <c r="M1130" s="22"/>
      <c r="N1130" s="22"/>
      <c r="O1130" s="22"/>
      <c r="P1130" s="22"/>
      <c r="Q1130" s="22"/>
      <c r="R1130" s="23"/>
      <c r="S1130" s="22"/>
      <c r="T1130" s="22"/>
      <c r="U1130" s="22"/>
      <c r="V1130" s="22"/>
      <c r="W1130" s="24"/>
      <c r="X1130" s="24"/>
      <c r="Y1130" s="22"/>
      <c r="Z1130" s="22"/>
      <c r="AA1130" s="22"/>
      <c r="AB1130" s="22"/>
      <c r="AC1130" s="22"/>
      <c r="AD1130" s="22"/>
      <c r="AE1130" s="22"/>
      <c r="AF1130" s="22"/>
      <c r="AG1130" s="22"/>
      <c r="AH1130" s="22"/>
      <c r="AI1130" s="22"/>
      <c r="AJ1130" s="22"/>
      <c r="AK1130" s="22"/>
      <c r="AL1130" s="22"/>
      <c r="AM1130" s="22"/>
      <c r="AN1130" s="22"/>
      <c r="AO1130" s="22"/>
      <c r="AP1130" s="22"/>
      <c r="AQ1130" s="22"/>
      <c r="AR1130" s="22"/>
      <c r="AS1130" s="22"/>
      <c r="AT1130" s="22"/>
      <c r="AU1130" s="22"/>
      <c r="AV1130" s="22"/>
      <c r="AW1130" s="22"/>
      <c r="AX1130" s="22"/>
      <c r="AY1130" s="22"/>
      <c r="AZ1130" s="22"/>
      <c r="BA1130" s="22"/>
      <c r="BB1130" s="22"/>
      <c r="BC1130" s="22"/>
      <c r="BD1130" s="22"/>
      <c r="BE1130" s="22"/>
      <c r="BF1130" s="22"/>
      <c r="BG1130" s="22"/>
      <c r="BH1130" s="22"/>
      <c r="BI1130" s="22"/>
    </row>
    <row r="1131">
      <c r="A1131" s="25"/>
      <c r="B1131" s="50"/>
      <c r="C1131" s="56"/>
      <c r="D1131" s="120"/>
      <c r="E1131" s="53"/>
      <c r="H1131" s="106"/>
      <c r="I1131" s="72"/>
      <c r="J1131" s="21"/>
      <c r="K1131" s="21"/>
      <c r="L1131" s="21"/>
      <c r="M1131" s="22"/>
      <c r="N1131" s="22"/>
      <c r="O1131" s="22"/>
      <c r="P1131" s="22"/>
      <c r="Q1131" s="22"/>
      <c r="R1131" s="23"/>
      <c r="S1131" s="22"/>
      <c r="T1131" s="22"/>
      <c r="U1131" s="22"/>
      <c r="V1131" s="22"/>
      <c r="W1131" s="24"/>
      <c r="X1131" s="24"/>
      <c r="Y1131" s="22"/>
      <c r="Z1131" s="22"/>
      <c r="AA1131" s="22"/>
      <c r="AB1131" s="22"/>
      <c r="AC1131" s="22"/>
      <c r="AD1131" s="22"/>
      <c r="AE1131" s="22"/>
      <c r="AF1131" s="22"/>
      <c r="AG1131" s="22"/>
      <c r="AH1131" s="22"/>
      <c r="AI1131" s="22"/>
      <c r="AJ1131" s="22"/>
      <c r="AK1131" s="22"/>
      <c r="AL1131" s="22"/>
      <c r="AM1131" s="22"/>
      <c r="AN1131" s="22"/>
      <c r="AO1131" s="22"/>
      <c r="AP1131" s="22"/>
      <c r="AQ1131" s="22"/>
      <c r="AR1131" s="22"/>
      <c r="AS1131" s="22"/>
      <c r="AT1131" s="22"/>
      <c r="AU1131" s="22"/>
      <c r="AV1131" s="22"/>
      <c r="AW1131" s="22"/>
      <c r="AX1131" s="22"/>
      <c r="AY1131" s="22"/>
      <c r="AZ1131" s="22"/>
      <c r="BA1131" s="22"/>
      <c r="BB1131" s="22"/>
      <c r="BC1131" s="22"/>
      <c r="BD1131" s="22"/>
      <c r="BE1131" s="22"/>
      <c r="BF1131" s="22"/>
      <c r="BG1131" s="22"/>
      <c r="BH1131" s="22"/>
      <c r="BI1131" s="22"/>
    </row>
    <row r="1132">
      <c r="A1132" s="25"/>
      <c r="B1132" s="50"/>
      <c r="C1132" s="56"/>
      <c r="D1132" s="120"/>
      <c r="E1132" s="53"/>
      <c r="H1132" s="106"/>
      <c r="I1132" s="72"/>
      <c r="J1132" s="21"/>
      <c r="K1132" s="21"/>
      <c r="L1132" s="21"/>
      <c r="M1132" s="22"/>
      <c r="N1132" s="22"/>
      <c r="O1132" s="22"/>
      <c r="P1132" s="22"/>
      <c r="Q1132" s="22"/>
      <c r="R1132" s="23"/>
      <c r="S1132" s="22"/>
      <c r="T1132" s="22"/>
      <c r="U1132" s="22"/>
      <c r="V1132" s="22"/>
      <c r="W1132" s="24"/>
      <c r="X1132" s="24"/>
      <c r="Y1132" s="22"/>
      <c r="Z1132" s="22"/>
      <c r="AA1132" s="22"/>
      <c r="AB1132" s="22"/>
      <c r="AC1132" s="22"/>
      <c r="AD1132" s="22"/>
      <c r="AE1132" s="22"/>
      <c r="AF1132" s="22"/>
      <c r="AG1132" s="22"/>
      <c r="AH1132" s="22"/>
      <c r="AI1132" s="22"/>
      <c r="AJ1132" s="22"/>
      <c r="AK1132" s="22"/>
      <c r="AL1132" s="22"/>
      <c r="AM1132" s="22"/>
      <c r="AN1132" s="22"/>
      <c r="AO1132" s="22"/>
      <c r="AP1132" s="22"/>
      <c r="AQ1132" s="22"/>
      <c r="AR1132" s="22"/>
      <c r="AS1132" s="22"/>
      <c r="AT1132" s="22"/>
      <c r="AU1132" s="22"/>
      <c r="AV1132" s="22"/>
      <c r="AW1132" s="22"/>
      <c r="AX1132" s="22"/>
      <c r="AY1132" s="22"/>
      <c r="AZ1132" s="22"/>
      <c r="BA1132" s="22"/>
      <c r="BB1132" s="22"/>
      <c r="BC1132" s="22"/>
      <c r="BD1132" s="22"/>
      <c r="BE1132" s="22"/>
      <c r="BF1132" s="22"/>
      <c r="BG1132" s="22"/>
      <c r="BH1132" s="22"/>
      <c r="BI1132" s="22"/>
    </row>
    <row r="1133">
      <c r="A1133" s="25"/>
      <c r="B1133" s="50"/>
      <c r="C1133" s="56"/>
      <c r="D1133" s="120"/>
      <c r="E1133" s="53"/>
      <c r="H1133" s="106"/>
      <c r="I1133" s="72"/>
      <c r="J1133" s="21"/>
      <c r="K1133" s="21"/>
      <c r="L1133" s="21"/>
      <c r="M1133" s="22"/>
      <c r="N1133" s="22"/>
      <c r="O1133" s="22"/>
      <c r="P1133" s="22"/>
      <c r="Q1133" s="22"/>
      <c r="R1133" s="23"/>
      <c r="S1133" s="22"/>
      <c r="T1133" s="22"/>
      <c r="U1133" s="22"/>
      <c r="V1133" s="22"/>
      <c r="W1133" s="24"/>
      <c r="X1133" s="24"/>
      <c r="Y1133" s="22"/>
      <c r="Z1133" s="22"/>
      <c r="AA1133" s="22"/>
      <c r="AB1133" s="22"/>
      <c r="AC1133" s="22"/>
      <c r="AD1133" s="22"/>
      <c r="AE1133" s="22"/>
      <c r="AF1133" s="22"/>
      <c r="AG1133" s="22"/>
      <c r="AH1133" s="22"/>
      <c r="AI1133" s="22"/>
      <c r="AJ1133" s="22"/>
      <c r="AK1133" s="22"/>
      <c r="AL1133" s="22"/>
      <c r="AM1133" s="22"/>
      <c r="AN1133" s="22"/>
      <c r="AO1133" s="22"/>
      <c r="AP1133" s="22"/>
      <c r="AQ1133" s="22"/>
      <c r="AR1133" s="22"/>
      <c r="AS1133" s="22"/>
      <c r="AT1133" s="22"/>
      <c r="AU1133" s="22"/>
      <c r="AV1133" s="22"/>
      <c r="AW1133" s="22"/>
      <c r="AX1133" s="22"/>
      <c r="AY1133" s="22"/>
      <c r="AZ1133" s="22"/>
      <c r="BA1133" s="22"/>
      <c r="BB1133" s="22"/>
      <c r="BC1133" s="22"/>
      <c r="BD1133" s="22"/>
      <c r="BE1133" s="22"/>
      <c r="BF1133" s="22"/>
      <c r="BG1133" s="22"/>
      <c r="BH1133" s="22"/>
      <c r="BI1133" s="22"/>
    </row>
    <row r="1134">
      <c r="A1134" s="25"/>
      <c r="B1134" s="50"/>
      <c r="C1134" s="56"/>
      <c r="D1134" s="120"/>
      <c r="E1134" s="53"/>
      <c r="H1134" s="106"/>
      <c r="I1134" s="72"/>
      <c r="J1134" s="21"/>
      <c r="K1134" s="21"/>
      <c r="L1134" s="21"/>
      <c r="M1134" s="22"/>
      <c r="N1134" s="22"/>
      <c r="O1134" s="22"/>
      <c r="P1134" s="22"/>
      <c r="Q1134" s="22"/>
      <c r="R1134" s="23"/>
      <c r="S1134" s="22"/>
      <c r="T1134" s="22"/>
      <c r="U1134" s="22"/>
      <c r="V1134" s="22"/>
      <c r="W1134" s="24"/>
      <c r="X1134" s="24"/>
      <c r="Y1134" s="22"/>
      <c r="Z1134" s="22"/>
      <c r="AA1134" s="22"/>
      <c r="AB1134" s="22"/>
      <c r="AC1134" s="22"/>
      <c r="AD1134" s="22"/>
      <c r="AE1134" s="22"/>
      <c r="AF1134" s="22"/>
      <c r="AG1134" s="22"/>
      <c r="AH1134" s="22"/>
      <c r="AI1134" s="22"/>
      <c r="AJ1134" s="22"/>
      <c r="AK1134" s="22"/>
      <c r="AL1134" s="22"/>
      <c r="AM1134" s="22"/>
      <c r="AN1134" s="22"/>
      <c r="AO1134" s="22"/>
      <c r="AP1134" s="22"/>
      <c r="AQ1134" s="22"/>
      <c r="AR1134" s="22"/>
      <c r="AS1134" s="22"/>
      <c r="AT1134" s="22"/>
      <c r="AU1134" s="22"/>
      <c r="AV1134" s="22"/>
      <c r="AW1134" s="22"/>
      <c r="AX1134" s="22"/>
      <c r="AY1134" s="22"/>
      <c r="AZ1134" s="22"/>
      <c r="BA1134" s="22"/>
      <c r="BB1134" s="22"/>
      <c r="BC1134" s="22"/>
      <c r="BD1134" s="22"/>
      <c r="BE1134" s="22"/>
      <c r="BF1134" s="22"/>
      <c r="BG1134" s="22"/>
      <c r="BH1134" s="22"/>
      <c r="BI1134" s="22"/>
    </row>
    <row r="1135">
      <c r="A1135" s="25"/>
      <c r="B1135" s="50"/>
      <c r="C1135" s="56"/>
      <c r="D1135" s="120"/>
      <c r="E1135" s="53"/>
      <c r="H1135" s="106"/>
      <c r="I1135" s="72"/>
      <c r="J1135" s="21"/>
      <c r="K1135" s="21"/>
      <c r="L1135" s="21"/>
      <c r="M1135" s="22"/>
      <c r="N1135" s="22"/>
      <c r="O1135" s="22"/>
      <c r="P1135" s="22"/>
      <c r="Q1135" s="22"/>
      <c r="R1135" s="23"/>
      <c r="S1135" s="22"/>
      <c r="T1135" s="22"/>
      <c r="U1135" s="22"/>
      <c r="V1135" s="22"/>
      <c r="W1135" s="24"/>
      <c r="X1135" s="24"/>
      <c r="Y1135" s="22"/>
      <c r="Z1135" s="22"/>
      <c r="AA1135" s="22"/>
      <c r="AB1135" s="22"/>
      <c r="AC1135" s="22"/>
      <c r="AD1135" s="22"/>
      <c r="AE1135" s="22"/>
      <c r="AF1135" s="22"/>
      <c r="AG1135" s="22"/>
      <c r="AH1135" s="22"/>
      <c r="AI1135" s="22"/>
      <c r="AJ1135" s="22"/>
      <c r="AK1135" s="22"/>
      <c r="AL1135" s="22"/>
      <c r="AM1135" s="22"/>
      <c r="AN1135" s="22"/>
      <c r="AO1135" s="22"/>
      <c r="AP1135" s="22"/>
      <c r="AQ1135" s="22"/>
      <c r="AR1135" s="22"/>
      <c r="AS1135" s="22"/>
      <c r="AT1135" s="22"/>
      <c r="AU1135" s="22"/>
      <c r="AV1135" s="22"/>
      <c r="AW1135" s="22"/>
      <c r="AX1135" s="22"/>
      <c r="AY1135" s="22"/>
      <c r="AZ1135" s="22"/>
      <c r="BA1135" s="22"/>
      <c r="BB1135" s="22"/>
      <c r="BC1135" s="22"/>
      <c r="BD1135" s="22"/>
      <c r="BE1135" s="22"/>
      <c r="BF1135" s="22"/>
      <c r="BG1135" s="22"/>
      <c r="BH1135" s="22"/>
      <c r="BI1135" s="22"/>
    </row>
    <row r="1136">
      <c r="A1136" s="25"/>
      <c r="B1136" s="50"/>
      <c r="C1136" s="56"/>
      <c r="D1136" s="120"/>
      <c r="E1136" s="53"/>
      <c r="H1136" s="106"/>
      <c r="I1136" s="72"/>
      <c r="J1136" s="21"/>
      <c r="K1136" s="21"/>
      <c r="L1136" s="21"/>
      <c r="M1136" s="22"/>
      <c r="N1136" s="22"/>
      <c r="O1136" s="22"/>
      <c r="P1136" s="22"/>
      <c r="Q1136" s="22"/>
      <c r="R1136" s="23"/>
      <c r="S1136" s="22"/>
      <c r="T1136" s="22"/>
      <c r="U1136" s="22"/>
      <c r="V1136" s="22"/>
      <c r="W1136" s="24"/>
      <c r="X1136" s="24"/>
      <c r="Y1136" s="22"/>
      <c r="Z1136" s="22"/>
      <c r="AA1136" s="22"/>
      <c r="AB1136" s="22"/>
      <c r="AC1136" s="22"/>
      <c r="AD1136" s="22"/>
      <c r="AE1136" s="22"/>
      <c r="AF1136" s="22"/>
      <c r="AG1136" s="22"/>
      <c r="AH1136" s="22"/>
      <c r="AI1136" s="22"/>
      <c r="AJ1136" s="22"/>
      <c r="AK1136" s="22"/>
      <c r="AL1136" s="22"/>
      <c r="AM1136" s="22"/>
      <c r="AN1136" s="22"/>
      <c r="AO1136" s="22"/>
      <c r="AP1136" s="22"/>
      <c r="AQ1136" s="22"/>
      <c r="AR1136" s="22"/>
      <c r="AS1136" s="22"/>
      <c r="AT1136" s="22"/>
      <c r="AU1136" s="22"/>
      <c r="AV1136" s="22"/>
      <c r="AW1136" s="22"/>
      <c r="AX1136" s="22"/>
      <c r="AY1136" s="22"/>
      <c r="AZ1136" s="22"/>
      <c r="BA1136" s="22"/>
      <c r="BB1136" s="22"/>
      <c r="BC1136" s="22"/>
      <c r="BD1136" s="22"/>
      <c r="BE1136" s="22"/>
      <c r="BF1136" s="22"/>
      <c r="BG1136" s="22"/>
      <c r="BH1136" s="22"/>
      <c r="BI1136" s="22"/>
    </row>
    <row r="1137">
      <c r="A1137" s="25"/>
      <c r="B1137" s="50"/>
      <c r="C1137" s="56"/>
      <c r="D1137" s="120"/>
      <c r="E1137" s="53"/>
      <c r="H1137" s="106"/>
      <c r="I1137" s="72"/>
      <c r="J1137" s="21"/>
      <c r="K1137" s="21"/>
      <c r="L1137" s="21"/>
      <c r="M1137" s="22"/>
      <c r="N1137" s="22"/>
      <c r="O1137" s="22"/>
      <c r="P1137" s="22"/>
      <c r="Q1137" s="22"/>
      <c r="R1137" s="23"/>
      <c r="S1137" s="22"/>
      <c r="T1137" s="22"/>
      <c r="U1137" s="22"/>
      <c r="V1137" s="22"/>
      <c r="W1137" s="24"/>
      <c r="X1137" s="24"/>
      <c r="Y1137" s="22"/>
      <c r="Z1137" s="22"/>
      <c r="AA1137" s="22"/>
      <c r="AB1137" s="22"/>
      <c r="AC1137" s="22"/>
      <c r="AD1137" s="22"/>
      <c r="AE1137" s="22"/>
      <c r="AF1137" s="22"/>
      <c r="AG1137" s="22"/>
      <c r="AH1137" s="22"/>
      <c r="AI1137" s="22"/>
      <c r="AJ1137" s="22"/>
      <c r="AK1137" s="22"/>
      <c r="AL1137" s="22"/>
      <c r="AM1137" s="22"/>
      <c r="AN1137" s="22"/>
      <c r="AO1137" s="22"/>
      <c r="AP1137" s="22"/>
      <c r="AQ1137" s="22"/>
      <c r="AR1137" s="22"/>
      <c r="AS1137" s="22"/>
      <c r="AT1137" s="22"/>
      <c r="AU1137" s="22"/>
      <c r="AV1137" s="22"/>
      <c r="AW1137" s="22"/>
      <c r="AX1137" s="22"/>
      <c r="AY1137" s="22"/>
      <c r="AZ1137" s="22"/>
      <c r="BA1137" s="22"/>
      <c r="BB1137" s="22"/>
      <c r="BC1137" s="22"/>
      <c r="BD1137" s="22"/>
      <c r="BE1137" s="22"/>
      <c r="BF1137" s="22"/>
      <c r="BG1137" s="22"/>
      <c r="BH1137" s="22"/>
      <c r="BI1137" s="22"/>
    </row>
    <row r="1138">
      <c r="A1138" s="25"/>
      <c r="B1138" s="50"/>
      <c r="C1138" s="56"/>
      <c r="D1138" s="120"/>
      <c r="E1138" s="53"/>
      <c r="H1138" s="106"/>
      <c r="I1138" s="72"/>
      <c r="J1138" s="21"/>
      <c r="K1138" s="21"/>
      <c r="L1138" s="21"/>
      <c r="M1138" s="22"/>
      <c r="N1138" s="22"/>
      <c r="O1138" s="22"/>
      <c r="P1138" s="22"/>
      <c r="Q1138" s="22"/>
      <c r="R1138" s="23"/>
      <c r="S1138" s="22"/>
      <c r="T1138" s="22"/>
      <c r="U1138" s="22"/>
      <c r="V1138" s="22"/>
      <c r="W1138" s="24"/>
      <c r="X1138" s="24"/>
      <c r="Y1138" s="22"/>
      <c r="Z1138" s="22"/>
      <c r="AA1138" s="22"/>
      <c r="AB1138" s="22"/>
      <c r="AC1138" s="22"/>
      <c r="AD1138" s="22"/>
      <c r="AE1138" s="22"/>
      <c r="AF1138" s="22"/>
      <c r="AG1138" s="22"/>
      <c r="AH1138" s="22"/>
      <c r="AI1138" s="22"/>
      <c r="AJ1138" s="22"/>
      <c r="AK1138" s="22"/>
      <c r="AL1138" s="22"/>
      <c r="AM1138" s="22"/>
      <c r="AN1138" s="22"/>
      <c r="AO1138" s="22"/>
      <c r="AP1138" s="22"/>
      <c r="AQ1138" s="22"/>
      <c r="AR1138" s="22"/>
      <c r="AS1138" s="22"/>
      <c r="AT1138" s="22"/>
      <c r="AU1138" s="22"/>
      <c r="AV1138" s="22"/>
      <c r="AW1138" s="22"/>
      <c r="AX1138" s="22"/>
      <c r="AY1138" s="22"/>
      <c r="AZ1138" s="22"/>
      <c r="BA1138" s="22"/>
      <c r="BB1138" s="22"/>
      <c r="BC1138" s="22"/>
      <c r="BD1138" s="22"/>
      <c r="BE1138" s="22"/>
      <c r="BF1138" s="22"/>
      <c r="BG1138" s="22"/>
      <c r="BH1138" s="22"/>
      <c r="BI1138" s="22"/>
    </row>
    <row r="1139">
      <c r="A1139" s="25"/>
      <c r="B1139" s="50"/>
      <c r="C1139" s="56"/>
      <c r="D1139" s="120"/>
      <c r="E1139" s="53"/>
      <c r="H1139" s="106"/>
      <c r="I1139" s="72"/>
      <c r="J1139" s="21"/>
      <c r="K1139" s="21"/>
      <c r="L1139" s="21"/>
      <c r="M1139" s="22"/>
      <c r="N1139" s="22"/>
      <c r="O1139" s="22"/>
      <c r="P1139" s="22"/>
      <c r="Q1139" s="22"/>
      <c r="R1139" s="23"/>
      <c r="S1139" s="22"/>
      <c r="T1139" s="22"/>
      <c r="U1139" s="22"/>
      <c r="V1139" s="22"/>
      <c r="W1139" s="24"/>
      <c r="X1139" s="24"/>
      <c r="Y1139" s="22"/>
      <c r="Z1139" s="22"/>
      <c r="AA1139" s="22"/>
      <c r="AB1139" s="22"/>
      <c r="AC1139" s="22"/>
      <c r="AD1139" s="22"/>
      <c r="AE1139" s="22"/>
      <c r="AF1139" s="22"/>
      <c r="AG1139" s="22"/>
      <c r="AH1139" s="22"/>
      <c r="AI1139" s="22"/>
      <c r="AJ1139" s="22"/>
      <c r="AK1139" s="22"/>
      <c r="AL1139" s="22"/>
      <c r="AM1139" s="22"/>
      <c r="AN1139" s="22"/>
      <c r="AO1139" s="22"/>
      <c r="AP1139" s="22"/>
      <c r="AQ1139" s="22"/>
      <c r="AR1139" s="22"/>
      <c r="AS1139" s="22"/>
      <c r="AT1139" s="22"/>
      <c r="AU1139" s="22"/>
      <c r="AV1139" s="22"/>
      <c r="AW1139" s="22"/>
      <c r="AX1139" s="22"/>
      <c r="AY1139" s="22"/>
      <c r="AZ1139" s="22"/>
      <c r="BA1139" s="22"/>
      <c r="BB1139" s="22"/>
      <c r="BC1139" s="22"/>
      <c r="BD1139" s="22"/>
      <c r="BE1139" s="22"/>
      <c r="BF1139" s="22"/>
      <c r="BG1139" s="22"/>
      <c r="BH1139" s="22"/>
      <c r="BI1139" s="22"/>
    </row>
    <row r="1140">
      <c r="A1140" s="25"/>
      <c r="B1140" s="50"/>
      <c r="C1140" s="56"/>
      <c r="D1140" s="120"/>
      <c r="E1140" s="53"/>
      <c r="H1140" s="106"/>
      <c r="I1140" s="72"/>
      <c r="J1140" s="21"/>
      <c r="K1140" s="21"/>
      <c r="L1140" s="21"/>
      <c r="M1140" s="22"/>
      <c r="N1140" s="22"/>
      <c r="O1140" s="22"/>
      <c r="P1140" s="22"/>
      <c r="Q1140" s="22"/>
      <c r="R1140" s="23"/>
      <c r="S1140" s="22"/>
      <c r="T1140" s="22"/>
      <c r="U1140" s="22"/>
      <c r="V1140" s="22"/>
      <c r="W1140" s="24"/>
      <c r="X1140" s="24"/>
      <c r="Y1140" s="22"/>
      <c r="Z1140" s="22"/>
      <c r="AA1140" s="22"/>
      <c r="AB1140" s="22"/>
      <c r="AC1140" s="22"/>
      <c r="AD1140" s="22"/>
      <c r="AE1140" s="22"/>
      <c r="AF1140" s="22"/>
      <c r="AG1140" s="22"/>
      <c r="AH1140" s="22"/>
      <c r="AI1140" s="22"/>
      <c r="AJ1140" s="22"/>
      <c r="AK1140" s="22"/>
      <c r="AL1140" s="22"/>
      <c r="AM1140" s="22"/>
      <c r="AN1140" s="22"/>
      <c r="AO1140" s="22"/>
      <c r="AP1140" s="22"/>
      <c r="AQ1140" s="22"/>
      <c r="AR1140" s="22"/>
      <c r="AS1140" s="22"/>
      <c r="AT1140" s="22"/>
      <c r="AU1140" s="22"/>
      <c r="AV1140" s="22"/>
      <c r="AW1140" s="22"/>
      <c r="AX1140" s="22"/>
      <c r="AY1140" s="22"/>
      <c r="AZ1140" s="22"/>
      <c r="BA1140" s="22"/>
      <c r="BB1140" s="22"/>
      <c r="BC1140" s="22"/>
      <c r="BD1140" s="22"/>
      <c r="BE1140" s="22"/>
      <c r="BF1140" s="22"/>
      <c r="BG1140" s="22"/>
      <c r="BH1140" s="22"/>
      <c r="BI1140" s="22"/>
    </row>
    <row r="1141">
      <c r="A1141" s="25"/>
      <c r="B1141" s="50"/>
      <c r="C1141" s="56"/>
      <c r="D1141" s="120"/>
      <c r="E1141" s="53"/>
      <c r="H1141" s="106"/>
      <c r="I1141" s="72"/>
      <c r="J1141" s="21"/>
      <c r="K1141" s="21"/>
      <c r="L1141" s="21"/>
      <c r="M1141" s="22"/>
      <c r="N1141" s="22"/>
      <c r="O1141" s="22"/>
      <c r="P1141" s="22"/>
      <c r="Q1141" s="22"/>
      <c r="R1141" s="23"/>
      <c r="S1141" s="22"/>
      <c r="T1141" s="22"/>
      <c r="U1141" s="22"/>
      <c r="V1141" s="22"/>
      <c r="W1141" s="24"/>
      <c r="X1141" s="24"/>
      <c r="Y1141" s="22"/>
      <c r="Z1141" s="22"/>
      <c r="AA1141" s="22"/>
      <c r="AB1141" s="22"/>
      <c r="AC1141" s="22"/>
      <c r="AD1141" s="22"/>
      <c r="AE1141" s="22"/>
      <c r="AF1141" s="22"/>
      <c r="AG1141" s="22"/>
      <c r="AH1141" s="22"/>
      <c r="AI1141" s="22"/>
      <c r="AJ1141" s="22"/>
      <c r="AK1141" s="22"/>
      <c r="AL1141" s="22"/>
      <c r="AM1141" s="22"/>
      <c r="AN1141" s="22"/>
      <c r="AO1141" s="22"/>
      <c r="AP1141" s="22"/>
      <c r="AQ1141" s="22"/>
      <c r="AR1141" s="22"/>
      <c r="AS1141" s="22"/>
      <c r="AT1141" s="22"/>
      <c r="AU1141" s="22"/>
      <c r="AV1141" s="22"/>
      <c r="AW1141" s="22"/>
      <c r="AX1141" s="22"/>
      <c r="AY1141" s="22"/>
      <c r="AZ1141" s="22"/>
      <c r="BA1141" s="22"/>
      <c r="BB1141" s="22"/>
      <c r="BC1141" s="22"/>
      <c r="BD1141" s="22"/>
      <c r="BE1141" s="22"/>
      <c r="BF1141" s="22"/>
      <c r="BG1141" s="22"/>
      <c r="BH1141" s="22"/>
      <c r="BI1141" s="22"/>
    </row>
    <row r="1142">
      <c r="A1142" s="25"/>
      <c r="B1142" s="50"/>
      <c r="C1142" s="56"/>
      <c r="D1142" s="120"/>
      <c r="E1142" s="53"/>
      <c r="H1142" s="106"/>
      <c r="I1142" s="72"/>
      <c r="J1142" s="21"/>
      <c r="K1142" s="21"/>
      <c r="L1142" s="21"/>
      <c r="M1142" s="22"/>
      <c r="N1142" s="22"/>
      <c r="O1142" s="22"/>
      <c r="P1142" s="22"/>
      <c r="Q1142" s="22"/>
      <c r="R1142" s="23"/>
      <c r="S1142" s="22"/>
      <c r="T1142" s="22"/>
      <c r="U1142" s="22"/>
      <c r="V1142" s="22"/>
      <c r="W1142" s="24"/>
      <c r="X1142" s="24"/>
      <c r="Y1142" s="22"/>
      <c r="Z1142" s="22"/>
      <c r="AA1142" s="22"/>
      <c r="AB1142" s="22"/>
      <c r="AC1142" s="22"/>
      <c r="AD1142" s="22"/>
      <c r="AE1142" s="22"/>
      <c r="AF1142" s="22"/>
      <c r="AG1142" s="22"/>
      <c r="AH1142" s="22"/>
      <c r="AI1142" s="22"/>
      <c r="AJ1142" s="22"/>
      <c r="AK1142" s="22"/>
      <c r="AL1142" s="22"/>
      <c r="AM1142" s="22"/>
      <c r="AN1142" s="22"/>
      <c r="AO1142" s="22"/>
      <c r="AP1142" s="22"/>
      <c r="AQ1142" s="22"/>
      <c r="AR1142" s="22"/>
      <c r="AS1142" s="22"/>
      <c r="AT1142" s="22"/>
      <c r="AU1142" s="22"/>
      <c r="AV1142" s="22"/>
      <c r="AW1142" s="22"/>
      <c r="AX1142" s="22"/>
      <c r="AY1142" s="22"/>
      <c r="AZ1142" s="22"/>
      <c r="BA1142" s="22"/>
      <c r="BB1142" s="22"/>
      <c r="BC1142" s="22"/>
      <c r="BD1142" s="22"/>
      <c r="BE1142" s="22"/>
      <c r="BF1142" s="22"/>
      <c r="BG1142" s="22"/>
      <c r="BH1142" s="22"/>
      <c r="BI1142" s="22"/>
    </row>
    <row r="1143">
      <c r="A1143" s="25"/>
      <c r="B1143" s="50"/>
      <c r="C1143" s="56"/>
      <c r="D1143" s="120"/>
      <c r="E1143" s="53"/>
      <c r="H1143" s="106"/>
      <c r="I1143" s="72"/>
      <c r="J1143" s="21"/>
      <c r="K1143" s="21"/>
      <c r="L1143" s="21"/>
      <c r="M1143" s="22"/>
      <c r="N1143" s="22"/>
      <c r="O1143" s="22"/>
      <c r="P1143" s="22"/>
      <c r="Q1143" s="22"/>
      <c r="R1143" s="23"/>
      <c r="S1143" s="22"/>
      <c r="T1143" s="22"/>
      <c r="U1143" s="22"/>
      <c r="V1143" s="22"/>
      <c r="W1143" s="24"/>
      <c r="X1143" s="24"/>
      <c r="Y1143" s="22"/>
      <c r="Z1143" s="22"/>
      <c r="AA1143" s="22"/>
      <c r="AB1143" s="22"/>
      <c r="AC1143" s="22"/>
      <c r="AD1143" s="22"/>
      <c r="AE1143" s="22"/>
      <c r="AF1143" s="22"/>
      <c r="AG1143" s="22"/>
      <c r="AH1143" s="22"/>
      <c r="AI1143" s="22"/>
      <c r="AJ1143" s="22"/>
      <c r="AK1143" s="22"/>
      <c r="AL1143" s="22"/>
      <c r="AM1143" s="22"/>
      <c r="AN1143" s="22"/>
      <c r="AO1143" s="22"/>
      <c r="AP1143" s="22"/>
      <c r="AQ1143" s="22"/>
      <c r="AR1143" s="22"/>
      <c r="AS1143" s="22"/>
      <c r="AT1143" s="22"/>
      <c r="AU1143" s="22"/>
      <c r="AV1143" s="22"/>
      <c r="AW1143" s="22"/>
      <c r="AX1143" s="22"/>
      <c r="AY1143" s="22"/>
      <c r="AZ1143" s="22"/>
      <c r="BA1143" s="22"/>
      <c r="BB1143" s="22"/>
      <c r="BC1143" s="22"/>
      <c r="BD1143" s="22"/>
      <c r="BE1143" s="22"/>
      <c r="BF1143" s="22"/>
      <c r="BG1143" s="22"/>
      <c r="BH1143" s="22"/>
      <c r="BI1143" s="22"/>
    </row>
    <row r="1144">
      <c r="A1144" s="25"/>
      <c r="B1144" s="50"/>
      <c r="C1144" s="56"/>
      <c r="D1144" s="120"/>
      <c r="E1144" s="53"/>
      <c r="H1144" s="106"/>
      <c r="I1144" s="72"/>
      <c r="J1144" s="21"/>
      <c r="K1144" s="21"/>
      <c r="L1144" s="21"/>
      <c r="M1144" s="22"/>
      <c r="N1144" s="22"/>
      <c r="O1144" s="22"/>
      <c r="P1144" s="22"/>
      <c r="Q1144" s="22"/>
      <c r="R1144" s="23"/>
      <c r="S1144" s="22"/>
      <c r="T1144" s="22"/>
      <c r="U1144" s="22"/>
      <c r="V1144" s="22"/>
      <c r="W1144" s="24"/>
      <c r="X1144" s="24"/>
      <c r="Y1144" s="22"/>
      <c r="Z1144" s="22"/>
      <c r="AA1144" s="22"/>
      <c r="AB1144" s="22"/>
      <c r="AC1144" s="22"/>
      <c r="AD1144" s="22"/>
      <c r="AE1144" s="22"/>
      <c r="AF1144" s="22"/>
      <c r="AG1144" s="22"/>
      <c r="AH1144" s="22"/>
      <c r="AI1144" s="22"/>
      <c r="AJ1144" s="22"/>
      <c r="AK1144" s="22"/>
      <c r="AL1144" s="22"/>
      <c r="AM1144" s="22"/>
      <c r="AN1144" s="22"/>
      <c r="AO1144" s="22"/>
      <c r="AP1144" s="22"/>
      <c r="AQ1144" s="22"/>
      <c r="AR1144" s="22"/>
      <c r="AS1144" s="22"/>
      <c r="AT1144" s="22"/>
      <c r="AU1144" s="22"/>
      <c r="AV1144" s="22"/>
      <c r="AW1144" s="22"/>
      <c r="AX1144" s="22"/>
      <c r="AY1144" s="22"/>
      <c r="AZ1144" s="22"/>
      <c r="BA1144" s="22"/>
      <c r="BB1144" s="22"/>
      <c r="BC1144" s="22"/>
      <c r="BD1144" s="22"/>
      <c r="BE1144" s="22"/>
      <c r="BF1144" s="22"/>
      <c r="BG1144" s="22"/>
      <c r="BH1144" s="22"/>
      <c r="BI1144" s="22"/>
    </row>
    <row r="1145">
      <c r="A1145" s="25"/>
      <c r="B1145" s="50"/>
      <c r="C1145" s="56"/>
      <c r="D1145" s="120"/>
      <c r="E1145" s="53"/>
      <c r="H1145" s="106"/>
      <c r="I1145" s="72"/>
      <c r="J1145" s="21"/>
      <c r="K1145" s="21"/>
      <c r="L1145" s="21"/>
      <c r="M1145" s="22"/>
      <c r="N1145" s="22"/>
      <c r="O1145" s="22"/>
      <c r="P1145" s="22"/>
      <c r="Q1145" s="22"/>
      <c r="R1145" s="23"/>
      <c r="S1145" s="22"/>
      <c r="T1145" s="22"/>
      <c r="U1145" s="22"/>
      <c r="V1145" s="22"/>
      <c r="W1145" s="24"/>
      <c r="X1145" s="24"/>
      <c r="Y1145" s="22"/>
      <c r="Z1145" s="22"/>
      <c r="AA1145" s="22"/>
      <c r="AB1145" s="22"/>
      <c r="AC1145" s="22"/>
      <c r="AD1145" s="22"/>
      <c r="AE1145" s="22"/>
      <c r="AF1145" s="22"/>
      <c r="AG1145" s="22"/>
      <c r="AH1145" s="22"/>
      <c r="AI1145" s="22"/>
      <c r="AJ1145" s="22"/>
      <c r="AK1145" s="22"/>
      <c r="AL1145" s="22"/>
      <c r="AM1145" s="22"/>
      <c r="AN1145" s="22"/>
      <c r="AO1145" s="22"/>
      <c r="AP1145" s="22"/>
      <c r="AQ1145" s="22"/>
      <c r="AR1145" s="22"/>
      <c r="AS1145" s="22"/>
      <c r="AT1145" s="22"/>
      <c r="AU1145" s="22"/>
      <c r="AV1145" s="22"/>
      <c r="AW1145" s="22"/>
      <c r="AX1145" s="22"/>
      <c r="AY1145" s="22"/>
      <c r="AZ1145" s="22"/>
      <c r="BA1145" s="22"/>
      <c r="BB1145" s="22"/>
      <c r="BC1145" s="22"/>
      <c r="BD1145" s="22"/>
      <c r="BE1145" s="22"/>
      <c r="BF1145" s="22"/>
      <c r="BG1145" s="22"/>
      <c r="BH1145" s="22"/>
      <c r="BI1145" s="22"/>
    </row>
    <row r="1146">
      <c r="A1146" s="25"/>
      <c r="B1146" s="50"/>
      <c r="C1146" s="56"/>
      <c r="D1146" s="120"/>
      <c r="E1146" s="53"/>
      <c r="H1146" s="106"/>
      <c r="I1146" s="72"/>
      <c r="J1146" s="21"/>
      <c r="K1146" s="21"/>
      <c r="L1146" s="21"/>
      <c r="M1146" s="22"/>
      <c r="N1146" s="22"/>
      <c r="O1146" s="22"/>
      <c r="P1146" s="22"/>
      <c r="Q1146" s="22"/>
      <c r="R1146" s="23"/>
      <c r="S1146" s="22"/>
      <c r="T1146" s="22"/>
      <c r="U1146" s="22"/>
      <c r="V1146" s="22"/>
      <c r="W1146" s="24"/>
      <c r="X1146" s="24"/>
      <c r="Y1146" s="22"/>
      <c r="Z1146" s="22"/>
      <c r="AA1146" s="22"/>
      <c r="AB1146" s="22"/>
      <c r="AC1146" s="22"/>
      <c r="AD1146" s="22"/>
      <c r="AE1146" s="22"/>
      <c r="AF1146" s="22"/>
      <c r="AG1146" s="22"/>
      <c r="AH1146" s="22"/>
      <c r="AI1146" s="22"/>
      <c r="AJ1146" s="22"/>
      <c r="AK1146" s="22"/>
      <c r="AL1146" s="22"/>
      <c r="AM1146" s="22"/>
      <c r="AN1146" s="22"/>
      <c r="AO1146" s="22"/>
      <c r="AP1146" s="22"/>
      <c r="AQ1146" s="22"/>
      <c r="AR1146" s="22"/>
      <c r="AS1146" s="22"/>
      <c r="AT1146" s="22"/>
      <c r="AU1146" s="22"/>
      <c r="AV1146" s="22"/>
      <c r="AW1146" s="22"/>
      <c r="AX1146" s="22"/>
      <c r="AY1146" s="22"/>
      <c r="AZ1146" s="22"/>
      <c r="BA1146" s="22"/>
      <c r="BB1146" s="22"/>
      <c r="BC1146" s="22"/>
      <c r="BD1146" s="22"/>
      <c r="BE1146" s="22"/>
      <c r="BF1146" s="22"/>
      <c r="BG1146" s="22"/>
      <c r="BH1146" s="22"/>
      <c r="BI1146" s="22"/>
    </row>
    <row r="1147">
      <c r="A1147" s="25"/>
      <c r="B1147" s="50"/>
      <c r="C1147" s="56"/>
      <c r="D1147" s="120"/>
      <c r="E1147" s="53"/>
      <c r="H1147" s="106"/>
      <c r="I1147" s="72"/>
      <c r="J1147" s="21"/>
      <c r="K1147" s="21"/>
      <c r="L1147" s="21"/>
      <c r="M1147" s="22"/>
      <c r="N1147" s="22"/>
      <c r="O1147" s="22"/>
      <c r="P1147" s="22"/>
      <c r="Q1147" s="22"/>
      <c r="R1147" s="23"/>
      <c r="S1147" s="22"/>
      <c r="T1147" s="22"/>
      <c r="U1147" s="22"/>
      <c r="V1147" s="22"/>
      <c r="W1147" s="24"/>
      <c r="X1147" s="24"/>
      <c r="Y1147" s="22"/>
      <c r="Z1147" s="22"/>
      <c r="AA1147" s="22"/>
      <c r="AB1147" s="22"/>
      <c r="AC1147" s="22"/>
      <c r="AD1147" s="22"/>
      <c r="AE1147" s="22"/>
      <c r="AF1147" s="22"/>
      <c r="AG1147" s="22"/>
      <c r="AH1147" s="22"/>
      <c r="AI1147" s="22"/>
      <c r="AJ1147" s="22"/>
      <c r="AK1147" s="22"/>
      <c r="AL1147" s="22"/>
      <c r="AM1147" s="22"/>
      <c r="AN1147" s="22"/>
      <c r="AO1147" s="22"/>
      <c r="AP1147" s="22"/>
      <c r="AQ1147" s="22"/>
      <c r="AR1147" s="22"/>
      <c r="AS1147" s="22"/>
      <c r="AT1147" s="22"/>
      <c r="AU1147" s="22"/>
      <c r="AV1147" s="22"/>
      <c r="AW1147" s="22"/>
      <c r="AX1147" s="22"/>
      <c r="AY1147" s="22"/>
      <c r="AZ1147" s="22"/>
      <c r="BA1147" s="22"/>
      <c r="BB1147" s="22"/>
      <c r="BC1147" s="22"/>
      <c r="BD1147" s="22"/>
      <c r="BE1147" s="22"/>
      <c r="BF1147" s="22"/>
      <c r="BG1147" s="22"/>
      <c r="BH1147" s="22"/>
      <c r="BI1147" s="22"/>
    </row>
    <row r="1148">
      <c r="A1148" s="25"/>
      <c r="B1148" s="50"/>
      <c r="C1148" s="56"/>
      <c r="D1148" s="120"/>
      <c r="E1148" s="53"/>
      <c r="H1148" s="106"/>
      <c r="I1148" s="72"/>
      <c r="J1148" s="21"/>
      <c r="K1148" s="21"/>
      <c r="L1148" s="21"/>
      <c r="M1148" s="22"/>
      <c r="N1148" s="22"/>
      <c r="O1148" s="22"/>
      <c r="P1148" s="22"/>
      <c r="Q1148" s="22"/>
      <c r="R1148" s="23"/>
      <c r="S1148" s="22"/>
      <c r="T1148" s="22"/>
      <c r="U1148" s="22"/>
      <c r="V1148" s="22"/>
      <c r="W1148" s="24"/>
      <c r="X1148" s="24"/>
      <c r="Y1148" s="22"/>
      <c r="Z1148" s="22"/>
      <c r="AA1148" s="22"/>
      <c r="AB1148" s="22"/>
      <c r="AC1148" s="22"/>
      <c r="AD1148" s="22"/>
      <c r="AE1148" s="22"/>
      <c r="AF1148" s="22"/>
      <c r="AG1148" s="22"/>
      <c r="AH1148" s="22"/>
      <c r="AI1148" s="22"/>
      <c r="AJ1148" s="22"/>
      <c r="AK1148" s="22"/>
      <c r="AL1148" s="22"/>
      <c r="AM1148" s="22"/>
      <c r="AN1148" s="22"/>
      <c r="AO1148" s="22"/>
      <c r="AP1148" s="22"/>
      <c r="AQ1148" s="22"/>
      <c r="AR1148" s="22"/>
      <c r="AS1148" s="22"/>
      <c r="AT1148" s="22"/>
      <c r="AU1148" s="22"/>
      <c r="AV1148" s="22"/>
      <c r="AW1148" s="22"/>
      <c r="AX1148" s="22"/>
      <c r="AY1148" s="22"/>
      <c r="AZ1148" s="22"/>
      <c r="BA1148" s="22"/>
      <c r="BB1148" s="22"/>
      <c r="BC1148" s="22"/>
      <c r="BD1148" s="22"/>
      <c r="BE1148" s="22"/>
      <c r="BF1148" s="22"/>
      <c r="BG1148" s="22"/>
      <c r="BH1148" s="22"/>
      <c r="BI1148" s="22"/>
    </row>
    <row r="1149">
      <c r="A1149" s="25"/>
      <c r="B1149" s="50"/>
      <c r="C1149" s="56"/>
      <c r="D1149" s="120"/>
      <c r="E1149" s="53"/>
      <c r="H1149" s="106"/>
      <c r="I1149" s="72"/>
      <c r="J1149" s="21"/>
      <c r="K1149" s="21"/>
      <c r="L1149" s="21"/>
      <c r="M1149" s="22"/>
      <c r="N1149" s="22"/>
      <c r="O1149" s="22"/>
      <c r="P1149" s="22"/>
      <c r="Q1149" s="22"/>
      <c r="R1149" s="23"/>
      <c r="S1149" s="22"/>
      <c r="T1149" s="22"/>
      <c r="U1149" s="22"/>
      <c r="V1149" s="22"/>
      <c r="W1149" s="24"/>
      <c r="X1149" s="24"/>
      <c r="Y1149" s="22"/>
      <c r="Z1149" s="22"/>
      <c r="AA1149" s="22"/>
      <c r="AB1149" s="22"/>
      <c r="AC1149" s="22"/>
      <c r="AD1149" s="22"/>
      <c r="AE1149" s="22"/>
      <c r="AF1149" s="22"/>
      <c r="AG1149" s="22"/>
      <c r="AH1149" s="22"/>
      <c r="AI1149" s="22"/>
      <c r="AJ1149" s="22"/>
      <c r="AK1149" s="22"/>
      <c r="AL1149" s="22"/>
      <c r="AM1149" s="22"/>
      <c r="AN1149" s="22"/>
      <c r="AO1149" s="22"/>
      <c r="AP1149" s="22"/>
      <c r="AQ1149" s="22"/>
      <c r="AR1149" s="22"/>
      <c r="AS1149" s="22"/>
      <c r="AT1149" s="22"/>
      <c r="AU1149" s="22"/>
      <c r="AV1149" s="22"/>
      <c r="AW1149" s="22"/>
      <c r="AX1149" s="22"/>
      <c r="AY1149" s="22"/>
      <c r="AZ1149" s="22"/>
      <c r="BA1149" s="22"/>
      <c r="BB1149" s="22"/>
      <c r="BC1149" s="22"/>
      <c r="BD1149" s="22"/>
      <c r="BE1149" s="22"/>
      <c r="BF1149" s="22"/>
      <c r="BG1149" s="22"/>
      <c r="BH1149" s="22"/>
      <c r="BI1149" s="22"/>
    </row>
    <row r="1150">
      <c r="A1150" s="25"/>
      <c r="B1150" s="50"/>
      <c r="C1150" s="56"/>
      <c r="D1150" s="120"/>
      <c r="E1150" s="53"/>
      <c r="H1150" s="106"/>
      <c r="I1150" s="72"/>
      <c r="J1150" s="21"/>
      <c r="K1150" s="21"/>
      <c r="L1150" s="21"/>
      <c r="M1150" s="22"/>
      <c r="N1150" s="22"/>
      <c r="O1150" s="22"/>
      <c r="P1150" s="22"/>
      <c r="Q1150" s="22"/>
      <c r="R1150" s="23"/>
      <c r="S1150" s="22"/>
      <c r="T1150" s="22"/>
      <c r="U1150" s="22"/>
      <c r="V1150" s="22"/>
      <c r="W1150" s="24"/>
      <c r="X1150" s="24"/>
      <c r="Y1150" s="22"/>
      <c r="Z1150" s="22"/>
      <c r="AA1150" s="22"/>
      <c r="AB1150" s="22"/>
      <c r="AC1150" s="22"/>
      <c r="AD1150" s="22"/>
      <c r="AE1150" s="22"/>
      <c r="AF1150" s="22"/>
      <c r="AG1150" s="22"/>
      <c r="AH1150" s="22"/>
      <c r="AI1150" s="22"/>
      <c r="AJ1150" s="22"/>
      <c r="AK1150" s="22"/>
      <c r="AL1150" s="22"/>
      <c r="AM1150" s="22"/>
      <c r="AN1150" s="22"/>
      <c r="AO1150" s="22"/>
      <c r="AP1150" s="22"/>
      <c r="AQ1150" s="22"/>
      <c r="AR1150" s="22"/>
      <c r="AS1150" s="22"/>
      <c r="AT1150" s="22"/>
      <c r="AU1150" s="22"/>
      <c r="AV1150" s="22"/>
      <c r="AW1150" s="22"/>
      <c r="AX1150" s="22"/>
      <c r="AY1150" s="22"/>
      <c r="AZ1150" s="22"/>
      <c r="BA1150" s="22"/>
      <c r="BB1150" s="22"/>
      <c r="BC1150" s="22"/>
      <c r="BD1150" s="22"/>
      <c r="BE1150" s="22"/>
      <c r="BF1150" s="22"/>
      <c r="BG1150" s="22"/>
      <c r="BH1150" s="22"/>
      <c r="BI1150" s="22"/>
    </row>
    <row r="1151">
      <c r="A1151" s="25"/>
      <c r="B1151" s="50"/>
      <c r="C1151" s="56"/>
      <c r="D1151" s="120"/>
      <c r="E1151" s="53"/>
      <c r="H1151" s="106"/>
      <c r="I1151" s="72"/>
      <c r="J1151" s="21"/>
      <c r="K1151" s="21"/>
      <c r="L1151" s="21"/>
      <c r="M1151" s="22"/>
      <c r="N1151" s="22"/>
      <c r="O1151" s="22"/>
      <c r="P1151" s="22"/>
      <c r="Q1151" s="22"/>
      <c r="R1151" s="23"/>
      <c r="S1151" s="22"/>
      <c r="T1151" s="22"/>
      <c r="U1151" s="22"/>
      <c r="V1151" s="22"/>
      <c r="W1151" s="24"/>
      <c r="X1151" s="24"/>
      <c r="Y1151" s="22"/>
      <c r="Z1151" s="22"/>
      <c r="AA1151" s="22"/>
      <c r="AB1151" s="22"/>
      <c r="AC1151" s="22"/>
      <c r="AD1151" s="22"/>
      <c r="AE1151" s="22"/>
      <c r="AF1151" s="22"/>
      <c r="AG1151" s="22"/>
      <c r="AH1151" s="22"/>
      <c r="AI1151" s="22"/>
      <c r="AJ1151" s="22"/>
      <c r="AK1151" s="22"/>
      <c r="AL1151" s="22"/>
      <c r="AM1151" s="22"/>
      <c r="AN1151" s="22"/>
      <c r="AO1151" s="22"/>
      <c r="AP1151" s="22"/>
      <c r="AQ1151" s="22"/>
      <c r="AR1151" s="22"/>
      <c r="AS1151" s="22"/>
      <c r="AT1151" s="22"/>
      <c r="AU1151" s="22"/>
      <c r="AV1151" s="22"/>
      <c r="AW1151" s="22"/>
      <c r="AX1151" s="22"/>
      <c r="AY1151" s="22"/>
      <c r="AZ1151" s="22"/>
      <c r="BA1151" s="22"/>
      <c r="BB1151" s="22"/>
      <c r="BC1151" s="22"/>
      <c r="BD1151" s="22"/>
      <c r="BE1151" s="22"/>
      <c r="BF1151" s="22"/>
      <c r="BG1151" s="22"/>
      <c r="BH1151" s="22"/>
      <c r="BI1151" s="22"/>
    </row>
    <row r="1152">
      <c r="A1152" s="25"/>
      <c r="B1152" s="50"/>
      <c r="C1152" s="56"/>
      <c r="D1152" s="120"/>
      <c r="E1152" s="53"/>
      <c r="H1152" s="106"/>
      <c r="I1152" s="72"/>
      <c r="J1152" s="21"/>
      <c r="K1152" s="21"/>
      <c r="L1152" s="21"/>
      <c r="M1152" s="22"/>
      <c r="N1152" s="22"/>
      <c r="O1152" s="22"/>
      <c r="P1152" s="22"/>
      <c r="Q1152" s="22"/>
      <c r="R1152" s="23"/>
      <c r="S1152" s="22"/>
      <c r="T1152" s="22"/>
      <c r="U1152" s="22"/>
      <c r="V1152" s="22"/>
      <c r="W1152" s="24"/>
      <c r="X1152" s="24"/>
      <c r="Y1152" s="22"/>
      <c r="Z1152" s="22"/>
      <c r="AA1152" s="22"/>
      <c r="AB1152" s="22"/>
      <c r="AC1152" s="22"/>
      <c r="AD1152" s="22"/>
      <c r="AE1152" s="22"/>
      <c r="AF1152" s="22"/>
      <c r="AG1152" s="22"/>
      <c r="AH1152" s="22"/>
      <c r="AI1152" s="22"/>
      <c r="AJ1152" s="22"/>
      <c r="AK1152" s="22"/>
      <c r="AL1152" s="22"/>
      <c r="AM1152" s="22"/>
      <c r="AN1152" s="22"/>
      <c r="AO1152" s="22"/>
      <c r="AP1152" s="22"/>
      <c r="AQ1152" s="22"/>
      <c r="AR1152" s="22"/>
      <c r="AS1152" s="22"/>
      <c r="AT1152" s="22"/>
      <c r="AU1152" s="22"/>
      <c r="AV1152" s="22"/>
      <c r="AW1152" s="22"/>
      <c r="AX1152" s="22"/>
      <c r="AY1152" s="22"/>
      <c r="AZ1152" s="22"/>
      <c r="BA1152" s="22"/>
      <c r="BB1152" s="22"/>
      <c r="BC1152" s="22"/>
      <c r="BD1152" s="22"/>
      <c r="BE1152" s="22"/>
      <c r="BF1152" s="22"/>
      <c r="BG1152" s="22"/>
      <c r="BH1152" s="22"/>
      <c r="BI1152" s="22"/>
    </row>
    <row r="1153">
      <c r="A1153" s="25"/>
      <c r="B1153" s="50"/>
      <c r="C1153" s="56"/>
      <c r="D1153" s="120"/>
      <c r="E1153" s="53"/>
      <c r="H1153" s="106"/>
      <c r="I1153" s="72"/>
      <c r="J1153" s="21"/>
      <c r="K1153" s="21"/>
      <c r="L1153" s="21"/>
      <c r="M1153" s="22"/>
      <c r="N1153" s="22"/>
      <c r="O1153" s="22"/>
      <c r="P1153" s="22"/>
      <c r="Q1153" s="22"/>
      <c r="R1153" s="23"/>
      <c r="S1153" s="22"/>
      <c r="T1153" s="22"/>
      <c r="U1153" s="22"/>
      <c r="V1153" s="22"/>
      <c r="W1153" s="24"/>
      <c r="X1153" s="24"/>
      <c r="Y1153" s="22"/>
      <c r="Z1153" s="22"/>
      <c r="AA1153" s="22"/>
      <c r="AB1153" s="22"/>
      <c r="AC1153" s="22"/>
      <c r="AD1153" s="22"/>
      <c r="AE1153" s="22"/>
      <c r="AF1153" s="22"/>
      <c r="AG1153" s="22"/>
      <c r="AH1153" s="22"/>
      <c r="AI1153" s="22"/>
      <c r="AJ1153" s="22"/>
      <c r="AK1153" s="22"/>
      <c r="AL1153" s="22"/>
      <c r="AM1153" s="22"/>
      <c r="AN1153" s="22"/>
      <c r="AO1153" s="22"/>
      <c r="AP1153" s="22"/>
      <c r="AQ1153" s="22"/>
      <c r="AR1153" s="22"/>
      <c r="AS1153" s="22"/>
      <c r="AT1153" s="22"/>
      <c r="AU1153" s="22"/>
      <c r="AV1153" s="22"/>
      <c r="AW1153" s="22"/>
      <c r="AX1153" s="22"/>
      <c r="AY1153" s="22"/>
      <c r="AZ1153" s="22"/>
      <c r="BA1153" s="22"/>
      <c r="BB1153" s="22"/>
      <c r="BC1153" s="22"/>
      <c r="BD1153" s="22"/>
      <c r="BE1153" s="22"/>
      <c r="BF1153" s="22"/>
      <c r="BG1153" s="22"/>
      <c r="BH1153" s="22"/>
      <c r="BI1153" s="22"/>
    </row>
    <row r="1154">
      <c r="A1154" s="25"/>
      <c r="B1154" s="50"/>
      <c r="C1154" s="56"/>
      <c r="D1154" s="120"/>
      <c r="E1154" s="53"/>
      <c r="H1154" s="106"/>
      <c r="I1154" s="72"/>
      <c r="J1154" s="21"/>
      <c r="K1154" s="21"/>
      <c r="L1154" s="21"/>
      <c r="M1154" s="22"/>
      <c r="N1154" s="22"/>
      <c r="O1154" s="22"/>
      <c r="P1154" s="22"/>
      <c r="Q1154" s="22"/>
      <c r="R1154" s="23"/>
      <c r="S1154" s="22"/>
      <c r="T1154" s="22"/>
      <c r="U1154" s="22"/>
      <c r="V1154" s="22"/>
      <c r="W1154" s="24"/>
      <c r="X1154" s="24"/>
      <c r="Y1154" s="22"/>
      <c r="Z1154" s="22"/>
      <c r="AA1154" s="22"/>
      <c r="AB1154" s="22"/>
      <c r="AC1154" s="22"/>
      <c r="AD1154" s="22"/>
      <c r="AE1154" s="22"/>
      <c r="AF1154" s="22"/>
      <c r="AG1154" s="22"/>
      <c r="AH1154" s="22"/>
      <c r="AI1154" s="22"/>
      <c r="AJ1154" s="22"/>
      <c r="AK1154" s="22"/>
      <c r="AL1154" s="22"/>
      <c r="AM1154" s="22"/>
      <c r="AN1154" s="22"/>
      <c r="AO1154" s="22"/>
      <c r="AP1154" s="22"/>
      <c r="AQ1154" s="22"/>
      <c r="AR1154" s="22"/>
      <c r="AS1154" s="22"/>
      <c r="AT1154" s="22"/>
      <c r="AU1154" s="22"/>
      <c r="AV1154" s="22"/>
      <c r="AW1154" s="22"/>
      <c r="AX1154" s="22"/>
      <c r="AY1154" s="22"/>
      <c r="AZ1154" s="22"/>
      <c r="BA1154" s="22"/>
      <c r="BB1154" s="22"/>
      <c r="BC1154" s="22"/>
      <c r="BD1154" s="22"/>
      <c r="BE1154" s="22"/>
      <c r="BF1154" s="22"/>
      <c r="BG1154" s="22"/>
      <c r="BH1154" s="22"/>
      <c r="BI1154" s="22"/>
    </row>
    <row r="1155">
      <c r="A1155" s="25"/>
      <c r="B1155" s="50"/>
      <c r="C1155" s="56"/>
      <c r="D1155" s="120"/>
      <c r="E1155" s="53"/>
      <c r="H1155" s="106"/>
      <c r="I1155" s="72"/>
      <c r="J1155" s="21"/>
      <c r="K1155" s="21"/>
      <c r="L1155" s="21"/>
      <c r="M1155" s="22"/>
      <c r="N1155" s="22"/>
      <c r="O1155" s="22"/>
      <c r="P1155" s="22"/>
      <c r="Q1155" s="22"/>
      <c r="R1155" s="23"/>
      <c r="S1155" s="22"/>
      <c r="T1155" s="22"/>
      <c r="U1155" s="22"/>
      <c r="V1155" s="22"/>
      <c r="W1155" s="24"/>
      <c r="X1155" s="24"/>
      <c r="Y1155" s="22"/>
      <c r="Z1155" s="22"/>
      <c r="AA1155" s="22"/>
      <c r="AB1155" s="22"/>
      <c r="AC1155" s="22"/>
      <c r="AD1155" s="22"/>
      <c r="AE1155" s="22"/>
      <c r="AF1155" s="22"/>
      <c r="AG1155" s="22"/>
      <c r="AH1155" s="22"/>
      <c r="AI1155" s="22"/>
      <c r="AJ1155" s="22"/>
      <c r="AK1155" s="22"/>
      <c r="AL1155" s="22"/>
      <c r="AM1155" s="22"/>
      <c r="AN1155" s="22"/>
      <c r="AO1155" s="22"/>
      <c r="AP1155" s="22"/>
      <c r="AQ1155" s="22"/>
      <c r="AR1155" s="22"/>
      <c r="AS1155" s="22"/>
      <c r="AT1155" s="22"/>
      <c r="AU1155" s="22"/>
      <c r="AV1155" s="22"/>
      <c r="AW1155" s="22"/>
      <c r="AX1155" s="22"/>
      <c r="AY1155" s="22"/>
      <c r="AZ1155" s="22"/>
      <c r="BA1155" s="22"/>
      <c r="BB1155" s="22"/>
      <c r="BC1155" s="22"/>
      <c r="BD1155" s="22"/>
      <c r="BE1155" s="22"/>
      <c r="BF1155" s="22"/>
      <c r="BG1155" s="22"/>
      <c r="BH1155" s="22"/>
      <c r="BI1155" s="22"/>
    </row>
    <row r="1156">
      <c r="A1156" s="25"/>
      <c r="B1156" s="50"/>
      <c r="C1156" s="56"/>
      <c r="D1156" s="120"/>
      <c r="E1156" s="53"/>
      <c r="H1156" s="106"/>
      <c r="I1156" s="72"/>
      <c r="J1156" s="21"/>
      <c r="K1156" s="21"/>
      <c r="L1156" s="21"/>
      <c r="M1156" s="22"/>
      <c r="N1156" s="22"/>
      <c r="O1156" s="22"/>
      <c r="P1156" s="22"/>
      <c r="Q1156" s="22"/>
      <c r="R1156" s="23"/>
      <c r="S1156" s="22"/>
      <c r="T1156" s="22"/>
      <c r="U1156" s="22"/>
      <c r="V1156" s="22"/>
      <c r="W1156" s="24"/>
      <c r="X1156" s="24"/>
      <c r="Y1156" s="22"/>
      <c r="Z1156" s="22"/>
      <c r="AA1156" s="22"/>
      <c r="AB1156" s="22"/>
      <c r="AC1156" s="22"/>
      <c r="AD1156" s="22"/>
      <c r="AE1156" s="22"/>
      <c r="AF1156" s="22"/>
      <c r="AG1156" s="22"/>
      <c r="AH1156" s="22"/>
      <c r="AI1156" s="22"/>
      <c r="AJ1156" s="22"/>
      <c r="AK1156" s="22"/>
      <c r="AL1156" s="22"/>
      <c r="AM1156" s="22"/>
      <c r="AN1156" s="22"/>
      <c r="AO1156" s="22"/>
      <c r="AP1156" s="22"/>
      <c r="AQ1156" s="22"/>
      <c r="AR1156" s="22"/>
      <c r="AS1156" s="22"/>
      <c r="AT1156" s="22"/>
      <c r="AU1156" s="22"/>
      <c r="AV1156" s="22"/>
      <c r="AW1156" s="22"/>
      <c r="AX1156" s="22"/>
      <c r="AY1156" s="22"/>
      <c r="AZ1156" s="22"/>
      <c r="BA1156" s="22"/>
      <c r="BB1156" s="22"/>
      <c r="BC1156" s="22"/>
      <c r="BD1156" s="22"/>
      <c r="BE1156" s="22"/>
      <c r="BF1156" s="22"/>
      <c r="BG1156" s="22"/>
      <c r="BH1156" s="22"/>
      <c r="BI1156" s="22"/>
    </row>
    <row r="1157">
      <c r="A1157" s="25"/>
      <c r="B1157" s="50"/>
      <c r="C1157" s="56"/>
      <c r="D1157" s="120"/>
      <c r="E1157" s="53"/>
      <c r="H1157" s="106"/>
      <c r="I1157" s="72"/>
      <c r="J1157" s="21"/>
      <c r="K1157" s="21"/>
      <c r="L1157" s="21"/>
      <c r="M1157" s="22"/>
      <c r="N1157" s="22"/>
      <c r="O1157" s="22"/>
      <c r="P1157" s="22"/>
      <c r="Q1157" s="22"/>
      <c r="R1157" s="23"/>
      <c r="S1157" s="22"/>
      <c r="T1157" s="22"/>
      <c r="U1157" s="22"/>
      <c r="V1157" s="22"/>
      <c r="W1157" s="24"/>
      <c r="X1157" s="24"/>
      <c r="Y1157" s="22"/>
      <c r="Z1157" s="22"/>
      <c r="AA1157" s="22"/>
      <c r="AB1157" s="22"/>
      <c r="AC1157" s="22"/>
      <c r="AD1157" s="22"/>
      <c r="AE1157" s="22"/>
      <c r="AF1157" s="22"/>
      <c r="AG1157" s="22"/>
      <c r="AH1157" s="22"/>
      <c r="AI1157" s="22"/>
      <c r="AJ1157" s="22"/>
      <c r="AK1157" s="22"/>
      <c r="AL1157" s="22"/>
      <c r="AM1157" s="22"/>
      <c r="AN1157" s="22"/>
      <c r="AO1157" s="22"/>
      <c r="AP1157" s="22"/>
      <c r="AQ1157" s="22"/>
      <c r="AR1157" s="22"/>
      <c r="AS1157" s="22"/>
      <c r="AT1157" s="22"/>
      <c r="AU1157" s="22"/>
      <c r="AV1157" s="22"/>
      <c r="AW1157" s="22"/>
      <c r="AX1157" s="22"/>
      <c r="AY1157" s="22"/>
      <c r="AZ1157" s="22"/>
      <c r="BA1157" s="22"/>
      <c r="BB1157" s="22"/>
      <c r="BC1157" s="22"/>
      <c r="BD1157" s="22"/>
      <c r="BE1157" s="22"/>
      <c r="BF1157" s="22"/>
      <c r="BG1157" s="22"/>
      <c r="BH1157" s="22"/>
      <c r="BI1157" s="22"/>
    </row>
    <row r="1158">
      <c r="A1158" s="25"/>
      <c r="B1158" s="50"/>
      <c r="C1158" s="56"/>
      <c r="D1158" s="120"/>
      <c r="E1158" s="53"/>
      <c r="H1158" s="106"/>
      <c r="I1158" s="72"/>
      <c r="J1158" s="21"/>
      <c r="K1158" s="21"/>
      <c r="L1158" s="21"/>
      <c r="M1158" s="22"/>
      <c r="N1158" s="22"/>
      <c r="O1158" s="22"/>
      <c r="P1158" s="22"/>
      <c r="Q1158" s="22"/>
      <c r="R1158" s="23"/>
      <c r="S1158" s="22"/>
      <c r="T1158" s="22"/>
      <c r="U1158" s="22"/>
      <c r="V1158" s="22"/>
      <c r="W1158" s="24"/>
      <c r="X1158" s="24"/>
      <c r="Y1158" s="22"/>
      <c r="Z1158" s="22"/>
      <c r="AA1158" s="22"/>
      <c r="AB1158" s="22"/>
      <c r="AC1158" s="22"/>
      <c r="AD1158" s="22"/>
      <c r="AE1158" s="22"/>
      <c r="AF1158" s="22"/>
      <c r="AG1158" s="22"/>
      <c r="AH1158" s="22"/>
      <c r="AI1158" s="22"/>
      <c r="AJ1158" s="22"/>
      <c r="AK1158" s="22"/>
      <c r="AL1158" s="22"/>
      <c r="AM1158" s="22"/>
      <c r="AN1158" s="22"/>
      <c r="AO1158" s="22"/>
      <c r="AP1158" s="22"/>
      <c r="AQ1158" s="22"/>
      <c r="AR1158" s="22"/>
      <c r="AS1158" s="22"/>
      <c r="AT1158" s="22"/>
      <c r="AU1158" s="22"/>
      <c r="AV1158" s="22"/>
      <c r="AW1158" s="22"/>
      <c r="AX1158" s="22"/>
      <c r="AY1158" s="22"/>
      <c r="AZ1158" s="22"/>
      <c r="BA1158" s="22"/>
      <c r="BB1158" s="22"/>
      <c r="BC1158" s="22"/>
      <c r="BD1158" s="22"/>
      <c r="BE1158" s="22"/>
      <c r="BF1158" s="22"/>
      <c r="BG1158" s="22"/>
      <c r="BH1158" s="22"/>
      <c r="BI1158" s="22"/>
    </row>
    <row r="1159">
      <c r="A1159" s="25"/>
      <c r="B1159" s="50"/>
      <c r="C1159" s="56"/>
      <c r="D1159" s="120"/>
      <c r="E1159" s="53"/>
      <c r="H1159" s="106"/>
      <c r="I1159" s="72"/>
      <c r="J1159" s="21"/>
      <c r="K1159" s="21"/>
      <c r="L1159" s="21"/>
      <c r="M1159" s="22"/>
      <c r="N1159" s="22"/>
      <c r="O1159" s="22"/>
      <c r="P1159" s="22"/>
      <c r="Q1159" s="22"/>
      <c r="R1159" s="23"/>
      <c r="S1159" s="22"/>
      <c r="T1159" s="22"/>
      <c r="U1159" s="22"/>
      <c r="V1159" s="22"/>
      <c r="W1159" s="24"/>
      <c r="X1159" s="24"/>
      <c r="Y1159" s="22"/>
      <c r="Z1159" s="22"/>
      <c r="AA1159" s="22"/>
      <c r="AB1159" s="22"/>
      <c r="AC1159" s="22"/>
      <c r="AD1159" s="22"/>
      <c r="AE1159" s="22"/>
      <c r="AF1159" s="22"/>
      <c r="AG1159" s="22"/>
      <c r="AH1159" s="22"/>
      <c r="AI1159" s="22"/>
      <c r="AJ1159" s="22"/>
      <c r="AK1159" s="22"/>
      <c r="AL1159" s="22"/>
      <c r="AM1159" s="22"/>
      <c r="AN1159" s="22"/>
      <c r="AO1159" s="22"/>
      <c r="AP1159" s="22"/>
      <c r="AQ1159" s="22"/>
      <c r="AR1159" s="22"/>
      <c r="AS1159" s="22"/>
      <c r="AT1159" s="22"/>
      <c r="AU1159" s="22"/>
      <c r="AV1159" s="22"/>
      <c r="AW1159" s="22"/>
      <c r="AX1159" s="22"/>
      <c r="AY1159" s="22"/>
      <c r="AZ1159" s="22"/>
      <c r="BA1159" s="22"/>
      <c r="BB1159" s="22"/>
      <c r="BC1159" s="22"/>
      <c r="BD1159" s="22"/>
      <c r="BE1159" s="22"/>
      <c r="BF1159" s="22"/>
      <c r="BG1159" s="22"/>
      <c r="BH1159" s="22"/>
      <c r="BI1159" s="22"/>
    </row>
    <row r="1160">
      <c r="A1160" s="25"/>
      <c r="B1160" s="50"/>
      <c r="C1160" s="56"/>
      <c r="D1160" s="120"/>
      <c r="E1160" s="53"/>
      <c r="H1160" s="106"/>
      <c r="I1160" s="72"/>
      <c r="J1160" s="21"/>
      <c r="K1160" s="21"/>
      <c r="L1160" s="21"/>
      <c r="M1160" s="22"/>
      <c r="N1160" s="22"/>
      <c r="O1160" s="22"/>
      <c r="P1160" s="22"/>
      <c r="Q1160" s="22"/>
      <c r="R1160" s="23"/>
      <c r="S1160" s="22"/>
      <c r="T1160" s="22"/>
      <c r="U1160" s="22"/>
      <c r="V1160" s="22"/>
      <c r="W1160" s="24"/>
      <c r="X1160" s="24"/>
      <c r="Y1160" s="22"/>
      <c r="Z1160" s="22"/>
      <c r="AA1160" s="22"/>
      <c r="AB1160" s="22"/>
      <c r="AC1160" s="22"/>
      <c r="AD1160" s="22"/>
      <c r="AE1160" s="22"/>
      <c r="AF1160" s="22"/>
      <c r="AG1160" s="22"/>
      <c r="AH1160" s="22"/>
      <c r="AI1160" s="22"/>
      <c r="AJ1160" s="22"/>
      <c r="AK1160" s="22"/>
      <c r="AL1160" s="22"/>
      <c r="AM1160" s="22"/>
      <c r="AN1160" s="22"/>
      <c r="AO1160" s="22"/>
      <c r="AP1160" s="22"/>
      <c r="AQ1160" s="22"/>
      <c r="AR1160" s="22"/>
      <c r="AS1160" s="22"/>
      <c r="AT1160" s="22"/>
      <c r="AU1160" s="22"/>
      <c r="AV1160" s="22"/>
      <c r="AW1160" s="22"/>
      <c r="AX1160" s="22"/>
      <c r="AY1160" s="22"/>
      <c r="AZ1160" s="22"/>
      <c r="BA1160" s="22"/>
      <c r="BB1160" s="22"/>
      <c r="BC1160" s="22"/>
      <c r="BD1160" s="22"/>
      <c r="BE1160" s="22"/>
      <c r="BF1160" s="22"/>
      <c r="BG1160" s="22"/>
      <c r="BH1160" s="22"/>
      <c r="BI1160" s="22"/>
    </row>
    <row r="1161">
      <c r="A1161" s="25"/>
      <c r="B1161" s="50"/>
      <c r="C1161" s="56"/>
      <c r="D1161" s="120"/>
      <c r="E1161" s="53"/>
      <c r="H1161" s="106"/>
      <c r="I1161" s="72"/>
      <c r="J1161" s="21"/>
      <c r="K1161" s="21"/>
      <c r="L1161" s="21"/>
      <c r="M1161" s="22"/>
      <c r="N1161" s="22"/>
      <c r="O1161" s="22"/>
      <c r="P1161" s="22"/>
      <c r="Q1161" s="22"/>
      <c r="R1161" s="23"/>
      <c r="S1161" s="22"/>
      <c r="T1161" s="22"/>
      <c r="U1161" s="22"/>
      <c r="V1161" s="22"/>
      <c r="W1161" s="24"/>
      <c r="X1161" s="24"/>
      <c r="Y1161" s="22"/>
      <c r="Z1161" s="22"/>
      <c r="AA1161" s="22"/>
      <c r="AB1161" s="22"/>
      <c r="AC1161" s="22"/>
      <c r="AD1161" s="22"/>
      <c r="AE1161" s="22"/>
      <c r="AF1161" s="22"/>
      <c r="AG1161" s="22"/>
      <c r="AH1161" s="22"/>
      <c r="AI1161" s="22"/>
      <c r="AJ1161" s="22"/>
      <c r="AK1161" s="22"/>
      <c r="AL1161" s="22"/>
      <c r="AM1161" s="22"/>
      <c r="AN1161" s="22"/>
      <c r="AO1161" s="22"/>
      <c r="AP1161" s="22"/>
      <c r="AQ1161" s="22"/>
      <c r="AR1161" s="22"/>
      <c r="AS1161" s="22"/>
      <c r="AT1161" s="22"/>
      <c r="AU1161" s="22"/>
      <c r="AV1161" s="22"/>
      <c r="AW1161" s="22"/>
      <c r="AX1161" s="22"/>
      <c r="AY1161" s="22"/>
      <c r="AZ1161" s="22"/>
      <c r="BA1161" s="22"/>
      <c r="BB1161" s="22"/>
      <c r="BC1161" s="22"/>
      <c r="BD1161" s="22"/>
      <c r="BE1161" s="22"/>
      <c r="BF1161" s="22"/>
      <c r="BG1161" s="22"/>
      <c r="BH1161" s="22"/>
      <c r="BI1161" s="22"/>
    </row>
    <row r="1162">
      <c r="A1162" s="25"/>
      <c r="B1162" s="50"/>
      <c r="C1162" s="56"/>
      <c r="D1162" s="120"/>
      <c r="E1162" s="53"/>
      <c r="H1162" s="106"/>
      <c r="I1162" s="72"/>
      <c r="J1162" s="21"/>
      <c r="K1162" s="21"/>
      <c r="L1162" s="21"/>
      <c r="M1162" s="22"/>
      <c r="N1162" s="22"/>
      <c r="O1162" s="22"/>
      <c r="P1162" s="22"/>
      <c r="Q1162" s="22"/>
      <c r="R1162" s="23"/>
      <c r="S1162" s="22"/>
      <c r="T1162" s="22"/>
      <c r="U1162" s="22"/>
      <c r="V1162" s="22"/>
      <c r="W1162" s="24"/>
      <c r="X1162" s="24"/>
      <c r="Y1162" s="22"/>
      <c r="Z1162" s="22"/>
      <c r="AA1162" s="22"/>
      <c r="AB1162" s="22"/>
      <c r="AC1162" s="22"/>
      <c r="AD1162" s="22"/>
      <c r="AE1162" s="22"/>
      <c r="AF1162" s="22"/>
      <c r="AG1162" s="22"/>
      <c r="AH1162" s="22"/>
      <c r="AI1162" s="22"/>
      <c r="AJ1162" s="22"/>
      <c r="AK1162" s="22"/>
      <c r="AL1162" s="22"/>
      <c r="AM1162" s="22"/>
      <c r="AN1162" s="22"/>
      <c r="AO1162" s="22"/>
      <c r="AP1162" s="22"/>
      <c r="AQ1162" s="22"/>
      <c r="AR1162" s="22"/>
      <c r="AS1162" s="22"/>
      <c r="AT1162" s="22"/>
      <c r="AU1162" s="22"/>
      <c r="AV1162" s="22"/>
      <c r="AW1162" s="22"/>
      <c r="AX1162" s="22"/>
      <c r="AY1162" s="22"/>
      <c r="AZ1162" s="22"/>
      <c r="BA1162" s="22"/>
      <c r="BB1162" s="22"/>
      <c r="BC1162" s="22"/>
      <c r="BD1162" s="22"/>
      <c r="BE1162" s="22"/>
      <c r="BF1162" s="22"/>
      <c r="BG1162" s="22"/>
      <c r="BH1162" s="22"/>
      <c r="BI1162" s="22"/>
    </row>
    <row r="1163">
      <c r="A1163" s="25"/>
      <c r="B1163" s="50"/>
      <c r="C1163" s="56"/>
      <c r="D1163" s="120"/>
      <c r="E1163" s="53"/>
      <c r="H1163" s="106"/>
      <c r="I1163" s="72"/>
      <c r="J1163" s="21"/>
      <c r="K1163" s="21"/>
      <c r="L1163" s="21"/>
      <c r="M1163" s="22"/>
      <c r="N1163" s="22"/>
      <c r="O1163" s="22"/>
      <c r="P1163" s="22"/>
      <c r="Q1163" s="22"/>
      <c r="R1163" s="23"/>
      <c r="S1163" s="22"/>
      <c r="T1163" s="22"/>
      <c r="U1163" s="22"/>
      <c r="V1163" s="22"/>
      <c r="W1163" s="24"/>
      <c r="X1163" s="24"/>
      <c r="Y1163" s="22"/>
      <c r="Z1163" s="22"/>
      <c r="AA1163" s="22"/>
      <c r="AB1163" s="22"/>
      <c r="AC1163" s="22"/>
      <c r="AD1163" s="22"/>
      <c r="AE1163" s="22"/>
      <c r="AF1163" s="22"/>
      <c r="AG1163" s="22"/>
      <c r="AH1163" s="22"/>
      <c r="AI1163" s="22"/>
      <c r="AJ1163" s="22"/>
      <c r="AK1163" s="22"/>
      <c r="AL1163" s="22"/>
      <c r="AM1163" s="22"/>
      <c r="AN1163" s="22"/>
      <c r="AO1163" s="22"/>
      <c r="AP1163" s="22"/>
      <c r="AQ1163" s="22"/>
      <c r="AR1163" s="22"/>
      <c r="AS1163" s="22"/>
      <c r="AT1163" s="22"/>
      <c r="AU1163" s="22"/>
      <c r="AV1163" s="22"/>
      <c r="AW1163" s="22"/>
      <c r="AX1163" s="22"/>
      <c r="AY1163" s="22"/>
      <c r="AZ1163" s="22"/>
      <c r="BA1163" s="22"/>
      <c r="BB1163" s="22"/>
      <c r="BC1163" s="22"/>
      <c r="BD1163" s="22"/>
      <c r="BE1163" s="22"/>
      <c r="BF1163" s="22"/>
      <c r="BG1163" s="22"/>
      <c r="BH1163" s="22"/>
      <c r="BI1163" s="22"/>
    </row>
    <row r="1164">
      <c r="A1164" s="25"/>
      <c r="B1164" s="50"/>
      <c r="C1164" s="56"/>
      <c r="D1164" s="120"/>
      <c r="E1164" s="53"/>
      <c r="H1164" s="106"/>
      <c r="I1164" s="72"/>
      <c r="J1164" s="21"/>
      <c r="K1164" s="21"/>
      <c r="L1164" s="21"/>
      <c r="M1164" s="22"/>
      <c r="N1164" s="22"/>
      <c r="O1164" s="22"/>
      <c r="P1164" s="22"/>
      <c r="Q1164" s="22"/>
      <c r="R1164" s="23"/>
      <c r="S1164" s="22"/>
      <c r="T1164" s="22"/>
      <c r="U1164" s="22"/>
      <c r="V1164" s="22"/>
      <c r="W1164" s="24"/>
      <c r="X1164" s="24"/>
      <c r="Y1164" s="22"/>
      <c r="Z1164" s="22"/>
      <c r="AA1164" s="22"/>
      <c r="AB1164" s="22"/>
      <c r="AC1164" s="22"/>
      <c r="AD1164" s="22"/>
      <c r="AE1164" s="22"/>
      <c r="AF1164" s="22"/>
      <c r="AG1164" s="22"/>
      <c r="AH1164" s="22"/>
      <c r="AI1164" s="22"/>
      <c r="AJ1164" s="22"/>
      <c r="AK1164" s="22"/>
      <c r="AL1164" s="22"/>
      <c r="AM1164" s="22"/>
      <c r="AN1164" s="22"/>
      <c r="AO1164" s="22"/>
      <c r="AP1164" s="22"/>
      <c r="AQ1164" s="22"/>
      <c r="AR1164" s="22"/>
      <c r="AS1164" s="22"/>
      <c r="AT1164" s="22"/>
      <c r="AU1164" s="22"/>
      <c r="AV1164" s="22"/>
      <c r="AW1164" s="22"/>
      <c r="AX1164" s="22"/>
      <c r="AY1164" s="22"/>
      <c r="AZ1164" s="22"/>
      <c r="BA1164" s="22"/>
      <c r="BB1164" s="22"/>
      <c r="BC1164" s="22"/>
      <c r="BD1164" s="22"/>
      <c r="BE1164" s="22"/>
      <c r="BF1164" s="22"/>
      <c r="BG1164" s="22"/>
      <c r="BH1164" s="22"/>
      <c r="BI1164" s="22"/>
    </row>
    <row r="1165">
      <c r="A1165" s="25"/>
      <c r="B1165" s="50"/>
      <c r="C1165" s="56"/>
      <c r="D1165" s="120"/>
      <c r="E1165" s="53"/>
      <c r="H1165" s="106"/>
      <c r="I1165" s="72"/>
      <c r="J1165" s="21"/>
      <c r="K1165" s="21"/>
      <c r="L1165" s="21"/>
      <c r="M1165" s="22"/>
      <c r="N1165" s="22"/>
      <c r="O1165" s="22"/>
      <c r="P1165" s="22"/>
      <c r="Q1165" s="22"/>
      <c r="R1165" s="23"/>
      <c r="S1165" s="22"/>
      <c r="T1165" s="22"/>
      <c r="U1165" s="22"/>
      <c r="V1165" s="22"/>
      <c r="W1165" s="24"/>
      <c r="X1165" s="24"/>
      <c r="Y1165" s="22"/>
      <c r="Z1165" s="22"/>
      <c r="AA1165" s="22"/>
      <c r="AB1165" s="22"/>
      <c r="AC1165" s="22"/>
      <c r="AD1165" s="22"/>
      <c r="AE1165" s="22"/>
      <c r="AF1165" s="22"/>
      <c r="AG1165" s="22"/>
      <c r="AH1165" s="22"/>
      <c r="AI1165" s="22"/>
      <c r="AJ1165" s="22"/>
      <c r="AK1165" s="22"/>
      <c r="AL1165" s="22"/>
      <c r="AM1165" s="22"/>
      <c r="AN1165" s="22"/>
      <c r="AO1165" s="22"/>
      <c r="AP1165" s="22"/>
      <c r="AQ1165" s="22"/>
      <c r="AR1165" s="22"/>
      <c r="AS1165" s="22"/>
      <c r="AT1165" s="22"/>
      <c r="AU1165" s="22"/>
      <c r="AV1165" s="22"/>
      <c r="AW1165" s="22"/>
      <c r="AX1165" s="22"/>
      <c r="AY1165" s="22"/>
      <c r="AZ1165" s="22"/>
      <c r="BA1165" s="22"/>
      <c r="BB1165" s="22"/>
      <c r="BC1165" s="22"/>
      <c r="BD1165" s="22"/>
      <c r="BE1165" s="22"/>
      <c r="BF1165" s="22"/>
      <c r="BG1165" s="22"/>
      <c r="BH1165" s="22"/>
      <c r="BI1165" s="22"/>
    </row>
    <row r="1166">
      <c r="A1166" s="25"/>
      <c r="B1166" s="50"/>
      <c r="C1166" s="56"/>
      <c r="D1166" s="120"/>
      <c r="E1166" s="53"/>
      <c r="H1166" s="106"/>
      <c r="I1166" s="72"/>
      <c r="J1166" s="21"/>
      <c r="K1166" s="21"/>
      <c r="L1166" s="21"/>
      <c r="M1166" s="22"/>
      <c r="N1166" s="22"/>
      <c r="O1166" s="22"/>
      <c r="P1166" s="22"/>
      <c r="Q1166" s="22"/>
      <c r="R1166" s="23"/>
      <c r="S1166" s="22"/>
      <c r="T1166" s="22"/>
      <c r="U1166" s="22"/>
      <c r="V1166" s="22"/>
      <c r="W1166" s="24"/>
      <c r="X1166" s="24"/>
      <c r="Y1166" s="22"/>
      <c r="Z1166" s="22"/>
      <c r="AA1166" s="22"/>
      <c r="AB1166" s="22"/>
      <c r="AC1166" s="22"/>
      <c r="AD1166" s="22"/>
      <c r="AE1166" s="22"/>
      <c r="AF1166" s="22"/>
      <c r="AG1166" s="22"/>
      <c r="AH1166" s="22"/>
      <c r="AI1166" s="22"/>
      <c r="AJ1166" s="22"/>
      <c r="AK1166" s="22"/>
      <c r="AL1166" s="22"/>
      <c r="AM1166" s="22"/>
      <c r="AN1166" s="22"/>
      <c r="AO1166" s="22"/>
      <c r="AP1166" s="22"/>
      <c r="AQ1166" s="22"/>
      <c r="AR1166" s="22"/>
      <c r="AS1166" s="22"/>
      <c r="AT1166" s="22"/>
      <c r="AU1166" s="22"/>
      <c r="AV1166" s="22"/>
      <c r="AW1166" s="22"/>
      <c r="AX1166" s="22"/>
      <c r="AY1166" s="22"/>
      <c r="AZ1166" s="22"/>
      <c r="BA1166" s="22"/>
      <c r="BB1166" s="22"/>
      <c r="BC1166" s="22"/>
      <c r="BD1166" s="22"/>
      <c r="BE1166" s="22"/>
      <c r="BF1166" s="22"/>
      <c r="BG1166" s="22"/>
      <c r="BH1166" s="22"/>
      <c r="BI1166" s="22"/>
    </row>
    <row r="1167">
      <c r="A1167" s="25"/>
      <c r="B1167" s="50"/>
      <c r="C1167" s="56"/>
      <c r="D1167" s="120"/>
      <c r="E1167" s="53"/>
      <c r="H1167" s="106"/>
      <c r="I1167" s="72"/>
      <c r="J1167" s="21"/>
      <c r="K1167" s="21"/>
      <c r="L1167" s="21"/>
      <c r="M1167" s="22"/>
      <c r="N1167" s="22"/>
      <c r="O1167" s="22"/>
      <c r="P1167" s="22"/>
      <c r="Q1167" s="22"/>
      <c r="R1167" s="23"/>
      <c r="S1167" s="22"/>
      <c r="T1167" s="22"/>
      <c r="U1167" s="22"/>
      <c r="V1167" s="22"/>
      <c r="W1167" s="24"/>
      <c r="X1167" s="24"/>
      <c r="Y1167" s="22"/>
      <c r="Z1167" s="22"/>
      <c r="AA1167" s="22"/>
      <c r="AB1167" s="22"/>
      <c r="AC1167" s="22"/>
      <c r="AD1167" s="22"/>
      <c r="AE1167" s="22"/>
      <c r="AF1167" s="22"/>
      <c r="AG1167" s="22"/>
      <c r="AH1167" s="22"/>
      <c r="AI1167" s="22"/>
      <c r="AJ1167" s="22"/>
      <c r="AK1167" s="22"/>
      <c r="AL1167" s="22"/>
      <c r="AM1167" s="22"/>
      <c r="AN1167" s="22"/>
      <c r="AO1167" s="22"/>
      <c r="AP1167" s="22"/>
      <c r="AQ1167" s="22"/>
      <c r="AR1167" s="22"/>
      <c r="AS1167" s="22"/>
      <c r="AT1167" s="22"/>
      <c r="AU1167" s="22"/>
      <c r="AV1167" s="22"/>
      <c r="AW1167" s="22"/>
      <c r="AX1167" s="22"/>
      <c r="AY1167" s="22"/>
      <c r="AZ1167" s="22"/>
      <c r="BA1167" s="22"/>
      <c r="BB1167" s="22"/>
      <c r="BC1167" s="22"/>
      <c r="BD1167" s="22"/>
      <c r="BE1167" s="22"/>
      <c r="BF1167" s="22"/>
      <c r="BG1167" s="22"/>
      <c r="BH1167" s="22"/>
      <c r="BI1167" s="22"/>
    </row>
    <row r="1168">
      <c r="A1168" s="25"/>
      <c r="B1168" s="50"/>
      <c r="C1168" s="56"/>
      <c r="D1168" s="120"/>
      <c r="E1168" s="53"/>
      <c r="H1168" s="106"/>
      <c r="I1168" s="72"/>
      <c r="J1168" s="21"/>
      <c r="K1168" s="21"/>
      <c r="L1168" s="21"/>
      <c r="M1168" s="22"/>
      <c r="N1168" s="22"/>
      <c r="O1168" s="22"/>
      <c r="P1168" s="22"/>
      <c r="Q1168" s="22"/>
      <c r="R1168" s="23"/>
      <c r="S1168" s="22"/>
      <c r="T1168" s="22"/>
      <c r="U1168" s="22"/>
      <c r="V1168" s="22"/>
      <c r="W1168" s="24"/>
      <c r="X1168" s="24"/>
      <c r="Y1168" s="22"/>
      <c r="Z1168" s="22"/>
      <c r="AA1168" s="22"/>
      <c r="AB1168" s="22"/>
      <c r="AC1168" s="22"/>
      <c r="AD1168" s="22"/>
      <c r="AE1168" s="22"/>
      <c r="AF1168" s="22"/>
      <c r="AG1168" s="22"/>
      <c r="AH1168" s="22"/>
      <c r="AI1168" s="22"/>
      <c r="AJ1168" s="22"/>
      <c r="AK1168" s="22"/>
      <c r="AL1168" s="22"/>
      <c r="AM1168" s="22"/>
      <c r="AN1168" s="22"/>
      <c r="AO1168" s="22"/>
      <c r="AP1168" s="22"/>
      <c r="AQ1168" s="22"/>
      <c r="AR1168" s="22"/>
      <c r="AS1168" s="22"/>
      <c r="AT1168" s="22"/>
      <c r="AU1168" s="22"/>
      <c r="AV1168" s="22"/>
      <c r="AW1168" s="22"/>
      <c r="AX1168" s="22"/>
      <c r="AY1168" s="22"/>
      <c r="AZ1168" s="22"/>
      <c r="BA1168" s="22"/>
      <c r="BB1168" s="22"/>
      <c r="BC1168" s="22"/>
      <c r="BD1168" s="22"/>
      <c r="BE1168" s="22"/>
      <c r="BF1168" s="22"/>
      <c r="BG1168" s="22"/>
      <c r="BH1168" s="22"/>
      <c r="BI1168" s="22"/>
    </row>
    <row r="1169">
      <c r="A1169" s="25"/>
      <c r="B1169" s="50"/>
      <c r="C1169" s="56"/>
      <c r="D1169" s="120"/>
      <c r="E1169" s="53"/>
      <c r="H1169" s="106"/>
      <c r="I1169" s="72"/>
      <c r="J1169" s="21"/>
      <c r="K1169" s="21"/>
      <c r="L1169" s="21"/>
      <c r="M1169" s="22"/>
      <c r="N1169" s="22"/>
      <c r="O1169" s="22"/>
      <c r="P1169" s="22"/>
      <c r="Q1169" s="22"/>
      <c r="R1169" s="23"/>
      <c r="S1169" s="22"/>
      <c r="T1169" s="22"/>
      <c r="U1169" s="22"/>
      <c r="V1169" s="22"/>
      <c r="W1169" s="24"/>
      <c r="X1169" s="24"/>
      <c r="Y1169" s="22"/>
      <c r="Z1169" s="22"/>
      <c r="AA1169" s="22"/>
      <c r="AB1169" s="22"/>
      <c r="AC1169" s="22"/>
      <c r="AD1169" s="22"/>
      <c r="AE1169" s="22"/>
      <c r="AF1169" s="22"/>
      <c r="AG1169" s="22"/>
      <c r="AH1169" s="22"/>
      <c r="AI1169" s="22"/>
      <c r="AJ1169" s="22"/>
      <c r="AK1169" s="22"/>
      <c r="AL1169" s="22"/>
      <c r="AM1169" s="22"/>
      <c r="AN1169" s="22"/>
      <c r="AO1169" s="22"/>
      <c r="AP1169" s="22"/>
      <c r="AQ1169" s="22"/>
      <c r="AR1169" s="22"/>
      <c r="AS1169" s="22"/>
      <c r="AT1169" s="22"/>
      <c r="AU1169" s="22"/>
      <c r="AV1169" s="22"/>
      <c r="AW1169" s="22"/>
      <c r="AX1169" s="22"/>
      <c r="AY1169" s="22"/>
      <c r="AZ1169" s="22"/>
      <c r="BA1169" s="22"/>
      <c r="BB1169" s="22"/>
      <c r="BC1169" s="22"/>
      <c r="BD1169" s="22"/>
      <c r="BE1169" s="22"/>
      <c r="BF1169" s="22"/>
      <c r="BG1169" s="22"/>
      <c r="BH1169" s="22"/>
      <c r="BI1169" s="22"/>
    </row>
    <row r="1170">
      <c r="A1170" s="25"/>
      <c r="B1170" s="50"/>
      <c r="C1170" s="56"/>
      <c r="D1170" s="120"/>
      <c r="E1170" s="53"/>
      <c r="H1170" s="106"/>
      <c r="I1170" s="72"/>
      <c r="J1170" s="21"/>
      <c r="K1170" s="21"/>
      <c r="L1170" s="21"/>
      <c r="M1170" s="22"/>
      <c r="N1170" s="22"/>
      <c r="O1170" s="22"/>
      <c r="P1170" s="22"/>
      <c r="Q1170" s="22"/>
      <c r="R1170" s="23"/>
      <c r="S1170" s="22"/>
      <c r="T1170" s="22"/>
      <c r="U1170" s="22"/>
      <c r="V1170" s="22"/>
      <c r="W1170" s="24"/>
      <c r="X1170" s="24"/>
      <c r="Y1170" s="22"/>
      <c r="Z1170" s="22"/>
      <c r="AA1170" s="22"/>
      <c r="AB1170" s="22"/>
      <c r="AC1170" s="22"/>
      <c r="AD1170" s="22"/>
      <c r="AE1170" s="22"/>
      <c r="AF1170" s="22"/>
      <c r="AG1170" s="22"/>
      <c r="AH1170" s="22"/>
      <c r="AI1170" s="22"/>
      <c r="AJ1170" s="22"/>
      <c r="AK1170" s="22"/>
      <c r="AL1170" s="22"/>
      <c r="AM1170" s="22"/>
      <c r="AN1170" s="22"/>
      <c r="AO1170" s="22"/>
      <c r="AP1170" s="22"/>
      <c r="AQ1170" s="22"/>
      <c r="AR1170" s="22"/>
      <c r="AS1170" s="22"/>
      <c r="AT1170" s="22"/>
      <c r="AU1170" s="22"/>
      <c r="AV1170" s="22"/>
      <c r="AW1170" s="22"/>
      <c r="AX1170" s="22"/>
      <c r="AY1170" s="22"/>
      <c r="AZ1170" s="22"/>
      <c r="BA1170" s="22"/>
      <c r="BB1170" s="22"/>
      <c r="BC1170" s="22"/>
      <c r="BD1170" s="22"/>
      <c r="BE1170" s="22"/>
      <c r="BF1170" s="22"/>
      <c r="BG1170" s="22"/>
      <c r="BH1170" s="22"/>
      <c r="BI1170" s="22"/>
    </row>
    <row r="1171">
      <c r="A1171" s="25"/>
      <c r="B1171" s="50"/>
      <c r="C1171" s="56"/>
      <c r="D1171" s="120"/>
      <c r="E1171" s="53"/>
      <c r="H1171" s="106"/>
      <c r="I1171" s="72"/>
      <c r="J1171" s="21"/>
      <c r="K1171" s="21"/>
      <c r="L1171" s="21"/>
      <c r="M1171" s="22"/>
      <c r="N1171" s="22"/>
      <c r="O1171" s="22"/>
      <c r="P1171" s="22"/>
      <c r="Q1171" s="22"/>
      <c r="R1171" s="23"/>
      <c r="S1171" s="22"/>
      <c r="T1171" s="22"/>
      <c r="U1171" s="22"/>
      <c r="V1171" s="22"/>
      <c r="W1171" s="24"/>
      <c r="X1171" s="24"/>
      <c r="Y1171" s="22"/>
      <c r="Z1171" s="22"/>
      <c r="AA1171" s="22"/>
      <c r="AB1171" s="22"/>
      <c r="AC1171" s="22"/>
      <c r="AD1171" s="22"/>
      <c r="AE1171" s="22"/>
      <c r="AF1171" s="22"/>
      <c r="AG1171" s="22"/>
      <c r="AH1171" s="22"/>
      <c r="AI1171" s="22"/>
      <c r="AJ1171" s="22"/>
      <c r="AK1171" s="22"/>
      <c r="AL1171" s="22"/>
      <c r="AM1171" s="22"/>
      <c r="AN1171" s="22"/>
      <c r="AO1171" s="22"/>
      <c r="AP1171" s="22"/>
      <c r="AQ1171" s="22"/>
      <c r="AR1171" s="22"/>
      <c r="AS1171" s="22"/>
      <c r="AT1171" s="22"/>
      <c r="AU1171" s="22"/>
      <c r="AV1171" s="22"/>
      <c r="AW1171" s="22"/>
      <c r="AX1171" s="22"/>
      <c r="AY1171" s="22"/>
      <c r="AZ1171" s="22"/>
      <c r="BA1171" s="22"/>
      <c r="BB1171" s="22"/>
      <c r="BC1171" s="22"/>
      <c r="BD1171" s="22"/>
      <c r="BE1171" s="22"/>
      <c r="BF1171" s="22"/>
      <c r="BG1171" s="22"/>
      <c r="BH1171" s="22"/>
      <c r="BI1171" s="22"/>
    </row>
    <row r="1172">
      <c r="A1172" s="25"/>
      <c r="B1172" s="50"/>
      <c r="C1172" s="56"/>
      <c r="D1172" s="120"/>
      <c r="E1172" s="53"/>
      <c r="H1172" s="106"/>
      <c r="I1172" s="72"/>
      <c r="J1172" s="21"/>
      <c r="K1172" s="21"/>
      <c r="L1172" s="21"/>
      <c r="M1172" s="22"/>
      <c r="N1172" s="22"/>
      <c r="O1172" s="22"/>
      <c r="P1172" s="22"/>
      <c r="Q1172" s="22"/>
      <c r="R1172" s="23"/>
      <c r="S1172" s="22"/>
      <c r="T1172" s="22"/>
      <c r="U1172" s="22"/>
      <c r="V1172" s="22"/>
      <c r="W1172" s="24"/>
      <c r="X1172" s="24"/>
      <c r="Y1172" s="22"/>
      <c r="Z1172" s="22"/>
      <c r="AA1172" s="22"/>
      <c r="AB1172" s="22"/>
      <c r="AC1172" s="22"/>
      <c r="AD1172" s="22"/>
      <c r="AE1172" s="22"/>
      <c r="AF1172" s="22"/>
      <c r="AG1172" s="22"/>
      <c r="AH1172" s="22"/>
      <c r="AI1172" s="22"/>
      <c r="AJ1172" s="22"/>
      <c r="AK1172" s="22"/>
      <c r="AL1172" s="22"/>
      <c r="AM1172" s="22"/>
      <c r="AN1172" s="22"/>
      <c r="AO1172" s="22"/>
      <c r="AP1172" s="22"/>
      <c r="AQ1172" s="22"/>
      <c r="AR1172" s="22"/>
      <c r="AS1172" s="22"/>
      <c r="AT1172" s="22"/>
      <c r="AU1172" s="22"/>
      <c r="AV1172" s="22"/>
      <c r="AW1172" s="22"/>
      <c r="AX1172" s="22"/>
      <c r="AY1172" s="22"/>
      <c r="AZ1172" s="22"/>
      <c r="BA1172" s="22"/>
      <c r="BB1172" s="22"/>
      <c r="BC1172" s="22"/>
      <c r="BD1172" s="22"/>
      <c r="BE1172" s="22"/>
      <c r="BF1172" s="22"/>
      <c r="BG1172" s="22"/>
      <c r="BH1172" s="22"/>
      <c r="BI1172" s="22"/>
    </row>
    <row r="1173">
      <c r="A1173" s="25"/>
      <c r="B1173" s="50"/>
      <c r="C1173" s="56"/>
      <c r="D1173" s="120"/>
      <c r="E1173" s="53"/>
      <c r="H1173" s="106"/>
      <c r="I1173" s="72"/>
      <c r="J1173" s="21"/>
      <c r="K1173" s="21"/>
      <c r="L1173" s="21"/>
      <c r="M1173" s="22"/>
      <c r="N1173" s="22"/>
      <c r="O1173" s="22"/>
      <c r="P1173" s="22"/>
      <c r="Q1173" s="22"/>
      <c r="R1173" s="23"/>
      <c r="S1173" s="22"/>
      <c r="T1173" s="22"/>
      <c r="U1173" s="22"/>
      <c r="V1173" s="22"/>
      <c r="W1173" s="24"/>
      <c r="X1173" s="24"/>
      <c r="Y1173" s="22"/>
      <c r="Z1173" s="22"/>
      <c r="AA1173" s="22"/>
      <c r="AB1173" s="22"/>
      <c r="AC1173" s="22"/>
      <c r="AD1173" s="22"/>
      <c r="AE1173" s="22"/>
      <c r="AF1173" s="22"/>
      <c r="AG1173" s="22"/>
      <c r="AH1173" s="22"/>
      <c r="AI1173" s="22"/>
      <c r="AJ1173" s="22"/>
      <c r="AK1173" s="22"/>
      <c r="AL1173" s="22"/>
      <c r="AM1173" s="22"/>
      <c r="AN1173" s="22"/>
      <c r="AO1173" s="22"/>
      <c r="AP1173" s="22"/>
      <c r="AQ1173" s="22"/>
      <c r="AR1173" s="22"/>
      <c r="AS1173" s="22"/>
      <c r="AT1173" s="22"/>
      <c r="AU1173" s="22"/>
      <c r="AV1173" s="22"/>
      <c r="AW1173" s="22"/>
      <c r="AX1173" s="22"/>
      <c r="AY1173" s="22"/>
      <c r="AZ1173" s="22"/>
      <c r="BA1173" s="22"/>
      <c r="BB1173" s="22"/>
      <c r="BC1173" s="22"/>
      <c r="BD1173" s="22"/>
      <c r="BE1173" s="22"/>
      <c r="BF1173" s="22"/>
      <c r="BG1173" s="22"/>
      <c r="BH1173" s="22"/>
      <c r="BI1173" s="22"/>
    </row>
    <row r="1174">
      <c r="A1174" s="25"/>
      <c r="B1174" s="50"/>
      <c r="C1174" s="56"/>
      <c r="D1174" s="120"/>
      <c r="E1174" s="53"/>
      <c r="H1174" s="106"/>
      <c r="I1174" s="72"/>
      <c r="J1174" s="21"/>
      <c r="K1174" s="21"/>
      <c r="L1174" s="21"/>
      <c r="M1174" s="22"/>
      <c r="N1174" s="22"/>
      <c r="O1174" s="22"/>
      <c r="P1174" s="22"/>
      <c r="Q1174" s="22"/>
      <c r="R1174" s="23"/>
      <c r="S1174" s="22"/>
      <c r="T1174" s="22"/>
      <c r="U1174" s="22"/>
      <c r="V1174" s="22"/>
      <c r="W1174" s="24"/>
      <c r="X1174" s="24"/>
      <c r="Y1174" s="22"/>
      <c r="Z1174" s="22"/>
      <c r="AA1174" s="22"/>
      <c r="AB1174" s="22"/>
      <c r="AC1174" s="22"/>
      <c r="AD1174" s="22"/>
      <c r="AE1174" s="22"/>
      <c r="AF1174" s="22"/>
      <c r="AG1174" s="22"/>
      <c r="AH1174" s="22"/>
      <c r="AI1174" s="22"/>
      <c r="AJ1174" s="22"/>
      <c r="AK1174" s="22"/>
      <c r="AL1174" s="22"/>
      <c r="AM1174" s="22"/>
      <c r="AN1174" s="22"/>
      <c r="AO1174" s="22"/>
      <c r="AP1174" s="22"/>
      <c r="AQ1174" s="22"/>
      <c r="AR1174" s="22"/>
      <c r="AS1174" s="22"/>
      <c r="AT1174" s="22"/>
      <c r="AU1174" s="22"/>
      <c r="AV1174" s="22"/>
      <c r="AW1174" s="22"/>
      <c r="AX1174" s="22"/>
      <c r="AY1174" s="22"/>
      <c r="AZ1174" s="22"/>
      <c r="BA1174" s="22"/>
      <c r="BB1174" s="22"/>
      <c r="BC1174" s="22"/>
      <c r="BD1174" s="22"/>
      <c r="BE1174" s="22"/>
      <c r="BF1174" s="22"/>
      <c r="BG1174" s="22"/>
      <c r="BH1174" s="22"/>
      <c r="BI1174" s="22"/>
    </row>
    <row r="1175">
      <c r="A1175" s="25"/>
      <c r="B1175" s="50"/>
      <c r="C1175" s="56"/>
      <c r="D1175" s="120"/>
      <c r="E1175" s="53"/>
      <c r="H1175" s="106"/>
      <c r="I1175" s="72"/>
      <c r="J1175" s="21"/>
      <c r="K1175" s="21"/>
      <c r="L1175" s="21"/>
      <c r="M1175" s="22"/>
      <c r="N1175" s="22"/>
      <c r="O1175" s="22"/>
      <c r="P1175" s="22"/>
      <c r="Q1175" s="22"/>
      <c r="R1175" s="23"/>
      <c r="S1175" s="22"/>
      <c r="T1175" s="22"/>
      <c r="U1175" s="22"/>
      <c r="V1175" s="22"/>
      <c r="W1175" s="24"/>
      <c r="X1175" s="24"/>
      <c r="Y1175" s="22"/>
      <c r="Z1175" s="22"/>
      <c r="AA1175" s="22"/>
      <c r="AB1175" s="22"/>
      <c r="AC1175" s="22"/>
      <c r="AD1175" s="22"/>
      <c r="AE1175" s="22"/>
      <c r="AF1175" s="22"/>
      <c r="AG1175" s="22"/>
      <c r="AH1175" s="22"/>
      <c r="AI1175" s="22"/>
      <c r="AJ1175" s="22"/>
      <c r="AK1175" s="22"/>
      <c r="AL1175" s="22"/>
      <c r="AM1175" s="22"/>
      <c r="AN1175" s="22"/>
      <c r="AO1175" s="22"/>
      <c r="AP1175" s="22"/>
      <c r="AQ1175" s="22"/>
      <c r="AR1175" s="22"/>
      <c r="AS1175" s="22"/>
      <c r="AT1175" s="22"/>
      <c r="AU1175" s="22"/>
      <c r="AV1175" s="22"/>
      <c r="AW1175" s="22"/>
      <c r="AX1175" s="22"/>
      <c r="AY1175" s="22"/>
      <c r="AZ1175" s="22"/>
      <c r="BA1175" s="22"/>
      <c r="BB1175" s="22"/>
      <c r="BC1175" s="22"/>
      <c r="BD1175" s="22"/>
      <c r="BE1175" s="22"/>
      <c r="BF1175" s="22"/>
      <c r="BG1175" s="22"/>
      <c r="BH1175" s="22"/>
      <c r="BI1175" s="22"/>
    </row>
    <row r="1176">
      <c r="A1176" s="25"/>
      <c r="B1176" s="50"/>
      <c r="C1176" s="56"/>
      <c r="D1176" s="120"/>
      <c r="E1176" s="53"/>
      <c r="H1176" s="106"/>
      <c r="I1176" s="72"/>
      <c r="J1176" s="21"/>
      <c r="K1176" s="21"/>
      <c r="L1176" s="21"/>
      <c r="M1176" s="22"/>
      <c r="N1176" s="22"/>
      <c r="O1176" s="22"/>
      <c r="P1176" s="22"/>
      <c r="Q1176" s="22"/>
      <c r="R1176" s="23"/>
      <c r="S1176" s="22"/>
      <c r="T1176" s="22"/>
      <c r="U1176" s="22"/>
      <c r="V1176" s="22"/>
      <c r="W1176" s="24"/>
      <c r="X1176" s="24"/>
      <c r="Y1176" s="22"/>
      <c r="Z1176" s="22"/>
      <c r="AA1176" s="22"/>
      <c r="AB1176" s="22"/>
      <c r="AC1176" s="22"/>
      <c r="AD1176" s="22"/>
      <c r="AE1176" s="22"/>
      <c r="AF1176" s="22"/>
      <c r="AG1176" s="22"/>
      <c r="AH1176" s="22"/>
      <c r="AI1176" s="22"/>
      <c r="AJ1176" s="22"/>
      <c r="AK1176" s="22"/>
      <c r="AL1176" s="22"/>
      <c r="AM1176" s="22"/>
      <c r="AN1176" s="22"/>
      <c r="AO1176" s="22"/>
      <c r="AP1176" s="22"/>
      <c r="AQ1176" s="22"/>
      <c r="AR1176" s="22"/>
      <c r="AS1176" s="22"/>
      <c r="AT1176" s="22"/>
      <c r="AU1176" s="22"/>
      <c r="AV1176" s="22"/>
      <c r="AW1176" s="22"/>
      <c r="AX1176" s="22"/>
      <c r="AY1176" s="22"/>
      <c r="AZ1176" s="22"/>
      <c r="BA1176" s="22"/>
      <c r="BB1176" s="22"/>
      <c r="BC1176" s="22"/>
      <c r="BD1176" s="22"/>
      <c r="BE1176" s="22"/>
      <c r="BF1176" s="22"/>
      <c r="BG1176" s="22"/>
      <c r="BH1176" s="22"/>
      <c r="BI1176" s="22"/>
    </row>
    <row r="1177">
      <c r="A1177" s="25"/>
      <c r="B1177" s="50"/>
      <c r="C1177" s="56"/>
      <c r="D1177" s="120"/>
      <c r="E1177" s="53"/>
      <c r="H1177" s="106"/>
      <c r="I1177" s="72"/>
      <c r="J1177" s="21"/>
      <c r="K1177" s="21"/>
      <c r="L1177" s="21"/>
      <c r="M1177" s="22"/>
      <c r="N1177" s="22"/>
      <c r="O1177" s="22"/>
      <c r="P1177" s="22"/>
      <c r="Q1177" s="22"/>
      <c r="R1177" s="23"/>
      <c r="S1177" s="22"/>
      <c r="T1177" s="22"/>
      <c r="U1177" s="22"/>
      <c r="V1177" s="22"/>
      <c r="W1177" s="24"/>
      <c r="X1177" s="24"/>
      <c r="Y1177" s="22"/>
      <c r="Z1177" s="22"/>
      <c r="AA1177" s="22"/>
      <c r="AB1177" s="22"/>
      <c r="AC1177" s="22"/>
      <c r="AD1177" s="22"/>
      <c r="AE1177" s="22"/>
      <c r="AF1177" s="22"/>
      <c r="AG1177" s="22"/>
      <c r="AH1177" s="22"/>
      <c r="AI1177" s="22"/>
      <c r="AJ1177" s="22"/>
      <c r="AK1177" s="22"/>
      <c r="AL1177" s="22"/>
      <c r="AM1177" s="22"/>
      <c r="AN1177" s="22"/>
      <c r="AO1177" s="22"/>
      <c r="AP1177" s="22"/>
      <c r="AQ1177" s="22"/>
      <c r="AR1177" s="22"/>
      <c r="AS1177" s="22"/>
      <c r="AT1177" s="22"/>
      <c r="AU1177" s="22"/>
      <c r="AV1177" s="22"/>
      <c r="AW1177" s="22"/>
      <c r="AX1177" s="22"/>
      <c r="AY1177" s="22"/>
      <c r="AZ1177" s="22"/>
      <c r="BA1177" s="22"/>
      <c r="BB1177" s="22"/>
      <c r="BC1177" s="22"/>
      <c r="BD1177" s="22"/>
      <c r="BE1177" s="22"/>
      <c r="BF1177" s="22"/>
      <c r="BG1177" s="22"/>
      <c r="BH1177" s="22"/>
      <c r="BI1177" s="22"/>
    </row>
    <row r="1178">
      <c r="A1178" s="25"/>
      <c r="B1178" s="50"/>
      <c r="C1178" s="56"/>
      <c r="D1178" s="120"/>
      <c r="E1178" s="53"/>
      <c r="H1178" s="106"/>
      <c r="I1178" s="72"/>
      <c r="J1178" s="21"/>
      <c r="K1178" s="21"/>
      <c r="L1178" s="21"/>
      <c r="M1178" s="22"/>
      <c r="N1178" s="22"/>
      <c r="O1178" s="22"/>
      <c r="P1178" s="22"/>
      <c r="Q1178" s="22"/>
      <c r="R1178" s="23"/>
      <c r="S1178" s="22"/>
      <c r="T1178" s="22"/>
      <c r="U1178" s="22"/>
      <c r="V1178" s="22"/>
      <c r="W1178" s="24"/>
      <c r="X1178" s="24"/>
      <c r="Y1178" s="22"/>
      <c r="Z1178" s="22"/>
      <c r="AA1178" s="22"/>
      <c r="AB1178" s="22"/>
      <c r="AC1178" s="22"/>
      <c r="AD1178" s="22"/>
      <c r="AE1178" s="22"/>
      <c r="AF1178" s="22"/>
      <c r="AG1178" s="22"/>
      <c r="AH1178" s="22"/>
      <c r="AI1178" s="22"/>
      <c r="AJ1178" s="22"/>
      <c r="AK1178" s="22"/>
      <c r="AL1178" s="22"/>
      <c r="AM1178" s="22"/>
      <c r="AN1178" s="22"/>
      <c r="AO1178" s="22"/>
      <c r="AP1178" s="22"/>
      <c r="AQ1178" s="22"/>
      <c r="AR1178" s="22"/>
      <c r="AS1178" s="22"/>
      <c r="AT1178" s="22"/>
      <c r="AU1178" s="22"/>
      <c r="AV1178" s="22"/>
      <c r="AW1178" s="22"/>
      <c r="AX1178" s="22"/>
      <c r="AY1178" s="22"/>
      <c r="AZ1178" s="22"/>
      <c r="BA1178" s="22"/>
      <c r="BB1178" s="22"/>
      <c r="BC1178" s="22"/>
      <c r="BD1178" s="22"/>
      <c r="BE1178" s="22"/>
      <c r="BF1178" s="22"/>
      <c r="BG1178" s="22"/>
      <c r="BH1178" s="22"/>
      <c r="BI1178" s="22"/>
    </row>
    <row r="1179">
      <c r="A1179" s="25"/>
      <c r="B1179" s="50"/>
      <c r="C1179" s="56"/>
      <c r="D1179" s="120"/>
      <c r="E1179" s="53"/>
      <c r="H1179" s="106"/>
      <c r="I1179" s="72"/>
      <c r="J1179" s="21"/>
      <c r="K1179" s="21"/>
      <c r="L1179" s="21"/>
      <c r="M1179" s="22"/>
      <c r="N1179" s="22"/>
      <c r="O1179" s="22"/>
      <c r="P1179" s="22"/>
      <c r="Q1179" s="22"/>
      <c r="R1179" s="23"/>
      <c r="S1179" s="22"/>
      <c r="T1179" s="22"/>
      <c r="U1179" s="22"/>
      <c r="V1179" s="22"/>
      <c r="W1179" s="24"/>
      <c r="X1179" s="24"/>
      <c r="Y1179" s="22"/>
      <c r="Z1179" s="22"/>
      <c r="AA1179" s="22"/>
      <c r="AB1179" s="22"/>
      <c r="AC1179" s="22"/>
      <c r="AD1179" s="22"/>
      <c r="AE1179" s="22"/>
      <c r="AF1179" s="22"/>
      <c r="AG1179" s="22"/>
      <c r="AH1179" s="22"/>
      <c r="AI1179" s="22"/>
      <c r="AJ1179" s="22"/>
      <c r="AK1179" s="22"/>
      <c r="AL1179" s="22"/>
      <c r="AM1179" s="22"/>
      <c r="AN1179" s="22"/>
      <c r="AO1179" s="22"/>
      <c r="AP1179" s="22"/>
      <c r="AQ1179" s="22"/>
      <c r="AR1179" s="22"/>
      <c r="AS1179" s="22"/>
      <c r="AT1179" s="22"/>
      <c r="AU1179" s="22"/>
      <c r="AV1179" s="22"/>
      <c r="AW1179" s="22"/>
      <c r="AX1179" s="22"/>
      <c r="AY1179" s="22"/>
      <c r="AZ1179" s="22"/>
      <c r="BA1179" s="22"/>
      <c r="BB1179" s="22"/>
      <c r="BC1179" s="22"/>
      <c r="BD1179" s="22"/>
      <c r="BE1179" s="22"/>
      <c r="BF1179" s="22"/>
      <c r="BG1179" s="22"/>
      <c r="BH1179" s="22"/>
      <c r="BI1179" s="22"/>
    </row>
    <row r="1180">
      <c r="A1180" s="25"/>
      <c r="B1180" s="50"/>
      <c r="C1180" s="56"/>
      <c r="D1180" s="120"/>
      <c r="E1180" s="53"/>
      <c r="H1180" s="106"/>
      <c r="I1180" s="72"/>
      <c r="J1180" s="21"/>
      <c r="K1180" s="21"/>
      <c r="L1180" s="21"/>
      <c r="M1180" s="22"/>
      <c r="N1180" s="22"/>
      <c r="O1180" s="22"/>
      <c r="P1180" s="22"/>
      <c r="Q1180" s="22"/>
      <c r="R1180" s="23"/>
      <c r="S1180" s="22"/>
      <c r="T1180" s="22"/>
      <c r="U1180" s="22"/>
      <c r="V1180" s="22"/>
      <c r="W1180" s="24"/>
      <c r="X1180" s="24"/>
      <c r="Y1180" s="22"/>
      <c r="Z1180" s="22"/>
      <c r="AA1180" s="22"/>
      <c r="AB1180" s="22"/>
      <c r="AC1180" s="22"/>
      <c r="AD1180" s="22"/>
      <c r="AE1180" s="22"/>
      <c r="AF1180" s="22"/>
      <c r="AG1180" s="22"/>
      <c r="AH1180" s="22"/>
      <c r="AI1180" s="22"/>
      <c r="AJ1180" s="22"/>
      <c r="AK1180" s="22"/>
      <c r="AL1180" s="22"/>
      <c r="AM1180" s="22"/>
      <c r="AN1180" s="22"/>
      <c r="AO1180" s="22"/>
      <c r="AP1180" s="22"/>
      <c r="AQ1180" s="22"/>
      <c r="AR1180" s="22"/>
      <c r="AS1180" s="22"/>
      <c r="AT1180" s="22"/>
      <c r="AU1180" s="22"/>
      <c r="AV1180" s="22"/>
      <c r="AW1180" s="22"/>
      <c r="AX1180" s="22"/>
      <c r="AY1180" s="22"/>
      <c r="AZ1180" s="22"/>
      <c r="BA1180" s="22"/>
      <c r="BB1180" s="22"/>
      <c r="BC1180" s="22"/>
      <c r="BD1180" s="22"/>
      <c r="BE1180" s="22"/>
      <c r="BF1180" s="22"/>
      <c r="BG1180" s="22"/>
      <c r="BH1180" s="22"/>
      <c r="BI1180" s="22"/>
    </row>
    <row r="1181">
      <c r="A1181" s="25"/>
      <c r="B1181" s="50"/>
      <c r="C1181" s="56"/>
      <c r="D1181" s="120"/>
      <c r="E1181" s="53"/>
      <c r="H1181" s="106"/>
      <c r="I1181" s="72"/>
      <c r="J1181" s="21"/>
      <c r="K1181" s="21"/>
      <c r="L1181" s="21"/>
      <c r="M1181" s="22"/>
      <c r="N1181" s="22"/>
      <c r="O1181" s="22"/>
      <c r="P1181" s="22"/>
      <c r="Q1181" s="22"/>
      <c r="R1181" s="23"/>
      <c r="S1181" s="22"/>
      <c r="T1181" s="22"/>
      <c r="U1181" s="22"/>
      <c r="V1181" s="22"/>
      <c r="W1181" s="24"/>
      <c r="X1181" s="24"/>
      <c r="Y1181" s="22"/>
      <c r="Z1181" s="22"/>
      <c r="AA1181" s="22"/>
      <c r="AB1181" s="22"/>
      <c r="AC1181" s="22"/>
      <c r="AD1181" s="22"/>
      <c r="AE1181" s="22"/>
      <c r="AF1181" s="22"/>
      <c r="AG1181" s="22"/>
      <c r="AH1181" s="22"/>
      <c r="AI1181" s="22"/>
      <c r="AJ1181" s="22"/>
      <c r="AK1181" s="22"/>
      <c r="AL1181" s="22"/>
      <c r="AM1181" s="22"/>
      <c r="AN1181" s="22"/>
      <c r="AO1181" s="22"/>
      <c r="AP1181" s="22"/>
      <c r="AQ1181" s="22"/>
      <c r="AR1181" s="22"/>
      <c r="AS1181" s="22"/>
      <c r="AT1181" s="22"/>
      <c r="AU1181" s="22"/>
      <c r="AV1181" s="22"/>
      <c r="AW1181" s="22"/>
      <c r="AX1181" s="22"/>
      <c r="AY1181" s="22"/>
      <c r="AZ1181" s="22"/>
      <c r="BA1181" s="22"/>
      <c r="BB1181" s="22"/>
      <c r="BC1181" s="22"/>
      <c r="BD1181" s="22"/>
      <c r="BE1181" s="22"/>
      <c r="BF1181" s="22"/>
      <c r="BG1181" s="22"/>
      <c r="BH1181" s="22"/>
      <c r="BI1181" s="22"/>
    </row>
    <row r="1182">
      <c r="A1182" s="25"/>
      <c r="B1182" s="50"/>
      <c r="C1182" s="56"/>
      <c r="D1182" s="120"/>
      <c r="E1182" s="53"/>
      <c r="H1182" s="106"/>
      <c r="I1182" s="72"/>
      <c r="J1182" s="21"/>
      <c r="K1182" s="21"/>
      <c r="L1182" s="21"/>
      <c r="M1182" s="22"/>
      <c r="N1182" s="22"/>
      <c r="O1182" s="22"/>
      <c r="P1182" s="22"/>
      <c r="Q1182" s="22"/>
      <c r="R1182" s="23"/>
      <c r="S1182" s="22"/>
      <c r="T1182" s="22"/>
      <c r="U1182" s="22"/>
      <c r="V1182" s="22"/>
      <c r="W1182" s="24"/>
      <c r="X1182" s="24"/>
      <c r="Y1182" s="22"/>
      <c r="Z1182" s="22"/>
      <c r="AA1182" s="22"/>
      <c r="AB1182" s="22"/>
      <c r="AC1182" s="22"/>
      <c r="AD1182" s="22"/>
      <c r="AE1182" s="22"/>
      <c r="AF1182" s="22"/>
      <c r="AG1182" s="22"/>
      <c r="AH1182" s="22"/>
      <c r="AI1182" s="22"/>
      <c r="AJ1182" s="22"/>
      <c r="AK1182" s="22"/>
      <c r="AL1182" s="22"/>
      <c r="AM1182" s="22"/>
      <c r="AN1182" s="22"/>
      <c r="AO1182" s="22"/>
      <c r="AP1182" s="22"/>
      <c r="AQ1182" s="22"/>
      <c r="AR1182" s="22"/>
      <c r="AS1182" s="22"/>
      <c r="AT1182" s="22"/>
      <c r="AU1182" s="22"/>
      <c r="AV1182" s="22"/>
      <c r="AW1182" s="22"/>
      <c r="AX1182" s="22"/>
      <c r="AY1182" s="22"/>
      <c r="AZ1182" s="22"/>
      <c r="BA1182" s="22"/>
      <c r="BB1182" s="22"/>
      <c r="BC1182" s="22"/>
      <c r="BD1182" s="22"/>
      <c r="BE1182" s="22"/>
      <c r="BF1182" s="22"/>
      <c r="BG1182" s="22"/>
      <c r="BH1182" s="22"/>
      <c r="BI1182" s="22"/>
    </row>
    <row r="1183">
      <c r="A1183" s="25"/>
      <c r="B1183" s="50"/>
      <c r="C1183" s="56"/>
      <c r="D1183" s="120"/>
      <c r="E1183" s="53"/>
      <c r="H1183" s="106"/>
      <c r="I1183" s="72"/>
      <c r="J1183" s="21"/>
      <c r="K1183" s="21"/>
      <c r="L1183" s="21"/>
      <c r="M1183" s="22"/>
      <c r="N1183" s="22"/>
      <c r="O1183" s="22"/>
      <c r="P1183" s="22"/>
      <c r="Q1183" s="22"/>
      <c r="R1183" s="23"/>
      <c r="S1183" s="22"/>
      <c r="T1183" s="22"/>
      <c r="U1183" s="22"/>
      <c r="V1183" s="22"/>
      <c r="W1183" s="24"/>
      <c r="X1183" s="24"/>
      <c r="Y1183" s="22"/>
      <c r="Z1183" s="22"/>
      <c r="AA1183" s="22"/>
      <c r="AB1183" s="22"/>
      <c r="AC1183" s="22"/>
      <c r="AD1183" s="22"/>
      <c r="AE1183" s="22"/>
      <c r="AF1183" s="22"/>
      <c r="AG1183" s="22"/>
      <c r="AH1183" s="22"/>
      <c r="AI1183" s="22"/>
      <c r="AJ1183" s="22"/>
      <c r="AK1183" s="22"/>
      <c r="AL1183" s="22"/>
      <c r="AM1183" s="22"/>
      <c r="AN1183" s="22"/>
      <c r="AO1183" s="22"/>
      <c r="AP1183" s="22"/>
      <c r="AQ1183" s="22"/>
      <c r="AR1183" s="22"/>
      <c r="AS1183" s="22"/>
      <c r="AT1183" s="22"/>
      <c r="AU1183" s="22"/>
      <c r="AV1183" s="22"/>
      <c r="AW1183" s="22"/>
      <c r="AX1183" s="22"/>
      <c r="AY1183" s="22"/>
      <c r="AZ1183" s="22"/>
      <c r="BA1183" s="22"/>
      <c r="BB1183" s="22"/>
      <c r="BC1183" s="22"/>
      <c r="BD1183" s="22"/>
      <c r="BE1183" s="22"/>
      <c r="BF1183" s="22"/>
      <c r="BG1183" s="22"/>
      <c r="BH1183" s="22"/>
      <c r="BI1183" s="22"/>
    </row>
    <row r="1184">
      <c r="A1184" s="25"/>
      <c r="B1184" s="50"/>
      <c r="C1184" s="56"/>
      <c r="D1184" s="120"/>
      <c r="E1184" s="53"/>
      <c r="H1184" s="106"/>
      <c r="I1184" s="72"/>
      <c r="J1184" s="21"/>
      <c r="K1184" s="21"/>
      <c r="L1184" s="21"/>
      <c r="M1184" s="22"/>
      <c r="N1184" s="22"/>
      <c r="O1184" s="22"/>
      <c r="P1184" s="22"/>
      <c r="Q1184" s="22"/>
      <c r="R1184" s="23"/>
      <c r="S1184" s="22"/>
      <c r="T1184" s="22"/>
      <c r="U1184" s="22"/>
      <c r="V1184" s="22"/>
      <c r="W1184" s="24"/>
      <c r="X1184" s="24"/>
      <c r="Y1184" s="22"/>
      <c r="Z1184" s="22"/>
      <c r="AA1184" s="22"/>
      <c r="AB1184" s="22"/>
      <c r="AC1184" s="22"/>
      <c r="AD1184" s="22"/>
      <c r="AE1184" s="22"/>
      <c r="AF1184" s="22"/>
      <c r="AG1184" s="22"/>
      <c r="AH1184" s="22"/>
      <c r="AI1184" s="22"/>
      <c r="AJ1184" s="22"/>
      <c r="AK1184" s="22"/>
      <c r="AL1184" s="22"/>
      <c r="AM1184" s="22"/>
      <c r="AN1184" s="22"/>
      <c r="AO1184" s="22"/>
      <c r="AP1184" s="22"/>
      <c r="AQ1184" s="22"/>
      <c r="AR1184" s="22"/>
      <c r="AS1184" s="22"/>
      <c r="AT1184" s="22"/>
      <c r="AU1184" s="22"/>
      <c r="AV1184" s="22"/>
      <c r="AW1184" s="22"/>
      <c r="AX1184" s="22"/>
      <c r="AY1184" s="22"/>
      <c r="AZ1184" s="22"/>
      <c r="BA1184" s="22"/>
      <c r="BB1184" s="22"/>
      <c r="BC1184" s="22"/>
      <c r="BD1184" s="22"/>
      <c r="BE1184" s="22"/>
      <c r="BF1184" s="22"/>
      <c r="BG1184" s="22"/>
      <c r="BH1184" s="22"/>
      <c r="BI1184" s="22"/>
    </row>
    <row r="1185">
      <c r="A1185" s="25"/>
      <c r="B1185" s="50"/>
      <c r="C1185" s="56"/>
      <c r="D1185" s="120"/>
      <c r="E1185" s="53"/>
      <c r="H1185" s="106"/>
      <c r="I1185" s="72"/>
      <c r="J1185" s="21"/>
      <c r="K1185" s="21"/>
      <c r="L1185" s="21"/>
      <c r="M1185" s="22"/>
      <c r="N1185" s="22"/>
      <c r="O1185" s="22"/>
      <c r="P1185" s="22"/>
      <c r="Q1185" s="22"/>
      <c r="R1185" s="23"/>
      <c r="S1185" s="22"/>
      <c r="T1185" s="22"/>
      <c r="U1185" s="22"/>
      <c r="V1185" s="22"/>
      <c r="W1185" s="24"/>
      <c r="X1185" s="24"/>
      <c r="Y1185" s="22"/>
      <c r="Z1185" s="22"/>
      <c r="AA1185" s="22"/>
      <c r="AB1185" s="22"/>
      <c r="AC1185" s="22"/>
      <c r="AD1185" s="22"/>
      <c r="AE1185" s="22"/>
      <c r="AF1185" s="22"/>
      <c r="AG1185" s="22"/>
      <c r="AH1185" s="22"/>
      <c r="AI1185" s="22"/>
      <c r="AJ1185" s="22"/>
      <c r="AK1185" s="22"/>
      <c r="AL1185" s="22"/>
      <c r="AM1185" s="22"/>
      <c r="AN1185" s="22"/>
      <c r="AO1185" s="22"/>
      <c r="AP1185" s="22"/>
      <c r="AQ1185" s="22"/>
      <c r="AR1185" s="22"/>
      <c r="AS1185" s="22"/>
      <c r="AT1185" s="22"/>
      <c r="AU1185" s="22"/>
      <c r="AV1185" s="22"/>
      <c r="AW1185" s="22"/>
      <c r="AX1185" s="22"/>
      <c r="AY1185" s="22"/>
      <c r="AZ1185" s="22"/>
      <c r="BA1185" s="22"/>
      <c r="BB1185" s="22"/>
      <c r="BC1185" s="22"/>
      <c r="BD1185" s="22"/>
      <c r="BE1185" s="22"/>
      <c r="BF1185" s="22"/>
      <c r="BG1185" s="22"/>
      <c r="BH1185" s="22"/>
      <c r="BI1185" s="22"/>
    </row>
    <row r="1186">
      <c r="A1186" s="25"/>
      <c r="B1186" s="50"/>
      <c r="C1186" s="56"/>
      <c r="D1186" s="120"/>
      <c r="E1186" s="53"/>
      <c r="H1186" s="106"/>
      <c r="I1186" s="72"/>
      <c r="J1186" s="21"/>
      <c r="K1186" s="21"/>
      <c r="L1186" s="21"/>
      <c r="M1186" s="22"/>
      <c r="N1186" s="22"/>
      <c r="O1186" s="22"/>
      <c r="P1186" s="22"/>
      <c r="Q1186" s="22"/>
      <c r="R1186" s="23"/>
      <c r="S1186" s="22"/>
      <c r="T1186" s="22"/>
      <c r="U1186" s="22"/>
      <c r="V1186" s="22"/>
      <c r="W1186" s="24"/>
      <c r="X1186" s="24"/>
      <c r="Y1186" s="22"/>
      <c r="Z1186" s="22"/>
      <c r="AA1186" s="22"/>
      <c r="AB1186" s="22"/>
      <c r="AC1186" s="22"/>
      <c r="AD1186" s="22"/>
      <c r="AE1186" s="22"/>
      <c r="AF1186" s="22"/>
      <c r="AG1186" s="22"/>
      <c r="AH1186" s="22"/>
      <c r="AI1186" s="22"/>
      <c r="AJ1186" s="22"/>
      <c r="AK1186" s="22"/>
      <c r="AL1186" s="22"/>
      <c r="AM1186" s="22"/>
      <c r="AN1186" s="22"/>
      <c r="AO1186" s="22"/>
      <c r="AP1186" s="22"/>
      <c r="AQ1186" s="22"/>
      <c r="AR1186" s="22"/>
      <c r="AS1186" s="22"/>
      <c r="AT1186" s="22"/>
      <c r="AU1186" s="22"/>
      <c r="AV1186" s="22"/>
      <c r="AW1186" s="22"/>
      <c r="AX1186" s="22"/>
      <c r="AY1186" s="22"/>
      <c r="AZ1186" s="22"/>
      <c r="BA1186" s="22"/>
      <c r="BB1186" s="22"/>
      <c r="BC1186" s="22"/>
      <c r="BD1186" s="22"/>
      <c r="BE1186" s="22"/>
      <c r="BF1186" s="22"/>
      <c r="BG1186" s="22"/>
      <c r="BH1186" s="22"/>
      <c r="BI1186" s="22"/>
    </row>
    <row r="1187">
      <c r="A1187" s="25"/>
      <c r="B1187" s="50"/>
      <c r="C1187" s="56"/>
      <c r="D1187" s="120"/>
      <c r="E1187" s="53"/>
      <c r="H1187" s="106"/>
      <c r="I1187" s="72"/>
      <c r="J1187" s="21"/>
      <c r="K1187" s="21"/>
      <c r="L1187" s="21"/>
      <c r="M1187" s="22"/>
      <c r="N1187" s="22"/>
      <c r="O1187" s="22"/>
      <c r="P1187" s="22"/>
      <c r="Q1187" s="22"/>
      <c r="R1187" s="23"/>
      <c r="S1187" s="22"/>
      <c r="T1187" s="22"/>
      <c r="U1187" s="22"/>
      <c r="V1187" s="22"/>
      <c r="W1187" s="24"/>
      <c r="X1187" s="24"/>
      <c r="Y1187" s="22"/>
      <c r="Z1187" s="22"/>
      <c r="AA1187" s="22"/>
      <c r="AB1187" s="22"/>
      <c r="AC1187" s="22"/>
      <c r="AD1187" s="22"/>
      <c r="AE1187" s="22"/>
      <c r="AF1187" s="22"/>
      <c r="AG1187" s="22"/>
      <c r="AH1187" s="22"/>
      <c r="AI1187" s="22"/>
      <c r="AJ1187" s="22"/>
      <c r="AK1187" s="22"/>
      <c r="AL1187" s="22"/>
      <c r="AM1187" s="22"/>
      <c r="AN1187" s="22"/>
      <c r="AO1187" s="22"/>
      <c r="AP1187" s="22"/>
      <c r="AQ1187" s="22"/>
      <c r="AR1187" s="22"/>
      <c r="AS1187" s="22"/>
      <c r="AT1187" s="22"/>
      <c r="AU1187" s="22"/>
      <c r="AV1187" s="22"/>
      <c r="AW1187" s="22"/>
      <c r="AX1187" s="22"/>
      <c r="AY1187" s="22"/>
      <c r="AZ1187" s="22"/>
      <c r="BA1187" s="22"/>
      <c r="BB1187" s="22"/>
      <c r="BC1187" s="22"/>
      <c r="BD1187" s="22"/>
      <c r="BE1187" s="22"/>
      <c r="BF1187" s="22"/>
      <c r="BG1187" s="22"/>
      <c r="BH1187" s="22"/>
      <c r="BI1187" s="22"/>
    </row>
    <row r="1188">
      <c r="A1188" s="25"/>
      <c r="B1188" s="50"/>
      <c r="C1188" s="56"/>
      <c r="D1188" s="120"/>
      <c r="E1188" s="53"/>
      <c r="H1188" s="106"/>
      <c r="I1188" s="72"/>
      <c r="J1188" s="21"/>
      <c r="K1188" s="21"/>
      <c r="L1188" s="21"/>
      <c r="M1188" s="22"/>
      <c r="N1188" s="22"/>
      <c r="O1188" s="22"/>
      <c r="P1188" s="22"/>
      <c r="Q1188" s="22"/>
      <c r="R1188" s="23"/>
      <c r="S1188" s="22"/>
      <c r="T1188" s="22"/>
      <c r="U1188" s="22"/>
      <c r="V1188" s="22"/>
      <c r="W1188" s="24"/>
      <c r="X1188" s="24"/>
      <c r="Y1188" s="22"/>
      <c r="Z1188" s="22"/>
      <c r="AA1188" s="22"/>
      <c r="AB1188" s="22"/>
      <c r="AC1188" s="22"/>
      <c r="AD1188" s="22"/>
      <c r="AE1188" s="22"/>
      <c r="AF1188" s="22"/>
      <c r="AG1188" s="22"/>
      <c r="AH1188" s="22"/>
      <c r="AI1188" s="22"/>
      <c r="AJ1188" s="22"/>
      <c r="AK1188" s="22"/>
      <c r="AL1188" s="22"/>
      <c r="AM1188" s="22"/>
      <c r="AN1188" s="22"/>
      <c r="AO1188" s="22"/>
      <c r="AP1188" s="22"/>
      <c r="AQ1188" s="22"/>
      <c r="AR1188" s="22"/>
      <c r="AS1188" s="22"/>
      <c r="AT1188" s="22"/>
      <c r="AU1188" s="22"/>
      <c r="AV1188" s="22"/>
      <c r="AW1188" s="22"/>
      <c r="AX1188" s="22"/>
      <c r="AY1188" s="22"/>
      <c r="AZ1188" s="22"/>
      <c r="BA1188" s="22"/>
      <c r="BB1188" s="22"/>
      <c r="BC1188" s="22"/>
      <c r="BD1188" s="22"/>
      <c r="BE1188" s="22"/>
      <c r="BF1188" s="22"/>
      <c r="BG1188" s="22"/>
      <c r="BH1188" s="22"/>
      <c r="BI1188" s="22"/>
    </row>
    <row r="1189">
      <c r="A1189" s="25"/>
      <c r="B1189" s="50"/>
      <c r="C1189" s="56"/>
      <c r="D1189" s="120"/>
      <c r="E1189" s="53"/>
      <c r="H1189" s="106"/>
      <c r="I1189" s="72"/>
      <c r="J1189" s="21"/>
      <c r="K1189" s="21"/>
      <c r="L1189" s="21"/>
      <c r="M1189" s="22"/>
      <c r="N1189" s="22"/>
      <c r="O1189" s="22"/>
      <c r="P1189" s="22"/>
      <c r="Q1189" s="22"/>
      <c r="R1189" s="23"/>
      <c r="S1189" s="22"/>
      <c r="T1189" s="22"/>
      <c r="U1189" s="22"/>
      <c r="V1189" s="22"/>
      <c r="W1189" s="24"/>
      <c r="X1189" s="24"/>
      <c r="Y1189" s="22"/>
      <c r="Z1189" s="22"/>
      <c r="AA1189" s="22"/>
      <c r="AB1189" s="22"/>
      <c r="AC1189" s="22"/>
      <c r="AD1189" s="22"/>
      <c r="AE1189" s="22"/>
      <c r="AF1189" s="22"/>
      <c r="AG1189" s="22"/>
      <c r="AH1189" s="22"/>
      <c r="AI1189" s="22"/>
      <c r="AJ1189" s="22"/>
      <c r="AK1189" s="22"/>
      <c r="AL1189" s="22"/>
      <c r="AM1189" s="22"/>
      <c r="AN1189" s="22"/>
      <c r="AO1189" s="22"/>
      <c r="AP1189" s="22"/>
      <c r="AQ1189" s="22"/>
      <c r="AR1189" s="22"/>
      <c r="AS1189" s="22"/>
      <c r="AT1189" s="22"/>
      <c r="AU1189" s="22"/>
      <c r="AV1189" s="22"/>
      <c r="AW1189" s="22"/>
      <c r="AX1189" s="22"/>
      <c r="AY1189" s="22"/>
      <c r="AZ1189" s="22"/>
      <c r="BA1189" s="22"/>
      <c r="BB1189" s="22"/>
      <c r="BC1189" s="22"/>
      <c r="BD1189" s="22"/>
      <c r="BE1189" s="22"/>
      <c r="BF1189" s="22"/>
      <c r="BG1189" s="22"/>
      <c r="BH1189" s="22"/>
      <c r="BI1189" s="22"/>
    </row>
    <row r="1190">
      <c r="A1190" s="25"/>
      <c r="B1190" s="50"/>
      <c r="C1190" s="56"/>
      <c r="D1190" s="120"/>
      <c r="E1190" s="53"/>
      <c r="H1190" s="106"/>
      <c r="I1190" s="72"/>
      <c r="J1190" s="21"/>
      <c r="K1190" s="21"/>
      <c r="L1190" s="21"/>
      <c r="M1190" s="22"/>
      <c r="N1190" s="22"/>
      <c r="O1190" s="22"/>
      <c r="P1190" s="22"/>
      <c r="Q1190" s="22"/>
      <c r="R1190" s="23"/>
      <c r="S1190" s="22"/>
      <c r="T1190" s="22"/>
      <c r="U1190" s="22"/>
      <c r="V1190" s="22"/>
      <c r="W1190" s="24"/>
      <c r="X1190" s="24"/>
      <c r="Y1190" s="22"/>
      <c r="Z1190" s="22"/>
      <c r="AA1190" s="22"/>
      <c r="AB1190" s="22"/>
      <c r="AC1190" s="22"/>
      <c r="AD1190" s="22"/>
      <c r="AE1190" s="22"/>
      <c r="AF1190" s="22"/>
      <c r="AG1190" s="22"/>
      <c r="AH1190" s="22"/>
      <c r="AI1190" s="22"/>
      <c r="AJ1190" s="22"/>
      <c r="AK1190" s="22"/>
      <c r="AL1190" s="22"/>
      <c r="AM1190" s="22"/>
      <c r="AN1190" s="22"/>
      <c r="AO1190" s="22"/>
      <c r="AP1190" s="22"/>
      <c r="AQ1190" s="22"/>
      <c r="AR1190" s="22"/>
      <c r="AS1190" s="22"/>
      <c r="AT1190" s="22"/>
      <c r="AU1190" s="22"/>
      <c r="AV1190" s="22"/>
      <c r="AW1190" s="22"/>
      <c r="AX1190" s="22"/>
      <c r="AY1190" s="22"/>
      <c r="AZ1190" s="22"/>
      <c r="BA1190" s="22"/>
      <c r="BB1190" s="22"/>
      <c r="BC1190" s="22"/>
      <c r="BD1190" s="22"/>
      <c r="BE1190" s="22"/>
      <c r="BF1190" s="22"/>
      <c r="BG1190" s="22"/>
      <c r="BH1190" s="22"/>
      <c r="BI1190" s="22"/>
    </row>
    <row r="1191">
      <c r="A1191" s="25"/>
      <c r="B1191" s="50"/>
      <c r="C1191" s="56"/>
      <c r="D1191" s="120"/>
      <c r="E1191" s="53"/>
      <c r="H1191" s="106"/>
      <c r="I1191" s="72"/>
      <c r="J1191" s="21"/>
      <c r="K1191" s="21"/>
      <c r="L1191" s="21"/>
      <c r="M1191" s="22"/>
      <c r="N1191" s="22"/>
      <c r="O1191" s="22"/>
      <c r="P1191" s="22"/>
      <c r="Q1191" s="22"/>
      <c r="R1191" s="23"/>
      <c r="S1191" s="22"/>
      <c r="T1191" s="22"/>
      <c r="U1191" s="22"/>
      <c r="V1191" s="22"/>
      <c r="W1191" s="24"/>
      <c r="X1191" s="24"/>
      <c r="Y1191" s="22"/>
      <c r="Z1191" s="22"/>
      <c r="AA1191" s="22"/>
      <c r="AB1191" s="22"/>
      <c r="AC1191" s="22"/>
      <c r="AD1191" s="22"/>
      <c r="AE1191" s="22"/>
      <c r="AF1191" s="22"/>
      <c r="AG1191" s="22"/>
      <c r="AH1191" s="22"/>
      <c r="AI1191" s="22"/>
      <c r="AJ1191" s="22"/>
      <c r="AK1191" s="22"/>
      <c r="AL1191" s="22"/>
      <c r="AM1191" s="22"/>
      <c r="AN1191" s="22"/>
      <c r="AO1191" s="22"/>
      <c r="AP1191" s="22"/>
      <c r="AQ1191" s="22"/>
      <c r="AR1191" s="22"/>
      <c r="AS1191" s="22"/>
      <c r="AT1191" s="22"/>
      <c r="AU1191" s="22"/>
      <c r="AV1191" s="22"/>
      <c r="AW1191" s="22"/>
      <c r="AX1191" s="22"/>
      <c r="AY1191" s="22"/>
      <c r="AZ1191" s="22"/>
      <c r="BA1191" s="22"/>
      <c r="BB1191" s="22"/>
      <c r="BC1191" s="22"/>
      <c r="BD1191" s="22"/>
      <c r="BE1191" s="22"/>
      <c r="BF1191" s="22"/>
      <c r="BG1191" s="22"/>
      <c r="BH1191" s="22"/>
      <c r="BI1191" s="22"/>
    </row>
    <row r="1192">
      <c r="A1192" s="25"/>
      <c r="B1192" s="50"/>
      <c r="C1192" s="56"/>
      <c r="D1192" s="120"/>
      <c r="E1192" s="53"/>
      <c r="H1192" s="106"/>
      <c r="I1192" s="72"/>
      <c r="J1192" s="21"/>
      <c r="K1192" s="21"/>
      <c r="L1192" s="21"/>
      <c r="M1192" s="22"/>
      <c r="N1192" s="22"/>
      <c r="O1192" s="22"/>
      <c r="P1192" s="22"/>
      <c r="Q1192" s="22"/>
      <c r="R1192" s="23"/>
      <c r="S1192" s="22"/>
      <c r="T1192" s="22"/>
      <c r="U1192" s="22"/>
      <c r="V1192" s="22"/>
      <c r="W1192" s="24"/>
      <c r="X1192" s="24"/>
      <c r="Y1192" s="22"/>
      <c r="Z1192" s="22"/>
      <c r="AA1192" s="22"/>
      <c r="AB1192" s="22"/>
      <c r="AC1192" s="22"/>
      <c r="AD1192" s="22"/>
      <c r="AE1192" s="22"/>
      <c r="AF1192" s="22"/>
      <c r="AG1192" s="22"/>
      <c r="AH1192" s="22"/>
      <c r="AI1192" s="22"/>
      <c r="AJ1192" s="22"/>
      <c r="AK1192" s="22"/>
      <c r="AL1192" s="22"/>
      <c r="AM1192" s="22"/>
      <c r="AN1192" s="22"/>
      <c r="AO1192" s="22"/>
      <c r="AP1192" s="22"/>
      <c r="AQ1192" s="22"/>
      <c r="AR1192" s="22"/>
      <c r="AS1192" s="22"/>
      <c r="AT1192" s="22"/>
      <c r="AU1192" s="22"/>
      <c r="AV1192" s="22"/>
      <c r="AW1192" s="22"/>
      <c r="AX1192" s="22"/>
      <c r="AY1192" s="22"/>
      <c r="AZ1192" s="22"/>
      <c r="BA1192" s="22"/>
      <c r="BB1192" s="22"/>
      <c r="BC1192" s="22"/>
      <c r="BD1192" s="22"/>
      <c r="BE1192" s="22"/>
      <c r="BF1192" s="22"/>
      <c r="BG1192" s="22"/>
      <c r="BH1192" s="22"/>
      <c r="BI1192" s="22"/>
    </row>
    <row r="1193">
      <c r="A1193" s="25"/>
      <c r="B1193" s="50"/>
      <c r="C1193" s="56"/>
      <c r="D1193" s="120"/>
      <c r="E1193" s="53"/>
      <c r="H1193" s="106"/>
      <c r="I1193" s="72"/>
      <c r="J1193" s="21"/>
      <c r="K1193" s="21"/>
      <c r="L1193" s="21"/>
      <c r="M1193" s="22"/>
      <c r="N1193" s="22"/>
      <c r="O1193" s="22"/>
      <c r="P1193" s="22"/>
      <c r="Q1193" s="22"/>
      <c r="R1193" s="23"/>
      <c r="S1193" s="22"/>
      <c r="T1193" s="22"/>
      <c r="U1193" s="22"/>
      <c r="V1193" s="22"/>
      <c r="W1193" s="24"/>
      <c r="X1193" s="24"/>
      <c r="Y1193" s="22"/>
      <c r="Z1193" s="22"/>
      <c r="AA1193" s="22"/>
      <c r="AB1193" s="22"/>
      <c r="AC1193" s="22"/>
      <c r="AD1193" s="22"/>
      <c r="AE1193" s="22"/>
      <c r="AF1193" s="22"/>
      <c r="AG1193" s="22"/>
      <c r="AH1193" s="22"/>
      <c r="AI1193" s="22"/>
      <c r="AJ1193" s="22"/>
      <c r="AK1193" s="22"/>
      <c r="AL1193" s="22"/>
      <c r="AM1193" s="22"/>
      <c r="AN1193" s="22"/>
      <c r="AO1193" s="22"/>
      <c r="AP1193" s="22"/>
      <c r="AQ1193" s="22"/>
      <c r="AR1193" s="22"/>
      <c r="AS1193" s="22"/>
      <c r="AT1193" s="22"/>
      <c r="AU1193" s="22"/>
      <c r="AV1193" s="22"/>
      <c r="AW1193" s="22"/>
      <c r="AX1193" s="22"/>
      <c r="AY1193" s="22"/>
      <c r="AZ1193" s="22"/>
      <c r="BA1193" s="22"/>
      <c r="BB1193" s="22"/>
      <c r="BC1193" s="22"/>
      <c r="BD1193" s="22"/>
      <c r="BE1193" s="22"/>
      <c r="BF1193" s="22"/>
      <c r="BG1193" s="22"/>
      <c r="BH1193" s="22"/>
      <c r="BI1193" s="22"/>
    </row>
    <row r="1194">
      <c r="A1194" s="25"/>
      <c r="B1194" s="50"/>
      <c r="C1194" s="56"/>
      <c r="D1194" s="120"/>
      <c r="E1194" s="53"/>
      <c r="H1194" s="106"/>
      <c r="I1194" s="72"/>
      <c r="J1194" s="21"/>
      <c r="K1194" s="21"/>
      <c r="L1194" s="21"/>
      <c r="M1194" s="22"/>
      <c r="N1194" s="22"/>
      <c r="O1194" s="22"/>
      <c r="P1194" s="22"/>
      <c r="Q1194" s="22"/>
      <c r="R1194" s="23"/>
      <c r="S1194" s="22"/>
      <c r="T1194" s="22"/>
      <c r="U1194" s="22"/>
      <c r="V1194" s="22"/>
      <c r="W1194" s="24"/>
      <c r="X1194" s="24"/>
      <c r="Y1194" s="22"/>
      <c r="Z1194" s="22"/>
      <c r="AA1194" s="22"/>
      <c r="AB1194" s="22"/>
      <c r="AC1194" s="22"/>
      <c r="AD1194" s="22"/>
      <c r="AE1194" s="22"/>
      <c r="AF1194" s="22"/>
      <c r="AG1194" s="22"/>
      <c r="AH1194" s="22"/>
      <c r="AI1194" s="22"/>
      <c r="AJ1194" s="22"/>
      <c r="AK1194" s="22"/>
      <c r="AL1194" s="22"/>
      <c r="AM1194" s="22"/>
      <c r="AN1194" s="22"/>
      <c r="AO1194" s="22"/>
      <c r="AP1194" s="22"/>
      <c r="AQ1194" s="22"/>
      <c r="AR1194" s="22"/>
      <c r="AS1194" s="22"/>
      <c r="AT1194" s="22"/>
      <c r="AU1194" s="22"/>
      <c r="AV1194" s="22"/>
      <c r="AW1194" s="22"/>
      <c r="AX1194" s="22"/>
      <c r="AY1194" s="22"/>
      <c r="AZ1194" s="22"/>
      <c r="BA1194" s="22"/>
      <c r="BB1194" s="22"/>
      <c r="BC1194" s="22"/>
      <c r="BD1194" s="22"/>
      <c r="BE1194" s="22"/>
      <c r="BF1194" s="22"/>
      <c r="BG1194" s="22"/>
      <c r="BH1194" s="22"/>
      <c r="BI1194" s="22"/>
    </row>
    <row r="1195">
      <c r="A1195" s="25"/>
      <c r="B1195" s="50"/>
      <c r="C1195" s="56"/>
      <c r="D1195" s="120"/>
      <c r="E1195" s="53"/>
      <c r="H1195" s="106"/>
      <c r="I1195" s="72"/>
      <c r="J1195" s="21"/>
      <c r="K1195" s="21"/>
      <c r="L1195" s="21"/>
      <c r="M1195" s="22"/>
      <c r="N1195" s="22"/>
      <c r="O1195" s="22"/>
      <c r="P1195" s="22"/>
      <c r="Q1195" s="22"/>
      <c r="R1195" s="23"/>
      <c r="S1195" s="22"/>
      <c r="T1195" s="22"/>
      <c r="U1195" s="22"/>
      <c r="V1195" s="22"/>
      <c r="W1195" s="24"/>
      <c r="X1195" s="24"/>
      <c r="Y1195" s="22"/>
      <c r="Z1195" s="22"/>
      <c r="AA1195" s="22"/>
      <c r="AB1195" s="22"/>
      <c r="AC1195" s="22"/>
      <c r="AD1195" s="22"/>
      <c r="AE1195" s="22"/>
      <c r="AF1195" s="22"/>
      <c r="AG1195" s="22"/>
      <c r="AH1195" s="22"/>
      <c r="AI1195" s="22"/>
      <c r="AJ1195" s="22"/>
      <c r="AK1195" s="22"/>
      <c r="AL1195" s="22"/>
      <c r="AM1195" s="22"/>
      <c r="AN1195" s="22"/>
      <c r="AO1195" s="22"/>
      <c r="AP1195" s="22"/>
      <c r="AQ1195" s="22"/>
      <c r="AR1195" s="22"/>
      <c r="AS1195" s="22"/>
      <c r="AT1195" s="22"/>
      <c r="AU1195" s="22"/>
      <c r="AV1195" s="22"/>
      <c r="AW1195" s="22"/>
      <c r="AX1195" s="22"/>
      <c r="AY1195" s="22"/>
      <c r="AZ1195" s="22"/>
      <c r="BA1195" s="22"/>
      <c r="BB1195" s="22"/>
      <c r="BC1195" s="22"/>
      <c r="BD1195" s="22"/>
      <c r="BE1195" s="22"/>
      <c r="BF1195" s="22"/>
      <c r="BG1195" s="22"/>
      <c r="BH1195" s="22"/>
      <c r="BI1195" s="22"/>
    </row>
    <row r="1196">
      <c r="A1196" s="25"/>
      <c r="B1196" s="50"/>
      <c r="C1196" s="56"/>
      <c r="D1196" s="120"/>
      <c r="E1196" s="53"/>
      <c r="H1196" s="106"/>
      <c r="I1196" s="72"/>
      <c r="J1196" s="21"/>
      <c r="K1196" s="21"/>
      <c r="L1196" s="21"/>
      <c r="M1196" s="22"/>
      <c r="N1196" s="22"/>
      <c r="O1196" s="22"/>
      <c r="P1196" s="22"/>
      <c r="Q1196" s="22"/>
      <c r="R1196" s="23"/>
      <c r="S1196" s="22"/>
      <c r="T1196" s="22"/>
      <c r="U1196" s="22"/>
      <c r="V1196" s="22"/>
      <c r="W1196" s="24"/>
      <c r="X1196" s="24"/>
      <c r="Y1196" s="22"/>
      <c r="Z1196" s="22"/>
      <c r="AA1196" s="22"/>
      <c r="AB1196" s="22"/>
      <c r="AC1196" s="22"/>
      <c r="AD1196" s="22"/>
      <c r="AE1196" s="22"/>
      <c r="AF1196" s="22"/>
      <c r="AG1196" s="22"/>
      <c r="AH1196" s="22"/>
      <c r="AI1196" s="22"/>
      <c r="AJ1196" s="22"/>
      <c r="AK1196" s="22"/>
      <c r="AL1196" s="22"/>
      <c r="AM1196" s="22"/>
      <c r="AN1196" s="22"/>
      <c r="AO1196" s="22"/>
      <c r="AP1196" s="22"/>
      <c r="AQ1196" s="22"/>
      <c r="AR1196" s="22"/>
      <c r="AS1196" s="22"/>
      <c r="AT1196" s="22"/>
      <c r="AU1196" s="22"/>
      <c r="AV1196" s="22"/>
      <c r="AW1196" s="22"/>
      <c r="AX1196" s="22"/>
      <c r="AY1196" s="22"/>
      <c r="AZ1196" s="22"/>
      <c r="BA1196" s="22"/>
      <c r="BB1196" s="22"/>
      <c r="BC1196" s="22"/>
      <c r="BD1196" s="22"/>
      <c r="BE1196" s="22"/>
      <c r="BF1196" s="22"/>
      <c r="BG1196" s="22"/>
      <c r="BH1196" s="22"/>
      <c r="BI1196" s="22"/>
    </row>
    <row r="1197">
      <c r="A1197" s="25"/>
      <c r="B1197" s="50"/>
      <c r="C1197" s="56"/>
      <c r="D1197" s="120"/>
      <c r="E1197" s="53"/>
      <c r="H1197" s="106"/>
      <c r="I1197" s="72"/>
      <c r="J1197" s="21"/>
      <c r="K1197" s="21"/>
      <c r="L1197" s="21"/>
      <c r="M1197" s="22"/>
      <c r="N1197" s="22"/>
      <c r="O1197" s="22"/>
      <c r="P1197" s="22"/>
      <c r="Q1197" s="22"/>
      <c r="R1197" s="23"/>
      <c r="S1197" s="22"/>
      <c r="T1197" s="22"/>
      <c r="U1197" s="22"/>
      <c r="V1197" s="22"/>
      <c r="W1197" s="24"/>
      <c r="X1197" s="24"/>
      <c r="Y1197" s="22"/>
      <c r="Z1197" s="22"/>
      <c r="AA1197" s="22"/>
      <c r="AB1197" s="22"/>
      <c r="AC1197" s="22"/>
      <c r="AD1197" s="22"/>
      <c r="AE1197" s="22"/>
      <c r="AF1197" s="22"/>
      <c r="AG1197" s="22"/>
      <c r="AH1197" s="22"/>
      <c r="AI1197" s="22"/>
      <c r="AJ1197" s="22"/>
      <c r="AK1197" s="22"/>
      <c r="AL1197" s="22"/>
      <c r="AM1197" s="22"/>
      <c r="AN1197" s="22"/>
      <c r="AO1197" s="22"/>
      <c r="AP1197" s="22"/>
      <c r="AQ1197" s="22"/>
      <c r="AR1197" s="22"/>
      <c r="AS1197" s="22"/>
      <c r="AT1197" s="22"/>
      <c r="AU1197" s="22"/>
      <c r="AV1197" s="22"/>
      <c r="AW1197" s="22"/>
      <c r="AX1197" s="22"/>
      <c r="AY1197" s="22"/>
      <c r="AZ1197" s="22"/>
      <c r="BA1197" s="22"/>
      <c r="BB1197" s="22"/>
      <c r="BC1197" s="22"/>
      <c r="BD1197" s="22"/>
      <c r="BE1197" s="22"/>
      <c r="BF1197" s="22"/>
      <c r="BG1197" s="22"/>
      <c r="BH1197" s="22"/>
      <c r="BI1197" s="22"/>
    </row>
    <row r="1198">
      <c r="A1198" s="25"/>
      <c r="B1198" s="50"/>
      <c r="C1198" s="56"/>
      <c r="D1198" s="120"/>
      <c r="E1198" s="53"/>
      <c r="H1198" s="106"/>
      <c r="I1198" s="72"/>
      <c r="J1198" s="21"/>
      <c r="K1198" s="21"/>
      <c r="L1198" s="21"/>
      <c r="M1198" s="22"/>
      <c r="N1198" s="22"/>
      <c r="O1198" s="22"/>
      <c r="P1198" s="22"/>
      <c r="Q1198" s="22"/>
      <c r="R1198" s="23"/>
      <c r="S1198" s="22"/>
      <c r="T1198" s="22"/>
      <c r="U1198" s="22"/>
      <c r="V1198" s="22"/>
      <c r="W1198" s="24"/>
      <c r="X1198" s="24"/>
      <c r="Y1198" s="22"/>
      <c r="Z1198" s="22"/>
      <c r="AA1198" s="22"/>
      <c r="AB1198" s="22"/>
      <c r="AC1198" s="22"/>
      <c r="AD1198" s="22"/>
      <c r="AE1198" s="22"/>
      <c r="AF1198" s="22"/>
      <c r="AG1198" s="22"/>
      <c r="AH1198" s="22"/>
      <c r="AI1198" s="22"/>
      <c r="AJ1198" s="22"/>
      <c r="AK1198" s="22"/>
      <c r="AL1198" s="22"/>
      <c r="AM1198" s="22"/>
      <c r="AN1198" s="22"/>
      <c r="AO1198" s="22"/>
      <c r="AP1198" s="22"/>
      <c r="AQ1198" s="22"/>
      <c r="AR1198" s="22"/>
      <c r="AS1198" s="22"/>
      <c r="AT1198" s="22"/>
      <c r="AU1198" s="22"/>
      <c r="AV1198" s="22"/>
      <c r="AW1198" s="22"/>
      <c r="AX1198" s="22"/>
      <c r="AY1198" s="22"/>
      <c r="AZ1198" s="22"/>
      <c r="BA1198" s="22"/>
      <c r="BB1198" s="22"/>
      <c r="BC1198" s="22"/>
      <c r="BD1198" s="22"/>
      <c r="BE1198" s="22"/>
      <c r="BF1198" s="22"/>
      <c r="BG1198" s="22"/>
      <c r="BH1198" s="22"/>
      <c r="BI1198" s="22"/>
    </row>
    <row r="1199">
      <c r="A1199" s="25"/>
      <c r="B1199" s="50"/>
      <c r="C1199" s="56"/>
      <c r="D1199" s="120"/>
      <c r="E1199" s="53"/>
      <c r="H1199" s="106"/>
      <c r="I1199" s="72"/>
      <c r="J1199" s="21"/>
      <c r="K1199" s="21"/>
      <c r="L1199" s="21"/>
      <c r="M1199" s="22"/>
      <c r="N1199" s="22"/>
      <c r="O1199" s="22"/>
      <c r="P1199" s="22"/>
      <c r="Q1199" s="22"/>
      <c r="R1199" s="23"/>
      <c r="S1199" s="22"/>
      <c r="T1199" s="22"/>
      <c r="U1199" s="22"/>
      <c r="V1199" s="22"/>
      <c r="W1199" s="24"/>
      <c r="X1199" s="24"/>
      <c r="Y1199" s="22"/>
      <c r="Z1199" s="22"/>
      <c r="AA1199" s="22"/>
      <c r="AB1199" s="22"/>
      <c r="AC1199" s="22"/>
      <c r="AD1199" s="22"/>
      <c r="AE1199" s="22"/>
      <c r="AF1199" s="22"/>
      <c r="AG1199" s="22"/>
      <c r="AH1199" s="22"/>
      <c r="AI1199" s="22"/>
      <c r="AJ1199" s="22"/>
      <c r="AK1199" s="22"/>
      <c r="AL1199" s="22"/>
      <c r="AM1199" s="22"/>
      <c r="AN1199" s="22"/>
      <c r="AO1199" s="22"/>
      <c r="AP1199" s="22"/>
      <c r="AQ1199" s="22"/>
      <c r="AR1199" s="22"/>
      <c r="AS1199" s="22"/>
      <c r="AT1199" s="22"/>
      <c r="AU1199" s="22"/>
      <c r="AV1199" s="22"/>
      <c r="AW1199" s="22"/>
      <c r="AX1199" s="22"/>
      <c r="AY1199" s="22"/>
      <c r="AZ1199" s="22"/>
      <c r="BA1199" s="22"/>
      <c r="BB1199" s="22"/>
      <c r="BC1199" s="22"/>
      <c r="BD1199" s="22"/>
      <c r="BE1199" s="22"/>
      <c r="BF1199" s="22"/>
      <c r="BG1199" s="22"/>
      <c r="BH1199" s="22"/>
      <c r="BI1199" s="22"/>
    </row>
    <row r="1200">
      <c r="A1200" s="25"/>
      <c r="B1200" s="50"/>
      <c r="C1200" s="56"/>
      <c r="D1200" s="120"/>
      <c r="E1200" s="53"/>
      <c r="H1200" s="106"/>
      <c r="I1200" s="72"/>
      <c r="J1200" s="21"/>
      <c r="K1200" s="21"/>
      <c r="L1200" s="21"/>
      <c r="M1200" s="22"/>
      <c r="N1200" s="22"/>
      <c r="O1200" s="22"/>
      <c r="P1200" s="22"/>
      <c r="Q1200" s="22"/>
      <c r="R1200" s="23"/>
      <c r="S1200" s="22"/>
      <c r="T1200" s="22"/>
      <c r="U1200" s="22"/>
      <c r="V1200" s="22"/>
      <c r="W1200" s="24"/>
      <c r="X1200" s="24"/>
      <c r="Y1200" s="22"/>
      <c r="Z1200" s="22"/>
      <c r="AA1200" s="22"/>
      <c r="AB1200" s="22"/>
      <c r="AC1200" s="22"/>
      <c r="AD1200" s="22"/>
      <c r="AE1200" s="22"/>
      <c r="AF1200" s="22"/>
      <c r="AG1200" s="22"/>
      <c r="AH1200" s="22"/>
      <c r="AI1200" s="22"/>
      <c r="AJ1200" s="22"/>
      <c r="AK1200" s="22"/>
      <c r="AL1200" s="22"/>
      <c r="AM1200" s="22"/>
      <c r="AN1200" s="22"/>
      <c r="AO1200" s="22"/>
      <c r="AP1200" s="22"/>
      <c r="AQ1200" s="22"/>
      <c r="AR1200" s="22"/>
      <c r="AS1200" s="22"/>
      <c r="AT1200" s="22"/>
      <c r="AU1200" s="22"/>
      <c r="AV1200" s="22"/>
      <c r="AW1200" s="22"/>
      <c r="AX1200" s="22"/>
      <c r="AY1200" s="22"/>
      <c r="AZ1200" s="22"/>
      <c r="BA1200" s="22"/>
      <c r="BB1200" s="22"/>
      <c r="BC1200" s="22"/>
      <c r="BD1200" s="22"/>
      <c r="BE1200" s="22"/>
      <c r="BF1200" s="22"/>
      <c r="BG1200" s="22"/>
      <c r="BH1200" s="22"/>
      <c r="BI1200" s="22"/>
    </row>
    <row r="1201">
      <c r="A1201" s="25"/>
      <c r="B1201" s="50"/>
      <c r="C1201" s="56"/>
      <c r="D1201" s="120"/>
      <c r="E1201" s="53"/>
      <c r="H1201" s="106"/>
      <c r="I1201" s="72"/>
      <c r="J1201" s="21"/>
      <c r="K1201" s="21"/>
      <c r="L1201" s="21"/>
      <c r="M1201" s="22"/>
      <c r="N1201" s="22"/>
      <c r="O1201" s="22"/>
      <c r="P1201" s="22"/>
      <c r="Q1201" s="22"/>
      <c r="R1201" s="23"/>
      <c r="S1201" s="22"/>
      <c r="T1201" s="22"/>
      <c r="U1201" s="22"/>
      <c r="V1201" s="22"/>
      <c r="W1201" s="24"/>
      <c r="X1201" s="24"/>
      <c r="Y1201" s="22"/>
      <c r="Z1201" s="22"/>
      <c r="AA1201" s="22"/>
      <c r="AB1201" s="22"/>
      <c r="AC1201" s="22"/>
      <c r="AD1201" s="22"/>
      <c r="AE1201" s="22"/>
      <c r="AF1201" s="22"/>
      <c r="AG1201" s="22"/>
      <c r="AH1201" s="22"/>
      <c r="AI1201" s="22"/>
      <c r="AJ1201" s="22"/>
      <c r="AK1201" s="22"/>
      <c r="AL1201" s="22"/>
      <c r="AM1201" s="22"/>
      <c r="AN1201" s="22"/>
      <c r="AO1201" s="22"/>
      <c r="AP1201" s="22"/>
      <c r="AQ1201" s="22"/>
      <c r="AR1201" s="22"/>
      <c r="AS1201" s="22"/>
      <c r="AT1201" s="22"/>
      <c r="AU1201" s="22"/>
      <c r="AV1201" s="22"/>
      <c r="AW1201" s="22"/>
      <c r="AX1201" s="22"/>
      <c r="AY1201" s="22"/>
      <c r="AZ1201" s="22"/>
      <c r="BA1201" s="22"/>
      <c r="BB1201" s="22"/>
      <c r="BC1201" s="22"/>
      <c r="BD1201" s="22"/>
      <c r="BE1201" s="22"/>
      <c r="BF1201" s="22"/>
      <c r="BG1201" s="22"/>
      <c r="BH1201" s="22"/>
      <c r="BI1201" s="22"/>
    </row>
    <row r="1202">
      <c r="A1202" s="25"/>
      <c r="B1202" s="50"/>
      <c r="C1202" s="56"/>
      <c r="D1202" s="120"/>
      <c r="E1202" s="53"/>
      <c r="H1202" s="106"/>
      <c r="I1202" s="72"/>
      <c r="J1202" s="21"/>
      <c r="K1202" s="21"/>
      <c r="L1202" s="21"/>
      <c r="M1202" s="22"/>
      <c r="N1202" s="22"/>
      <c r="O1202" s="22"/>
      <c r="P1202" s="22"/>
      <c r="Q1202" s="22"/>
      <c r="R1202" s="23"/>
      <c r="S1202" s="22"/>
      <c r="T1202" s="22"/>
      <c r="U1202" s="22"/>
      <c r="V1202" s="22"/>
      <c r="W1202" s="24"/>
      <c r="X1202" s="24"/>
      <c r="Y1202" s="22"/>
      <c r="Z1202" s="22"/>
      <c r="AA1202" s="22"/>
      <c r="AB1202" s="22"/>
      <c r="AC1202" s="22"/>
      <c r="AD1202" s="22"/>
      <c r="AE1202" s="22"/>
      <c r="AF1202" s="22"/>
      <c r="AG1202" s="22"/>
      <c r="AH1202" s="22"/>
      <c r="AI1202" s="22"/>
      <c r="AJ1202" s="22"/>
      <c r="AK1202" s="22"/>
      <c r="AL1202" s="22"/>
      <c r="AM1202" s="22"/>
      <c r="AN1202" s="22"/>
      <c r="AO1202" s="22"/>
      <c r="AP1202" s="22"/>
      <c r="AQ1202" s="22"/>
      <c r="AR1202" s="22"/>
      <c r="AS1202" s="22"/>
      <c r="AT1202" s="22"/>
      <c r="AU1202" s="22"/>
      <c r="AV1202" s="22"/>
      <c r="AW1202" s="22"/>
      <c r="AX1202" s="22"/>
      <c r="AY1202" s="22"/>
      <c r="AZ1202" s="22"/>
      <c r="BA1202" s="22"/>
      <c r="BB1202" s="22"/>
      <c r="BC1202" s="22"/>
      <c r="BD1202" s="22"/>
      <c r="BE1202" s="22"/>
      <c r="BF1202" s="22"/>
      <c r="BG1202" s="22"/>
      <c r="BH1202" s="22"/>
      <c r="BI1202" s="22"/>
    </row>
    <row r="1203">
      <c r="A1203" s="25"/>
      <c r="B1203" s="50"/>
      <c r="C1203" s="56"/>
      <c r="D1203" s="120"/>
      <c r="E1203" s="53"/>
      <c r="H1203" s="106"/>
      <c r="I1203" s="72"/>
      <c r="J1203" s="21"/>
      <c r="K1203" s="21"/>
      <c r="L1203" s="21"/>
      <c r="M1203" s="22"/>
      <c r="N1203" s="22"/>
      <c r="O1203" s="22"/>
      <c r="P1203" s="22"/>
      <c r="Q1203" s="22"/>
      <c r="R1203" s="23"/>
      <c r="S1203" s="22"/>
      <c r="T1203" s="22"/>
      <c r="U1203" s="22"/>
      <c r="V1203" s="22"/>
      <c r="W1203" s="24"/>
      <c r="X1203" s="24"/>
      <c r="Y1203" s="22"/>
      <c r="Z1203" s="22"/>
      <c r="AA1203" s="22"/>
      <c r="AB1203" s="22"/>
      <c r="AC1203" s="22"/>
      <c r="AD1203" s="22"/>
      <c r="AE1203" s="22"/>
      <c r="AF1203" s="22"/>
      <c r="AG1203" s="22"/>
      <c r="AH1203" s="22"/>
      <c r="AI1203" s="22"/>
      <c r="AJ1203" s="22"/>
      <c r="AK1203" s="22"/>
      <c r="AL1203" s="22"/>
      <c r="AM1203" s="22"/>
      <c r="AN1203" s="22"/>
      <c r="AO1203" s="22"/>
      <c r="AP1203" s="22"/>
      <c r="AQ1203" s="22"/>
      <c r="AR1203" s="22"/>
      <c r="AS1203" s="22"/>
      <c r="AT1203" s="22"/>
      <c r="AU1203" s="22"/>
      <c r="AV1203" s="22"/>
      <c r="AW1203" s="22"/>
      <c r="AX1203" s="22"/>
      <c r="AY1203" s="22"/>
      <c r="AZ1203" s="22"/>
      <c r="BA1203" s="22"/>
      <c r="BB1203" s="22"/>
      <c r="BC1203" s="22"/>
      <c r="BD1203" s="22"/>
      <c r="BE1203" s="22"/>
      <c r="BF1203" s="22"/>
      <c r="BG1203" s="22"/>
      <c r="BH1203" s="22"/>
      <c r="BI1203" s="22"/>
    </row>
    <row r="1204">
      <c r="A1204" s="25"/>
      <c r="B1204" s="50"/>
      <c r="C1204" s="56"/>
      <c r="D1204" s="120"/>
      <c r="E1204" s="53"/>
      <c r="H1204" s="106"/>
      <c r="I1204" s="72"/>
      <c r="J1204" s="21"/>
      <c r="K1204" s="21"/>
      <c r="L1204" s="21"/>
      <c r="M1204" s="22"/>
      <c r="N1204" s="22"/>
      <c r="O1204" s="22"/>
      <c r="P1204" s="22"/>
      <c r="Q1204" s="22"/>
      <c r="R1204" s="23"/>
      <c r="S1204" s="22"/>
      <c r="T1204" s="22"/>
      <c r="U1204" s="22"/>
      <c r="V1204" s="22"/>
      <c r="W1204" s="24"/>
      <c r="X1204" s="24"/>
      <c r="Y1204" s="22"/>
      <c r="Z1204" s="22"/>
      <c r="AA1204" s="22"/>
      <c r="AB1204" s="22"/>
      <c r="AC1204" s="22"/>
      <c r="AD1204" s="22"/>
      <c r="AE1204" s="22"/>
      <c r="AF1204" s="22"/>
      <c r="AG1204" s="22"/>
      <c r="AH1204" s="22"/>
      <c r="AI1204" s="22"/>
      <c r="AJ1204" s="22"/>
      <c r="AK1204" s="22"/>
      <c r="AL1204" s="22"/>
      <c r="AM1204" s="22"/>
      <c r="AN1204" s="22"/>
      <c r="AO1204" s="22"/>
      <c r="AP1204" s="22"/>
      <c r="AQ1204" s="22"/>
      <c r="AR1204" s="22"/>
      <c r="AS1204" s="22"/>
      <c r="AT1204" s="22"/>
      <c r="AU1204" s="22"/>
      <c r="AV1204" s="22"/>
      <c r="AW1204" s="22"/>
      <c r="AX1204" s="22"/>
      <c r="AY1204" s="22"/>
      <c r="AZ1204" s="22"/>
      <c r="BA1204" s="22"/>
      <c r="BB1204" s="22"/>
      <c r="BC1204" s="22"/>
      <c r="BD1204" s="22"/>
      <c r="BE1204" s="22"/>
      <c r="BF1204" s="22"/>
      <c r="BG1204" s="22"/>
      <c r="BH1204" s="22"/>
      <c r="BI1204" s="22"/>
    </row>
    <row r="1205">
      <c r="A1205" s="25"/>
      <c r="B1205" s="50"/>
      <c r="C1205" s="56"/>
      <c r="D1205" s="120"/>
      <c r="E1205" s="53"/>
      <c r="H1205" s="106"/>
      <c r="I1205" s="72"/>
      <c r="J1205" s="21"/>
      <c r="K1205" s="21"/>
      <c r="L1205" s="21"/>
      <c r="M1205" s="22"/>
      <c r="N1205" s="22"/>
      <c r="O1205" s="22"/>
      <c r="P1205" s="22"/>
      <c r="Q1205" s="22"/>
      <c r="R1205" s="23"/>
      <c r="S1205" s="22"/>
      <c r="T1205" s="22"/>
      <c r="U1205" s="22"/>
      <c r="V1205" s="22"/>
      <c r="W1205" s="24"/>
      <c r="X1205" s="24"/>
      <c r="Y1205" s="22"/>
      <c r="Z1205" s="22"/>
      <c r="AA1205" s="22"/>
      <c r="AB1205" s="22"/>
      <c r="AC1205" s="22"/>
      <c r="AD1205" s="22"/>
      <c r="AE1205" s="22"/>
      <c r="AF1205" s="22"/>
      <c r="AG1205" s="22"/>
      <c r="AH1205" s="22"/>
      <c r="AI1205" s="22"/>
      <c r="AJ1205" s="22"/>
      <c r="AK1205" s="22"/>
      <c r="AL1205" s="22"/>
      <c r="AM1205" s="22"/>
      <c r="AN1205" s="22"/>
      <c r="AO1205" s="22"/>
      <c r="AP1205" s="22"/>
      <c r="AQ1205" s="22"/>
      <c r="AR1205" s="22"/>
      <c r="AS1205" s="22"/>
      <c r="AT1205" s="22"/>
      <c r="AU1205" s="22"/>
      <c r="AV1205" s="22"/>
      <c r="AW1205" s="22"/>
      <c r="AX1205" s="22"/>
      <c r="AY1205" s="22"/>
      <c r="AZ1205" s="22"/>
      <c r="BA1205" s="22"/>
      <c r="BB1205" s="22"/>
      <c r="BC1205" s="22"/>
      <c r="BD1205" s="22"/>
      <c r="BE1205" s="22"/>
      <c r="BF1205" s="22"/>
      <c r="BG1205" s="22"/>
      <c r="BH1205" s="22"/>
      <c r="BI1205" s="22"/>
    </row>
    <row r="1206">
      <c r="A1206" s="25"/>
      <c r="B1206" s="50"/>
      <c r="C1206" s="56"/>
      <c r="D1206" s="120"/>
      <c r="E1206" s="53"/>
      <c r="H1206" s="106"/>
      <c r="I1206" s="72"/>
      <c r="J1206" s="21"/>
      <c r="K1206" s="21"/>
      <c r="L1206" s="21"/>
      <c r="M1206" s="22"/>
      <c r="N1206" s="22"/>
      <c r="O1206" s="22"/>
      <c r="P1206" s="22"/>
      <c r="Q1206" s="22"/>
      <c r="R1206" s="23"/>
      <c r="S1206" s="22"/>
      <c r="T1206" s="22"/>
      <c r="U1206" s="22"/>
      <c r="V1206" s="22"/>
      <c r="W1206" s="24"/>
      <c r="X1206" s="24"/>
      <c r="Y1206" s="22"/>
      <c r="Z1206" s="22"/>
      <c r="AA1206" s="22"/>
      <c r="AB1206" s="22"/>
      <c r="AC1206" s="22"/>
      <c r="AD1206" s="22"/>
      <c r="AE1206" s="22"/>
      <c r="AF1206" s="22"/>
      <c r="AG1206" s="22"/>
      <c r="AH1206" s="22"/>
      <c r="AI1206" s="22"/>
      <c r="AJ1206" s="22"/>
      <c r="AK1206" s="22"/>
      <c r="AL1206" s="22"/>
      <c r="AM1206" s="22"/>
      <c r="AN1206" s="22"/>
      <c r="AO1206" s="22"/>
      <c r="AP1206" s="22"/>
      <c r="AQ1206" s="22"/>
      <c r="AR1206" s="22"/>
      <c r="AS1206" s="22"/>
      <c r="AT1206" s="22"/>
      <c r="AU1206" s="22"/>
      <c r="AV1206" s="22"/>
      <c r="AW1206" s="22"/>
      <c r="AX1206" s="22"/>
      <c r="AY1206" s="22"/>
      <c r="AZ1206" s="22"/>
      <c r="BA1206" s="22"/>
      <c r="BB1206" s="22"/>
      <c r="BC1206" s="22"/>
      <c r="BD1206" s="22"/>
      <c r="BE1206" s="22"/>
      <c r="BF1206" s="22"/>
      <c r="BG1206" s="22"/>
      <c r="BH1206" s="22"/>
      <c r="BI1206" s="22"/>
    </row>
    <row r="1207">
      <c r="A1207" s="25"/>
      <c r="B1207" s="50"/>
      <c r="C1207" s="56"/>
      <c r="D1207" s="120"/>
      <c r="E1207" s="53"/>
      <c r="H1207" s="106"/>
      <c r="I1207" s="72"/>
      <c r="J1207" s="21"/>
      <c r="K1207" s="21"/>
      <c r="L1207" s="21"/>
      <c r="M1207" s="22"/>
      <c r="N1207" s="22"/>
      <c r="O1207" s="22"/>
      <c r="P1207" s="22"/>
      <c r="Q1207" s="22"/>
      <c r="R1207" s="23"/>
      <c r="S1207" s="22"/>
      <c r="T1207" s="22"/>
      <c r="U1207" s="22"/>
      <c r="V1207" s="22"/>
      <c r="W1207" s="24"/>
      <c r="X1207" s="24"/>
      <c r="Y1207" s="22"/>
      <c r="Z1207" s="22"/>
      <c r="AA1207" s="22"/>
      <c r="AB1207" s="22"/>
      <c r="AC1207" s="22"/>
      <c r="AD1207" s="22"/>
      <c r="AE1207" s="22"/>
      <c r="AF1207" s="22"/>
      <c r="AG1207" s="22"/>
      <c r="AH1207" s="22"/>
      <c r="AI1207" s="22"/>
      <c r="AJ1207" s="22"/>
      <c r="AK1207" s="22"/>
      <c r="AL1207" s="22"/>
      <c r="AM1207" s="22"/>
      <c r="AN1207" s="22"/>
      <c r="AO1207" s="22"/>
      <c r="AP1207" s="22"/>
      <c r="AQ1207" s="22"/>
      <c r="AR1207" s="22"/>
      <c r="AS1207" s="22"/>
      <c r="AT1207" s="22"/>
      <c r="AU1207" s="22"/>
      <c r="AV1207" s="22"/>
      <c r="AW1207" s="22"/>
      <c r="AX1207" s="22"/>
      <c r="AY1207" s="22"/>
      <c r="AZ1207" s="22"/>
      <c r="BA1207" s="22"/>
      <c r="BB1207" s="22"/>
      <c r="BC1207" s="22"/>
      <c r="BD1207" s="22"/>
      <c r="BE1207" s="22"/>
      <c r="BF1207" s="22"/>
      <c r="BG1207" s="22"/>
      <c r="BH1207" s="22"/>
      <c r="BI1207" s="22"/>
    </row>
    <row r="1208">
      <c r="A1208" s="25"/>
      <c r="B1208" s="50"/>
      <c r="C1208" s="56"/>
      <c r="D1208" s="120"/>
      <c r="E1208" s="53"/>
      <c r="H1208" s="106"/>
      <c r="I1208" s="72"/>
      <c r="J1208" s="21"/>
      <c r="K1208" s="21"/>
      <c r="L1208" s="21"/>
      <c r="M1208" s="22"/>
      <c r="N1208" s="22"/>
      <c r="O1208" s="22"/>
      <c r="P1208" s="22"/>
      <c r="Q1208" s="22"/>
      <c r="R1208" s="23"/>
      <c r="S1208" s="22"/>
      <c r="T1208" s="22"/>
      <c r="U1208" s="22"/>
      <c r="V1208" s="22"/>
      <c r="W1208" s="24"/>
      <c r="X1208" s="24"/>
      <c r="Y1208" s="22"/>
      <c r="Z1208" s="22"/>
      <c r="AA1208" s="22"/>
      <c r="AB1208" s="22"/>
      <c r="AC1208" s="22"/>
      <c r="AD1208" s="22"/>
      <c r="AE1208" s="22"/>
      <c r="AF1208" s="22"/>
      <c r="AG1208" s="22"/>
      <c r="AH1208" s="22"/>
      <c r="AI1208" s="22"/>
      <c r="AJ1208" s="22"/>
      <c r="AK1208" s="22"/>
      <c r="AL1208" s="22"/>
      <c r="AM1208" s="22"/>
      <c r="AN1208" s="22"/>
      <c r="AO1208" s="22"/>
      <c r="AP1208" s="22"/>
      <c r="AQ1208" s="22"/>
      <c r="AR1208" s="22"/>
      <c r="AS1208" s="22"/>
      <c r="AT1208" s="22"/>
      <c r="AU1208" s="22"/>
      <c r="AV1208" s="22"/>
      <c r="AW1208" s="22"/>
      <c r="AX1208" s="22"/>
      <c r="AY1208" s="22"/>
      <c r="AZ1208" s="22"/>
      <c r="BA1208" s="22"/>
      <c r="BB1208" s="22"/>
      <c r="BC1208" s="22"/>
      <c r="BD1208" s="22"/>
      <c r="BE1208" s="22"/>
      <c r="BF1208" s="22"/>
      <c r="BG1208" s="22"/>
      <c r="BH1208" s="22"/>
      <c r="BI1208" s="22"/>
    </row>
    <row r="1209">
      <c r="A1209" s="25"/>
      <c r="B1209" s="50"/>
      <c r="C1209" s="56"/>
      <c r="D1209" s="120"/>
      <c r="E1209" s="53"/>
      <c r="H1209" s="106"/>
      <c r="I1209" s="72"/>
      <c r="J1209" s="21"/>
      <c r="K1209" s="21"/>
      <c r="L1209" s="21"/>
      <c r="M1209" s="22"/>
      <c r="N1209" s="22"/>
      <c r="O1209" s="22"/>
      <c r="P1209" s="22"/>
      <c r="Q1209" s="22"/>
      <c r="R1209" s="23"/>
      <c r="S1209" s="22"/>
      <c r="T1209" s="22"/>
      <c r="U1209" s="22"/>
      <c r="V1209" s="22"/>
      <c r="W1209" s="24"/>
      <c r="X1209" s="24"/>
      <c r="Y1209" s="22"/>
      <c r="Z1209" s="22"/>
      <c r="AA1209" s="22"/>
      <c r="AB1209" s="22"/>
      <c r="AC1209" s="22"/>
      <c r="AD1209" s="22"/>
      <c r="AE1209" s="22"/>
      <c r="AF1209" s="22"/>
      <c r="AG1209" s="22"/>
      <c r="AH1209" s="22"/>
      <c r="AI1209" s="22"/>
      <c r="AJ1209" s="22"/>
      <c r="AK1209" s="22"/>
      <c r="AL1209" s="22"/>
      <c r="AM1209" s="22"/>
      <c r="AN1209" s="22"/>
      <c r="AO1209" s="22"/>
      <c r="AP1209" s="22"/>
      <c r="AQ1209" s="22"/>
      <c r="AR1209" s="22"/>
      <c r="AS1209" s="22"/>
      <c r="AT1209" s="22"/>
      <c r="AU1209" s="22"/>
      <c r="AV1209" s="22"/>
      <c r="AW1209" s="22"/>
      <c r="AX1209" s="22"/>
      <c r="AY1209" s="22"/>
      <c r="AZ1209" s="22"/>
      <c r="BA1209" s="22"/>
      <c r="BB1209" s="22"/>
      <c r="BC1209" s="22"/>
      <c r="BD1209" s="22"/>
      <c r="BE1209" s="22"/>
      <c r="BF1209" s="22"/>
      <c r="BG1209" s="22"/>
      <c r="BH1209" s="22"/>
      <c r="BI1209" s="22"/>
    </row>
    <row r="1210">
      <c r="A1210" s="25"/>
      <c r="B1210" s="50"/>
      <c r="C1210" s="56"/>
      <c r="D1210" s="120"/>
      <c r="E1210" s="53"/>
      <c r="H1210" s="106"/>
      <c r="I1210" s="72"/>
      <c r="J1210" s="21"/>
      <c r="K1210" s="21"/>
      <c r="L1210" s="21"/>
      <c r="M1210" s="22"/>
      <c r="N1210" s="22"/>
      <c r="O1210" s="22"/>
      <c r="P1210" s="22"/>
      <c r="Q1210" s="22"/>
      <c r="R1210" s="23"/>
      <c r="S1210" s="22"/>
      <c r="T1210" s="22"/>
      <c r="U1210" s="22"/>
      <c r="V1210" s="22"/>
      <c r="W1210" s="24"/>
      <c r="X1210" s="24"/>
      <c r="Y1210" s="22"/>
      <c r="Z1210" s="22"/>
      <c r="AA1210" s="22"/>
      <c r="AB1210" s="22"/>
      <c r="AC1210" s="22"/>
      <c r="AD1210" s="22"/>
      <c r="AE1210" s="22"/>
      <c r="AF1210" s="22"/>
      <c r="AG1210" s="22"/>
      <c r="AH1210" s="22"/>
      <c r="AI1210" s="22"/>
      <c r="AJ1210" s="22"/>
      <c r="AK1210" s="22"/>
      <c r="AL1210" s="22"/>
      <c r="AM1210" s="22"/>
      <c r="AN1210" s="22"/>
      <c r="AO1210" s="22"/>
      <c r="AP1210" s="22"/>
      <c r="AQ1210" s="22"/>
      <c r="AR1210" s="22"/>
      <c r="AS1210" s="22"/>
      <c r="AT1210" s="22"/>
      <c r="AU1210" s="22"/>
      <c r="AV1210" s="22"/>
      <c r="AW1210" s="22"/>
      <c r="AX1210" s="22"/>
      <c r="AY1210" s="22"/>
      <c r="AZ1210" s="22"/>
      <c r="BA1210" s="22"/>
      <c r="BB1210" s="22"/>
      <c r="BC1210" s="22"/>
      <c r="BD1210" s="22"/>
      <c r="BE1210" s="22"/>
      <c r="BF1210" s="22"/>
      <c r="BG1210" s="22"/>
      <c r="BH1210" s="22"/>
      <c r="BI1210" s="22"/>
    </row>
    <row r="1211">
      <c r="A1211" s="25"/>
      <c r="B1211" s="50"/>
      <c r="C1211" s="56"/>
      <c r="D1211" s="120"/>
      <c r="E1211" s="53"/>
      <c r="H1211" s="106"/>
      <c r="I1211" s="72"/>
      <c r="J1211" s="21"/>
      <c r="K1211" s="21"/>
      <c r="L1211" s="21"/>
      <c r="M1211" s="22"/>
      <c r="N1211" s="22"/>
      <c r="O1211" s="22"/>
      <c r="P1211" s="22"/>
      <c r="Q1211" s="22"/>
      <c r="R1211" s="23"/>
      <c r="S1211" s="22"/>
      <c r="T1211" s="22"/>
      <c r="U1211" s="22"/>
      <c r="V1211" s="22"/>
      <c r="W1211" s="24"/>
      <c r="X1211" s="24"/>
      <c r="Y1211" s="22"/>
      <c r="Z1211" s="22"/>
      <c r="AA1211" s="22"/>
      <c r="AB1211" s="22"/>
      <c r="AC1211" s="22"/>
      <c r="AD1211" s="22"/>
      <c r="AE1211" s="22"/>
      <c r="AF1211" s="22"/>
      <c r="AG1211" s="22"/>
      <c r="AH1211" s="22"/>
      <c r="AI1211" s="22"/>
      <c r="AJ1211" s="22"/>
      <c r="AK1211" s="22"/>
      <c r="AL1211" s="22"/>
      <c r="AM1211" s="22"/>
      <c r="AN1211" s="22"/>
      <c r="AO1211" s="22"/>
      <c r="AP1211" s="22"/>
      <c r="AQ1211" s="22"/>
      <c r="AR1211" s="22"/>
      <c r="AS1211" s="22"/>
      <c r="AT1211" s="22"/>
      <c r="AU1211" s="22"/>
      <c r="AV1211" s="22"/>
      <c r="AW1211" s="22"/>
      <c r="AX1211" s="22"/>
      <c r="AY1211" s="22"/>
      <c r="AZ1211" s="22"/>
      <c r="BA1211" s="22"/>
      <c r="BB1211" s="22"/>
      <c r="BC1211" s="22"/>
      <c r="BD1211" s="22"/>
      <c r="BE1211" s="22"/>
      <c r="BF1211" s="22"/>
      <c r="BG1211" s="22"/>
      <c r="BH1211" s="22"/>
      <c r="BI1211" s="22"/>
    </row>
    <row r="1212">
      <c r="A1212" s="25"/>
      <c r="B1212" s="50"/>
      <c r="C1212" s="56"/>
      <c r="D1212" s="120"/>
      <c r="E1212" s="53"/>
      <c r="H1212" s="106"/>
      <c r="I1212" s="72"/>
      <c r="J1212" s="21"/>
      <c r="K1212" s="21"/>
      <c r="L1212" s="21"/>
      <c r="M1212" s="22"/>
      <c r="N1212" s="22"/>
      <c r="O1212" s="22"/>
      <c r="P1212" s="22"/>
      <c r="Q1212" s="22"/>
      <c r="R1212" s="23"/>
      <c r="S1212" s="22"/>
      <c r="T1212" s="22"/>
      <c r="U1212" s="22"/>
      <c r="V1212" s="22"/>
      <c r="W1212" s="24"/>
      <c r="X1212" s="24"/>
      <c r="Y1212" s="22"/>
      <c r="Z1212" s="22"/>
      <c r="AA1212" s="22"/>
      <c r="AB1212" s="22"/>
      <c r="AC1212" s="22"/>
      <c r="AD1212" s="22"/>
      <c r="AE1212" s="22"/>
      <c r="AF1212" s="22"/>
      <c r="AG1212" s="22"/>
      <c r="AH1212" s="22"/>
      <c r="AI1212" s="22"/>
      <c r="AJ1212" s="22"/>
      <c r="AK1212" s="22"/>
      <c r="AL1212" s="22"/>
      <c r="AM1212" s="22"/>
      <c r="AN1212" s="22"/>
      <c r="AO1212" s="22"/>
      <c r="AP1212" s="22"/>
      <c r="AQ1212" s="22"/>
      <c r="AR1212" s="22"/>
      <c r="AS1212" s="22"/>
      <c r="AT1212" s="22"/>
      <c r="AU1212" s="22"/>
      <c r="AV1212" s="22"/>
      <c r="AW1212" s="22"/>
      <c r="AX1212" s="22"/>
      <c r="AY1212" s="22"/>
      <c r="AZ1212" s="22"/>
      <c r="BA1212" s="22"/>
      <c r="BB1212" s="22"/>
      <c r="BC1212" s="22"/>
      <c r="BD1212" s="22"/>
      <c r="BE1212" s="22"/>
      <c r="BF1212" s="22"/>
      <c r="BG1212" s="22"/>
      <c r="BH1212" s="22"/>
      <c r="BI1212" s="22"/>
    </row>
    <row r="1213">
      <c r="A1213" s="25"/>
      <c r="B1213" s="50"/>
      <c r="C1213" s="56"/>
      <c r="D1213" s="120"/>
      <c r="E1213" s="53"/>
      <c r="H1213" s="106"/>
      <c r="I1213" s="72"/>
      <c r="J1213" s="21"/>
      <c r="K1213" s="21"/>
      <c r="L1213" s="21"/>
      <c r="M1213" s="22"/>
      <c r="N1213" s="22"/>
      <c r="O1213" s="22"/>
      <c r="P1213" s="22"/>
      <c r="Q1213" s="22"/>
      <c r="R1213" s="23"/>
      <c r="S1213" s="22"/>
      <c r="T1213" s="22"/>
      <c r="U1213" s="22"/>
      <c r="V1213" s="22"/>
      <c r="W1213" s="24"/>
      <c r="X1213" s="24"/>
      <c r="Y1213" s="22"/>
      <c r="Z1213" s="22"/>
      <c r="AA1213" s="22"/>
      <c r="AB1213" s="22"/>
      <c r="AC1213" s="22"/>
      <c r="AD1213" s="22"/>
      <c r="AE1213" s="22"/>
      <c r="AF1213" s="22"/>
      <c r="AG1213" s="22"/>
      <c r="AH1213" s="22"/>
      <c r="AI1213" s="22"/>
      <c r="AJ1213" s="22"/>
      <c r="AK1213" s="22"/>
      <c r="AL1213" s="22"/>
      <c r="AM1213" s="22"/>
      <c r="AN1213" s="22"/>
      <c r="AO1213" s="22"/>
      <c r="AP1213" s="22"/>
      <c r="AQ1213" s="22"/>
      <c r="AR1213" s="22"/>
      <c r="AS1213" s="22"/>
      <c r="AT1213" s="22"/>
      <c r="AU1213" s="22"/>
      <c r="AV1213" s="22"/>
      <c r="AW1213" s="22"/>
      <c r="AX1213" s="22"/>
      <c r="AY1213" s="22"/>
      <c r="AZ1213" s="22"/>
      <c r="BA1213" s="22"/>
      <c r="BB1213" s="22"/>
      <c r="BC1213" s="22"/>
      <c r="BD1213" s="22"/>
      <c r="BE1213" s="22"/>
      <c r="BF1213" s="22"/>
      <c r="BG1213" s="22"/>
      <c r="BH1213" s="22"/>
      <c r="BI1213" s="22"/>
    </row>
    <row r="1214">
      <c r="A1214" s="25"/>
      <c r="B1214" s="50"/>
      <c r="C1214" s="56"/>
      <c r="D1214" s="120"/>
      <c r="E1214" s="53"/>
      <c r="H1214" s="106"/>
      <c r="I1214" s="72"/>
      <c r="J1214" s="21"/>
      <c r="K1214" s="21"/>
      <c r="L1214" s="21"/>
      <c r="M1214" s="22"/>
      <c r="N1214" s="22"/>
      <c r="O1214" s="22"/>
      <c r="P1214" s="22"/>
      <c r="Q1214" s="22"/>
      <c r="R1214" s="23"/>
      <c r="S1214" s="22"/>
      <c r="T1214" s="22"/>
      <c r="U1214" s="22"/>
      <c r="V1214" s="22"/>
      <c r="W1214" s="24"/>
      <c r="X1214" s="24"/>
      <c r="Y1214" s="22"/>
      <c r="Z1214" s="22"/>
      <c r="AA1214" s="22"/>
      <c r="AB1214" s="22"/>
      <c r="AC1214" s="22"/>
      <c r="AD1214" s="22"/>
      <c r="AE1214" s="22"/>
      <c r="AF1214" s="22"/>
      <c r="AG1214" s="22"/>
      <c r="AH1214" s="22"/>
      <c r="AI1214" s="22"/>
      <c r="AJ1214" s="22"/>
      <c r="AK1214" s="22"/>
      <c r="AL1214" s="22"/>
      <c r="AM1214" s="22"/>
      <c r="AN1214" s="22"/>
      <c r="AO1214" s="22"/>
      <c r="AP1214" s="22"/>
      <c r="AQ1214" s="22"/>
      <c r="AR1214" s="22"/>
      <c r="AS1214" s="22"/>
      <c r="AT1214" s="22"/>
      <c r="AU1214" s="22"/>
      <c r="AV1214" s="22"/>
      <c r="AW1214" s="22"/>
      <c r="AX1214" s="22"/>
      <c r="AY1214" s="22"/>
      <c r="AZ1214" s="22"/>
      <c r="BA1214" s="22"/>
      <c r="BB1214" s="22"/>
      <c r="BC1214" s="22"/>
      <c r="BD1214" s="22"/>
      <c r="BE1214" s="22"/>
      <c r="BF1214" s="22"/>
      <c r="BG1214" s="22"/>
      <c r="BH1214" s="22"/>
      <c r="BI1214" s="22"/>
    </row>
    <row r="1215">
      <c r="A1215" s="25"/>
      <c r="B1215" s="50"/>
      <c r="C1215" s="56"/>
      <c r="D1215" s="120"/>
      <c r="E1215" s="53"/>
      <c r="H1215" s="106"/>
      <c r="I1215" s="72"/>
      <c r="J1215" s="21"/>
      <c r="K1215" s="21"/>
      <c r="L1215" s="21"/>
      <c r="M1215" s="22"/>
      <c r="N1215" s="22"/>
      <c r="O1215" s="22"/>
      <c r="P1215" s="22"/>
      <c r="Q1215" s="22"/>
      <c r="R1215" s="23"/>
      <c r="S1215" s="22"/>
      <c r="T1215" s="22"/>
      <c r="U1215" s="22"/>
      <c r="V1215" s="22"/>
      <c r="W1215" s="24"/>
      <c r="X1215" s="24"/>
      <c r="Y1215" s="22"/>
      <c r="Z1215" s="22"/>
      <c r="AA1215" s="22"/>
      <c r="AB1215" s="22"/>
      <c r="AC1215" s="22"/>
      <c r="AD1215" s="22"/>
      <c r="AE1215" s="22"/>
      <c r="AF1215" s="22"/>
      <c r="AG1215" s="22"/>
      <c r="AH1215" s="22"/>
      <c r="AI1215" s="22"/>
      <c r="AJ1215" s="22"/>
      <c r="AK1215" s="22"/>
      <c r="AL1215" s="22"/>
      <c r="AM1215" s="22"/>
      <c r="AN1215" s="22"/>
      <c r="AO1215" s="22"/>
      <c r="AP1215" s="22"/>
      <c r="AQ1215" s="22"/>
      <c r="AR1215" s="22"/>
      <c r="AS1215" s="22"/>
      <c r="AT1215" s="22"/>
      <c r="AU1215" s="22"/>
      <c r="AV1215" s="22"/>
      <c r="AW1215" s="22"/>
      <c r="AX1215" s="22"/>
      <c r="AY1215" s="22"/>
      <c r="AZ1215" s="22"/>
      <c r="BA1215" s="22"/>
      <c r="BB1215" s="22"/>
      <c r="BC1215" s="22"/>
      <c r="BD1215" s="22"/>
      <c r="BE1215" s="22"/>
      <c r="BF1215" s="22"/>
      <c r="BG1215" s="22"/>
      <c r="BH1215" s="22"/>
      <c r="BI1215" s="22"/>
    </row>
    <row r="1216">
      <c r="A1216" s="25"/>
      <c r="B1216" s="50"/>
      <c r="C1216" s="56"/>
      <c r="D1216" s="120"/>
      <c r="E1216" s="53"/>
      <c r="H1216" s="106"/>
      <c r="I1216" s="72"/>
      <c r="J1216" s="21"/>
      <c r="K1216" s="21"/>
      <c r="L1216" s="21"/>
      <c r="M1216" s="22"/>
      <c r="N1216" s="22"/>
      <c r="O1216" s="22"/>
      <c r="P1216" s="22"/>
      <c r="Q1216" s="22"/>
      <c r="R1216" s="23"/>
      <c r="S1216" s="22"/>
      <c r="T1216" s="22"/>
      <c r="U1216" s="22"/>
      <c r="V1216" s="22"/>
      <c r="W1216" s="24"/>
      <c r="X1216" s="24"/>
      <c r="Y1216" s="22"/>
      <c r="Z1216" s="22"/>
      <c r="AA1216" s="22"/>
      <c r="AB1216" s="22"/>
      <c r="AC1216" s="22"/>
      <c r="AD1216" s="22"/>
      <c r="AE1216" s="22"/>
      <c r="AF1216" s="22"/>
      <c r="AG1216" s="22"/>
      <c r="AH1216" s="22"/>
      <c r="AI1216" s="22"/>
      <c r="AJ1216" s="22"/>
      <c r="AK1216" s="22"/>
      <c r="AL1216" s="22"/>
      <c r="AM1216" s="22"/>
      <c r="AN1216" s="22"/>
      <c r="AO1216" s="22"/>
      <c r="AP1216" s="22"/>
      <c r="AQ1216" s="22"/>
      <c r="AR1216" s="22"/>
      <c r="AS1216" s="22"/>
      <c r="AT1216" s="22"/>
      <c r="AU1216" s="22"/>
      <c r="AV1216" s="22"/>
      <c r="AW1216" s="22"/>
      <c r="AX1216" s="22"/>
      <c r="AY1216" s="22"/>
      <c r="AZ1216" s="22"/>
      <c r="BA1216" s="22"/>
      <c r="BB1216" s="22"/>
      <c r="BC1216" s="22"/>
      <c r="BD1216" s="22"/>
      <c r="BE1216" s="22"/>
      <c r="BF1216" s="22"/>
      <c r="BG1216" s="22"/>
      <c r="BH1216" s="22"/>
      <c r="BI1216" s="22"/>
    </row>
    <row r="1217">
      <c r="A1217" s="25"/>
      <c r="B1217" s="50"/>
      <c r="C1217" s="56"/>
      <c r="D1217" s="120"/>
      <c r="E1217" s="53"/>
      <c r="H1217" s="106"/>
      <c r="I1217" s="72"/>
      <c r="J1217" s="21"/>
      <c r="K1217" s="21"/>
      <c r="L1217" s="21"/>
      <c r="M1217" s="22"/>
      <c r="N1217" s="22"/>
      <c r="O1217" s="22"/>
      <c r="P1217" s="22"/>
      <c r="Q1217" s="22"/>
      <c r="R1217" s="23"/>
      <c r="S1217" s="22"/>
      <c r="T1217" s="22"/>
      <c r="U1217" s="22"/>
      <c r="V1217" s="22"/>
      <c r="W1217" s="24"/>
      <c r="X1217" s="24"/>
      <c r="Y1217" s="22"/>
      <c r="Z1217" s="22"/>
      <c r="AA1217" s="22"/>
      <c r="AB1217" s="22"/>
      <c r="AC1217" s="22"/>
      <c r="AD1217" s="22"/>
      <c r="AE1217" s="22"/>
      <c r="AF1217" s="22"/>
      <c r="AG1217" s="22"/>
      <c r="AH1217" s="22"/>
      <c r="AI1217" s="22"/>
      <c r="AJ1217" s="22"/>
      <c r="AK1217" s="22"/>
      <c r="AL1217" s="22"/>
      <c r="AM1217" s="22"/>
      <c r="AN1217" s="22"/>
      <c r="AO1217" s="22"/>
      <c r="AP1217" s="22"/>
      <c r="AQ1217" s="22"/>
      <c r="AR1217" s="22"/>
      <c r="AS1217" s="22"/>
      <c r="AT1217" s="22"/>
      <c r="AU1217" s="22"/>
      <c r="AV1217" s="22"/>
      <c r="AW1217" s="22"/>
      <c r="AX1217" s="22"/>
      <c r="AY1217" s="22"/>
      <c r="AZ1217" s="22"/>
      <c r="BA1217" s="22"/>
      <c r="BB1217" s="22"/>
      <c r="BC1217" s="22"/>
      <c r="BD1217" s="22"/>
      <c r="BE1217" s="22"/>
      <c r="BF1217" s="22"/>
      <c r="BG1217" s="22"/>
      <c r="BH1217" s="22"/>
      <c r="BI1217" s="22"/>
    </row>
    <row r="1218">
      <c r="A1218" s="25"/>
      <c r="B1218" s="50"/>
      <c r="C1218" s="56"/>
      <c r="D1218" s="120"/>
      <c r="E1218" s="53"/>
      <c r="H1218" s="106"/>
      <c r="I1218" s="72"/>
      <c r="J1218" s="21"/>
      <c r="K1218" s="21"/>
      <c r="L1218" s="21"/>
      <c r="M1218" s="22"/>
      <c r="N1218" s="22"/>
      <c r="O1218" s="22"/>
      <c r="P1218" s="22"/>
      <c r="Q1218" s="22"/>
      <c r="R1218" s="23"/>
      <c r="S1218" s="22"/>
      <c r="T1218" s="22"/>
      <c r="U1218" s="22"/>
      <c r="V1218" s="22"/>
      <c r="W1218" s="24"/>
      <c r="X1218" s="24"/>
      <c r="Y1218" s="22"/>
      <c r="Z1218" s="22"/>
      <c r="AA1218" s="22"/>
      <c r="AB1218" s="22"/>
      <c r="AC1218" s="22"/>
      <c r="AD1218" s="22"/>
      <c r="AE1218" s="22"/>
      <c r="AF1218" s="22"/>
      <c r="AG1218" s="22"/>
      <c r="AH1218" s="22"/>
      <c r="AI1218" s="22"/>
      <c r="AJ1218" s="22"/>
      <c r="AK1218" s="22"/>
      <c r="AL1218" s="22"/>
      <c r="AM1218" s="22"/>
      <c r="AN1218" s="22"/>
      <c r="AO1218" s="22"/>
      <c r="AP1218" s="22"/>
      <c r="AQ1218" s="22"/>
      <c r="AR1218" s="22"/>
      <c r="AS1218" s="22"/>
      <c r="AT1218" s="22"/>
      <c r="AU1218" s="22"/>
      <c r="AV1218" s="22"/>
      <c r="AW1218" s="22"/>
      <c r="AX1218" s="22"/>
      <c r="AY1218" s="22"/>
      <c r="AZ1218" s="22"/>
      <c r="BA1218" s="22"/>
      <c r="BB1218" s="22"/>
      <c r="BC1218" s="22"/>
      <c r="BD1218" s="22"/>
      <c r="BE1218" s="22"/>
      <c r="BF1218" s="22"/>
      <c r="BG1218" s="22"/>
      <c r="BH1218" s="22"/>
      <c r="BI1218" s="22"/>
    </row>
    <row r="1219">
      <c r="A1219" s="25"/>
      <c r="B1219" s="50"/>
      <c r="C1219" s="56"/>
      <c r="D1219" s="120"/>
      <c r="E1219" s="53"/>
      <c r="H1219" s="106"/>
      <c r="I1219" s="72"/>
      <c r="J1219" s="21"/>
      <c r="K1219" s="21"/>
      <c r="L1219" s="21"/>
      <c r="M1219" s="22"/>
      <c r="N1219" s="22"/>
      <c r="O1219" s="22"/>
      <c r="P1219" s="22"/>
      <c r="Q1219" s="22"/>
      <c r="R1219" s="23"/>
      <c r="S1219" s="22"/>
      <c r="T1219" s="22"/>
      <c r="U1219" s="22"/>
      <c r="V1219" s="22"/>
      <c r="W1219" s="24"/>
      <c r="X1219" s="24"/>
      <c r="Y1219" s="22"/>
      <c r="Z1219" s="22"/>
      <c r="AA1219" s="22"/>
      <c r="AB1219" s="22"/>
      <c r="AC1219" s="22"/>
      <c r="AD1219" s="22"/>
      <c r="AE1219" s="22"/>
      <c r="AF1219" s="22"/>
      <c r="AG1219" s="22"/>
      <c r="AH1219" s="22"/>
      <c r="AI1219" s="22"/>
      <c r="AJ1219" s="22"/>
      <c r="AK1219" s="22"/>
      <c r="AL1219" s="22"/>
      <c r="AM1219" s="22"/>
      <c r="AN1219" s="22"/>
      <c r="AO1219" s="22"/>
      <c r="AP1219" s="22"/>
      <c r="AQ1219" s="22"/>
      <c r="AR1219" s="22"/>
      <c r="AS1219" s="22"/>
      <c r="AT1219" s="22"/>
      <c r="AU1219" s="22"/>
      <c r="AV1219" s="22"/>
      <c r="AW1219" s="22"/>
      <c r="AX1219" s="22"/>
      <c r="AY1219" s="22"/>
      <c r="AZ1219" s="22"/>
      <c r="BA1219" s="22"/>
      <c r="BB1219" s="22"/>
      <c r="BC1219" s="22"/>
      <c r="BD1219" s="22"/>
      <c r="BE1219" s="22"/>
      <c r="BF1219" s="22"/>
      <c r="BG1219" s="22"/>
      <c r="BH1219" s="22"/>
      <c r="BI1219" s="22"/>
    </row>
    <row r="1220">
      <c r="A1220" s="25"/>
      <c r="B1220" s="50"/>
      <c r="C1220" s="56"/>
      <c r="D1220" s="120"/>
      <c r="E1220" s="53"/>
      <c r="H1220" s="106"/>
      <c r="I1220" s="72"/>
      <c r="J1220" s="21"/>
      <c r="K1220" s="21"/>
      <c r="L1220" s="21"/>
      <c r="M1220" s="22"/>
      <c r="N1220" s="22"/>
      <c r="O1220" s="22"/>
      <c r="P1220" s="22"/>
      <c r="Q1220" s="22"/>
      <c r="R1220" s="23"/>
      <c r="S1220" s="22"/>
      <c r="T1220" s="22"/>
      <c r="U1220" s="22"/>
      <c r="V1220" s="22"/>
      <c r="W1220" s="24"/>
      <c r="X1220" s="24"/>
      <c r="Y1220" s="22"/>
      <c r="Z1220" s="22"/>
      <c r="AA1220" s="22"/>
      <c r="AB1220" s="22"/>
      <c r="AC1220" s="22"/>
      <c r="AD1220" s="22"/>
      <c r="AE1220" s="22"/>
      <c r="AF1220" s="22"/>
      <c r="AG1220" s="22"/>
      <c r="AH1220" s="22"/>
      <c r="AI1220" s="22"/>
      <c r="AJ1220" s="22"/>
      <c r="AK1220" s="22"/>
      <c r="AL1220" s="22"/>
      <c r="AM1220" s="22"/>
      <c r="AN1220" s="22"/>
      <c r="AO1220" s="22"/>
      <c r="AP1220" s="22"/>
      <c r="AQ1220" s="22"/>
      <c r="AR1220" s="22"/>
      <c r="AS1220" s="22"/>
      <c r="AT1220" s="22"/>
      <c r="AU1220" s="22"/>
      <c r="AV1220" s="22"/>
      <c r="AW1220" s="22"/>
      <c r="AX1220" s="22"/>
      <c r="AY1220" s="22"/>
      <c r="AZ1220" s="22"/>
      <c r="BA1220" s="22"/>
      <c r="BB1220" s="22"/>
      <c r="BC1220" s="22"/>
      <c r="BD1220" s="22"/>
      <c r="BE1220" s="22"/>
      <c r="BF1220" s="22"/>
      <c r="BG1220" s="22"/>
      <c r="BH1220" s="22"/>
      <c r="BI1220" s="22"/>
    </row>
    <row r="1221">
      <c r="A1221" s="25"/>
      <c r="B1221" s="50"/>
      <c r="C1221" s="56"/>
      <c r="D1221" s="120"/>
      <c r="E1221" s="53"/>
      <c r="H1221" s="106"/>
      <c r="I1221" s="72"/>
      <c r="J1221" s="21"/>
      <c r="K1221" s="21"/>
      <c r="L1221" s="21"/>
      <c r="M1221" s="22"/>
      <c r="N1221" s="22"/>
      <c r="O1221" s="22"/>
      <c r="P1221" s="22"/>
      <c r="Q1221" s="22"/>
      <c r="R1221" s="23"/>
      <c r="S1221" s="22"/>
      <c r="T1221" s="22"/>
      <c r="U1221" s="22"/>
      <c r="V1221" s="22"/>
      <c r="W1221" s="24"/>
      <c r="X1221" s="24"/>
      <c r="Y1221" s="22"/>
      <c r="Z1221" s="22"/>
      <c r="AA1221" s="22"/>
      <c r="AB1221" s="22"/>
      <c r="AC1221" s="22"/>
      <c r="AD1221" s="22"/>
      <c r="AE1221" s="22"/>
      <c r="AF1221" s="22"/>
      <c r="AG1221" s="22"/>
      <c r="AH1221" s="22"/>
      <c r="AI1221" s="22"/>
      <c r="AJ1221" s="22"/>
      <c r="AK1221" s="22"/>
      <c r="AL1221" s="22"/>
      <c r="AM1221" s="22"/>
      <c r="AN1221" s="22"/>
      <c r="AO1221" s="22"/>
      <c r="AP1221" s="22"/>
      <c r="AQ1221" s="22"/>
      <c r="AR1221" s="22"/>
      <c r="AS1221" s="22"/>
      <c r="AT1221" s="22"/>
      <c r="AU1221" s="22"/>
      <c r="AV1221" s="22"/>
      <c r="AW1221" s="22"/>
      <c r="AX1221" s="22"/>
      <c r="AY1221" s="22"/>
      <c r="AZ1221" s="22"/>
      <c r="BA1221" s="22"/>
      <c r="BB1221" s="22"/>
      <c r="BC1221" s="22"/>
      <c r="BD1221" s="22"/>
      <c r="BE1221" s="22"/>
      <c r="BF1221" s="22"/>
      <c r="BG1221" s="22"/>
      <c r="BH1221" s="22"/>
      <c r="BI1221" s="22"/>
    </row>
    <row r="1222">
      <c r="A1222" s="25"/>
      <c r="B1222" s="50"/>
      <c r="C1222" s="56"/>
      <c r="D1222" s="120"/>
      <c r="E1222" s="53"/>
      <c r="H1222" s="106"/>
      <c r="I1222" s="72"/>
      <c r="J1222" s="21"/>
      <c r="K1222" s="21"/>
      <c r="L1222" s="21"/>
      <c r="M1222" s="22"/>
      <c r="N1222" s="22"/>
      <c r="O1222" s="22"/>
      <c r="P1222" s="22"/>
      <c r="Q1222" s="22"/>
      <c r="R1222" s="23"/>
      <c r="S1222" s="22"/>
      <c r="T1222" s="22"/>
      <c r="U1222" s="22"/>
      <c r="V1222" s="22"/>
      <c r="W1222" s="24"/>
      <c r="X1222" s="24"/>
      <c r="Y1222" s="22"/>
      <c r="Z1222" s="22"/>
      <c r="AA1222" s="22"/>
      <c r="AB1222" s="22"/>
      <c r="AC1222" s="22"/>
      <c r="AD1222" s="22"/>
      <c r="AE1222" s="22"/>
      <c r="AF1222" s="22"/>
      <c r="AG1222" s="22"/>
      <c r="AH1222" s="22"/>
      <c r="AI1222" s="22"/>
      <c r="AJ1222" s="22"/>
      <c r="AK1222" s="22"/>
      <c r="AL1222" s="22"/>
      <c r="AM1222" s="22"/>
      <c r="AN1222" s="22"/>
      <c r="AO1222" s="22"/>
      <c r="AP1222" s="22"/>
      <c r="AQ1222" s="22"/>
      <c r="AR1222" s="22"/>
      <c r="AS1222" s="22"/>
      <c r="AT1222" s="22"/>
      <c r="AU1222" s="22"/>
      <c r="AV1222" s="22"/>
      <c r="AW1222" s="22"/>
      <c r="AX1222" s="22"/>
      <c r="AY1222" s="22"/>
      <c r="AZ1222" s="22"/>
      <c r="BA1222" s="22"/>
      <c r="BB1222" s="22"/>
      <c r="BC1222" s="22"/>
      <c r="BD1222" s="22"/>
      <c r="BE1222" s="22"/>
      <c r="BF1222" s="22"/>
      <c r="BG1222" s="22"/>
      <c r="BH1222" s="22"/>
      <c r="BI1222" s="22"/>
    </row>
    <row r="1223">
      <c r="A1223" s="25"/>
      <c r="B1223" s="50"/>
      <c r="C1223" s="56"/>
      <c r="D1223" s="120"/>
      <c r="E1223" s="53"/>
      <c r="H1223" s="106"/>
      <c r="I1223" s="72"/>
      <c r="J1223" s="21"/>
      <c r="K1223" s="21"/>
      <c r="L1223" s="21"/>
      <c r="M1223" s="22"/>
      <c r="N1223" s="22"/>
      <c r="O1223" s="22"/>
      <c r="P1223" s="22"/>
      <c r="Q1223" s="22"/>
      <c r="R1223" s="23"/>
      <c r="S1223" s="22"/>
      <c r="T1223" s="22"/>
      <c r="U1223" s="22"/>
      <c r="V1223" s="22"/>
      <c r="W1223" s="24"/>
      <c r="X1223" s="24"/>
      <c r="Y1223" s="22"/>
      <c r="Z1223" s="22"/>
      <c r="AA1223" s="22"/>
      <c r="AB1223" s="22"/>
      <c r="AC1223" s="22"/>
      <c r="AD1223" s="22"/>
      <c r="AE1223" s="22"/>
      <c r="AF1223" s="22"/>
      <c r="AG1223" s="22"/>
      <c r="AH1223" s="22"/>
      <c r="AI1223" s="22"/>
      <c r="AJ1223" s="22"/>
      <c r="AK1223" s="22"/>
      <c r="AL1223" s="22"/>
      <c r="AM1223" s="22"/>
      <c r="AN1223" s="22"/>
      <c r="AO1223" s="22"/>
      <c r="AP1223" s="22"/>
      <c r="AQ1223" s="22"/>
      <c r="AR1223" s="22"/>
      <c r="AS1223" s="22"/>
      <c r="AT1223" s="22"/>
      <c r="AU1223" s="22"/>
      <c r="AV1223" s="22"/>
      <c r="AW1223" s="22"/>
      <c r="AX1223" s="22"/>
      <c r="AY1223" s="22"/>
      <c r="AZ1223" s="22"/>
      <c r="BA1223" s="22"/>
      <c r="BB1223" s="22"/>
      <c r="BC1223" s="22"/>
      <c r="BD1223" s="22"/>
      <c r="BE1223" s="22"/>
      <c r="BF1223" s="22"/>
      <c r="BG1223" s="22"/>
      <c r="BH1223" s="22"/>
      <c r="BI1223" s="22"/>
    </row>
    <row r="1224">
      <c r="A1224" s="25"/>
      <c r="B1224" s="50"/>
      <c r="C1224" s="56"/>
      <c r="D1224" s="120"/>
      <c r="E1224" s="53"/>
      <c r="H1224" s="106"/>
      <c r="I1224" s="72"/>
      <c r="J1224" s="21"/>
      <c r="K1224" s="21"/>
      <c r="L1224" s="21"/>
      <c r="M1224" s="22"/>
      <c r="N1224" s="22"/>
      <c r="O1224" s="22"/>
      <c r="P1224" s="22"/>
      <c r="Q1224" s="22"/>
      <c r="R1224" s="23"/>
      <c r="S1224" s="22"/>
      <c r="T1224" s="22"/>
      <c r="U1224" s="22"/>
      <c r="V1224" s="22"/>
      <c r="W1224" s="24"/>
      <c r="X1224" s="24"/>
      <c r="Y1224" s="22"/>
      <c r="Z1224" s="22"/>
      <c r="AA1224" s="22"/>
      <c r="AB1224" s="22"/>
      <c r="AC1224" s="22"/>
      <c r="AD1224" s="22"/>
      <c r="AE1224" s="22"/>
      <c r="AF1224" s="22"/>
      <c r="AG1224" s="22"/>
      <c r="AH1224" s="22"/>
      <c r="AI1224" s="22"/>
      <c r="AJ1224" s="22"/>
      <c r="AK1224" s="22"/>
      <c r="AL1224" s="22"/>
      <c r="AM1224" s="22"/>
      <c r="AN1224" s="22"/>
      <c r="AO1224" s="22"/>
      <c r="AP1224" s="22"/>
      <c r="AQ1224" s="22"/>
      <c r="AR1224" s="22"/>
      <c r="AS1224" s="22"/>
      <c r="AT1224" s="22"/>
      <c r="AU1224" s="22"/>
      <c r="AV1224" s="22"/>
      <c r="AW1224" s="22"/>
      <c r="AX1224" s="22"/>
      <c r="AY1224" s="22"/>
      <c r="AZ1224" s="22"/>
      <c r="BA1224" s="22"/>
      <c r="BB1224" s="22"/>
      <c r="BC1224" s="22"/>
      <c r="BD1224" s="22"/>
      <c r="BE1224" s="22"/>
      <c r="BF1224" s="22"/>
      <c r="BG1224" s="22"/>
      <c r="BH1224" s="22"/>
      <c r="BI1224" s="22"/>
    </row>
    <row r="1225">
      <c r="A1225" s="25"/>
      <c r="B1225" s="50"/>
      <c r="C1225" s="56"/>
      <c r="D1225" s="120"/>
      <c r="E1225" s="53"/>
      <c r="H1225" s="106"/>
      <c r="I1225" s="72"/>
      <c r="J1225" s="21"/>
      <c r="K1225" s="21"/>
      <c r="L1225" s="21"/>
      <c r="M1225" s="22"/>
      <c r="N1225" s="22"/>
      <c r="O1225" s="22"/>
      <c r="P1225" s="22"/>
      <c r="Q1225" s="22"/>
      <c r="R1225" s="23"/>
      <c r="S1225" s="22"/>
      <c r="T1225" s="22"/>
      <c r="U1225" s="22"/>
      <c r="V1225" s="22"/>
      <c r="W1225" s="24"/>
      <c r="X1225" s="24"/>
      <c r="Y1225" s="22"/>
      <c r="Z1225" s="22"/>
      <c r="AA1225" s="22"/>
      <c r="AB1225" s="22"/>
      <c r="AC1225" s="22"/>
      <c r="AD1225" s="22"/>
      <c r="AE1225" s="22"/>
      <c r="AF1225" s="22"/>
      <c r="AG1225" s="22"/>
      <c r="AH1225" s="22"/>
      <c r="AI1225" s="22"/>
      <c r="AJ1225" s="22"/>
      <c r="AK1225" s="22"/>
      <c r="AL1225" s="22"/>
      <c r="AM1225" s="22"/>
      <c r="AN1225" s="22"/>
      <c r="AO1225" s="22"/>
      <c r="AP1225" s="22"/>
      <c r="AQ1225" s="22"/>
      <c r="AR1225" s="22"/>
      <c r="AS1225" s="22"/>
      <c r="AT1225" s="22"/>
      <c r="AU1225" s="22"/>
      <c r="AV1225" s="22"/>
      <c r="AW1225" s="22"/>
      <c r="AX1225" s="22"/>
      <c r="AY1225" s="22"/>
      <c r="AZ1225" s="22"/>
      <c r="BA1225" s="22"/>
      <c r="BB1225" s="22"/>
      <c r="BC1225" s="22"/>
      <c r="BD1225" s="22"/>
      <c r="BE1225" s="22"/>
      <c r="BF1225" s="22"/>
      <c r="BG1225" s="22"/>
      <c r="BH1225" s="22"/>
      <c r="BI1225" s="22"/>
    </row>
    <row r="1226">
      <c r="A1226" s="25"/>
      <c r="B1226" s="50"/>
      <c r="C1226" s="56"/>
      <c r="D1226" s="120"/>
      <c r="E1226" s="53"/>
      <c r="H1226" s="106"/>
      <c r="I1226" s="72"/>
      <c r="J1226" s="21"/>
      <c r="K1226" s="21"/>
      <c r="L1226" s="21"/>
      <c r="M1226" s="22"/>
      <c r="N1226" s="22"/>
      <c r="O1226" s="22"/>
      <c r="P1226" s="22"/>
      <c r="Q1226" s="22"/>
      <c r="R1226" s="23"/>
      <c r="S1226" s="22"/>
      <c r="T1226" s="22"/>
      <c r="U1226" s="22"/>
      <c r="V1226" s="22"/>
      <c r="W1226" s="24"/>
      <c r="X1226" s="24"/>
      <c r="Y1226" s="22"/>
      <c r="Z1226" s="22"/>
      <c r="AA1226" s="22"/>
      <c r="AB1226" s="22"/>
      <c r="AC1226" s="22"/>
      <c r="AD1226" s="22"/>
      <c r="AE1226" s="22"/>
      <c r="AF1226" s="22"/>
      <c r="AG1226" s="22"/>
      <c r="AH1226" s="22"/>
      <c r="AI1226" s="22"/>
      <c r="AJ1226" s="22"/>
      <c r="AK1226" s="22"/>
      <c r="AL1226" s="22"/>
      <c r="AM1226" s="22"/>
      <c r="AN1226" s="22"/>
      <c r="AO1226" s="22"/>
      <c r="AP1226" s="22"/>
      <c r="AQ1226" s="22"/>
      <c r="AR1226" s="22"/>
      <c r="AS1226" s="22"/>
      <c r="AT1226" s="22"/>
      <c r="AU1226" s="22"/>
      <c r="AV1226" s="22"/>
      <c r="AW1226" s="22"/>
      <c r="AX1226" s="22"/>
      <c r="AY1226" s="22"/>
      <c r="AZ1226" s="22"/>
      <c r="BA1226" s="22"/>
      <c r="BB1226" s="22"/>
      <c r="BC1226" s="22"/>
      <c r="BD1226" s="22"/>
      <c r="BE1226" s="22"/>
      <c r="BF1226" s="22"/>
      <c r="BG1226" s="22"/>
      <c r="BH1226" s="22"/>
      <c r="BI1226" s="22"/>
    </row>
    <row r="1227">
      <c r="A1227" s="25"/>
      <c r="B1227" s="50"/>
      <c r="C1227" s="56"/>
      <c r="D1227" s="120"/>
      <c r="E1227" s="53"/>
      <c r="H1227" s="106"/>
      <c r="I1227" s="72"/>
      <c r="J1227" s="21"/>
      <c r="K1227" s="21"/>
      <c r="L1227" s="21"/>
      <c r="M1227" s="22"/>
      <c r="N1227" s="22"/>
      <c r="O1227" s="22"/>
      <c r="P1227" s="22"/>
      <c r="Q1227" s="22"/>
      <c r="R1227" s="23"/>
      <c r="S1227" s="22"/>
      <c r="T1227" s="22"/>
      <c r="U1227" s="22"/>
      <c r="V1227" s="22"/>
      <c r="W1227" s="24"/>
      <c r="X1227" s="24"/>
      <c r="Y1227" s="22"/>
      <c r="Z1227" s="22"/>
      <c r="AA1227" s="22"/>
      <c r="AB1227" s="22"/>
      <c r="AC1227" s="22"/>
      <c r="AD1227" s="22"/>
      <c r="AE1227" s="22"/>
      <c r="AF1227" s="22"/>
      <c r="AG1227" s="22"/>
      <c r="AH1227" s="22"/>
      <c r="AI1227" s="22"/>
      <c r="AJ1227" s="22"/>
      <c r="AK1227" s="22"/>
      <c r="AL1227" s="22"/>
      <c r="AM1227" s="22"/>
      <c r="AN1227" s="22"/>
      <c r="AO1227" s="22"/>
      <c r="AP1227" s="22"/>
      <c r="AQ1227" s="22"/>
      <c r="AR1227" s="22"/>
      <c r="AS1227" s="22"/>
      <c r="AT1227" s="22"/>
      <c r="AU1227" s="22"/>
      <c r="AV1227" s="22"/>
      <c r="AW1227" s="22"/>
      <c r="AX1227" s="22"/>
      <c r="AY1227" s="22"/>
      <c r="AZ1227" s="22"/>
      <c r="BA1227" s="22"/>
      <c r="BB1227" s="22"/>
      <c r="BC1227" s="22"/>
      <c r="BD1227" s="22"/>
      <c r="BE1227" s="22"/>
      <c r="BF1227" s="22"/>
      <c r="BG1227" s="22"/>
      <c r="BH1227" s="22"/>
      <c r="BI1227" s="22"/>
    </row>
    <row r="1228">
      <c r="A1228" s="25"/>
      <c r="B1228" s="50"/>
      <c r="C1228" s="56"/>
      <c r="D1228" s="120"/>
      <c r="E1228" s="53"/>
      <c r="H1228" s="106"/>
      <c r="I1228" s="72"/>
      <c r="J1228" s="21"/>
      <c r="K1228" s="21"/>
      <c r="L1228" s="21"/>
      <c r="M1228" s="22"/>
      <c r="N1228" s="22"/>
      <c r="O1228" s="22"/>
      <c r="P1228" s="22"/>
      <c r="Q1228" s="22"/>
      <c r="R1228" s="23"/>
      <c r="S1228" s="22"/>
      <c r="T1228" s="22"/>
      <c r="U1228" s="22"/>
      <c r="V1228" s="22"/>
      <c r="W1228" s="24"/>
      <c r="X1228" s="24"/>
      <c r="Y1228" s="22"/>
      <c r="Z1228" s="22"/>
      <c r="AA1228" s="22"/>
      <c r="AB1228" s="22"/>
      <c r="AC1228" s="22"/>
      <c r="AD1228" s="22"/>
      <c r="AE1228" s="22"/>
      <c r="AF1228" s="22"/>
      <c r="AG1228" s="22"/>
      <c r="AH1228" s="22"/>
      <c r="AI1228" s="22"/>
      <c r="AJ1228" s="22"/>
      <c r="AK1228" s="22"/>
      <c r="AL1228" s="22"/>
      <c r="AM1228" s="22"/>
      <c r="AN1228" s="22"/>
      <c r="AO1228" s="22"/>
      <c r="AP1228" s="22"/>
      <c r="AQ1228" s="22"/>
      <c r="AR1228" s="22"/>
      <c r="AS1228" s="22"/>
      <c r="AT1228" s="22"/>
      <c r="AU1228" s="22"/>
      <c r="AV1228" s="22"/>
      <c r="AW1228" s="22"/>
      <c r="AX1228" s="22"/>
      <c r="AY1228" s="22"/>
      <c r="AZ1228" s="22"/>
      <c r="BA1228" s="22"/>
      <c r="BB1228" s="22"/>
      <c r="BC1228" s="22"/>
      <c r="BD1228" s="22"/>
      <c r="BE1228" s="22"/>
      <c r="BF1228" s="22"/>
      <c r="BG1228" s="22"/>
      <c r="BH1228" s="22"/>
      <c r="BI1228" s="22"/>
    </row>
    <row r="1229">
      <c r="A1229" s="25"/>
      <c r="B1229" s="50"/>
      <c r="C1229" s="56"/>
      <c r="D1229" s="120"/>
      <c r="E1229" s="53"/>
      <c r="H1229" s="106"/>
      <c r="I1229" s="72"/>
      <c r="J1229" s="21"/>
      <c r="K1229" s="21"/>
      <c r="L1229" s="21"/>
      <c r="M1229" s="22"/>
      <c r="N1229" s="22"/>
      <c r="O1229" s="22"/>
      <c r="P1229" s="22"/>
      <c r="Q1229" s="22"/>
      <c r="R1229" s="23"/>
      <c r="S1229" s="22"/>
      <c r="T1229" s="22"/>
      <c r="U1229" s="22"/>
      <c r="V1229" s="22"/>
      <c r="W1229" s="24"/>
      <c r="X1229" s="24"/>
      <c r="Y1229" s="22"/>
      <c r="Z1229" s="22"/>
      <c r="AA1229" s="22"/>
      <c r="AB1229" s="22"/>
      <c r="AC1229" s="22"/>
      <c r="AD1229" s="22"/>
      <c r="AE1229" s="22"/>
      <c r="AF1229" s="22"/>
      <c r="AG1229" s="22"/>
      <c r="AH1229" s="22"/>
      <c r="AI1229" s="22"/>
      <c r="AJ1229" s="22"/>
      <c r="AK1229" s="22"/>
      <c r="AL1229" s="22"/>
      <c r="AM1229" s="22"/>
      <c r="AN1229" s="22"/>
      <c r="AO1229" s="22"/>
      <c r="AP1229" s="22"/>
      <c r="AQ1229" s="22"/>
      <c r="AR1229" s="22"/>
      <c r="AS1229" s="22"/>
      <c r="AT1229" s="22"/>
      <c r="AU1229" s="22"/>
      <c r="AV1229" s="22"/>
      <c r="AW1229" s="22"/>
      <c r="AX1229" s="22"/>
      <c r="AY1229" s="22"/>
      <c r="AZ1229" s="22"/>
      <c r="BA1229" s="22"/>
      <c r="BB1229" s="22"/>
      <c r="BC1229" s="22"/>
      <c r="BD1229" s="22"/>
      <c r="BE1229" s="22"/>
      <c r="BF1229" s="22"/>
      <c r="BG1229" s="22"/>
      <c r="BH1229" s="22"/>
      <c r="BI1229" s="22"/>
    </row>
    <row r="1230">
      <c r="A1230" s="25"/>
      <c r="B1230" s="50"/>
      <c r="C1230" s="56"/>
      <c r="D1230" s="120"/>
      <c r="E1230" s="53"/>
      <c r="H1230" s="106"/>
      <c r="I1230" s="72"/>
      <c r="J1230" s="21"/>
      <c r="K1230" s="21"/>
      <c r="L1230" s="21"/>
      <c r="M1230" s="22"/>
      <c r="N1230" s="22"/>
      <c r="O1230" s="22"/>
      <c r="P1230" s="22"/>
      <c r="Q1230" s="22"/>
      <c r="R1230" s="23"/>
      <c r="S1230" s="22"/>
      <c r="T1230" s="22"/>
      <c r="U1230" s="22"/>
      <c r="V1230" s="22"/>
      <c r="W1230" s="24"/>
      <c r="X1230" s="24"/>
      <c r="Y1230" s="22"/>
      <c r="Z1230" s="22"/>
      <c r="AA1230" s="22"/>
      <c r="AB1230" s="22"/>
      <c r="AC1230" s="22"/>
      <c r="AD1230" s="22"/>
      <c r="AE1230" s="22"/>
      <c r="AF1230" s="22"/>
      <c r="AG1230" s="22"/>
      <c r="AH1230" s="22"/>
      <c r="AI1230" s="22"/>
      <c r="AJ1230" s="22"/>
      <c r="AK1230" s="22"/>
      <c r="AL1230" s="22"/>
      <c r="AM1230" s="22"/>
      <c r="AN1230" s="22"/>
      <c r="AO1230" s="22"/>
      <c r="AP1230" s="22"/>
      <c r="AQ1230" s="22"/>
      <c r="AR1230" s="22"/>
      <c r="AS1230" s="22"/>
      <c r="AT1230" s="22"/>
      <c r="AU1230" s="22"/>
      <c r="AV1230" s="22"/>
      <c r="AW1230" s="22"/>
      <c r="AX1230" s="22"/>
      <c r="AY1230" s="22"/>
      <c r="AZ1230" s="22"/>
      <c r="BA1230" s="22"/>
      <c r="BB1230" s="22"/>
      <c r="BC1230" s="22"/>
      <c r="BD1230" s="22"/>
      <c r="BE1230" s="22"/>
      <c r="BF1230" s="22"/>
      <c r="BG1230" s="22"/>
      <c r="BH1230" s="22"/>
      <c r="BI1230" s="22"/>
    </row>
    <row r="1231">
      <c r="A1231" s="25"/>
      <c r="B1231" s="50"/>
      <c r="C1231" s="56"/>
      <c r="D1231" s="120"/>
      <c r="E1231" s="53"/>
      <c r="H1231" s="106"/>
      <c r="I1231" s="72"/>
      <c r="J1231" s="21"/>
      <c r="K1231" s="21"/>
      <c r="L1231" s="21"/>
      <c r="M1231" s="22"/>
      <c r="N1231" s="22"/>
      <c r="O1231" s="22"/>
      <c r="P1231" s="22"/>
      <c r="Q1231" s="22"/>
      <c r="R1231" s="23"/>
      <c r="S1231" s="22"/>
      <c r="T1231" s="22"/>
      <c r="U1231" s="22"/>
      <c r="V1231" s="22"/>
      <c r="W1231" s="24"/>
      <c r="X1231" s="24"/>
      <c r="Y1231" s="22"/>
      <c r="Z1231" s="22"/>
      <c r="AA1231" s="22"/>
      <c r="AB1231" s="22"/>
      <c r="AC1231" s="22"/>
      <c r="AD1231" s="22"/>
      <c r="AE1231" s="22"/>
      <c r="AF1231" s="22"/>
      <c r="AG1231" s="22"/>
      <c r="AH1231" s="22"/>
      <c r="AI1231" s="22"/>
      <c r="AJ1231" s="22"/>
      <c r="AK1231" s="22"/>
      <c r="AL1231" s="22"/>
      <c r="AM1231" s="22"/>
      <c r="AN1231" s="22"/>
      <c r="AO1231" s="22"/>
      <c r="AP1231" s="22"/>
      <c r="AQ1231" s="22"/>
      <c r="AR1231" s="22"/>
      <c r="AS1231" s="22"/>
      <c r="AT1231" s="22"/>
      <c r="AU1231" s="22"/>
      <c r="AV1231" s="22"/>
      <c r="AW1231" s="22"/>
      <c r="AX1231" s="22"/>
      <c r="AY1231" s="22"/>
      <c r="AZ1231" s="22"/>
      <c r="BA1231" s="22"/>
      <c r="BB1231" s="22"/>
      <c r="BC1231" s="22"/>
      <c r="BD1231" s="22"/>
      <c r="BE1231" s="22"/>
      <c r="BF1231" s="22"/>
      <c r="BG1231" s="22"/>
      <c r="BH1231" s="22"/>
      <c r="BI1231" s="22"/>
    </row>
    <row r="1232">
      <c r="A1232" s="25"/>
      <c r="B1232" s="50"/>
      <c r="C1232" s="56"/>
      <c r="D1232" s="120"/>
      <c r="E1232" s="53"/>
      <c r="H1232" s="106"/>
      <c r="I1232" s="72"/>
      <c r="J1232" s="21"/>
      <c r="K1232" s="21"/>
      <c r="L1232" s="21"/>
      <c r="M1232" s="22"/>
      <c r="N1232" s="22"/>
      <c r="O1232" s="22"/>
      <c r="P1232" s="22"/>
      <c r="Q1232" s="22"/>
      <c r="R1232" s="23"/>
      <c r="S1232" s="22"/>
      <c r="T1232" s="22"/>
      <c r="U1232" s="22"/>
      <c r="V1232" s="22"/>
      <c r="W1232" s="24"/>
      <c r="X1232" s="24"/>
      <c r="Y1232" s="22"/>
      <c r="Z1232" s="22"/>
      <c r="AA1232" s="22"/>
      <c r="AB1232" s="22"/>
      <c r="AC1232" s="22"/>
      <c r="AD1232" s="22"/>
      <c r="AE1232" s="22"/>
      <c r="AF1232" s="22"/>
      <c r="AG1232" s="22"/>
      <c r="AH1232" s="22"/>
      <c r="AI1232" s="22"/>
      <c r="AJ1232" s="22"/>
      <c r="AK1232" s="22"/>
      <c r="AL1232" s="22"/>
      <c r="AM1232" s="22"/>
      <c r="AN1232" s="22"/>
      <c r="AO1232" s="22"/>
      <c r="AP1232" s="22"/>
      <c r="AQ1232" s="22"/>
      <c r="AR1232" s="22"/>
      <c r="AS1232" s="22"/>
      <c r="AT1232" s="22"/>
      <c r="AU1232" s="22"/>
      <c r="AV1232" s="22"/>
      <c r="AW1232" s="22"/>
      <c r="AX1232" s="22"/>
      <c r="AY1232" s="22"/>
      <c r="AZ1232" s="22"/>
      <c r="BA1232" s="22"/>
      <c r="BB1232" s="22"/>
      <c r="BC1232" s="22"/>
      <c r="BD1232" s="22"/>
      <c r="BE1232" s="22"/>
      <c r="BF1232" s="22"/>
      <c r="BG1232" s="22"/>
      <c r="BH1232" s="22"/>
      <c r="BI1232" s="22"/>
    </row>
    <row r="1233">
      <c r="A1233" s="25"/>
      <c r="B1233" s="50"/>
      <c r="C1233" s="56"/>
      <c r="D1233" s="120"/>
      <c r="E1233" s="53"/>
      <c r="H1233" s="106"/>
      <c r="I1233" s="72"/>
      <c r="J1233" s="21"/>
      <c r="K1233" s="21"/>
      <c r="L1233" s="21"/>
      <c r="M1233" s="22"/>
      <c r="N1233" s="22"/>
      <c r="O1233" s="22"/>
      <c r="P1233" s="22"/>
      <c r="Q1233" s="22"/>
      <c r="R1233" s="23"/>
      <c r="S1233" s="22"/>
      <c r="T1233" s="22"/>
      <c r="U1233" s="22"/>
      <c r="V1233" s="22"/>
      <c r="W1233" s="24"/>
      <c r="X1233" s="24"/>
      <c r="Y1233" s="22"/>
      <c r="Z1233" s="22"/>
      <c r="AA1233" s="22"/>
      <c r="AB1233" s="22"/>
      <c r="AC1233" s="22"/>
      <c r="AD1233" s="22"/>
      <c r="AE1233" s="22"/>
      <c r="AF1233" s="22"/>
      <c r="AG1233" s="22"/>
      <c r="AH1233" s="22"/>
      <c r="AI1233" s="22"/>
      <c r="AJ1233" s="22"/>
      <c r="AK1233" s="22"/>
      <c r="AL1233" s="22"/>
      <c r="AM1233" s="22"/>
      <c r="AN1233" s="22"/>
      <c r="AO1233" s="22"/>
      <c r="AP1233" s="22"/>
      <c r="AQ1233" s="22"/>
      <c r="AR1233" s="22"/>
      <c r="AS1233" s="22"/>
      <c r="AT1233" s="22"/>
      <c r="AU1233" s="22"/>
      <c r="AV1233" s="22"/>
      <c r="AW1233" s="22"/>
      <c r="AX1233" s="22"/>
      <c r="AY1233" s="22"/>
      <c r="AZ1233" s="22"/>
      <c r="BA1233" s="22"/>
      <c r="BB1233" s="22"/>
      <c r="BC1233" s="22"/>
      <c r="BD1233" s="22"/>
      <c r="BE1233" s="22"/>
      <c r="BF1233" s="22"/>
      <c r="BG1233" s="22"/>
      <c r="BH1233" s="22"/>
      <c r="BI1233" s="22"/>
    </row>
    <row r="1234">
      <c r="A1234" s="25"/>
      <c r="B1234" s="50"/>
      <c r="C1234" s="56"/>
      <c r="D1234" s="120"/>
      <c r="E1234" s="53"/>
      <c r="H1234" s="106"/>
      <c r="I1234" s="72"/>
      <c r="J1234" s="21"/>
      <c r="K1234" s="21"/>
      <c r="L1234" s="21"/>
      <c r="M1234" s="22"/>
      <c r="N1234" s="22"/>
      <c r="O1234" s="22"/>
      <c r="P1234" s="22"/>
      <c r="Q1234" s="22"/>
      <c r="R1234" s="23"/>
      <c r="S1234" s="22"/>
      <c r="T1234" s="22"/>
      <c r="U1234" s="22"/>
      <c r="V1234" s="22"/>
      <c r="W1234" s="24"/>
      <c r="X1234" s="24"/>
      <c r="Y1234" s="22"/>
      <c r="Z1234" s="22"/>
      <c r="AA1234" s="22"/>
      <c r="AB1234" s="22"/>
      <c r="AC1234" s="22"/>
      <c r="AD1234" s="22"/>
      <c r="AE1234" s="22"/>
      <c r="AF1234" s="22"/>
      <c r="AG1234" s="22"/>
      <c r="AH1234" s="22"/>
      <c r="AI1234" s="22"/>
      <c r="AJ1234" s="22"/>
      <c r="AK1234" s="22"/>
      <c r="AL1234" s="22"/>
      <c r="AM1234" s="22"/>
      <c r="AN1234" s="22"/>
      <c r="AO1234" s="22"/>
      <c r="AP1234" s="22"/>
      <c r="AQ1234" s="22"/>
      <c r="AR1234" s="22"/>
      <c r="AS1234" s="22"/>
      <c r="AT1234" s="22"/>
      <c r="AU1234" s="22"/>
      <c r="AV1234" s="22"/>
      <c r="AW1234" s="22"/>
      <c r="AX1234" s="22"/>
      <c r="AY1234" s="22"/>
      <c r="AZ1234" s="22"/>
      <c r="BA1234" s="22"/>
      <c r="BB1234" s="22"/>
      <c r="BC1234" s="22"/>
      <c r="BD1234" s="22"/>
      <c r="BE1234" s="22"/>
      <c r="BF1234" s="22"/>
      <c r="BG1234" s="22"/>
      <c r="BH1234" s="22"/>
      <c r="BI1234" s="22"/>
    </row>
    <row r="1235">
      <c r="A1235" s="25"/>
      <c r="B1235" s="50"/>
      <c r="C1235" s="56"/>
      <c r="D1235" s="120"/>
      <c r="E1235" s="53"/>
      <c r="H1235" s="106"/>
      <c r="I1235" s="72"/>
      <c r="J1235" s="21"/>
      <c r="K1235" s="21"/>
      <c r="L1235" s="21"/>
      <c r="M1235" s="22"/>
      <c r="N1235" s="22"/>
      <c r="O1235" s="22"/>
      <c r="P1235" s="22"/>
      <c r="Q1235" s="22"/>
      <c r="R1235" s="23"/>
      <c r="S1235" s="22"/>
      <c r="T1235" s="22"/>
      <c r="U1235" s="22"/>
      <c r="V1235" s="22"/>
      <c r="W1235" s="24"/>
      <c r="X1235" s="24"/>
      <c r="Y1235" s="22"/>
      <c r="Z1235" s="22"/>
      <c r="AA1235" s="22"/>
      <c r="AB1235" s="22"/>
      <c r="AC1235" s="22"/>
      <c r="AD1235" s="22"/>
      <c r="AE1235" s="22"/>
      <c r="AF1235" s="22"/>
      <c r="AG1235" s="22"/>
      <c r="AH1235" s="22"/>
      <c r="AI1235" s="22"/>
      <c r="AJ1235" s="22"/>
      <c r="AK1235" s="22"/>
      <c r="AL1235" s="22"/>
      <c r="AM1235" s="22"/>
      <c r="AN1235" s="22"/>
      <c r="AO1235" s="22"/>
      <c r="AP1235" s="22"/>
      <c r="AQ1235" s="22"/>
      <c r="AR1235" s="22"/>
      <c r="AS1235" s="22"/>
      <c r="AT1235" s="22"/>
      <c r="AU1235" s="22"/>
      <c r="AV1235" s="22"/>
      <c r="AW1235" s="22"/>
      <c r="AX1235" s="22"/>
      <c r="AY1235" s="22"/>
      <c r="AZ1235" s="22"/>
      <c r="BA1235" s="22"/>
      <c r="BB1235" s="22"/>
      <c r="BC1235" s="22"/>
      <c r="BD1235" s="22"/>
      <c r="BE1235" s="22"/>
      <c r="BF1235" s="22"/>
      <c r="BG1235" s="22"/>
      <c r="BH1235" s="22"/>
      <c r="BI1235" s="22"/>
    </row>
    <row r="1236">
      <c r="A1236" s="25"/>
      <c r="B1236" s="50"/>
      <c r="C1236" s="56"/>
      <c r="D1236" s="120"/>
      <c r="E1236" s="53"/>
      <c r="H1236" s="106"/>
      <c r="I1236" s="72"/>
      <c r="J1236" s="21"/>
      <c r="K1236" s="21"/>
      <c r="L1236" s="21"/>
      <c r="M1236" s="22"/>
      <c r="N1236" s="22"/>
      <c r="O1236" s="22"/>
      <c r="P1236" s="22"/>
      <c r="Q1236" s="22"/>
      <c r="R1236" s="23"/>
      <c r="S1236" s="22"/>
      <c r="T1236" s="22"/>
      <c r="U1236" s="22"/>
      <c r="V1236" s="22"/>
      <c r="W1236" s="24"/>
      <c r="X1236" s="24"/>
      <c r="Y1236" s="22"/>
      <c r="Z1236" s="22"/>
      <c r="AA1236" s="22"/>
      <c r="AB1236" s="22"/>
      <c r="AC1236" s="22"/>
      <c r="AD1236" s="22"/>
      <c r="AE1236" s="22"/>
      <c r="AF1236" s="22"/>
      <c r="AG1236" s="22"/>
      <c r="AH1236" s="22"/>
      <c r="AI1236" s="22"/>
      <c r="AJ1236" s="22"/>
      <c r="AK1236" s="22"/>
      <c r="AL1236" s="22"/>
      <c r="AM1236" s="22"/>
      <c r="AN1236" s="22"/>
      <c r="AO1236" s="22"/>
      <c r="AP1236" s="22"/>
      <c r="AQ1236" s="22"/>
      <c r="AR1236" s="22"/>
      <c r="AS1236" s="22"/>
      <c r="AT1236" s="22"/>
      <c r="AU1236" s="22"/>
      <c r="AV1236" s="22"/>
      <c r="AW1236" s="22"/>
      <c r="AX1236" s="22"/>
      <c r="AY1236" s="22"/>
      <c r="AZ1236" s="22"/>
      <c r="BA1236" s="22"/>
      <c r="BB1236" s="22"/>
      <c r="BC1236" s="22"/>
      <c r="BD1236" s="22"/>
      <c r="BE1236" s="22"/>
      <c r="BF1236" s="22"/>
      <c r="BG1236" s="22"/>
      <c r="BH1236" s="22"/>
      <c r="BI1236" s="22"/>
    </row>
    <row r="1237">
      <c r="A1237" s="25"/>
      <c r="B1237" s="50"/>
      <c r="C1237" s="56"/>
      <c r="D1237" s="120"/>
      <c r="E1237" s="53"/>
      <c r="H1237" s="106"/>
      <c r="I1237" s="72"/>
      <c r="J1237" s="21"/>
      <c r="K1237" s="21"/>
      <c r="L1237" s="21"/>
      <c r="M1237" s="22"/>
      <c r="N1237" s="22"/>
      <c r="O1237" s="22"/>
      <c r="P1237" s="22"/>
      <c r="Q1237" s="22"/>
      <c r="R1237" s="23"/>
      <c r="S1237" s="22"/>
      <c r="T1237" s="22"/>
      <c r="U1237" s="22"/>
      <c r="V1237" s="22"/>
      <c r="W1237" s="24"/>
      <c r="X1237" s="24"/>
      <c r="Y1237" s="22"/>
      <c r="Z1237" s="22"/>
      <c r="AA1237" s="22"/>
      <c r="AB1237" s="22"/>
      <c r="AC1237" s="22"/>
      <c r="AD1237" s="22"/>
      <c r="AE1237" s="22"/>
      <c r="AF1237" s="22"/>
      <c r="AG1237" s="22"/>
      <c r="AH1237" s="22"/>
      <c r="AI1237" s="22"/>
      <c r="AJ1237" s="22"/>
      <c r="AK1237" s="22"/>
      <c r="AL1237" s="22"/>
      <c r="AM1237" s="22"/>
      <c r="AN1237" s="22"/>
      <c r="AO1237" s="22"/>
      <c r="AP1237" s="22"/>
      <c r="AQ1237" s="22"/>
      <c r="AR1237" s="22"/>
      <c r="AS1237" s="22"/>
      <c r="AT1237" s="22"/>
      <c r="AU1237" s="22"/>
      <c r="AV1237" s="22"/>
      <c r="AW1237" s="22"/>
      <c r="AX1237" s="22"/>
      <c r="AY1237" s="22"/>
      <c r="AZ1237" s="22"/>
      <c r="BA1237" s="22"/>
      <c r="BB1237" s="22"/>
      <c r="BC1237" s="22"/>
      <c r="BD1237" s="22"/>
      <c r="BE1237" s="22"/>
      <c r="BF1237" s="22"/>
      <c r="BG1237" s="22"/>
      <c r="BH1237" s="22"/>
      <c r="BI1237" s="22"/>
    </row>
    <row r="1238">
      <c r="A1238" s="25"/>
      <c r="B1238" s="50"/>
      <c r="C1238" s="56"/>
      <c r="D1238" s="120"/>
      <c r="E1238" s="53"/>
      <c r="H1238" s="106"/>
      <c r="I1238" s="72"/>
      <c r="J1238" s="21"/>
      <c r="K1238" s="21"/>
      <c r="L1238" s="21"/>
      <c r="M1238" s="22"/>
      <c r="N1238" s="22"/>
      <c r="O1238" s="22"/>
      <c r="P1238" s="22"/>
      <c r="Q1238" s="22"/>
      <c r="R1238" s="23"/>
      <c r="S1238" s="22"/>
      <c r="T1238" s="22"/>
      <c r="U1238" s="22"/>
      <c r="V1238" s="22"/>
      <c r="W1238" s="24"/>
      <c r="X1238" s="24"/>
      <c r="Y1238" s="22"/>
      <c r="Z1238" s="22"/>
      <c r="AA1238" s="22"/>
      <c r="AB1238" s="22"/>
      <c r="AC1238" s="22"/>
      <c r="AD1238" s="22"/>
      <c r="AE1238" s="22"/>
      <c r="AF1238" s="22"/>
      <c r="AG1238" s="22"/>
      <c r="AH1238" s="22"/>
      <c r="AI1238" s="22"/>
      <c r="AJ1238" s="22"/>
      <c r="AK1238" s="22"/>
      <c r="AL1238" s="22"/>
      <c r="AM1238" s="22"/>
      <c r="AN1238" s="22"/>
      <c r="AO1238" s="22"/>
      <c r="AP1238" s="22"/>
      <c r="AQ1238" s="22"/>
      <c r="AR1238" s="22"/>
      <c r="AS1238" s="22"/>
      <c r="AT1238" s="22"/>
      <c r="AU1238" s="22"/>
      <c r="AV1238" s="22"/>
      <c r="AW1238" s="22"/>
      <c r="AX1238" s="22"/>
      <c r="AY1238" s="22"/>
      <c r="AZ1238" s="22"/>
      <c r="BA1238" s="22"/>
      <c r="BB1238" s="22"/>
      <c r="BC1238" s="22"/>
      <c r="BD1238" s="22"/>
      <c r="BE1238" s="22"/>
      <c r="BF1238" s="22"/>
      <c r="BG1238" s="22"/>
      <c r="BH1238" s="22"/>
      <c r="BI1238" s="22"/>
    </row>
    <row r="1239">
      <c r="A1239" s="25"/>
      <c r="B1239" s="50"/>
      <c r="C1239" s="56"/>
      <c r="D1239" s="120"/>
      <c r="E1239" s="53"/>
      <c r="H1239" s="106"/>
      <c r="I1239" s="72"/>
      <c r="J1239" s="21"/>
      <c r="K1239" s="21"/>
      <c r="L1239" s="21"/>
      <c r="M1239" s="22"/>
      <c r="N1239" s="22"/>
      <c r="O1239" s="22"/>
      <c r="P1239" s="22"/>
      <c r="Q1239" s="22"/>
      <c r="R1239" s="23"/>
      <c r="S1239" s="22"/>
      <c r="T1239" s="22"/>
      <c r="U1239" s="22"/>
      <c r="V1239" s="22"/>
      <c r="W1239" s="24"/>
      <c r="X1239" s="24"/>
      <c r="Y1239" s="22"/>
      <c r="Z1239" s="22"/>
      <c r="AA1239" s="22"/>
      <c r="AB1239" s="22"/>
      <c r="AC1239" s="22"/>
      <c r="AD1239" s="22"/>
      <c r="AE1239" s="22"/>
      <c r="AF1239" s="22"/>
      <c r="AG1239" s="22"/>
      <c r="AH1239" s="22"/>
      <c r="AI1239" s="22"/>
      <c r="AJ1239" s="22"/>
      <c r="AK1239" s="22"/>
      <c r="AL1239" s="22"/>
      <c r="AM1239" s="22"/>
      <c r="AN1239" s="22"/>
      <c r="AO1239" s="22"/>
      <c r="AP1239" s="22"/>
      <c r="AQ1239" s="22"/>
      <c r="AR1239" s="22"/>
      <c r="AS1239" s="22"/>
      <c r="AT1239" s="22"/>
      <c r="AU1239" s="22"/>
      <c r="AV1239" s="22"/>
      <c r="AW1239" s="22"/>
      <c r="AX1239" s="22"/>
      <c r="AY1239" s="22"/>
      <c r="AZ1239" s="22"/>
      <c r="BA1239" s="22"/>
      <c r="BB1239" s="22"/>
      <c r="BC1239" s="22"/>
      <c r="BD1239" s="22"/>
      <c r="BE1239" s="22"/>
      <c r="BF1239" s="22"/>
      <c r="BG1239" s="22"/>
      <c r="BH1239" s="22"/>
      <c r="BI1239" s="22"/>
    </row>
    <row r="1240">
      <c r="A1240" s="25"/>
      <c r="B1240" s="50"/>
      <c r="C1240" s="56"/>
      <c r="D1240" s="120"/>
      <c r="E1240" s="53"/>
      <c r="H1240" s="106"/>
      <c r="I1240" s="72"/>
      <c r="J1240" s="21"/>
      <c r="K1240" s="21"/>
      <c r="L1240" s="21"/>
      <c r="M1240" s="22"/>
      <c r="N1240" s="22"/>
      <c r="O1240" s="22"/>
      <c r="P1240" s="22"/>
      <c r="Q1240" s="22"/>
      <c r="R1240" s="23"/>
      <c r="S1240" s="22"/>
      <c r="T1240" s="22"/>
      <c r="U1240" s="22"/>
      <c r="V1240" s="22"/>
      <c r="W1240" s="24"/>
      <c r="X1240" s="24"/>
      <c r="Y1240" s="22"/>
      <c r="Z1240" s="22"/>
      <c r="AA1240" s="22"/>
      <c r="AB1240" s="22"/>
      <c r="AC1240" s="22"/>
      <c r="AD1240" s="22"/>
      <c r="AE1240" s="22"/>
      <c r="AF1240" s="22"/>
      <c r="AG1240" s="22"/>
      <c r="AH1240" s="22"/>
      <c r="AI1240" s="22"/>
      <c r="AJ1240" s="22"/>
      <c r="AK1240" s="22"/>
      <c r="AL1240" s="22"/>
      <c r="AM1240" s="22"/>
      <c r="AN1240" s="22"/>
      <c r="AO1240" s="22"/>
      <c r="AP1240" s="22"/>
      <c r="AQ1240" s="22"/>
      <c r="AR1240" s="22"/>
      <c r="AS1240" s="22"/>
      <c r="AT1240" s="22"/>
      <c r="AU1240" s="22"/>
      <c r="AV1240" s="22"/>
      <c r="AW1240" s="22"/>
      <c r="AX1240" s="22"/>
      <c r="AY1240" s="22"/>
      <c r="AZ1240" s="22"/>
      <c r="BA1240" s="22"/>
      <c r="BB1240" s="22"/>
      <c r="BC1240" s="22"/>
      <c r="BD1240" s="22"/>
      <c r="BE1240" s="22"/>
      <c r="BF1240" s="22"/>
      <c r="BG1240" s="22"/>
      <c r="BH1240" s="22"/>
      <c r="BI1240" s="22"/>
    </row>
    <row r="1241">
      <c r="A1241" s="25"/>
      <c r="B1241" s="50"/>
      <c r="C1241" s="56"/>
      <c r="D1241" s="120"/>
      <c r="E1241" s="53"/>
      <c r="H1241" s="106"/>
      <c r="I1241" s="72"/>
      <c r="J1241" s="21"/>
      <c r="K1241" s="21"/>
      <c r="L1241" s="21"/>
      <c r="M1241" s="22"/>
      <c r="N1241" s="22"/>
      <c r="O1241" s="22"/>
      <c r="P1241" s="22"/>
      <c r="Q1241" s="22"/>
      <c r="R1241" s="23"/>
      <c r="S1241" s="22"/>
      <c r="T1241" s="22"/>
      <c r="U1241" s="22"/>
      <c r="V1241" s="22"/>
      <c r="W1241" s="24"/>
      <c r="X1241" s="24"/>
      <c r="Y1241" s="22"/>
      <c r="Z1241" s="22"/>
      <c r="AA1241" s="22"/>
      <c r="AB1241" s="22"/>
      <c r="AC1241" s="22"/>
      <c r="AD1241" s="22"/>
      <c r="AE1241" s="22"/>
      <c r="AF1241" s="22"/>
      <c r="AG1241" s="22"/>
      <c r="AH1241" s="22"/>
      <c r="AI1241" s="22"/>
      <c r="AJ1241" s="22"/>
      <c r="AK1241" s="22"/>
      <c r="AL1241" s="22"/>
      <c r="AM1241" s="22"/>
      <c r="AN1241" s="22"/>
      <c r="AO1241" s="22"/>
      <c r="AP1241" s="22"/>
      <c r="AQ1241" s="22"/>
      <c r="AR1241" s="22"/>
      <c r="AS1241" s="22"/>
      <c r="AT1241" s="22"/>
      <c r="AU1241" s="22"/>
      <c r="AV1241" s="22"/>
      <c r="AW1241" s="22"/>
      <c r="AX1241" s="22"/>
      <c r="AY1241" s="22"/>
      <c r="AZ1241" s="22"/>
      <c r="BA1241" s="22"/>
      <c r="BB1241" s="22"/>
      <c r="BC1241" s="22"/>
      <c r="BD1241" s="22"/>
      <c r="BE1241" s="22"/>
      <c r="BF1241" s="22"/>
      <c r="BG1241" s="22"/>
      <c r="BH1241" s="22"/>
      <c r="BI1241" s="22"/>
    </row>
    <row r="1242">
      <c r="A1242" s="25"/>
      <c r="B1242" s="50"/>
      <c r="C1242" s="56"/>
      <c r="D1242" s="120"/>
      <c r="E1242" s="53"/>
      <c r="H1242" s="106"/>
      <c r="I1242" s="72"/>
      <c r="J1242" s="21"/>
      <c r="K1242" s="21"/>
      <c r="L1242" s="21"/>
      <c r="M1242" s="22"/>
      <c r="N1242" s="22"/>
      <c r="O1242" s="22"/>
      <c r="P1242" s="22"/>
      <c r="Q1242" s="22"/>
      <c r="R1242" s="23"/>
      <c r="S1242" s="22"/>
      <c r="T1242" s="22"/>
      <c r="U1242" s="22"/>
      <c r="V1242" s="22"/>
      <c r="W1242" s="24"/>
      <c r="X1242" s="24"/>
      <c r="Y1242" s="22"/>
      <c r="Z1242" s="22"/>
      <c r="AA1242" s="22"/>
      <c r="AB1242" s="22"/>
      <c r="AC1242" s="22"/>
      <c r="AD1242" s="22"/>
      <c r="AE1242" s="22"/>
      <c r="AF1242" s="22"/>
      <c r="AG1242" s="22"/>
      <c r="AH1242" s="22"/>
      <c r="AI1242" s="22"/>
      <c r="AJ1242" s="22"/>
      <c r="AK1242" s="22"/>
      <c r="AL1242" s="22"/>
      <c r="AM1242" s="22"/>
      <c r="AN1242" s="22"/>
      <c r="AO1242" s="22"/>
      <c r="AP1242" s="22"/>
      <c r="AQ1242" s="22"/>
      <c r="AR1242" s="22"/>
      <c r="AS1242" s="22"/>
      <c r="AT1242" s="22"/>
      <c r="AU1242" s="22"/>
      <c r="AV1242" s="22"/>
      <c r="AW1242" s="22"/>
      <c r="AX1242" s="22"/>
      <c r="AY1242" s="22"/>
      <c r="AZ1242" s="22"/>
      <c r="BA1242" s="22"/>
      <c r="BB1242" s="22"/>
      <c r="BC1242" s="22"/>
      <c r="BD1242" s="22"/>
      <c r="BE1242" s="22"/>
      <c r="BF1242" s="22"/>
      <c r="BG1242" s="22"/>
      <c r="BH1242" s="22"/>
      <c r="BI1242" s="22"/>
    </row>
    <row r="1243">
      <c r="A1243" s="25"/>
      <c r="B1243" s="50"/>
      <c r="C1243" s="56"/>
      <c r="D1243" s="120"/>
      <c r="E1243" s="53"/>
      <c r="H1243" s="106"/>
      <c r="I1243" s="72"/>
      <c r="J1243" s="21"/>
      <c r="K1243" s="21"/>
      <c r="L1243" s="21"/>
      <c r="M1243" s="22"/>
      <c r="N1243" s="22"/>
      <c r="O1243" s="22"/>
      <c r="P1243" s="22"/>
      <c r="Q1243" s="22"/>
      <c r="R1243" s="23"/>
      <c r="S1243" s="22"/>
      <c r="T1243" s="22"/>
      <c r="U1243" s="22"/>
      <c r="V1243" s="22"/>
      <c r="W1243" s="24"/>
      <c r="X1243" s="24"/>
      <c r="Y1243" s="22"/>
      <c r="Z1243" s="22"/>
      <c r="AA1243" s="22"/>
      <c r="AB1243" s="22"/>
      <c r="AC1243" s="22"/>
      <c r="AD1243" s="22"/>
      <c r="AE1243" s="22"/>
      <c r="AF1243" s="22"/>
      <c r="AG1243" s="22"/>
      <c r="AH1243" s="22"/>
      <c r="AI1243" s="22"/>
      <c r="AJ1243" s="22"/>
      <c r="AK1243" s="22"/>
      <c r="AL1243" s="22"/>
      <c r="AM1243" s="22"/>
      <c r="AN1243" s="22"/>
      <c r="AO1243" s="22"/>
      <c r="AP1243" s="22"/>
      <c r="AQ1243" s="22"/>
      <c r="AR1243" s="22"/>
      <c r="AS1243" s="22"/>
      <c r="AT1243" s="22"/>
      <c r="AU1243" s="22"/>
      <c r="AV1243" s="22"/>
      <c r="AW1243" s="22"/>
      <c r="AX1243" s="22"/>
      <c r="AY1243" s="22"/>
      <c r="AZ1243" s="22"/>
      <c r="BA1243" s="22"/>
      <c r="BB1243" s="22"/>
      <c r="BC1243" s="22"/>
      <c r="BD1243" s="22"/>
      <c r="BE1243" s="22"/>
      <c r="BF1243" s="22"/>
      <c r="BG1243" s="22"/>
      <c r="BH1243" s="22"/>
      <c r="BI1243" s="22"/>
    </row>
    <row r="1244">
      <c r="A1244" s="25"/>
      <c r="B1244" s="50"/>
      <c r="C1244" s="56"/>
      <c r="D1244" s="120"/>
      <c r="E1244" s="53"/>
      <c r="H1244" s="106"/>
      <c r="I1244" s="72"/>
      <c r="J1244" s="21"/>
      <c r="K1244" s="21"/>
      <c r="L1244" s="21"/>
      <c r="M1244" s="22"/>
      <c r="N1244" s="22"/>
      <c r="O1244" s="22"/>
      <c r="P1244" s="22"/>
      <c r="Q1244" s="22"/>
      <c r="R1244" s="23"/>
      <c r="S1244" s="22"/>
      <c r="T1244" s="22"/>
      <c r="U1244" s="22"/>
      <c r="V1244" s="22"/>
      <c r="W1244" s="24"/>
      <c r="X1244" s="24"/>
      <c r="Y1244" s="22"/>
      <c r="Z1244" s="22"/>
      <c r="AA1244" s="22"/>
      <c r="AB1244" s="22"/>
      <c r="AC1244" s="22"/>
      <c r="AD1244" s="22"/>
      <c r="AE1244" s="22"/>
      <c r="AF1244" s="22"/>
      <c r="AG1244" s="22"/>
      <c r="AH1244" s="22"/>
      <c r="AI1244" s="22"/>
      <c r="AJ1244" s="22"/>
      <c r="AK1244" s="22"/>
      <c r="AL1244" s="22"/>
      <c r="AM1244" s="22"/>
      <c r="AN1244" s="22"/>
      <c r="AO1244" s="22"/>
      <c r="AP1244" s="22"/>
      <c r="AQ1244" s="22"/>
      <c r="AR1244" s="22"/>
      <c r="AS1244" s="22"/>
      <c r="AT1244" s="22"/>
      <c r="AU1244" s="22"/>
      <c r="AV1244" s="22"/>
      <c r="AW1244" s="22"/>
      <c r="AX1244" s="22"/>
      <c r="AY1244" s="22"/>
      <c r="AZ1244" s="22"/>
      <c r="BA1244" s="22"/>
      <c r="BB1244" s="22"/>
      <c r="BC1244" s="22"/>
      <c r="BD1244" s="22"/>
      <c r="BE1244" s="22"/>
      <c r="BF1244" s="22"/>
      <c r="BG1244" s="22"/>
      <c r="BH1244" s="22"/>
      <c r="BI1244" s="22"/>
    </row>
    <row r="1245">
      <c r="A1245" s="25"/>
      <c r="B1245" s="50"/>
      <c r="C1245" s="56"/>
      <c r="D1245" s="120"/>
      <c r="E1245" s="53"/>
      <c r="H1245" s="106"/>
      <c r="I1245" s="72"/>
      <c r="J1245" s="21"/>
      <c r="K1245" s="21"/>
      <c r="L1245" s="21"/>
      <c r="M1245" s="22"/>
      <c r="N1245" s="22"/>
      <c r="O1245" s="22"/>
      <c r="P1245" s="22"/>
      <c r="Q1245" s="22"/>
      <c r="R1245" s="23"/>
      <c r="S1245" s="22"/>
      <c r="T1245" s="22"/>
      <c r="U1245" s="22"/>
      <c r="V1245" s="22"/>
      <c r="W1245" s="24"/>
      <c r="X1245" s="24"/>
      <c r="Y1245" s="22"/>
      <c r="Z1245" s="22"/>
      <c r="AA1245" s="22"/>
      <c r="AB1245" s="22"/>
      <c r="AC1245" s="22"/>
      <c r="AD1245" s="22"/>
      <c r="AE1245" s="22"/>
      <c r="AF1245" s="22"/>
      <c r="AG1245" s="22"/>
      <c r="AH1245" s="22"/>
      <c r="AI1245" s="22"/>
      <c r="AJ1245" s="22"/>
      <c r="AK1245" s="22"/>
      <c r="AL1245" s="22"/>
      <c r="AM1245" s="22"/>
      <c r="AN1245" s="22"/>
      <c r="AO1245" s="22"/>
      <c r="AP1245" s="22"/>
      <c r="AQ1245" s="22"/>
      <c r="AR1245" s="22"/>
      <c r="AS1245" s="22"/>
      <c r="AT1245" s="22"/>
      <c r="AU1245" s="22"/>
      <c r="AV1245" s="22"/>
      <c r="AW1245" s="22"/>
      <c r="AX1245" s="22"/>
      <c r="AY1245" s="22"/>
      <c r="AZ1245" s="22"/>
      <c r="BA1245" s="22"/>
      <c r="BB1245" s="22"/>
      <c r="BC1245" s="22"/>
      <c r="BD1245" s="22"/>
      <c r="BE1245" s="22"/>
      <c r="BF1245" s="22"/>
      <c r="BG1245" s="22"/>
      <c r="BH1245" s="22"/>
      <c r="BI1245" s="22"/>
    </row>
    <row r="1246">
      <c r="A1246" s="25"/>
      <c r="B1246" s="50"/>
      <c r="C1246" s="56"/>
      <c r="D1246" s="120"/>
      <c r="E1246" s="53"/>
      <c r="H1246" s="106"/>
      <c r="I1246" s="72"/>
      <c r="J1246" s="21"/>
      <c r="K1246" s="21"/>
      <c r="L1246" s="21"/>
      <c r="M1246" s="22"/>
      <c r="N1246" s="22"/>
      <c r="O1246" s="22"/>
      <c r="P1246" s="22"/>
      <c r="Q1246" s="22"/>
      <c r="R1246" s="23"/>
      <c r="S1246" s="22"/>
      <c r="T1246" s="22"/>
      <c r="U1246" s="22"/>
      <c r="V1246" s="22"/>
      <c r="W1246" s="24"/>
      <c r="X1246" s="24"/>
      <c r="Y1246" s="22"/>
      <c r="Z1246" s="22"/>
      <c r="AA1246" s="22"/>
      <c r="AB1246" s="22"/>
      <c r="AC1246" s="22"/>
      <c r="AD1246" s="22"/>
      <c r="AE1246" s="22"/>
      <c r="AF1246" s="22"/>
      <c r="AG1246" s="22"/>
      <c r="AH1246" s="22"/>
      <c r="AI1246" s="22"/>
      <c r="AJ1246" s="22"/>
      <c r="AK1246" s="22"/>
      <c r="AL1246" s="22"/>
      <c r="AM1246" s="22"/>
      <c r="AN1246" s="22"/>
      <c r="AO1246" s="22"/>
      <c r="AP1246" s="22"/>
      <c r="AQ1246" s="22"/>
      <c r="AR1246" s="22"/>
      <c r="AS1246" s="22"/>
      <c r="AT1246" s="22"/>
      <c r="AU1246" s="22"/>
      <c r="AV1246" s="22"/>
      <c r="AW1246" s="22"/>
      <c r="AX1246" s="22"/>
      <c r="AY1246" s="22"/>
      <c r="AZ1246" s="22"/>
      <c r="BA1246" s="22"/>
      <c r="BB1246" s="22"/>
      <c r="BC1246" s="22"/>
      <c r="BD1246" s="22"/>
      <c r="BE1246" s="22"/>
      <c r="BF1246" s="22"/>
      <c r="BG1246" s="22"/>
      <c r="BH1246" s="22"/>
      <c r="BI1246" s="22"/>
    </row>
    <row r="1247">
      <c r="A1247" s="25"/>
      <c r="B1247" s="50"/>
      <c r="C1247" s="56"/>
      <c r="D1247" s="120"/>
      <c r="E1247" s="53"/>
      <c r="H1247" s="106"/>
      <c r="I1247" s="72"/>
      <c r="J1247" s="21"/>
      <c r="K1247" s="21"/>
      <c r="L1247" s="21"/>
      <c r="M1247" s="22"/>
      <c r="N1247" s="22"/>
      <c r="O1247" s="22"/>
      <c r="P1247" s="22"/>
      <c r="Q1247" s="22"/>
      <c r="R1247" s="23"/>
      <c r="S1247" s="22"/>
      <c r="T1247" s="22"/>
      <c r="U1247" s="22"/>
      <c r="V1247" s="22"/>
      <c r="W1247" s="24"/>
      <c r="X1247" s="24"/>
      <c r="Y1247" s="22"/>
      <c r="Z1247" s="22"/>
      <c r="AA1247" s="22"/>
      <c r="AB1247" s="22"/>
      <c r="AC1247" s="22"/>
      <c r="AD1247" s="22"/>
      <c r="AE1247" s="22"/>
      <c r="AF1247" s="22"/>
      <c r="AG1247" s="22"/>
      <c r="AH1247" s="22"/>
      <c r="AI1247" s="22"/>
      <c r="AJ1247" s="22"/>
      <c r="AK1247" s="22"/>
      <c r="AL1247" s="22"/>
      <c r="AM1247" s="22"/>
      <c r="AN1247" s="22"/>
      <c r="AO1247" s="22"/>
      <c r="AP1247" s="22"/>
      <c r="AQ1247" s="22"/>
      <c r="AR1247" s="22"/>
      <c r="AS1247" s="22"/>
      <c r="AT1247" s="22"/>
      <c r="AU1247" s="22"/>
      <c r="AV1247" s="22"/>
      <c r="AW1247" s="22"/>
      <c r="AX1247" s="22"/>
      <c r="AY1247" s="22"/>
      <c r="AZ1247" s="22"/>
      <c r="BA1247" s="22"/>
      <c r="BB1247" s="22"/>
      <c r="BC1247" s="22"/>
      <c r="BD1247" s="22"/>
      <c r="BE1247" s="22"/>
      <c r="BF1247" s="22"/>
      <c r="BG1247" s="22"/>
      <c r="BH1247" s="22"/>
      <c r="BI1247" s="22"/>
    </row>
    <row r="1248">
      <c r="A1248" s="25"/>
      <c r="B1248" s="50"/>
      <c r="C1248" s="56"/>
      <c r="D1248" s="120"/>
      <c r="E1248" s="53"/>
      <c r="H1248" s="106"/>
      <c r="I1248" s="72"/>
      <c r="J1248" s="21"/>
      <c r="K1248" s="21"/>
      <c r="L1248" s="21"/>
      <c r="M1248" s="22"/>
      <c r="N1248" s="22"/>
      <c r="O1248" s="22"/>
      <c r="P1248" s="22"/>
      <c r="Q1248" s="22"/>
      <c r="R1248" s="23"/>
      <c r="S1248" s="22"/>
      <c r="T1248" s="22"/>
      <c r="U1248" s="22"/>
      <c r="V1248" s="22"/>
      <c r="W1248" s="24"/>
      <c r="X1248" s="24"/>
      <c r="Y1248" s="22"/>
      <c r="Z1248" s="22"/>
      <c r="AA1248" s="22"/>
      <c r="AB1248" s="22"/>
      <c r="AC1248" s="22"/>
      <c r="AD1248" s="22"/>
      <c r="AE1248" s="22"/>
      <c r="AF1248" s="22"/>
      <c r="AG1248" s="22"/>
      <c r="AH1248" s="22"/>
      <c r="AI1248" s="22"/>
      <c r="AJ1248" s="22"/>
      <c r="AK1248" s="22"/>
      <c r="AL1248" s="22"/>
      <c r="AM1248" s="22"/>
      <c r="AN1248" s="22"/>
      <c r="AO1248" s="22"/>
      <c r="AP1248" s="22"/>
      <c r="AQ1248" s="22"/>
      <c r="AR1248" s="22"/>
      <c r="AS1248" s="22"/>
      <c r="AT1248" s="22"/>
      <c r="AU1248" s="22"/>
      <c r="AV1248" s="22"/>
      <c r="AW1248" s="22"/>
      <c r="AX1248" s="22"/>
      <c r="AY1248" s="22"/>
      <c r="AZ1248" s="22"/>
      <c r="BA1248" s="22"/>
      <c r="BB1248" s="22"/>
      <c r="BC1248" s="22"/>
      <c r="BD1248" s="22"/>
      <c r="BE1248" s="22"/>
      <c r="BF1248" s="22"/>
      <c r="BG1248" s="22"/>
      <c r="BH1248" s="22"/>
      <c r="BI1248" s="22"/>
    </row>
    <row r="1249">
      <c r="A1249" s="25"/>
      <c r="B1249" s="50"/>
      <c r="C1249" s="56"/>
      <c r="D1249" s="120"/>
      <c r="E1249" s="53"/>
      <c r="H1249" s="106"/>
      <c r="I1249" s="72"/>
      <c r="J1249" s="21"/>
      <c r="K1249" s="21"/>
      <c r="L1249" s="21"/>
      <c r="M1249" s="22"/>
      <c r="N1249" s="22"/>
      <c r="O1249" s="22"/>
      <c r="P1249" s="22"/>
      <c r="Q1249" s="22"/>
      <c r="R1249" s="23"/>
      <c r="S1249" s="22"/>
      <c r="T1249" s="22"/>
      <c r="U1249" s="22"/>
      <c r="V1249" s="22"/>
      <c r="W1249" s="24"/>
      <c r="X1249" s="24"/>
      <c r="Y1249" s="22"/>
      <c r="Z1249" s="22"/>
      <c r="AA1249" s="22"/>
      <c r="AB1249" s="22"/>
      <c r="AC1249" s="22"/>
      <c r="AD1249" s="22"/>
      <c r="AE1249" s="22"/>
      <c r="AF1249" s="22"/>
      <c r="AG1249" s="22"/>
      <c r="AH1249" s="22"/>
      <c r="AI1249" s="22"/>
      <c r="AJ1249" s="22"/>
      <c r="AK1249" s="22"/>
      <c r="AL1249" s="22"/>
      <c r="AM1249" s="22"/>
      <c r="AN1249" s="22"/>
      <c r="AO1249" s="22"/>
      <c r="AP1249" s="22"/>
      <c r="AQ1249" s="22"/>
      <c r="AR1249" s="22"/>
      <c r="AS1249" s="22"/>
      <c r="AT1249" s="22"/>
      <c r="AU1249" s="22"/>
      <c r="AV1249" s="22"/>
      <c r="AW1249" s="22"/>
      <c r="AX1249" s="22"/>
      <c r="AY1249" s="22"/>
      <c r="AZ1249" s="22"/>
      <c r="BA1249" s="22"/>
      <c r="BB1249" s="22"/>
      <c r="BC1249" s="22"/>
      <c r="BD1249" s="22"/>
      <c r="BE1249" s="22"/>
      <c r="BF1249" s="22"/>
      <c r="BG1249" s="22"/>
      <c r="BH1249" s="22"/>
      <c r="BI1249" s="22"/>
    </row>
    <row r="1250">
      <c r="A1250" s="25"/>
      <c r="B1250" s="50"/>
      <c r="C1250" s="56"/>
      <c r="D1250" s="120"/>
      <c r="E1250" s="53"/>
      <c r="H1250" s="106"/>
      <c r="I1250" s="72"/>
      <c r="J1250" s="21"/>
      <c r="K1250" s="21"/>
      <c r="L1250" s="21"/>
      <c r="M1250" s="22"/>
      <c r="N1250" s="22"/>
      <c r="O1250" s="22"/>
      <c r="P1250" s="22"/>
      <c r="Q1250" s="22"/>
      <c r="R1250" s="23"/>
      <c r="S1250" s="22"/>
      <c r="T1250" s="22"/>
      <c r="U1250" s="22"/>
      <c r="V1250" s="22"/>
      <c r="W1250" s="24"/>
      <c r="X1250" s="24"/>
      <c r="Y1250" s="22"/>
      <c r="Z1250" s="22"/>
      <c r="AA1250" s="22"/>
      <c r="AB1250" s="22"/>
      <c r="AC1250" s="22"/>
      <c r="AD1250" s="22"/>
      <c r="AE1250" s="22"/>
      <c r="AF1250" s="22"/>
      <c r="AG1250" s="22"/>
      <c r="AH1250" s="22"/>
      <c r="AI1250" s="22"/>
      <c r="AJ1250" s="22"/>
      <c r="AK1250" s="22"/>
      <c r="AL1250" s="22"/>
      <c r="AM1250" s="22"/>
      <c r="AN1250" s="22"/>
      <c r="AO1250" s="22"/>
      <c r="AP1250" s="22"/>
      <c r="AQ1250" s="22"/>
      <c r="AR1250" s="22"/>
      <c r="AS1250" s="22"/>
      <c r="AT1250" s="22"/>
      <c r="AU1250" s="22"/>
      <c r="AV1250" s="22"/>
      <c r="AW1250" s="22"/>
      <c r="AX1250" s="22"/>
      <c r="AY1250" s="22"/>
      <c r="AZ1250" s="22"/>
      <c r="BA1250" s="22"/>
      <c r="BB1250" s="22"/>
      <c r="BC1250" s="22"/>
      <c r="BD1250" s="22"/>
      <c r="BE1250" s="22"/>
      <c r="BF1250" s="22"/>
      <c r="BG1250" s="22"/>
      <c r="BH1250" s="22"/>
      <c r="BI1250" s="22"/>
    </row>
    <row r="1251">
      <c r="A1251" s="25"/>
      <c r="B1251" s="50"/>
      <c r="C1251" s="56"/>
      <c r="D1251" s="120"/>
      <c r="E1251" s="53"/>
      <c r="H1251" s="106"/>
      <c r="I1251" s="72"/>
      <c r="J1251" s="21"/>
      <c r="K1251" s="21"/>
      <c r="L1251" s="21"/>
      <c r="M1251" s="22"/>
      <c r="N1251" s="22"/>
      <c r="O1251" s="22"/>
      <c r="P1251" s="22"/>
      <c r="Q1251" s="22"/>
      <c r="R1251" s="23"/>
      <c r="S1251" s="22"/>
      <c r="T1251" s="22"/>
      <c r="U1251" s="22"/>
      <c r="V1251" s="22"/>
      <c r="W1251" s="24"/>
      <c r="X1251" s="24"/>
      <c r="Y1251" s="22"/>
      <c r="Z1251" s="22"/>
      <c r="AA1251" s="22"/>
      <c r="AB1251" s="22"/>
      <c r="AC1251" s="22"/>
      <c r="AD1251" s="22"/>
      <c r="AE1251" s="22"/>
      <c r="AF1251" s="22"/>
      <c r="AG1251" s="22"/>
      <c r="AH1251" s="22"/>
      <c r="AI1251" s="22"/>
      <c r="AJ1251" s="22"/>
      <c r="AK1251" s="22"/>
      <c r="AL1251" s="22"/>
      <c r="AM1251" s="22"/>
      <c r="AN1251" s="22"/>
      <c r="AO1251" s="22"/>
      <c r="AP1251" s="22"/>
      <c r="AQ1251" s="22"/>
      <c r="AR1251" s="22"/>
      <c r="AS1251" s="22"/>
      <c r="AT1251" s="22"/>
      <c r="AU1251" s="22"/>
      <c r="AV1251" s="22"/>
      <c r="AW1251" s="22"/>
      <c r="AX1251" s="22"/>
      <c r="AY1251" s="22"/>
      <c r="AZ1251" s="22"/>
      <c r="BA1251" s="22"/>
      <c r="BB1251" s="22"/>
      <c r="BC1251" s="22"/>
      <c r="BD1251" s="22"/>
      <c r="BE1251" s="22"/>
      <c r="BF1251" s="22"/>
      <c r="BG1251" s="22"/>
      <c r="BH1251" s="22"/>
      <c r="BI1251" s="22"/>
    </row>
    <row r="1252">
      <c r="A1252" s="25"/>
      <c r="B1252" s="50"/>
      <c r="C1252" s="56"/>
      <c r="D1252" s="120"/>
      <c r="E1252" s="53"/>
      <c r="H1252" s="106"/>
      <c r="I1252" s="72"/>
      <c r="J1252" s="21"/>
      <c r="K1252" s="21"/>
      <c r="L1252" s="21"/>
      <c r="M1252" s="22"/>
      <c r="N1252" s="22"/>
      <c r="O1252" s="22"/>
      <c r="P1252" s="22"/>
      <c r="Q1252" s="22"/>
      <c r="R1252" s="23"/>
      <c r="S1252" s="22"/>
      <c r="T1252" s="22"/>
      <c r="U1252" s="22"/>
      <c r="V1252" s="22"/>
      <c r="W1252" s="24"/>
      <c r="X1252" s="24"/>
      <c r="Y1252" s="22"/>
      <c r="Z1252" s="22"/>
      <c r="AA1252" s="22"/>
      <c r="AB1252" s="22"/>
      <c r="AC1252" s="22"/>
      <c r="AD1252" s="22"/>
      <c r="AE1252" s="22"/>
      <c r="AF1252" s="22"/>
      <c r="AG1252" s="22"/>
      <c r="AH1252" s="22"/>
      <c r="AI1252" s="22"/>
      <c r="AJ1252" s="22"/>
      <c r="AK1252" s="22"/>
      <c r="AL1252" s="22"/>
      <c r="AM1252" s="22"/>
      <c r="AN1252" s="22"/>
      <c r="AO1252" s="22"/>
      <c r="AP1252" s="22"/>
      <c r="AQ1252" s="22"/>
      <c r="AR1252" s="22"/>
      <c r="AS1252" s="22"/>
      <c r="AT1252" s="22"/>
      <c r="AU1252" s="22"/>
      <c r="AV1252" s="22"/>
      <c r="AW1252" s="22"/>
      <c r="AX1252" s="22"/>
      <c r="AY1252" s="22"/>
      <c r="AZ1252" s="22"/>
      <c r="BA1252" s="22"/>
      <c r="BB1252" s="22"/>
      <c r="BC1252" s="22"/>
      <c r="BD1252" s="22"/>
      <c r="BE1252" s="22"/>
      <c r="BF1252" s="22"/>
      <c r="BG1252" s="22"/>
      <c r="BH1252" s="22"/>
      <c r="BI1252" s="22"/>
    </row>
    <row r="1253">
      <c r="A1253" s="25"/>
      <c r="B1253" s="50"/>
      <c r="C1253" s="56"/>
      <c r="D1253" s="120"/>
      <c r="E1253" s="53"/>
      <c r="H1253" s="106"/>
      <c r="I1253" s="72"/>
      <c r="J1253" s="21"/>
      <c r="K1253" s="21"/>
      <c r="L1253" s="21"/>
      <c r="M1253" s="22"/>
      <c r="N1253" s="22"/>
      <c r="O1253" s="22"/>
      <c r="P1253" s="22"/>
      <c r="Q1253" s="22"/>
      <c r="R1253" s="23"/>
      <c r="S1253" s="22"/>
      <c r="T1253" s="22"/>
      <c r="U1253" s="22"/>
      <c r="V1253" s="22"/>
      <c r="W1253" s="24"/>
      <c r="X1253" s="24"/>
      <c r="Y1253" s="22"/>
      <c r="Z1253" s="22"/>
      <c r="AA1253" s="22"/>
      <c r="AB1253" s="22"/>
      <c r="AC1253" s="22"/>
      <c r="AD1253" s="22"/>
      <c r="AE1253" s="22"/>
      <c r="AF1253" s="22"/>
      <c r="AG1253" s="22"/>
      <c r="AH1253" s="22"/>
      <c r="AI1253" s="22"/>
      <c r="AJ1253" s="22"/>
      <c r="AK1253" s="22"/>
      <c r="AL1253" s="22"/>
      <c r="AM1253" s="22"/>
      <c r="AN1253" s="22"/>
      <c r="AO1253" s="22"/>
      <c r="AP1253" s="22"/>
      <c r="AQ1253" s="22"/>
      <c r="AR1253" s="22"/>
      <c r="AS1253" s="22"/>
      <c r="AT1253" s="22"/>
      <c r="AU1253" s="22"/>
      <c r="AV1253" s="22"/>
      <c r="AW1253" s="22"/>
      <c r="AX1253" s="22"/>
      <c r="AY1253" s="22"/>
      <c r="AZ1253" s="22"/>
      <c r="BA1253" s="22"/>
      <c r="BB1253" s="22"/>
      <c r="BC1253" s="22"/>
      <c r="BD1253" s="22"/>
      <c r="BE1253" s="22"/>
      <c r="BF1253" s="22"/>
      <c r="BG1253" s="22"/>
      <c r="BH1253" s="22"/>
      <c r="BI1253" s="22"/>
    </row>
    <row r="1254">
      <c r="A1254" s="25"/>
      <c r="B1254" s="50"/>
      <c r="C1254" s="56"/>
      <c r="D1254" s="120"/>
      <c r="E1254" s="53"/>
      <c r="H1254" s="106"/>
      <c r="I1254" s="72"/>
      <c r="J1254" s="21"/>
      <c r="K1254" s="21"/>
      <c r="L1254" s="21"/>
      <c r="M1254" s="22"/>
      <c r="N1254" s="22"/>
      <c r="O1254" s="22"/>
      <c r="P1254" s="22"/>
      <c r="Q1254" s="22"/>
      <c r="R1254" s="23"/>
      <c r="S1254" s="22"/>
      <c r="T1254" s="22"/>
      <c r="U1254" s="22"/>
      <c r="V1254" s="22"/>
      <c r="W1254" s="24"/>
      <c r="X1254" s="24"/>
      <c r="Y1254" s="22"/>
      <c r="Z1254" s="22"/>
      <c r="AA1254" s="22"/>
      <c r="AB1254" s="22"/>
      <c r="AC1254" s="22"/>
      <c r="AD1254" s="22"/>
      <c r="AE1254" s="22"/>
      <c r="AF1254" s="22"/>
      <c r="AG1254" s="22"/>
      <c r="AH1254" s="22"/>
      <c r="AI1254" s="22"/>
      <c r="AJ1254" s="22"/>
      <c r="AK1254" s="22"/>
      <c r="AL1254" s="22"/>
      <c r="AM1254" s="22"/>
      <c r="AN1254" s="22"/>
      <c r="AO1254" s="22"/>
      <c r="AP1254" s="22"/>
      <c r="AQ1254" s="22"/>
      <c r="AR1254" s="22"/>
      <c r="AS1254" s="22"/>
      <c r="AT1254" s="22"/>
      <c r="AU1254" s="22"/>
      <c r="AV1254" s="22"/>
      <c r="AW1254" s="22"/>
      <c r="AX1254" s="22"/>
      <c r="AY1254" s="22"/>
      <c r="AZ1254" s="22"/>
      <c r="BA1254" s="22"/>
      <c r="BB1254" s="22"/>
      <c r="BC1254" s="22"/>
      <c r="BD1254" s="22"/>
      <c r="BE1254" s="22"/>
      <c r="BF1254" s="22"/>
      <c r="BG1254" s="22"/>
      <c r="BH1254" s="22"/>
      <c r="BI1254" s="22"/>
    </row>
    <row r="1255">
      <c r="A1255" s="25"/>
      <c r="B1255" s="50"/>
      <c r="C1255" s="56"/>
      <c r="D1255" s="120"/>
      <c r="E1255" s="53"/>
      <c r="H1255" s="106"/>
      <c r="I1255" s="72"/>
      <c r="J1255" s="21"/>
      <c r="K1255" s="21"/>
      <c r="L1255" s="21"/>
      <c r="M1255" s="22"/>
      <c r="N1255" s="22"/>
      <c r="O1255" s="22"/>
      <c r="P1255" s="22"/>
      <c r="Q1255" s="22"/>
      <c r="R1255" s="23"/>
      <c r="S1255" s="22"/>
      <c r="T1255" s="22"/>
      <c r="U1255" s="22"/>
      <c r="V1255" s="22"/>
      <c r="W1255" s="24"/>
      <c r="X1255" s="24"/>
      <c r="Y1255" s="22"/>
      <c r="Z1255" s="22"/>
      <c r="AA1255" s="22"/>
      <c r="AB1255" s="22"/>
      <c r="AC1255" s="22"/>
      <c r="AD1255" s="22"/>
      <c r="AE1255" s="22"/>
      <c r="AF1255" s="22"/>
      <c r="AG1255" s="22"/>
      <c r="AH1255" s="22"/>
      <c r="AI1255" s="22"/>
      <c r="AJ1255" s="22"/>
      <c r="AK1255" s="22"/>
      <c r="AL1255" s="22"/>
      <c r="AM1255" s="22"/>
      <c r="AN1255" s="22"/>
      <c r="AO1255" s="22"/>
      <c r="AP1255" s="22"/>
      <c r="AQ1255" s="22"/>
      <c r="AR1255" s="22"/>
      <c r="AS1255" s="22"/>
      <c r="AT1255" s="22"/>
      <c r="AU1255" s="22"/>
      <c r="AV1255" s="22"/>
      <c r="AW1255" s="22"/>
      <c r="AX1255" s="22"/>
      <c r="AY1255" s="22"/>
      <c r="AZ1255" s="22"/>
      <c r="BA1255" s="22"/>
      <c r="BB1255" s="22"/>
      <c r="BC1255" s="22"/>
      <c r="BD1255" s="22"/>
      <c r="BE1255" s="22"/>
      <c r="BF1255" s="22"/>
      <c r="BG1255" s="22"/>
      <c r="BH1255" s="22"/>
      <c r="BI1255" s="22"/>
    </row>
    <row r="1256">
      <c r="A1256" s="25"/>
      <c r="B1256" s="50"/>
      <c r="C1256" s="56"/>
      <c r="D1256" s="120"/>
      <c r="E1256" s="53"/>
      <c r="H1256" s="106"/>
      <c r="I1256" s="72"/>
      <c r="J1256" s="21"/>
      <c r="K1256" s="21"/>
      <c r="L1256" s="21"/>
      <c r="M1256" s="22"/>
      <c r="N1256" s="22"/>
      <c r="O1256" s="22"/>
      <c r="P1256" s="22"/>
      <c r="Q1256" s="22"/>
      <c r="R1256" s="23"/>
      <c r="S1256" s="22"/>
      <c r="T1256" s="22"/>
      <c r="U1256" s="22"/>
      <c r="V1256" s="22"/>
      <c r="W1256" s="24"/>
      <c r="X1256" s="24"/>
      <c r="Y1256" s="22"/>
      <c r="Z1256" s="22"/>
      <c r="AA1256" s="22"/>
      <c r="AB1256" s="22"/>
      <c r="AC1256" s="22"/>
      <c r="AD1256" s="22"/>
      <c r="AE1256" s="22"/>
      <c r="AF1256" s="22"/>
      <c r="AG1256" s="22"/>
      <c r="AH1256" s="22"/>
      <c r="AI1256" s="22"/>
      <c r="AJ1256" s="22"/>
      <c r="AK1256" s="22"/>
      <c r="AL1256" s="22"/>
      <c r="AM1256" s="22"/>
      <c r="AN1256" s="22"/>
      <c r="AO1256" s="22"/>
      <c r="AP1256" s="22"/>
      <c r="AQ1256" s="22"/>
      <c r="AR1256" s="22"/>
      <c r="AS1256" s="22"/>
      <c r="AT1256" s="22"/>
      <c r="AU1256" s="22"/>
      <c r="AV1256" s="22"/>
      <c r="AW1256" s="22"/>
      <c r="AX1256" s="22"/>
      <c r="AY1256" s="22"/>
      <c r="AZ1256" s="22"/>
      <c r="BA1256" s="22"/>
      <c r="BB1256" s="22"/>
      <c r="BC1256" s="22"/>
      <c r="BD1256" s="22"/>
      <c r="BE1256" s="22"/>
      <c r="BF1256" s="22"/>
      <c r="BG1256" s="22"/>
      <c r="BH1256" s="22"/>
      <c r="BI1256" s="22"/>
    </row>
    <row r="1257">
      <c r="A1257" s="25"/>
      <c r="B1257" s="50"/>
      <c r="C1257" s="56"/>
      <c r="D1257" s="120"/>
      <c r="E1257" s="53"/>
      <c r="H1257" s="106"/>
      <c r="I1257" s="72"/>
      <c r="J1257" s="21"/>
      <c r="K1257" s="21"/>
      <c r="L1257" s="21"/>
      <c r="M1257" s="22"/>
      <c r="N1257" s="22"/>
      <c r="O1257" s="22"/>
      <c r="P1257" s="22"/>
      <c r="Q1257" s="22"/>
      <c r="R1257" s="23"/>
      <c r="S1257" s="22"/>
      <c r="T1257" s="22"/>
      <c r="U1257" s="22"/>
      <c r="V1257" s="22"/>
      <c r="W1257" s="24"/>
      <c r="X1257" s="24"/>
      <c r="Y1257" s="22"/>
      <c r="Z1257" s="22"/>
      <c r="AA1257" s="22"/>
      <c r="AB1257" s="22"/>
      <c r="AC1257" s="22"/>
      <c r="AD1257" s="22"/>
      <c r="AE1257" s="22"/>
      <c r="AF1257" s="22"/>
      <c r="AG1257" s="22"/>
      <c r="AH1257" s="22"/>
      <c r="AI1257" s="22"/>
      <c r="AJ1257" s="22"/>
      <c r="AK1257" s="22"/>
      <c r="AL1257" s="22"/>
      <c r="AM1257" s="22"/>
      <c r="AN1257" s="22"/>
      <c r="AO1257" s="22"/>
      <c r="AP1257" s="22"/>
      <c r="AQ1257" s="22"/>
      <c r="AR1257" s="22"/>
      <c r="AS1257" s="22"/>
      <c r="AT1257" s="22"/>
      <c r="AU1257" s="22"/>
      <c r="AV1257" s="22"/>
      <c r="AW1257" s="22"/>
      <c r="AX1257" s="22"/>
      <c r="AY1257" s="22"/>
      <c r="AZ1257" s="22"/>
      <c r="BA1257" s="22"/>
      <c r="BB1257" s="22"/>
      <c r="BC1257" s="22"/>
      <c r="BD1257" s="22"/>
      <c r="BE1257" s="22"/>
      <c r="BF1257" s="22"/>
      <c r="BG1257" s="22"/>
      <c r="BH1257" s="22"/>
      <c r="BI1257" s="22"/>
    </row>
    <row r="1258">
      <c r="A1258" s="25"/>
      <c r="B1258" s="50"/>
      <c r="C1258" s="56"/>
      <c r="D1258" s="120"/>
      <c r="E1258" s="53"/>
      <c r="H1258" s="106"/>
      <c r="I1258" s="72"/>
      <c r="J1258" s="21"/>
      <c r="K1258" s="21"/>
      <c r="L1258" s="21"/>
      <c r="M1258" s="22"/>
      <c r="N1258" s="22"/>
      <c r="O1258" s="22"/>
      <c r="P1258" s="22"/>
      <c r="Q1258" s="22"/>
      <c r="R1258" s="23"/>
      <c r="S1258" s="22"/>
      <c r="T1258" s="22"/>
      <c r="U1258" s="22"/>
      <c r="V1258" s="22"/>
      <c r="W1258" s="24"/>
      <c r="X1258" s="24"/>
      <c r="Y1258" s="22"/>
      <c r="Z1258" s="22"/>
      <c r="AA1258" s="22"/>
      <c r="AB1258" s="22"/>
      <c r="AC1258" s="22"/>
      <c r="AD1258" s="22"/>
      <c r="AE1258" s="22"/>
      <c r="AF1258" s="22"/>
      <c r="AG1258" s="22"/>
      <c r="AH1258" s="22"/>
      <c r="AI1258" s="22"/>
      <c r="AJ1258" s="22"/>
      <c r="AK1258" s="22"/>
      <c r="AL1258" s="22"/>
      <c r="AM1258" s="22"/>
      <c r="AN1258" s="22"/>
      <c r="AO1258" s="22"/>
      <c r="AP1258" s="22"/>
      <c r="AQ1258" s="22"/>
      <c r="AR1258" s="22"/>
      <c r="AS1258" s="22"/>
      <c r="AT1258" s="22"/>
      <c r="AU1258" s="22"/>
      <c r="AV1258" s="22"/>
      <c r="AW1258" s="22"/>
      <c r="AX1258" s="22"/>
      <c r="AY1258" s="22"/>
      <c r="AZ1258" s="22"/>
      <c r="BA1258" s="22"/>
      <c r="BB1258" s="22"/>
      <c r="BC1258" s="22"/>
      <c r="BD1258" s="22"/>
      <c r="BE1258" s="22"/>
      <c r="BF1258" s="22"/>
      <c r="BG1258" s="22"/>
      <c r="BH1258" s="22"/>
      <c r="BI1258" s="22"/>
    </row>
    <row r="1259">
      <c r="A1259" s="25"/>
      <c r="B1259" s="50"/>
      <c r="C1259" s="56"/>
      <c r="D1259" s="120"/>
      <c r="E1259" s="53"/>
      <c r="H1259" s="106"/>
      <c r="I1259" s="72"/>
      <c r="J1259" s="21"/>
      <c r="K1259" s="21"/>
      <c r="L1259" s="21"/>
      <c r="M1259" s="22"/>
      <c r="N1259" s="22"/>
      <c r="O1259" s="22"/>
      <c r="P1259" s="22"/>
      <c r="Q1259" s="22"/>
      <c r="R1259" s="23"/>
      <c r="S1259" s="22"/>
      <c r="T1259" s="22"/>
      <c r="U1259" s="22"/>
      <c r="V1259" s="22"/>
      <c r="W1259" s="24"/>
      <c r="X1259" s="24"/>
      <c r="Y1259" s="22"/>
      <c r="Z1259" s="22"/>
      <c r="AA1259" s="22"/>
      <c r="AB1259" s="22"/>
      <c r="AC1259" s="22"/>
      <c r="AD1259" s="22"/>
      <c r="AE1259" s="22"/>
      <c r="AF1259" s="22"/>
      <c r="AG1259" s="22"/>
      <c r="AH1259" s="22"/>
      <c r="AI1259" s="22"/>
      <c r="AJ1259" s="22"/>
      <c r="AK1259" s="22"/>
      <c r="AL1259" s="22"/>
      <c r="AM1259" s="22"/>
      <c r="AN1259" s="22"/>
      <c r="AO1259" s="22"/>
      <c r="AP1259" s="22"/>
      <c r="AQ1259" s="22"/>
      <c r="AR1259" s="22"/>
      <c r="AS1259" s="22"/>
      <c r="AT1259" s="22"/>
      <c r="AU1259" s="22"/>
      <c r="AV1259" s="22"/>
      <c r="AW1259" s="22"/>
      <c r="AX1259" s="22"/>
      <c r="AY1259" s="22"/>
      <c r="AZ1259" s="22"/>
      <c r="BA1259" s="22"/>
      <c r="BB1259" s="22"/>
      <c r="BC1259" s="22"/>
      <c r="BD1259" s="22"/>
      <c r="BE1259" s="22"/>
      <c r="BF1259" s="22"/>
      <c r="BG1259" s="22"/>
      <c r="BH1259" s="22"/>
      <c r="BI1259" s="22"/>
    </row>
    <row r="1260">
      <c r="A1260" s="25"/>
      <c r="B1260" s="50"/>
      <c r="C1260" s="56"/>
      <c r="D1260" s="120"/>
      <c r="E1260" s="53"/>
      <c r="H1260" s="106"/>
      <c r="I1260" s="72"/>
      <c r="J1260" s="21"/>
      <c r="K1260" s="21"/>
      <c r="L1260" s="21"/>
      <c r="M1260" s="22"/>
      <c r="N1260" s="22"/>
      <c r="O1260" s="22"/>
      <c r="P1260" s="22"/>
      <c r="Q1260" s="22"/>
      <c r="R1260" s="23"/>
      <c r="S1260" s="22"/>
      <c r="T1260" s="22"/>
      <c r="U1260" s="22"/>
      <c r="V1260" s="22"/>
      <c r="W1260" s="24"/>
      <c r="X1260" s="24"/>
      <c r="Y1260" s="22"/>
      <c r="Z1260" s="22"/>
      <c r="AA1260" s="22"/>
      <c r="AB1260" s="22"/>
      <c r="AC1260" s="22"/>
      <c r="AD1260" s="22"/>
      <c r="AE1260" s="22"/>
      <c r="AF1260" s="22"/>
      <c r="AG1260" s="22"/>
      <c r="AH1260" s="22"/>
      <c r="AI1260" s="22"/>
      <c r="AJ1260" s="22"/>
      <c r="AK1260" s="22"/>
      <c r="AL1260" s="22"/>
      <c r="AM1260" s="22"/>
      <c r="AN1260" s="22"/>
      <c r="AO1260" s="22"/>
      <c r="AP1260" s="22"/>
      <c r="AQ1260" s="22"/>
      <c r="AR1260" s="22"/>
      <c r="AS1260" s="22"/>
      <c r="AT1260" s="22"/>
      <c r="AU1260" s="22"/>
      <c r="AV1260" s="22"/>
      <c r="AW1260" s="22"/>
      <c r="AX1260" s="22"/>
      <c r="AY1260" s="22"/>
      <c r="AZ1260" s="22"/>
      <c r="BA1260" s="22"/>
      <c r="BB1260" s="22"/>
      <c r="BC1260" s="22"/>
      <c r="BD1260" s="22"/>
      <c r="BE1260" s="22"/>
      <c r="BF1260" s="22"/>
      <c r="BG1260" s="22"/>
      <c r="BH1260" s="22"/>
      <c r="BI1260" s="22"/>
    </row>
    <row r="1261">
      <c r="A1261" s="25"/>
      <c r="B1261" s="50"/>
      <c r="C1261" s="56"/>
      <c r="D1261" s="120"/>
      <c r="E1261" s="53"/>
      <c r="H1261" s="106"/>
      <c r="I1261" s="72"/>
      <c r="J1261" s="21"/>
      <c r="K1261" s="21"/>
      <c r="L1261" s="21"/>
      <c r="M1261" s="22"/>
      <c r="N1261" s="22"/>
      <c r="O1261" s="22"/>
      <c r="P1261" s="22"/>
      <c r="Q1261" s="22"/>
      <c r="R1261" s="23"/>
      <c r="S1261" s="22"/>
      <c r="T1261" s="22"/>
      <c r="U1261" s="22"/>
      <c r="V1261" s="22"/>
      <c r="W1261" s="24"/>
      <c r="X1261" s="24"/>
      <c r="Y1261" s="22"/>
      <c r="Z1261" s="22"/>
      <c r="AA1261" s="22"/>
      <c r="AB1261" s="22"/>
      <c r="AC1261" s="22"/>
      <c r="AD1261" s="22"/>
      <c r="AE1261" s="22"/>
      <c r="AF1261" s="22"/>
      <c r="AG1261" s="22"/>
      <c r="AH1261" s="22"/>
      <c r="AI1261" s="22"/>
      <c r="AJ1261" s="22"/>
      <c r="AK1261" s="22"/>
      <c r="AL1261" s="22"/>
      <c r="AM1261" s="22"/>
      <c r="AN1261" s="22"/>
      <c r="AO1261" s="22"/>
      <c r="AP1261" s="22"/>
      <c r="AQ1261" s="22"/>
      <c r="AR1261" s="22"/>
      <c r="AS1261" s="22"/>
      <c r="AT1261" s="22"/>
      <c r="AU1261" s="22"/>
      <c r="AV1261" s="22"/>
      <c r="AW1261" s="22"/>
      <c r="AX1261" s="22"/>
      <c r="AY1261" s="22"/>
      <c r="AZ1261" s="22"/>
      <c r="BA1261" s="22"/>
      <c r="BB1261" s="22"/>
      <c r="BC1261" s="22"/>
      <c r="BD1261" s="22"/>
      <c r="BE1261" s="22"/>
      <c r="BF1261" s="22"/>
      <c r="BG1261" s="22"/>
      <c r="BH1261" s="22"/>
      <c r="BI1261" s="22"/>
    </row>
    <row r="1262">
      <c r="A1262" s="25"/>
      <c r="B1262" s="50"/>
      <c r="C1262" s="56"/>
      <c r="D1262" s="120"/>
      <c r="E1262" s="53"/>
      <c r="H1262" s="106"/>
      <c r="I1262" s="72"/>
      <c r="J1262" s="21"/>
      <c r="K1262" s="21"/>
      <c r="L1262" s="21"/>
      <c r="M1262" s="22"/>
      <c r="N1262" s="22"/>
      <c r="O1262" s="22"/>
      <c r="P1262" s="22"/>
      <c r="Q1262" s="22"/>
      <c r="R1262" s="23"/>
      <c r="S1262" s="22"/>
      <c r="T1262" s="22"/>
      <c r="U1262" s="22"/>
      <c r="V1262" s="22"/>
      <c r="W1262" s="24"/>
      <c r="X1262" s="24"/>
      <c r="Y1262" s="22"/>
      <c r="Z1262" s="22"/>
      <c r="AA1262" s="22"/>
      <c r="AB1262" s="22"/>
      <c r="AC1262" s="22"/>
      <c r="AD1262" s="22"/>
      <c r="AE1262" s="22"/>
      <c r="AF1262" s="22"/>
      <c r="AG1262" s="22"/>
      <c r="AH1262" s="22"/>
      <c r="AI1262" s="22"/>
      <c r="AJ1262" s="22"/>
      <c r="AK1262" s="22"/>
      <c r="AL1262" s="22"/>
      <c r="AM1262" s="22"/>
      <c r="AN1262" s="22"/>
      <c r="AO1262" s="22"/>
      <c r="AP1262" s="22"/>
      <c r="AQ1262" s="22"/>
      <c r="AR1262" s="22"/>
      <c r="AS1262" s="22"/>
      <c r="AT1262" s="22"/>
      <c r="AU1262" s="22"/>
      <c r="AV1262" s="22"/>
      <c r="AW1262" s="22"/>
      <c r="AX1262" s="22"/>
      <c r="AY1262" s="22"/>
      <c r="AZ1262" s="22"/>
      <c r="BA1262" s="22"/>
      <c r="BB1262" s="22"/>
      <c r="BC1262" s="22"/>
      <c r="BD1262" s="22"/>
      <c r="BE1262" s="22"/>
      <c r="BF1262" s="22"/>
      <c r="BG1262" s="22"/>
      <c r="BH1262" s="22"/>
      <c r="BI1262" s="22"/>
    </row>
    <row r="1263">
      <c r="A1263" s="25"/>
      <c r="B1263" s="50"/>
      <c r="C1263" s="56"/>
      <c r="D1263" s="120"/>
      <c r="E1263" s="53"/>
      <c r="H1263" s="106"/>
      <c r="I1263" s="72"/>
      <c r="J1263" s="21"/>
      <c r="K1263" s="21"/>
      <c r="L1263" s="21"/>
      <c r="M1263" s="22"/>
      <c r="N1263" s="22"/>
      <c r="O1263" s="22"/>
      <c r="P1263" s="22"/>
      <c r="Q1263" s="22"/>
      <c r="R1263" s="23"/>
      <c r="S1263" s="22"/>
      <c r="T1263" s="22"/>
      <c r="U1263" s="22"/>
      <c r="V1263" s="22"/>
      <c r="W1263" s="24"/>
      <c r="X1263" s="24"/>
      <c r="Y1263" s="22"/>
      <c r="Z1263" s="22"/>
      <c r="AA1263" s="22"/>
      <c r="AB1263" s="22"/>
      <c r="AC1263" s="22"/>
      <c r="AD1263" s="22"/>
      <c r="AE1263" s="22"/>
      <c r="AF1263" s="22"/>
      <c r="AG1263" s="22"/>
      <c r="AH1263" s="22"/>
      <c r="AI1263" s="22"/>
      <c r="AJ1263" s="22"/>
      <c r="AK1263" s="22"/>
      <c r="AL1263" s="22"/>
      <c r="AM1263" s="22"/>
      <c r="AN1263" s="22"/>
      <c r="AO1263" s="22"/>
      <c r="AP1263" s="22"/>
      <c r="AQ1263" s="22"/>
      <c r="AR1263" s="22"/>
      <c r="AS1263" s="22"/>
      <c r="AT1263" s="22"/>
      <c r="AU1263" s="22"/>
      <c r="AV1263" s="22"/>
      <c r="AW1263" s="22"/>
      <c r="AX1263" s="22"/>
      <c r="AY1263" s="22"/>
      <c r="AZ1263" s="22"/>
      <c r="BA1263" s="22"/>
      <c r="BB1263" s="22"/>
      <c r="BC1263" s="22"/>
      <c r="BD1263" s="22"/>
      <c r="BE1263" s="22"/>
      <c r="BF1263" s="22"/>
      <c r="BG1263" s="22"/>
      <c r="BH1263" s="22"/>
      <c r="BI1263" s="22"/>
    </row>
    <row r="1264">
      <c r="A1264" s="25"/>
      <c r="B1264" s="50"/>
      <c r="C1264" s="56"/>
      <c r="D1264" s="120"/>
      <c r="E1264" s="53"/>
      <c r="H1264" s="106"/>
      <c r="I1264" s="72"/>
      <c r="J1264" s="21"/>
      <c r="K1264" s="21"/>
      <c r="L1264" s="21"/>
      <c r="M1264" s="22"/>
      <c r="N1264" s="22"/>
      <c r="O1264" s="22"/>
      <c r="P1264" s="22"/>
      <c r="Q1264" s="22"/>
      <c r="R1264" s="23"/>
      <c r="S1264" s="22"/>
      <c r="T1264" s="22"/>
      <c r="U1264" s="22"/>
      <c r="V1264" s="22"/>
      <c r="W1264" s="24"/>
      <c r="X1264" s="24"/>
      <c r="Y1264" s="22"/>
      <c r="Z1264" s="22"/>
      <c r="AA1264" s="22"/>
      <c r="AB1264" s="22"/>
      <c r="AC1264" s="22"/>
      <c r="AD1264" s="22"/>
      <c r="AE1264" s="22"/>
      <c r="AF1264" s="22"/>
      <c r="AG1264" s="22"/>
      <c r="AH1264" s="22"/>
      <c r="AI1264" s="22"/>
      <c r="AJ1264" s="22"/>
      <c r="AK1264" s="22"/>
      <c r="AL1264" s="22"/>
      <c r="AM1264" s="22"/>
      <c r="AN1264" s="22"/>
      <c r="AO1264" s="22"/>
      <c r="AP1264" s="22"/>
      <c r="AQ1264" s="22"/>
      <c r="AR1264" s="22"/>
      <c r="AS1264" s="22"/>
      <c r="AT1264" s="22"/>
      <c r="AU1264" s="22"/>
      <c r="AV1264" s="22"/>
      <c r="AW1264" s="22"/>
      <c r="AX1264" s="22"/>
      <c r="AY1264" s="22"/>
      <c r="AZ1264" s="22"/>
      <c r="BA1264" s="22"/>
      <c r="BB1264" s="22"/>
      <c r="BC1264" s="22"/>
      <c r="BD1264" s="22"/>
      <c r="BE1264" s="22"/>
      <c r="BF1264" s="22"/>
      <c r="BG1264" s="22"/>
      <c r="BH1264" s="22"/>
      <c r="BI1264" s="22"/>
    </row>
    <row r="1265">
      <c r="A1265" s="25"/>
      <c r="B1265" s="50"/>
      <c r="C1265" s="56"/>
      <c r="D1265" s="120"/>
      <c r="E1265" s="53"/>
      <c r="H1265" s="106"/>
      <c r="I1265" s="72"/>
      <c r="J1265" s="21"/>
      <c r="K1265" s="21"/>
      <c r="L1265" s="21"/>
      <c r="M1265" s="22"/>
      <c r="N1265" s="22"/>
      <c r="O1265" s="22"/>
      <c r="P1265" s="22"/>
      <c r="Q1265" s="22"/>
      <c r="R1265" s="23"/>
      <c r="S1265" s="22"/>
      <c r="T1265" s="22"/>
      <c r="U1265" s="22"/>
      <c r="V1265" s="22"/>
      <c r="W1265" s="24"/>
      <c r="X1265" s="24"/>
      <c r="Y1265" s="22"/>
      <c r="Z1265" s="22"/>
      <c r="AA1265" s="22"/>
      <c r="AB1265" s="22"/>
      <c r="AC1265" s="22"/>
      <c r="AD1265" s="22"/>
      <c r="AE1265" s="22"/>
      <c r="AF1265" s="22"/>
      <c r="AG1265" s="22"/>
      <c r="AH1265" s="22"/>
      <c r="AI1265" s="22"/>
      <c r="AJ1265" s="22"/>
      <c r="AK1265" s="22"/>
      <c r="AL1265" s="22"/>
      <c r="AM1265" s="22"/>
      <c r="AN1265" s="22"/>
      <c r="AO1265" s="22"/>
      <c r="AP1265" s="22"/>
      <c r="AQ1265" s="22"/>
      <c r="AR1265" s="22"/>
      <c r="AS1265" s="22"/>
      <c r="AT1265" s="22"/>
      <c r="AU1265" s="22"/>
      <c r="AV1265" s="22"/>
      <c r="AW1265" s="22"/>
      <c r="AX1265" s="22"/>
      <c r="AY1265" s="22"/>
      <c r="AZ1265" s="22"/>
      <c r="BA1265" s="22"/>
      <c r="BB1265" s="22"/>
      <c r="BC1265" s="22"/>
      <c r="BD1265" s="22"/>
      <c r="BE1265" s="22"/>
      <c r="BF1265" s="22"/>
      <c r="BG1265" s="22"/>
      <c r="BH1265" s="22"/>
      <c r="BI1265" s="22"/>
    </row>
    <row r="1266">
      <c r="A1266" s="25"/>
      <c r="B1266" s="50"/>
      <c r="C1266" s="56"/>
      <c r="D1266" s="120"/>
      <c r="E1266" s="53"/>
      <c r="H1266" s="106"/>
      <c r="I1266" s="72"/>
      <c r="J1266" s="21"/>
      <c r="K1266" s="21"/>
      <c r="L1266" s="21"/>
      <c r="M1266" s="22"/>
      <c r="N1266" s="22"/>
      <c r="O1266" s="22"/>
      <c r="P1266" s="22"/>
      <c r="Q1266" s="22"/>
      <c r="R1266" s="23"/>
      <c r="S1266" s="22"/>
      <c r="T1266" s="22"/>
      <c r="U1266" s="22"/>
      <c r="V1266" s="22"/>
      <c r="W1266" s="24"/>
      <c r="X1266" s="24"/>
      <c r="Y1266" s="22"/>
      <c r="Z1266" s="22"/>
      <c r="AA1266" s="22"/>
      <c r="AB1266" s="22"/>
      <c r="AC1266" s="22"/>
      <c r="AD1266" s="22"/>
      <c r="AE1266" s="22"/>
      <c r="AF1266" s="22"/>
      <c r="AG1266" s="22"/>
      <c r="AH1266" s="22"/>
      <c r="AI1266" s="22"/>
      <c r="AJ1266" s="22"/>
      <c r="AK1266" s="22"/>
      <c r="AL1266" s="22"/>
      <c r="AM1266" s="22"/>
      <c r="AN1266" s="22"/>
      <c r="AO1266" s="22"/>
      <c r="AP1266" s="22"/>
      <c r="AQ1266" s="22"/>
      <c r="AR1266" s="22"/>
      <c r="AS1266" s="22"/>
      <c r="AT1266" s="22"/>
      <c r="AU1266" s="22"/>
      <c r="AV1266" s="22"/>
      <c r="AW1266" s="22"/>
      <c r="AX1266" s="22"/>
      <c r="AY1266" s="22"/>
      <c r="AZ1266" s="22"/>
      <c r="BA1266" s="22"/>
      <c r="BB1266" s="22"/>
      <c r="BC1266" s="22"/>
      <c r="BD1266" s="22"/>
      <c r="BE1266" s="22"/>
      <c r="BF1266" s="22"/>
      <c r="BG1266" s="22"/>
      <c r="BH1266" s="22"/>
      <c r="BI1266" s="22"/>
    </row>
    <row r="1267">
      <c r="A1267" s="25"/>
      <c r="B1267" s="50"/>
      <c r="C1267" s="56"/>
      <c r="D1267" s="120"/>
      <c r="E1267" s="53"/>
      <c r="H1267" s="106"/>
      <c r="I1267" s="72"/>
      <c r="J1267" s="21"/>
      <c r="K1267" s="21"/>
      <c r="L1267" s="21"/>
      <c r="M1267" s="22"/>
      <c r="N1267" s="22"/>
      <c r="O1267" s="22"/>
      <c r="P1267" s="22"/>
      <c r="Q1267" s="22"/>
      <c r="R1267" s="23"/>
      <c r="S1267" s="22"/>
      <c r="T1267" s="22"/>
      <c r="U1267" s="22"/>
      <c r="V1267" s="22"/>
      <c r="W1267" s="24"/>
      <c r="X1267" s="24"/>
      <c r="Y1267" s="22"/>
      <c r="Z1267" s="22"/>
      <c r="AA1267" s="22"/>
      <c r="AB1267" s="22"/>
      <c r="AC1267" s="22"/>
      <c r="AD1267" s="22"/>
      <c r="AE1267" s="22"/>
      <c r="AF1267" s="22"/>
      <c r="AG1267" s="22"/>
      <c r="AH1267" s="22"/>
      <c r="AI1267" s="22"/>
      <c r="AJ1267" s="22"/>
      <c r="AK1267" s="22"/>
      <c r="AL1267" s="22"/>
      <c r="AM1267" s="22"/>
      <c r="AN1267" s="22"/>
      <c r="AO1267" s="22"/>
      <c r="AP1267" s="22"/>
      <c r="AQ1267" s="22"/>
      <c r="AR1267" s="22"/>
      <c r="AS1267" s="22"/>
      <c r="AT1267" s="22"/>
      <c r="AU1267" s="22"/>
      <c r="AV1267" s="22"/>
      <c r="AW1267" s="22"/>
      <c r="AX1267" s="22"/>
      <c r="AY1267" s="22"/>
      <c r="AZ1267" s="22"/>
      <c r="BA1267" s="22"/>
      <c r="BB1267" s="22"/>
      <c r="BC1267" s="22"/>
      <c r="BD1267" s="22"/>
      <c r="BE1267" s="22"/>
      <c r="BF1267" s="22"/>
      <c r="BG1267" s="22"/>
      <c r="BH1267" s="22"/>
      <c r="BI1267" s="22"/>
    </row>
    <row r="1268">
      <c r="A1268" s="25"/>
      <c r="B1268" s="50"/>
      <c r="C1268" s="56"/>
      <c r="D1268" s="120"/>
      <c r="E1268" s="53"/>
      <c r="H1268" s="106"/>
      <c r="I1268" s="72"/>
      <c r="J1268" s="21"/>
      <c r="K1268" s="21"/>
      <c r="L1268" s="21"/>
      <c r="M1268" s="22"/>
      <c r="N1268" s="22"/>
      <c r="O1268" s="22"/>
      <c r="P1268" s="22"/>
      <c r="Q1268" s="22"/>
      <c r="R1268" s="23"/>
      <c r="S1268" s="22"/>
      <c r="T1268" s="22"/>
      <c r="U1268" s="22"/>
      <c r="V1268" s="22"/>
      <c r="W1268" s="24"/>
      <c r="X1268" s="24"/>
      <c r="Y1268" s="22"/>
      <c r="Z1268" s="22"/>
      <c r="AA1268" s="22"/>
      <c r="AB1268" s="22"/>
      <c r="AC1268" s="22"/>
      <c r="AD1268" s="22"/>
      <c r="AE1268" s="22"/>
      <c r="AF1268" s="22"/>
      <c r="AG1268" s="22"/>
      <c r="AH1268" s="22"/>
      <c r="AI1268" s="22"/>
      <c r="AJ1268" s="22"/>
      <c r="AK1268" s="22"/>
      <c r="AL1268" s="22"/>
      <c r="AM1268" s="22"/>
      <c r="AN1268" s="22"/>
      <c r="AO1268" s="22"/>
      <c r="AP1268" s="22"/>
      <c r="AQ1268" s="22"/>
      <c r="AR1268" s="22"/>
      <c r="AS1268" s="22"/>
      <c r="AT1268" s="22"/>
      <c r="AU1268" s="22"/>
      <c r="AV1268" s="22"/>
      <c r="AW1268" s="22"/>
      <c r="AX1268" s="22"/>
      <c r="AY1268" s="22"/>
      <c r="AZ1268" s="22"/>
      <c r="BA1268" s="22"/>
      <c r="BB1268" s="22"/>
      <c r="BC1268" s="22"/>
      <c r="BD1268" s="22"/>
      <c r="BE1268" s="22"/>
      <c r="BF1268" s="22"/>
      <c r="BG1268" s="22"/>
      <c r="BH1268" s="22"/>
      <c r="BI1268" s="22"/>
    </row>
    <row r="1269">
      <c r="A1269" s="25"/>
      <c r="B1269" s="50"/>
      <c r="C1269" s="56"/>
      <c r="D1269" s="120"/>
      <c r="E1269" s="53"/>
      <c r="H1269" s="106"/>
      <c r="I1269" s="72"/>
      <c r="J1269" s="21"/>
      <c r="K1269" s="21"/>
      <c r="L1269" s="21"/>
      <c r="M1269" s="22"/>
      <c r="N1269" s="22"/>
      <c r="O1269" s="22"/>
      <c r="P1269" s="22"/>
      <c r="Q1269" s="22"/>
      <c r="R1269" s="23"/>
      <c r="S1269" s="22"/>
      <c r="T1269" s="22"/>
      <c r="U1269" s="22"/>
      <c r="V1269" s="22"/>
      <c r="W1269" s="24"/>
      <c r="X1269" s="24"/>
      <c r="Y1269" s="22"/>
      <c r="Z1269" s="22"/>
      <c r="AA1269" s="22"/>
      <c r="AB1269" s="22"/>
      <c r="AC1269" s="22"/>
      <c r="AD1269" s="22"/>
      <c r="AE1269" s="22"/>
      <c r="AF1269" s="22"/>
      <c r="AG1269" s="22"/>
      <c r="AH1269" s="22"/>
      <c r="AI1269" s="22"/>
      <c r="AJ1269" s="22"/>
      <c r="AK1269" s="22"/>
      <c r="AL1269" s="22"/>
      <c r="AM1269" s="22"/>
      <c r="AN1269" s="22"/>
      <c r="AO1269" s="22"/>
      <c r="AP1269" s="22"/>
      <c r="AQ1269" s="22"/>
      <c r="AR1269" s="22"/>
      <c r="AS1269" s="22"/>
      <c r="AT1269" s="22"/>
      <c r="AU1269" s="22"/>
      <c r="AV1269" s="22"/>
      <c r="AW1269" s="22"/>
      <c r="AX1269" s="22"/>
      <c r="AY1269" s="22"/>
      <c r="AZ1269" s="22"/>
      <c r="BA1269" s="22"/>
      <c r="BB1269" s="22"/>
      <c r="BC1269" s="22"/>
      <c r="BD1269" s="22"/>
      <c r="BE1269" s="22"/>
      <c r="BF1269" s="22"/>
      <c r="BG1269" s="22"/>
      <c r="BH1269" s="22"/>
      <c r="BI1269" s="22"/>
    </row>
    <row r="1270">
      <c r="A1270" s="25"/>
      <c r="B1270" s="50"/>
      <c r="C1270" s="56"/>
      <c r="D1270" s="120"/>
      <c r="E1270" s="53"/>
      <c r="H1270" s="106"/>
      <c r="I1270" s="72"/>
      <c r="J1270" s="21"/>
      <c r="K1270" s="21"/>
      <c r="L1270" s="21"/>
      <c r="M1270" s="22"/>
      <c r="N1270" s="22"/>
      <c r="O1270" s="22"/>
      <c r="P1270" s="22"/>
      <c r="Q1270" s="22"/>
      <c r="R1270" s="23"/>
      <c r="S1270" s="22"/>
      <c r="T1270" s="22"/>
      <c r="U1270" s="22"/>
      <c r="V1270" s="22"/>
      <c r="W1270" s="24"/>
      <c r="X1270" s="24"/>
      <c r="Y1270" s="22"/>
      <c r="Z1270" s="22"/>
      <c r="AA1270" s="22"/>
      <c r="AB1270" s="22"/>
      <c r="AC1270" s="22"/>
      <c r="AD1270" s="22"/>
      <c r="AE1270" s="22"/>
      <c r="AF1270" s="22"/>
      <c r="AG1270" s="22"/>
      <c r="AH1270" s="22"/>
      <c r="AI1270" s="22"/>
      <c r="AJ1270" s="22"/>
      <c r="AK1270" s="22"/>
      <c r="AL1270" s="22"/>
      <c r="AM1270" s="22"/>
      <c r="AN1270" s="22"/>
      <c r="AO1270" s="22"/>
      <c r="AP1270" s="22"/>
      <c r="AQ1270" s="22"/>
      <c r="AR1270" s="22"/>
      <c r="AS1270" s="22"/>
      <c r="AT1270" s="22"/>
      <c r="AU1270" s="22"/>
      <c r="AV1270" s="22"/>
      <c r="AW1270" s="22"/>
      <c r="AX1270" s="22"/>
      <c r="AY1270" s="22"/>
      <c r="AZ1270" s="22"/>
      <c r="BA1270" s="22"/>
      <c r="BB1270" s="22"/>
      <c r="BC1270" s="22"/>
      <c r="BD1270" s="22"/>
      <c r="BE1270" s="22"/>
      <c r="BF1270" s="22"/>
      <c r="BG1270" s="22"/>
      <c r="BH1270" s="22"/>
      <c r="BI1270" s="22"/>
    </row>
    <row r="1271">
      <c r="A1271" s="25"/>
      <c r="B1271" s="50"/>
      <c r="C1271" s="56"/>
      <c r="D1271" s="120"/>
      <c r="E1271" s="53"/>
      <c r="H1271" s="106"/>
      <c r="I1271" s="72"/>
      <c r="J1271" s="21"/>
      <c r="K1271" s="21"/>
      <c r="L1271" s="21"/>
      <c r="M1271" s="22"/>
      <c r="N1271" s="22"/>
      <c r="O1271" s="22"/>
      <c r="P1271" s="22"/>
      <c r="Q1271" s="22"/>
      <c r="R1271" s="23"/>
      <c r="S1271" s="22"/>
      <c r="T1271" s="22"/>
      <c r="U1271" s="22"/>
      <c r="V1271" s="22"/>
      <c r="W1271" s="24"/>
      <c r="X1271" s="24"/>
      <c r="Y1271" s="22"/>
      <c r="Z1271" s="22"/>
      <c r="AA1271" s="22"/>
      <c r="AB1271" s="22"/>
      <c r="AC1271" s="22"/>
      <c r="AD1271" s="22"/>
      <c r="AE1271" s="22"/>
      <c r="AF1271" s="22"/>
      <c r="AG1271" s="22"/>
      <c r="AH1271" s="22"/>
      <c r="AI1271" s="22"/>
      <c r="AJ1271" s="22"/>
      <c r="AK1271" s="22"/>
      <c r="AL1271" s="22"/>
      <c r="AM1271" s="22"/>
      <c r="AN1271" s="22"/>
      <c r="AO1271" s="22"/>
      <c r="AP1271" s="22"/>
      <c r="AQ1271" s="22"/>
      <c r="AR1271" s="22"/>
      <c r="AS1271" s="22"/>
      <c r="AT1271" s="22"/>
      <c r="AU1271" s="22"/>
      <c r="AV1271" s="22"/>
      <c r="AW1271" s="22"/>
      <c r="AX1271" s="22"/>
      <c r="AY1271" s="22"/>
      <c r="AZ1271" s="22"/>
      <c r="BA1271" s="22"/>
      <c r="BB1271" s="22"/>
      <c r="BC1271" s="22"/>
      <c r="BD1271" s="22"/>
      <c r="BE1271" s="22"/>
      <c r="BF1271" s="22"/>
      <c r="BG1271" s="22"/>
      <c r="BH1271" s="22"/>
      <c r="BI1271" s="22"/>
    </row>
    <row r="1272">
      <c r="A1272" s="25"/>
      <c r="B1272" s="50"/>
      <c r="C1272" s="56"/>
      <c r="D1272" s="120"/>
      <c r="E1272" s="53"/>
      <c r="H1272" s="106"/>
      <c r="I1272" s="72"/>
      <c r="J1272" s="21"/>
      <c r="K1272" s="21"/>
      <c r="L1272" s="21"/>
      <c r="M1272" s="22"/>
      <c r="N1272" s="22"/>
      <c r="O1272" s="22"/>
      <c r="P1272" s="22"/>
      <c r="Q1272" s="22"/>
      <c r="R1272" s="23"/>
      <c r="S1272" s="22"/>
      <c r="T1272" s="22"/>
      <c r="U1272" s="22"/>
      <c r="V1272" s="22"/>
      <c r="W1272" s="24"/>
      <c r="X1272" s="24"/>
      <c r="Y1272" s="22"/>
      <c r="Z1272" s="22"/>
      <c r="AA1272" s="22"/>
      <c r="AB1272" s="22"/>
      <c r="AC1272" s="22"/>
      <c r="AD1272" s="22"/>
      <c r="AE1272" s="22"/>
      <c r="AF1272" s="22"/>
      <c r="AG1272" s="22"/>
      <c r="AH1272" s="22"/>
      <c r="AI1272" s="22"/>
      <c r="AJ1272" s="22"/>
      <c r="AK1272" s="22"/>
      <c r="AL1272" s="22"/>
      <c r="AM1272" s="22"/>
      <c r="AN1272" s="22"/>
      <c r="AO1272" s="22"/>
      <c r="AP1272" s="22"/>
      <c r="AQ1272" s="22"/>
      <c r="AR1272" s="22"/>
      <c r="AS1272" s="22"/>
      <c r="AT1272" s="22"/>
      <c r="AU1272" s="22"/>
      <c r="AV1272" s="22"/>
      <c r="AW1272" s="22"/>
      <c r="AX1272" s="22"/>
      <c r="AY1272" s="22"/>
      <c r="AZ1272" s="22"/>
      <c r="BA1272" s="22"/>
      <c r="BB1272" s="22"/>
      <c r="BC1272" s="22"/>
      <c r="BD1272" s="22"/>
      <c r="BE1272" s="22"/>
      <c r="BF1272" s="22"/>
      <c r="BG1272" s="22"/>
      <c r="BH1272" s="22"/>
      <c r="BI1272" s="22"/>
    </row>
    <row r="1273">
      <c r="A1273" s="25"/>
      <c r="B1273" s="50"/>
      <c r="C1273" s="56"/>
      <c r="D1273" s="120"/>
      <c r="E1273" s="53"/>
      <c r="H1273" s="106"/>
      <c r="I1273" s="72"/>
      <c r="J1273" s="21"/>
      <c r="K1273" s="21"/>
      <c r="L1273" s="21"/>
      <c r="M1273" s="22"/>
      <c r="N1273" s="22"/>
      <c r="O1273" s="22"/>
      <c r="P1273" s="22"/>
      <c r="Q1273" s="22"/>
      <c r="R1273" s="23"/>
      <c r="S1273" s="22"/>
      <c r="T1273" s="22"/>
      <c r="U1273" s="22"/>
      <c r="V1273" s="22"/>
      <c r="W1273" s="24"/>
      <c r="X1273" s="24"/>
      <c r="Y1273" s="22"/>
      <c r="Z1273" s="22"/>
      <c r="AA1273" s="22"/>
      <c r="AB1273" s="22"/>
      <c r="AC1273" s="22"/>
      <c r="AD1273" s="22"/>
      <c r="AE1273" s="22"/>
      <c r="AF1273" s="22"/>
      <c r="AG1273" s="22"/>
      <c r="AH1273" s="22"/>
      <c r="AI1273" s="22"/>
      <c r="AJ1273" s="22"/>
      <c r="AK1273" s="22"/>
      <c r="AL1273" s="22"/>
      <c r="AM1273" s="22"/>
      <c r="AN1273" s="22"/>
      <c r="AO1273" s="22"/>
      <c r="AP1273" s="22"/>
      <c r="AQ1273" s="22"/>
      <c r="AR1273" s="22"/>
      <c r="AS1273" s="22"/>
      <c r="AT1273" s="22"/>
      <c r="AU1273" s="22"/>
      <c r="AV1273" s="22"/>
      <c r="AW1273" s="22"/>
      <c r="AX1273" s="22"/>
      <c r="AY1273" s="22"/>
      <c r="AZ1273" s="22"/>
      <c r="BA1273" s="22"/>
      <c r="BB1273" s="22"/>
      <c r="BC1273" s="22"/>
      <c r="BD1273" s="22"/>
      <c r="BE1273" s="22"/>
      <c r="BF1273" s="22"/>
      <c r="BG1273" s="22"/>
      <c r="BH1273" s="22"/>
      <c r="BI1273" s="22"/>
    </row>
    <row r="1274">
      <c r="A1274" s="25"/>
      <c r="B1274" s="50"/>
      <c r="C1274" s="56"/>
      <c r="D1274" s="120"/>
      <c r="E1274" s="53"/>
      <c r="H1274" s="106"/>
      <c r="I1274" s="72"/>
      <c r="J1274" s="21"/>
      <c r="K1274" s="21"/>
      <c r="L1274" s="21"/>
      <c r="M1274" s="22"/>
      <c r="N1274" s="22"/>
      <c r="O1274" s="22"/>
      <c r="P1274" s="22"/>
      <c r="Q1274" s="22"/>
      <c r="R1274" s="23"/>
      <c r="S1274" s="22"/>
      <c r="T1274" s="22"/>
      <c r="U1274" s="22"/>
      <c r="V1274" s="22"/>
      <c r="W1274" s="24"/>
      <c r="X1274" s="24"/>
      <c r="Y1274" s="22"/>
      <c r="Z1274" s="22"/>
      <c r="AA1274" s="22"/>
      <c r="AB1274" s="22"/>
      <c r="AC1274" s="22"/>
      <c r="AD1274" s="22"/>
      <c r="AE1274" s="22"/>
      <c r="AF1274" s="22"/>
      <c r="AG1274" s="22"/>
      <c r="AH1274" s="22"/>
      <c r="AI1274" s="22"/>
      <c r="AJ1274" s="22"/>
      <c r="AK1274" s="22"/>
      <c r="AL1274" s="22"/>
      <c r="AM1274" s="22"/>
      <c r="AN1274" s="22"/>
      <c r="AO1274" s="22"/>
      <c r="AP1274" s="22"/>
      <c r="AQ1274" s="22"/>
      <c r="AR1274" s="22"/>
      <c r="AS1274" s="22"/>
      <c r="AT1274" s="22"/>
      <c r="AU1274" s="22"/>
      <c r="AV1274" s="22"/>
      <c r="AW1274" s="22"/>
      <c r="AX1274" s="22"/>
      <c r="AY1274" s="22"/>
      <c r="AZ1274" s="22"/>
      <c r="BA1274" s="22"/>
      <c r="BB1274" s="22"/>
      <c r="BC1274" s="22"/>
      <c r="BD1274" s="22"/>
      <c r="BE1274" s="22"/>
      <c r="BF1274" s="22"/>
      <c r="BG1274" s="22"/>
      <c r="BH1274" s="22"/>
      <c r="BI1274" s="22"/>
    </row>
    <row r="1275">
      <c r="A1275" s="25"/>
      <c r="B1275" s="50"/>
      <c r="C1275" s="56"/>
      <c r="D1275" s="120"/>
      <c r="E1275" s="53"/>
      <c r="H1275" s="106"/>
      <c r="I1275" s="72"/>
      <c r="J1275" s="21"/>
      <c r="K1275" s="21"/>
      <c r="L1275" s="21"/>
      <c r="M1275" s="22"/>
      <c r="N1275" s="22"/>
      <c r="O1275" s="22"/>
      <c r="P1275" s="22"/>
      <c r="Q1275" s="22"/>
      <c r="R1275" s="23"/>
      <c r="S1275" s="22"/>
      <c r="T1275" s="22"/>
      <c r="U1275" s="22"/>
      <c r="V1275" s="22"/>
      <c r="W1275" s="24"/>
      <c r="X1275" s="24"/>
      <c r="Y1275" s="22"/>
      <c r="Z1275" s="22"/>
      <c r="AA1275" s="22"/>
      <c r="AB1275" s="22"/>
      <c r="AC1275" s="22"/>
      <c r="AD1275" s="22"/>
      <c r="AE1275" s="22"/>
      <c r="AF1275" s="22"/>
      <c r="AG1275" s="22"/>
      <c r="AH1275" s="22"/>
      <c r="AI1275" s="22"/>
      <c r="AJ1275" s="22"/>
      <c r="AK1275" s="22"/>
      <c r="AL1275" s="22"/>
      <c r="AM1275" s="22"/>
      <c r="AN1275" s="22"/>
      <c r="AO1275" s="22"/>
      <c r="AP1275" s="22"/>
      <c r="AQ1275" s="22"/>
      <c r="AR1275" s="22"/>
      <c r="AS1275" s="22"/>
      <c r="AT1275" s="22"/>
      <c r="AU1275" s="22"/>
      <c r="AV1275" s="22"/>
      <c r="AW1275" s="22"/>
      <c r="AX1275" s="22"/>
      <c r="AY1275" s="22"/>
      <c r="AZ1275" s="22"/>
      <c r="BA1275" s="22"/>
      <c r="BB1275" s="22"/>
      <c r="BC1275" s="22"/>
      <c r="BD1275" s="22"/>
      <c r="BE1275" s="22"/>
      <c r="BF1275" s="22"/>
      <c r="BG1275" s="22"/>
      <c r="BH1275" s="22"/>
      <c r="BI1275" s="22"/>
    </row>
    <row r="1276">
      <c r="A1276" s="25"/>
      <c r="B1276" s="50"/>
      <c r="C1276" s="56"/>
      <c r="D1276" s="120"/>
      <c r="E1276" s="53"/>
      <c r="H1276" s="106"/>
      <c r="I1276" s="72"/>
      <c r="J1276" s="21"/>
      <c r="K1276" s="21"/>
      <c r="L1276" s="21"/>
      <c r="M1276" s="22"/>
      <c r="N1276" s="22"/>
      <c r="O1276" s="22"/>
      <c r="P1276" s="22"/>
      <c r="Q1276" s="22"/>
      <c r="R1276" s="23"/>
      <c r="S1276" s="22"/>
      <c r="T1276" s="22"/>
      <c r="U1276" s="22"/>
      <c r="V1276" s="22"/>
      <c r="W1276" s="24"/>
      <c r="X1276" s="24"/>
      <c r="Y1276" s="22"/>
      <c r="Z1276" s="22"/>
      <c r="AA1276" s="22"/>
      <c r="AB1276" s="22"/>
      <c r="AC1276" s="22"/>
      <c r="AD1276" s="22"/>
      <c r="AE1276" s="22"/>
      <c r="AF1276" s="22"/>
      <c r="AG1276" s="22"/>
      <c r="AH1276" s="22"/>
      <c r="AI1276" s="22"/>
      <c r="AJ1276" s="22"/>
      <c r="AK1276" s="22"/>
      <c r="AL1276" s="22"/>
      <c r="AM1276" s="22"/>
      <c r="AN1276" s="22"/>
      <c r="AO1276" s="22"/>
      <c r="AP1276" s="22"/>
      <c r="AQ1276" s="22"/>
      <c r="AR1276" s="22"/>
      <c r="AS1276" s="22"/>
      <c r="AT1276" s="22"/>
      <c r="AU1276" s="22"/>
      <c r="AV1276" s="22"/>
      <c r="AW1276" s="22"/>
      <c r="AX1276" s="22"/>
      <c r="AY1276" s="22"/>
      <c r="AZ1276" s="22"/>
      <c r="BA1276" s="22"/>
      <c r="BB1276" s="22"/>
      <c r="BC1276" s="22"/>
      <c r="BD1276" s="22"/>
      <c r="BE1276" s="22"/>
      <c r="BF1276" s="22"/>
      <c r="BG1276" s="22"/>
      <c r="BH1276" s="22"/>
      <c r="BI1276" s="22"/>
    </row>
    <row r="1277">
      <c r="A1277" s="25"/>
      <c r="B1277" s="50"/>
      <c r="C1277" s="56"/>
      <c r="D1277" s="120"/>
      <c r="E1277" s="53"/>
      <c r="H1277" s="106"/>
      <c r="I1277" s="72"/>
      <c r="J1277" s="21"/>
      <c r="K1277" s="21"/>
      <c r="L1277" s="21"/>
      <c r="M1277" s="22"/>
      <c r="N1277" s="22"/>
      <c r="O1277" s="22"/>
      <c r="P1277" s="22"/>
      <c r="Q1277" s="22"/>
      <c r="R1277" s="23"/>
      <c r="S1277" s="22"/>
      <c r="T1277" s="22"/>
      <c r="U1277" s="22"/>
      <c r="V1277" s="22"/>
      <c r="W1277" s="24"/>
      <c r="X1277" s="24"/>
      <c r="Y1277" s="22"/>
      <c r="Z1277" s="22"/>
      <c r="AA1277" s="22"/>
      <c r="AB1277" s="22"/>
      <c r="AC1277" s="22"/>
      <c r="AD1277" s="22"/>
      <c r="AE1277" s="22"/>
      <c r="AF1277" s="22"/>
      <c r="AG1277" s="22"/>
      <c r="AH1277" s="22"/>
      <c r="AI1277" s="22"/>
      <c r="AJ1277" s="22"/>
      <c r="AK1277" s="22"/>
      <c r="AL1277" s="22"/>
      <c r="AM1277" s="22"/>
      <c r="AN1277" s="22"/>
      <c r="AO1277" s="22"/>
      <c r="AP1277" s="22"/>
      <c r="AQ1277" s="22"/>
      <c r="AR1277" s="22"/>
      <c r="AS1277" s="22"/>
      <c r="AT1277" s="22"/>
      <c r="AU1277" s="22"/>
      <c r="AV1277" s="22"/>
      <c r="AW1277" s="22"/>
      <c r="AX1277" s="22"/>
      <c r="AY1277" s="22"/>
      <c r="AZ1277" s="22"/>
      <c r="BA1277" s="22"/>
      <c r="BB1277" s="22"/>
      <c r="BC1277" s="22"/>
      <c r="BD1277" s="22"/>
      <c r="BE1277" s="22"/>
      <c r="BF1277" s="22"/>
      <c r="BG1277" s="22"/>
      <c r="BH1277" s="22"/>
      <c r="BI1277" s="22"/>
    </row>
    <row r="1278">
      <c r="A1278" s="25"/>
      <c r="B1278" s="50"/>
      <c r="C1278" s="56"/>
      <c r="D1278" s="120"/>
      <c r="E1278" s="53"/>
      <c r="H1278" s="106"/>
      <c r="I1278" s="72"/>
      <c r="J1278" s="21"/>
      <c r="K1278" s="21"/>
      <c r="L1278" s="21"/>
      <c r="M1278" s="22"/>
      <c r="N1278" s="22"/>
      <c r="O1278" s="22"/>
      <c r="P1278" s="22"/>
      <c r="Q1278" s="22"/>
      <c r="R1278" s="23"/>
      <c r="S1278" s="22"/>
      <c r="T1278" s="22"/>
      <c r="U1278" s="22"/>
      <c r="V1278" s="22"/>
      <c r="W1278" s="24"/>
      <c r="X1278" s="24"/>
      <c r="Y1278" s="22"/>
      <c r="Z1278" s="22"/>
      <c r="AA1278" s="22"/>
      <c r="AB1278" s="22"/>
      <c r="AC1278" s="22"/>
      <c r="AD1278" s="22"/>
      <c r="AE1278" s="22"/>
      <c r="AF1278" s="22"/>
      <c r="AG1278" s="22"/>
      <c r="AH1278" s="22"/>
      <c r="AI1278" s="22"/>
      <c r="AJ1278" s="22"/>
      <c r="AK1278" s="22"/>
      <c r="AL1278" s="22"/>
      <c r="AM1278" s="22"/>
      <c r="AN1278" s="22"/>
      <c r="AO1278" s="22"/>
      <c r="AP1278" s="22"/>
      <c r="AQ1278" s="22"/>
      <c r="AR1278" s="22"/>
      <c r="AS1278" s="22"/>
      <c r="AT1278" s="22"/>
      <c r="AU1278" s="22"/>
      <c r="AV1278" s="22"/>
      <c r="AW1278" s="22"/>
      <c r="AX1278" s="22"/>
      <c r="AY1278" s="22"/>
      <c r="AZ1278" s="22"/>
      <c r="BA1278" s="22"/>
      <c r="BB1278" s="22"/>
      <c r="BC1278" s="22"/>
      <c r="BD1278" s="22"/>
      <c r="BE1278" s="22"/>
      <c r="BF1278" s="22"/>
      <c r="BG1278" s="22"/>
      <c r="BH1278" s="22"/>
      <c r="BI1278" s="22"/>
    </row>
    <row r="1279">
      <c r="A1279" s="25"/>
      <c r="B1279" s="50"/>
      <c r="C1279" s="56"/>
      <c r="D1279" s="120"/>
      <c r="E1279" s="53"/>
      <c r="H1279" s="106"/>
      <c r="I1279" s="72"/>
      <c r="J1279" s="21"/>
      <c r="K1279" s="21"/>
      <c r="L1279" s="21"/>
      <c r="M1279" s="22"/>
      <c r="N1279" s="22"/>
      <c r="O1279" s="22"/>
      <c r="P1279" s="22"/>
      <c r="Q1279" s="22"/>
      <c r="R1279" s="23"/>
      <c r="S1279" s="22"/>
      <c r="T1279" s="22"/>
      <c r="U1279" s="22"/>
      <c r="V1279" s="22"/>
      <c r="W1279" s="24"/>
      <c r="X1279" s="24"/>
      <c r="Y1279" s="22"/>
      <c r="Z1279" s="22"/>
      <c r="AA1279" s="22"/>
      <c r="AB1279" s="22"/>
      <c r="AC1279" s="22"/>
      <c r="AD1279" s="22"/>
      <c r="AE1279" s="22"/>
      <c r="AF1279" s="22"/>
      <c r="AG1279" s="22"/>
      <c r="AH1279" s="22"/>
      <c r="AI1279" s="22"/>
      <c r="AJ1279" s="22"/>
      <c r="AK1279" s="22"/>
      <c r="AL1279" s="22"/>
      <c r="AM1279" s="22"/>
      <c r="AN1279" s="22"/>
      <c r="AO1279" s="22"/>
      <c r="AP1279" s="22"/>
      <c r="AQ1279" s="22"/>
      <c r="AR1279" s="22"/>
      <c r="AS1279" s="22"/>
      <c r="AT1279" s="22"/>
      <c r="AU1279" s="22"/>
      <c r="AV1279" s="22"/>
      <c r="AW1279" s="22"/>
      <c r="AX1279" s="22"/>
      <c r="AY1279" s="22"/>
      <c r="AZ1279" s="22"/>
      <c r="BA1279" s="22"/>
      <c r="BB1279" s="22"/>
      <c r="BC1279" s="22"/>
      <c r="BD1279" s="22"/>
      <c r="BE1279" s="22"/>
      <c r="BF1279" s="22"/>
      <c r="BG1279" s="22"/>
      <c r="BH1279" s="22"/>
      <c r="BI1279" s="22"/>
    </row>
    <row r="1280">
      <c r="A1280" s="25"/>
      <c r="B1280" s="50"/>
      <c r="C1280" s="56"/>
      <c r="D1280" s="120"/>
      <c r="E1280" s="53"/>
      <c r="H1280" s="106"/>
      <c r="I1280" s="72"/>
      <c r="J1280" s="21"/>
      <c r="K1280" s="21"/>
      <c r="L1280" s="21"/>
      <c r="M1280" s="22"/>
      <c r="N1280" s="22"/>
      <c r="O1280" s="22"/>
      <c r="P1280" s="22"/>
      <c r="Q1280" s="22"/>
      <c r="R1280" s="23"/>
      <c r="S1280" s="22"/>
      <c r="T1280" s="22"/>
      <c r="U1280" s="22"/>
      <c r="V1280" s="22"/>
      <c r="W1280" s="24"/>
      <c r="X1280" s="24"/>
      <c r="Y1280" s="22"/>
      <c r="Z1280" s="22"/>
      <c r="AA1280" s="22"/>
      <c r="AB1280" s="22"/>
      <c r="AC1280" s="22"/>
      <c r="AD1280" s="22"/>
      <c r="AE1280" s="22"/>
      <c r="AF1280" s="22"/>
      <c r="AG1280" s="22"/>
      <c r="AH1280" s="22"/>
      <c r="AI1280" s="22"/>
      <c r="AJ1280" s="22"/>
      <c r="AK1280" s="22"/>
      <c r="AL1280" s="22"/>
      <c r="AM1280" s="22"/>
      <c r="AN1280" s="22"/>
      <c r="AO1280" s="22"/>
      <c r="AP1280" s="22"/>
      <c r="AQ1280" s="22"/>
      <c r="AR1280" s="22"/>
      <c r="AS1280" s="22"/>
      <c r="AT1280" s="22"/>
      <c r="AU1280" s="22"/>
      <c r="AV1280" s="22"/>
      <c r="AW1280" s="22"/>
      <c r="AX1280" s="22"/>
      <c r="AY1280" s="22"/>
      <c r="AZ1280" s="22"/>
      <c r="BA1280" s="22"/>
      <c r="BB1280" s="22"/>
      <c r="BC1280" s="22"/>
      <c r="BD1280" s="22"/>
      <c r="BE1280" s="22"/>
      <c r="BF1280" s="22"/>
      <c r="BG1280" s="22"/>
      <c r="BH1280" s="22"/>
      <c r="BI1280" s="22"/>
    </row>
    <row r="1281">
      <c r="A1281" s="25"/>
      <c r="B1281" s="50"/>
      <c r="C1281" s="56"/>
      <c r="D1281" s="120"/>
      <c r="E1281" s="53"/>
      <c r="H1281" s="106"/>
      <c r="I1281" s="72"/>
      <c r="J1281" s="21"/>
      <c r="K1281" s="21"/>
      <c r="L1281" s="21"/>
      <c r="M1281" s="22"/>
      <c r="N1281" s="22"/>
      <c r="O1281" s="22"/>
      <c r="P1281" s="22"/>
      <c r="Q1281" s="22"/>
      <c r="R1281" s="23"/>
      <c r="S1281" s="22"/>
      <c r="T1281" s="22"/>
      <c r="U1281" s="22"/>
      <c r="V1281" s="22"/>
      <c r="W1281" s="24"/>
      <c r="X1281" s="24"/>
      <c r="Y1281" s="22"/>
      <c r="Z1281" s="22"/>
      <c r="AA1281" s="22"/>
      <c r="AB1281" s="22"/>
      <c r="AC1281" s="22"/>
      <c r="AD1281" s="22"/>
      <c r="AE1281" s="22"/>
      <c r="AF1281" s="22"/>
      <c r="AG1281" s="22"/>
      <c r="AH1281" s="22"/>
      <c r="AI1281" s="22"/>
      <c r="AJ1281" s="22"/>
      <c r="AK1281" s="22"/>
      <c r="AL1281" s="22"/>
      <c r="AM1281" s="22"/>
      <c r="AN1281" s="22"/>
      <c r="AO1281" s="22"/>
      <c r="AP1281" s="22"/>
      <c r="AQ1281" s="22"/>
      <c r="AR1281" s="22"/>
      <c r="AS1281" s="22"/>
      <c r="AT1281" s="22"/>
      <c r="AU1281" s="22"/>
      <c r="AV1281" s="22"/>
      <c r="AW1281" s="22"/>
      <c r="AX1281" s="22"/>
      <c r="AY1281" s="22"/>
      <c r="AZ1281" s="22"/>
      <c r="BA1281" s="22"/>
      <c r="BB1281" s="22"/>
      <c r="BC1281" s="22"/>
      <c r="BD1281" s="22"/>
      <c r="BE1281" s="22"/>
      <c r="BF1281" s="22"/>
      <c r="BG1281" s="22"/>
      <c r="BH1281" s="22"/>
      <c r="BI1281" s="22"/>
    </row>
    <row r="1282">
      <c r="A1282" s="25"/>
      <c r="B1282" s="50"/>
      <c r="C1282" s="56"/>
      <c r="D1282" s="120"/>
      <c r="E1282" s="53"/>
      <c r="H1282" s="106"/>
      <c r="I1282" s="72"/>
      <c r="J1282" s="21"/>
      <c r="K1282" s="21"/>
      <c r="L1282" s="21"/>
      <c r="M1282" s="22"/>
      <c r="N1282" s="22"/>
      <c r="O1282" s="22"/>
      <c r="P1282" s="22"/>
      <c r="Q1282" s="22"/>
      <c r="R1282" s="23"/>
      <c r="S1282" s="22"/>
      <c r="T1282" s="22"/>
      <c r="U1282" s="22"/>
      <c r="V1282" s="22"/>
      <c r="W1282" s="24"/>
      <c r="X1282" s="24"/>
      <c r="Y1282" s="22"/>
      <c r="Z1282" s="22"/>
      <c r="AA1282" s="22"/>
      <c r="AB1282" s="22"/>
      <c r="AC1282" s="22"/>
      <c r="AD1282" s="22"/>
      <c r="AE1282" s="22"/>
      <c r="AF1282" s="22"/>
      <c r="AG1282" s="22"/>
      <c r="AH1282" s="22"/>
      <c r="AI1282" s="22"/>
      <c r="AJ1282" s="22"/>
      <c r="AK1282" s="22"/>
      <c r="AL1282" s="22"/>
      <c r="AM1282" s="22"/>
      <c r="AN1282" s="22"/>
      <c r="AO1282" s="22"/>
      <c r="AP1282" s="22"/>
      <c r="AQ1282" s="22"/>
      <c r="AR1282" s="22"/>
      <c r="AS1282" s="22"/>
      <c r="AT1282" s="22"/>
      <c r="AU1282" s="22"/>
      <c r="AV1282" s="22"/>
      <c r="AW1282" s="22"/>
      <c r="AX1282" s="22"/>
      <c r="AY1282" s="22"/>
      <c r="AZ1282" s="22"/>
      <c r="BA1282" s="22"/>
      <c r="BB1282" s="22"/>
      <c r="BC1282" s="22"/>
      <c r="BD1282" s="22"/>
      <c r="BE1282" s="22"/>
      <c r="BF1282" s="22"/>
      <c r="BG1282" s="22"/>
      <c r="BH1282" s="22"/>
      <c r="BI1282" s="22"/>
    </row>
    <row r="1283">
      <c r="A1283" s="25"/>
      <c r="B1283" s="50"/>
      <c r="C1283" s="56"/>
      <c r="D1283" s="120"/>
      <c r="E1283" s="53"/>
      <c r="H1283" s="106"/>
      <c r="I1283" s="72"/>
      <c r="J1283" s="21"/>
      <c r="K1283" s="21"/>
      <c r="L1283" s="21"/>
      <c r="M1283" s="22"/>
      <c r="N1283" s="22"/>
      <c r="O1283" s="22"/>
      <c r="P1283" s="22"/>
      <c r="Q1283" s="22"/>
      <c r="R1283" s="23"/>
      <c r="S1283" s="22"/>
      <c r="T1283" s="22"/>
      <c r="U1283" s="22"/>
      <c r="V1283" s="22"/>
      <c r="W1283" s="24"/>
      <c r="X1283" s="24"/>
      <c r="Y1283" s="22"/>
      <c r="Z1283" s="22"/>
      <c r="AA1283" s="22"/>
      <c r="AB1283" s="22"/>
      <c r="AC1283" s="22"/>
      <c r="AD1283" s="22"/>
      <c r="AE1283" s="22"/>
      <c r="AF1283" s="22"/>
      <c r="AG1283" s="22"/>
      <c r="AH1283" s="22"/>
      <c r="AI1283" s="22"/>
      <c r="AJ1283" s="22"/>
      <c r="AK1283" s="22"/>
      <c r="AL1283" s="22"/>
      <c r="AM1283" s="22"/>
      <c r="AN1283" s="22"/>
      <c r="AO1283" s="22"/>
      <c r="AP1283" s="22"/>
      <c r="AQ1283" s="22"/>
      <c r="AR1283" s="22"/>
      <c r="AS1283" s="22"/>
      <c r="AT1283" s="22"/>
      <c r="AU1283" s="22"/>
      <c r="AV1283" s="22"/>
      <c r="AW1283" s="22"/>
      <c r="AX1283" s="22"/>
      <c r="AY1283" s="22"/>
      <c r="AZ1283" s="22"/>
      <c r="BA1283" s="22"/>
      <c r="BB1283" s="22"/>
      <c r="BC1283" s="22"/>
      <c r="BD1283" s="22"/>
      <c r="BE1283" s="22"/>
      <c r="BF1283" s="22"/>
      <c r="BG1283" s="22"/>
      <c r="BH1283" s="22"/>
      <c r="BI1283" s="22"/>
    </row>
    <row r="1284">
      <c r="A1284" s="25"/>
      <c r="B1284" s="50"/>
      <c r="C1284" s="56"/>
      <c r="D1284" s="120"/>
      <c r="E1284" s="53"/>
      <c r="H1284" s="106"/>
      <c r="I1284" s="72"/>
      <c r="J1284" s="21"/>
      <c r="K1284" s="21"/>
      <c r="L1284" s="21"/>
      <c r="M1284" s="22"/>
      <c r="N1284" s="22"/>
      <c r="O1284" s="22"/>
      <c r="P1284" s="22"/>
      <c r="Q1284" s="22"/>
      <c r="R1284" s="23"/>
      <c r="S1284" s="22"/>
      <c r="T1284" s="22"/>
      <c r="U1284" s="22"/>
      <c r="V1284" s="22"/>
      <c r="W1284" s="24"/>
      <c r="X1284" s="24"/>
      <c r="Y1284" s="22"/>
      <c r="Z1284" s="22"/>
      <c r="AA1284" s="22"/>
      <c r="AB1284" s="22"/>
      <c r="AC1284" s="22"/>
      <c r="AD1284" s="22"/>
      <c r="AE1284" s="22"/>
      <c r="AF1284" s="22"/>
      <c r="AG1284" s="22"/>
      <c r="AH1284" s="22"/>
      <c r="AI1284" s="22"/>
      <c r="AJ1284" s="22"/>
      <c r="AK1284" s="22"/>
      <c r="AL1284" s="22"/>
      <c r="AM1284" s="22"/>
      <c r="AN1284" s="22"/>
      <c r="AO1284" s="22"/>
      <c r="AP1284" s="22"/>
      <c r="AQ1284" s="22"/>
      <c r="AR1284" s="22"/>
      <c r="AS1284" s="22"/>
      <c r="AT1284" s="22"/>
      <c r="AU1284" s="22"/>
      <c r="AV1284" s="22"/>
      <c r="AW1284" s="22"/>
      <c r="AX1284" s="22"/>
      <c r="AY1284" s="22"/>
      <c r="AZ1284" s="22"/>
      <c r="BA1284" s="22"/>
      <c r="BB1284" s="22"/>
      <c r="BC1284" s="22"/>
      <c r="BD1284" s="22"/>
      <c r="BE1284" s="22"/>
      <c r="BF1284" s="22"/>
      <c r="BG1284" s="22"/>
      <c r="BH1284" s="22"/>
      <c r="BI1284" s="22"/>
    </row>
    <row r="1285">
      <c r="A1285" s="25"/>
      <c r="B1285" s="50"/>
      <c r="C1285" s="56"/>
      <c r="D1285" s="120"/>
      <c r="E1285" s="53"/>
      <c r="H1285" s="106"/>
      <c r="I1285" s="72"/>
      <c r="J1285" s="21"/>
      <c r="K1285" s="21"/>
      <c r="L1285" s="21"/>
      <c r="M1285" s="22"/>
      <c r="N1285" s="22"/>
      <c r="O1285" s="22"/>
      <c r="P1285" s="22"/>
      <c r="Q1285" s="22"/>
      <c r="R1285" s="23"/>
      <c r="S1285" s="22"/>
      <c r="T1285" s="22"/>
      <c r="U1285" s="22"/>
      <c r="V1285" s="22"/>
      <c r="W1285" s="24"/>
      <c r="X1285" s="24"/>
      <c r="Y1285" s="22"/>
      <c r="Z1285" s="22"/>
      <c r="AA1285" s="22"/>
      <c r="AB1285" s="22"/>
      <c r="AC1285" s="22"/>
      <c r="AD1285" s="22"/>
      <c r="AE1285" s="22"/>
      <c r="AF1285" s="22"/>
      <c r="AG1285" s="22"/>
      <c r="AH1285" s="22"/>
      <c r="AI1285" s="22"/>
      <c r="AJ1285" s="22"/>
      <c r="AK1285" s="22"/>
      <c r="AL1285" s="22"/>
      <c r="AM1285" s="22"/>
      <c r="AN1285" s="22"/>
      <c r="AO1285" s="22"/>
      <c r="AP1285" s="22"/>
      <c r="AQ1285" s="22"/>
      <c r="AR1285" s="22"/>
      <c r="AS1285" s="22"/>
      <c r="AT1285" s="22"/>
      <c r="AU1285" s="22"/>
      <c r="AV1285" s="22"/>
      <c r="AW1285" s="22"/>
      <c r="AX1285" s="22"/>
      <c r="AY1285" s="22"/>
      <c r="AZ1285" s="22"/>
      <c r="BA1285" s="22"/>
      <c r="BB1285" s="22"/>
      <c r="BC1285" s="22"/>
      <c r="BD1285" s="22"/>
      <c r="BE1285" s="22"/>
      <c r="BF1285" s="22"/>
      <c r="BG1285" s="22"/>
      <c r="BH1285" s="22"/>
      <c r="BI1285" s="22"/>
    </row>
    <row r="1286">
      <c r="A1286" s="25"/>
      <c r="B1286" s="50"/>
      <c r="C1286" s="56"/>
      <c r="D1286" s="120"/>
      <c r="E1286" s="53"/>
      <c r="H1286" s="106"/>
      <c r="I1286" s="72"/>
      <c r="J1286" s="21"/>
      <c r="K1286" s="21"/>
      <c r="L1286" s="21"/>
      <c r="M1286" s="22"/>
      <c r="N1286" s="22"/>
      <c r="O1286" s="22"/>
      <c r="P1286" s="22"/>
      <c r="Q1286" s="22"/>
      <c r="R1286" s="23"/>
      <c r="S1286" s="22"/>
      <c r="T1286" s="22"/>
      <c r="U1286" s="22"/>
      <c r="V1286" s="22"/>
      <c r="W1286" s="24"/>
      <c r="X1286" s="24"/>
      <c r="Y1286" s="22"/>
      <c r="Z1286" s="22"/>
      <c r="AA1286" s="22"/>
      <c r="AB1286" s="22"/>
      <c r="AC1286" s="22"/>
      <c r="AD1286" s="22"/>
      <c r="AE1286" s="22"/>
      <c r="AF1286" s="22"/>
      <c r="AG1286" s="22"/>
      <c r="AH1286" s="22"/>
      <c r="AI1286" s="22"/>
      <c r="AJ1286" s="22"/>
      <c r="AK1286" s="22"/>
      <c r="AL1286" s="22"/>
      <c r="AM1286" s="22"/>
      <c r="AN1286" s="22"/>
      <c r="AO1286" s="22"/>
      <c r="AP1286" s="22"/>
      <c r="AQ1286" s="22"/>
      <c r="AR1286" s="22"/>
      <c r="AS1286" s="22"/>
      <c r="AT1286" s="22"/>
      <c r="AU1286" s="22"/>
      <c r="AV1286" s="22"/>
      <c r="AW1286" s="22"/>
      <c r="AX1286" s="22"/>
      <c r="AY1286" s="22"/>
      <c r="AZ1286" s="22"/>
      <c r="BA1286" s="22"/>
      <c r="BB1286" s="22"/>
      <c r="BC1286" s="22"/>
      <c r="BD1286" s="22"/>
      <c r="BE1286" s="22"/>
      <c r="BF1286" s="22"/>
      <c r="BG1286" s="22"/>
      <c r="BH1286" s="22"/>
      <c r="BI1286" s="22"/>
    </row>
    <row r="1287">
      <c r="A1287" s="25"/>
      <c r="B1287" s="50"/>
      <c r="C1287" s="56"/>
      <c r="D1287" s="120"/>
      <c r="E1287" s="53"/>
      <c r="H1287" s="106"/>
      <c r="I1287" s="72"/>
      <c r="J1287" s="21"/>
      <c r="K1287" s="21"/>
      <c r="L1287" s="21"/>
      <c r="M1287" s="22"/>
      <c r="N1287" s="22"/>
      <c r="O1287" s="22"/>
      <c r="P1287" s="22"/>
      <c r="Q1287" s="22"/>
      <c r="R1287" s="23"/>
      <c r="S1287" s="22"/>
      <c r="T1287" s="22"/>
      <c r="U1287" s="22"/>
      <c r="V1287" s="22"/>
      <c r="W1287" s="24"/>
      <c r="X1287" s="24"/>
      <c r="Y1287" s="22"/>
      <c r="Z1287" s="22"/>
      <c r="AA1287" s="22"/>
      <c r="AB1287" s="22"/>
      <c r="AC1287" s="22"/>
      <c r="AD1287" s="22"/>
      <c r="AE1287" s="22"/>
      <c r="AF1287" s="22"/>
      <c r="AG1287" s="22"/>
      <c r="AH1287" s="22"/>
      <c r="AI1287" s="22"/>
      <c r="AJ1287" s="22"/>
      <c r="AK1287" s="22"/>
      <c r="AL1287" s="22"/>
      <c r="AM1287" s="22"/>
      <c r="AN1287" s="22"/>
      <c r="AO1287" s="22"/>
      <c r="AP1287" s="22"/>
      <c r="AQ1287" s="22"/>
      <c r="AR1287" s="22"/>
      <c r="AS1287" s="22"/>
      <c r="AT1287" s="22"/>
      <c r="AU1287" s="22"/>
      <c r="AV1287" s="22"/>
      <c r="AW1287" s="22"/>
      <c r="AX1287" s="22"/>
      <c r="AY1287" s="22"/>
      <c r="AZ1287" s="22"/>
      <c r="BA1287" s="22"/>
      <c r="BB1287" s="22"/>
      <c r="BC1287" s="22"/>
      <c r="BD1287" s="22"/>
      <c r="BE1287" s="22"/>
      <c r="BF1287" s="22"/>
      <c r="BG1287" s="22"/>
      <c r="BH1287" s="22"/>
      <c r="BI1287" s="22"/>
    </row>
    <row r="1288">
      <c r="A1288" s="25"/>
      <c r="B1288" s="50"/>
      <c r="C1288" s="56"/>
      <c r="D1288" s="120"/>
      <c r="E1288" s="53"/>
      <c r="H1288" s="106"/>
      <c r="I1288" s="72"/>
      <c r="J1288" s="21"/>
      <c r="K1288" s="21"/>
      <c r="L1288" s="21"/>
      <c r="M1288" s="22"/>
      <c r="N1288" s="22"/>
      <c r="O1288" s="22"/>
      <c r="P1288" s="22"/>
      <c r="Q1288" s="22"/>
      <c r="R1288" s="23"/>
      <c r="S1288" s="22"/>
      <c r="T1288" s="22"/>
      <c r="U1288" s="22"/>
      <c r="V1288" s="22"/>
      <c r="W1288" s="24"/>
      <c r="X1288" s="24"/>
      <c r="Y1288" s="22"/>
      <c r="Z1288" s="22"/>
      <c r="AA1288" s="22"/>
      <c r="AB1288" s="22"/>
      <c r="AC1288" s="22"/>
      <c r="AD1288" s="22"/>
      <c r="AE1288" s="22"/>
      <c r="AF1288" s="22"/>
      <c r="AG1288" s="22"/>
      <c r="AH1288" s="22"/>
      <c r="AI1288" s="22"/>
      <c r="AJ1288" s="22"/>
      <c r="AK1288" s="22"/>
      <c r="AL1288" s="22"/>
      <c r="AM1288" s="22"/>
      <c r="AN1288" s="22"/>
      <c r="AO1288" s="22"/>
      <c r="AP1288" s="22"/>
      <c r="AQ1288" s="22"/>
      <c r="AR1288" s="22"/>
      <c r="AS1288" s="22"/>
      <c r="AT1288" s="22"/>
      <c r="AU1288" s="22"/>
      <c r="AV1288" s="22"/>
      <c r="AW1288" s="22"/>
      <c r="AX1288" s="22"/>
      <c r="AY1288" s="22"/>
      <c r="AZ1288" s="22"/>
      <c r="BA1288" s="22"/>
      <c r="BB1288" s="22"/>
      <c r="BC1288" s="22"/>
      <c r="BD1288" s="22"/>
      <c r="BE1288" s="22"/>
      <c r="BF1288" s="22"/>
      <c r="BG1288" s="22"/>
      <c r="BH1288" s="22"/>
      <c r="BI1288" s="22"/>
    </row>
    <row r="1289">
      <c r="A1289" s="25"/>
      <c r="B1289" s="50"/>
      <c r="C1289" s="56"/>
      <c r="D1289" s="120"/>
      <c r="E1289" s="53"/>
      <c r="H1289" s="106"/>
      <c r="I1289" s="72"/>
      <c r="J1289" s="21"/>
      <c r="K1289" s="21"/>
      <c r="L1289" s="21"/>
      <c r="M1289" s="22"/>
      <c r="N1289" s="22"/>
      <c r="O1289" s="22"/>
      <c r="P1289" s="22"/>
      <c r="Q1289" s="22"/>
      <c r="R1289" s="23"/>
      <c r="S1289" s="22"/>
      <c r="T1289" s="22"/>
      <c r="U1289" s="22"/>
      <c r="V1289" s="22"/>
      <c r="W1289" s="24"/>
      <c r="X1289" s="24"/>
      <c r="Y1289" s="22"/>
      <c r="Z1289" s="22"/>
      <c r="AA1289" s="22"/>
      <c r="AB1289" s="22"/>
      <c r="AC1289" s="22"/>
      <c r="AD1289" s="22"/>
      <c r="AE1289" s="22"/>
      <c r="AF1289" s="22"/>
      <c r="AG1289" s="22"/>
      <c r="AH1289" s="22"/>
      <c r="AI1289" s="22"/>
      <c r="AJ1289" s="22"/>
      <c r="AK1289" s="22"/>
      <c r="AL1289" s="22"/>
      <c r="AM1289" s="22"/>
      <c r="AN1289" s="22"/>
      <c r="AO1289" s="22"/>
      <c r="AP1289" s="22"/>
      <c r="AQ1289" s="22"/>
      <c r="AR1289" s="22"/>
      <c r="AS1289" s="22"/>
      <c r="AT1289" s="22"/>
      <c r="AU1289" s="22"/>
      <c r="AV1289" s="22"/>
      <c r="AW1289" s="22"/>
      <c r="AX1289" s="22"/>
      <c r="AY1289" s="22"/>
      <c r="AZ1289" s="22"/>
      <c r="BA1289" s="22"/>
      <c r="BB1289" s="22"/>
      <c r="BC1289" s="22"/>
      <c r="BD1289" s="22"/>
      <c r="BE1289" s="22"/>
      <c r="BF1289" s="22"/>
      <c r="BG1289" s="22"/>
      <c r="BH1289" s="22"/>
      <c r="BI1289" s="22"/>
    </row>
    <row r="1290">
      <c r="A1290" s="25"/>
      <c r="B1290" s="50"/>
      <c r="C1290" s="56"/>
      <c r="D1290" s="120"/>
      <c r="E1290" s="53"/>
      <c r="H1290" s="106"/>
      <c r="I1290" s="72"/>
      <c r="J1290" s="21"/>
      <c r="K1290" s="21"/>
      <c r="L1290" s="21"/>
      <c r="M1290" s="22"/>
      <c r="N1290" s="22"/>
      <c r="O1290" s="22"/>
      <c r="P1290" s="22"/>
      <c r="Q1290" s="22"/>
      <c r="R1290" s="23"/>
      <c r="S1290" s="22"/>
      <c r="T1290" s="22"/>
      <c r="U1290" s="22"/>
      <c r="V1290" s="22"/>
      <c r="W1290" s="24"/>
      <c r="X1290" s="24"/>
      <c r="Y1290" s="22"/>
      <c r="Z1290" s="22"/>
      <c r="AA1290" s="22"/>
      <c r="AB1290" s="22"/>
      <c r="AC1290" s="22"/>
      <c r="AD1290" s="22"/>
      <c r="AE1290" s="22"/>
      <c r="AF1290" s="22"/>
      <c r="AG1290" s="22"/>
      <c r="AH1290" s="22"/>
      <c r="AI1290" s="22"/>
      <c r="AJ1290" s="22"/>
      <c r="AK1290" s="22"/>
      <c r="AL1290" s="22"/>
      <c r="AM1290" s="22"/>
      <c r="AN1290" s="22"/>
      <c r="AO1290" s="22"/>
      <c r="AP1290" s="22"/>
      <c r="AQ1290" s="22"/>
      <c r="AR1290" s="22"/>
      <c r="AS1290" s="22"/>
      <c r="AT1290" s="22"/>
      <c r="AU1290" s="22"/>
      <c r="AV1290" s="22"/>
      <c r="AW1290" s="22"/>
      <c r="AX1290" s="22"/>
      <c r="AY1290" s="22"/>
      <c r="AZ1290" s="22"/>
      <c r="BA1290" s="22"/>
      <c r="BB1290" s="22"/>
      <c r="BC1290" s="22"/>
      <c r="BD1290" s="22"/>
      <c r="BE1290" s="22"/>
      <c r="BF1290" s="22"/>
      <c r="BG1290" s="22"/>
      <c r="BH1290" s="22"/>
      <c r="BI1290" s="22"/>
    </row>
    <row r="1291">
      <c r="A1291" s="25"/>
      <c r="B1291" s="50"/>
      <c r="C1291" s="56"/>
      <c r="D1291" s="120"/>
      <c r="E1291" s="53"/>
      <c r="H1291" s="106"/>
      <c r="I1291" s="72"/>
      <c r="J1291" s="21"/>
      <c r="K1291" s="21"/>
      <c r="L1291" s="21"/>
      <c r="M1291" s="22"/>
      <c r="N1291" s="22"/>
      <c r="O1291" s="22"/>
      <c r="P1291" s="22"/>
      <c r="Q1291" s="22"/>
      <c r="R1291" s="23"/>
      <c r="S1291" s="22"/>
      <c r="T1291" s="22"/>
      <c r="U1291" s="22"/>
      <c r="V1291" s="22"/>
      <c r="W1291" s="24"/>
      <c r="X1291" s="24"/>
      <c r="Y1291" s="22"/>
      <c r="Z1291" s="22"/>
      <c r="AA1291" s="22"/>
      <c r="AB1291" s="22"/>
      <c r="AC1291" s="22"/>
      <c r="AD1291" s="22"/>
      <c r="AE1291" s="22"/>
      <c r="AF1291" s="22"/>
      <c r="AG1291" s="22"/>
      <c r="AH1291" s="22"/>
      <c r="AI1291" s="22"/>
      <c r="AJ1291" s="22"/>
      <c r="AK1291" s="22"/>
      <c r="AL1291" s="22"/>
      <c r="AM1291" s="22"/>
      <c r="AN1291" s="22"/>
      <c r="AO1291" s="22"/>
      <c r="AP1291" s="22"/>
      <c r="AQ1291" s="22"/>
      <c r="AR1291" s="22"/>
      <c r="AS1291" s="22"/>
      <c r="AT1291" s="22"/>
      <c r="AU1291" s="22"/>
      <c r="AV1291" s="22"/>
      <c r="AW1291" s="22"/>
      <c r="AX1291" s="22"/>
      <c r="AY1291" s="22"/>
      <c r="AZ1291" s="22"/>
      <c r="BA1291" s="22"/>
      <c r="BB1291" s="22"/>
      <c r="BC1291" s="22"/>
      <c r="BD1291" s="22"/>
      <c r="BE1291" s="22"/>
      <c r="BF1291" s="22"/>
      <c r="BG1291" s="22"/>
      <c r="BH1291" s="22"/>
      <c r="BI1291" s="22"/>
    </row>
    <row r="1292">
      <c r="A1292" s="25"/>
      <c r="B1292" s="50"/>
      <c r="C1292" s="56"/>
      <c r="D1292" s="120"/>
      <c r="E1292" s="53"/>
      <c r="H1292" s="106"/>
      <c r="I1292" s="72"/>
      <c r="J1292" s="21"/>
      <c r="K1292" s="21"/>
      <c r="L1292" s="21"/>
      <c r="M1292" s="22"/>
      <c r="N1292" s="22"/>
      <c r="O1292" s="22"/>
      <c r="P1292" s="22"/>
      <c r="Q1292" s="22"/>
      <c r="R1292" s="23"/>
      <c r="S1292" s="22"/>
      <c r="T1292" s="22"/>
      <c r="U1292" s="22"/>
      <c r="V1292" s="22"/>
      <c r="W1292" s="24"/>
      <c r="X1292" s="24"/>
      <c r="Y1292" s="22"/>
      <c r="Z1292" s="22"/>
      <c r="AA1292" s="22"/>
      <c r="AB1292" s="22"/>
      <c r="AC1292" s="22"/>
      <c r="AD1292" s="22"/>
      <c r="AE1292" s="22"/>
      <c r="AF1292" s="22"/>
      <c r="AG1292" s="22"/>
      <c r="AH1292" s="22"/>
      <c r="AI1292" s="22"/>
      <c r="AJ1292" s="22"/>
      <c r="AK1292" s="22"/>
      <c r="AL1292" s="22"/>
      <c r="AM1292" s="22"/>
      <c r="AN1292" s="22"/>
      <c r="AO1292" s="22"/>
      <c r="AP1292" s="22"/>
      <c r="AQ1292" s="22"/>
      <c r="AR1292" s="22"/>
      <c r="AS1292" s="22"/>
      <c r="AT1292" s="22"/>
      <c r="AU1292" s="22"/>
      <c r="AV1292" s="22"/>
      <c r="AW1292" s="22"/>
      <c r="AX1292" s="22"/>
      <c r="AY1292" s="22"/>
      <c r="AZ1292" s="22"/>
      <c r="BA1292" s="22"/>
      <c r="BB1292" s="22"/>
      <c r="BC1292" s="22"/>
      <c r="BD1292" s="22"/>
      <c r="BE1292" s="22"/>
      <c r="BF1292" s="22"/>
      <c r="BG1292" s="22"/>
      <c r="BH1292" s="22"/>
      <c r="BI1292" s="22"/>
    </row>
    <row r="1293">
      <c r="A1293" s="25"/>
      <c r="B1293" s="50"/>
      <c r="C1293" s="56"/>
      <c r="D1293" s="120"/>
      <c r="E1293" s="53"/>
      <c r="H1293" s="106"/>
      <c r="I1293" s="72"/>
      <c r="J1293" s="21"/>
      <c r="K1293" s="21"/>
      <c r="L1293" s="21"/>
      <c r="M1293" s="22"/>
      <c r="N1293" s="22"/>
      <c r="O1293" s="22"/>
      <c r="P1293" s="22"/>
      <c r="Q1293" s="22"/>
      <c r="R1293" s="23"/>
      <c r="S1293" s="22"/>
      <c r="T1293" s="22"/>
      <c r="U1293" s="22"/>
      <c r="V1293" s="22"/>
      <c r="W1293" s="24"/>
      <c r="X1293" s="24"/>
      <c r="Y1293" s="22"/>
      <c r="Z1293" s="22"/>
      <c r="AA1293" s="22"/>
      <c r="AB1293" s="22"/>
      <c r="AC1293" s="22"/>
      <c r="AD1293" s="22"/>
      <c r="AE1293" s="22"/>
      <c r="AF1293" s="22"/>
      <c r="AG1293" s="22"/>
      <c r="AH1293" s="22"/>
      <c r="AI1293" s="22"/>
      <c r="AJ1293" s="22"/>
      <c r="AK1293" s="22"/>
      <c r="AL1293" s="22"/>
      <c r="AM1293" s="22"/>
      <c r="AN1293" s="22"/>
      <c r="AO1293" s="22"/>
      <c r="AP1293" s="22"/>
      <c r="AQ1293" s="22"/>
      <c r="AR1293" s="22"/>
      <c r="AS1293" s="22"/>
      <c r="AT1293" s="22"/>
      <c r="AU1293" s="22"/>
      <c r="AV1293" s="22"/>
      <c r="AW1293" s="22"/>
      <c r="AX1293" s="22"/>
      <c r="AY1293" s="22"/>
      <c r="AZ1293" s="22"/>
      <c r="BA1293" s="22"/>
      <c r="BB1293" s="22"/>
      <c r="BC1293" s="22"/>
      <c r="BD1293" s="22"/>
      <c r="BE1293" s="22"/>
      <c r="BF1293" s="22"/>
      <c r="BG1293" s="22"/>
      <c r="BH1293" s="22"/>
      <c r="BI1293" s="22"/>
    </row>
    <row r="1294">
      <c r="A1294" s="25"/>
      <c r="B1294" s="50"/>
      <c r="C1294" s="56"/>
      <c r="D1294" s="120"/>
      <c r="E1294" s="53"/>
      <c r="H1294" s="106"/>
      <c r="I1294" s="72"/>
      <c r="J1294" s="21"/>
      <c r="K1294" s="21"/>
      <c r="L1294" s="21"/>
      <c r="M1294" s="22"/>
      <c r="N1294" s="22"/>
      <c r="O1294" s="22"/>
      <c r="P1294" s="22"/>
      <c r="Q1294" s="22"/>
      <c r="R1294" s="23"/>
      <c r="S1294" s="22"/>
      <c r="T1294" s="22"/>
      <c r="U1294" s="22"/>
      <c r="V1294" s="22"/>
      <c r="W1294" s="24"/>
      <c r="X1294" s="24"/>
      <c r="Y1294" s="22"/>
      <c r="Z1294" s="22"/>
      <c r="AA1294" s="22"/>
      <c r="AB1294" s="22"/>
      <c r="AC1294" s="22"/>
      <c r="AD1294" s="22"/>
      <c r="AE1294" s="22"/>
      <c r="AF1294" s="22"/>
      <c r="AG1294" s="22"/>
      <c r="AH1294" s="22"/>
      <c r="AI1294" s="22"/>
      <c r="AJ1294" s="22"/>
      <c r="AK1294" s="22"/>
      <c r="AL1294" s="22"/>
      <c r="AM1294" s="22"/>
      <c r="AN1294" s="22"/>
      <c r="AO1294" s="22"/>
      <c r="AP1294" s="22"/>
      <c r="AQ1294" s="22"/>
      <c r="AR1294" s="22"/>
      <c r="AS1294" s="22"/>
      <c r="AT1294" s="22"/>
      <c r="AU1294" s="22"/>
      <c r="AV1294" s="22"/>
      <c r="AW1294" s="22"/>
      <c r="AX1294" s="22"/>
      <c r="AY1294" s="22"/>
      <c r="AZ1294" s="22"/>
      <c r="BA1294" s="22"/>
      <c r="BB1294" s="22"/>
      <c r="BC1294" s="22"/>
      <c r="BD1294" s="22"/>
      <c r="BE1294" s="22"/>
      <c r="BF1294" s="22"/>
      <c r="BG1294" s="22"/>
      <c r="BH1294" s="22"/>
      <c r="BI1294" s="22"/>
    </row>
    <row r="1295">
      <c r="A1295" s="25"/>
      <c r="B1295" s="50"/>
      <c r="C1295" s="56"/>
      <c r="D1295" s="120"/>
      <c r="E1295" s="53"/>
      <c r="H1295" s="106"/>
      <c r="I1295" s="72"/>
      <c r="J1295" s="21"/>
      <c r="K1295" s="21"/>
      <c r="L1295" s="21"/>
      <c r="M1295" s="22"/>
      <c r="N1295" s="22"/>
      <c r="O1295" s="22"/>
      <c r="P1295" s="22"/>
      <c r="Q1295" s="22"/>
      <c r="R1295" s="23"/>
      <c r="S1295" s="22"/>
      <c r="T1295" s="22"/>
      <c r="U1295" s="22"/>
      <c r="V1295" s="22"/>
      <c r="W1295" s="24"/>
      <c r="X1295" s="24"/>
      <c r="Y1295" s="22"/>
      <c r="Z1295" s="22"/>
      <c r="AA1295" s="22"/>
      <c r="AB1295" s="22"/>
      <c r="AC1295" s="22"/>
      <c r="AD1295" s="22"/>
      <c r="AE1295" s="22"/>
      <c r="AF1295" s="22"/>
      <c r="AG1295" s="22"/>
      <c r="AH1295" s="22"/>
      <c r="AI1295" s="22"/>
      <c r="AJ1295" s="22"/>
      <c r="AK1295" s="22"/>
      <c r="AL1295" s="22"/>
      <c r="AM1295" s="22"/>
      <c r="AN1295" s="22"/>
      <c r="AO1295" s="22"/>
      <c r="AP1295" s="22"/>
      <c r="AQ1295" s="22"/>
      <c r="AR1295" s="22"/>
      <c r="AS1295" s="22"/>
      <c r="AT1295" s="22"/>
      <c r="AU1295" s="22"/>
      <c r="AV1295" s="22"/>
      <c r="AW1295" s="22"/>
      <c r="AX1295" s="22"/>
      <c r="AY1295" s="22"/>
      <c r="AZ1295" s="22"/>
      <c r="BA1295" s="22"/>
      <c r="BB1295" s="22"/>
      <c r="BC1295" s="22"/>
      <c r="BD1295" s="22"/>
      <c r="BE1295" s="22"/>
      <c r="BF1295" s="22"/>
      <c r="BG1295" s="22"/>
      <c r="BH1295" s="22"/>
      <c r="BI1295" s="22"/>
    </row>
    <row r="1296">
      <c r="A1296" s="25"/>
      <c r="B1296" s="50"/>
      <c r="C1296" s="56"/>
      <c r="D1296" s="120"/>
      <c r="E1296" s="53"/>
      <c r="H1296" s="106"/>
      <c r="I1296" s="72"/>
      <c r="J1296" s="21"/>
      <c r="K1296" s="21"/>
      <c r="L1296" s="21"/>
      <c r="M1296" s="22"/>
      <c r="N1296" s="22"/>
      <c r="O1296" s="22"/>
      <c r="P1296" s="22"/>
      <c r="Q1296" s="22"/>
      <c r="R1296" s="23"/>
      <c r="S1296" s="22"/>
      <c r="T1296" s="22"/>
      <c r="U1296" s="22"/>
      <c r="V1296" s="22"/>
      <c r="W1296" s="24"/>
      <c r="X1296" s="24"/>
      <c r="Y1296" s="22"/>
      <c r="Z1296" s="22"/>
      <c r="AA1296" s="22"/>
      <c r="AB1296" s="22"/>
      <c r="AC1296" s="22"/>
      <c r="AD1296" s="22"/>
      <c r="AE1296" s="22"/>
      <c r="AF1296" s="22"/>
      <c r="AG1296" s="22"/>
      <c r="AH1296" s="22"/>
      <c r="AI1296" s="22"/>
      <c r="AJ1296" s="22"/>
      <c r="AK1296" s="22"/>
      <c r="AL1296" s="22"/>
      <c r="AM1296" s="22"/>
      <c r="AN1296" s="22"/>
      <c r="AO1296" s="22"/>
      <c r="AP1296" s="22"/>
      <c r="AQ1296" s="22"/>
      <c r="AR1296" s="22"/>
      <c r="AS1296" s="22"/>
      <c r="AT1296" s="22"/>
      <c r="AU1296" s="22"/>
      <c r="AV1296" s="22"/>
      <c r="AW1296" s="22"/>
      <c r="AX1296" s="22"/>
      <c r="AY1296" s="22"/>
      <c r="AZ1296" s="22"/>
      <c r="BA1296" s="22"/>
      <c r="BB1296" s="22"/>
      <c r="BC1296" s="22"/>
      <c r="BD1296" s="22"/>
      <c r="BE1296" s="22"/>
      <c r="BF1296" s="22"/>
      <c r="BG1296" s="22"/>
      <c r="BH1296" s="22"/>
      <c r="BI1296" s="22"/>
    </row>
    <row r="1297">
      <c r="A1297" s="25"/>
      <c r="B1297" s="50"/>
      <c r="C1297" s="56"/>
      <c r="D1297" s="120"/>
      <c r="E1297" s="53"/>
      <c r="H1297" s="106"/>
      <c r="I1297" s="72"/>
      <c r="J1297" s="21"/>
      <c r="K1297" s="21"/>
      <c r="L1297" s="21"/>
      <c r="M1297" s="22"/>
      <c r="N1297" s="22"/>
      <c r="O1297" s="22"/>
      <c r="P1297" s="22"/>
      <c r="Q1297" s="22"/>
      <c r="R1297" s="23"/>
      <c r="S1297" s="22"/>
      <c r="T1297" s="22"/>
      <c r="U1297" s="22"/>
      <c r="V1297" s="22"/>
      <c r="W1297" s="24"/>
      <c r="X1297" s="24"/>
      <c r="Y1297" s="22"/>
      <c r="Z1297" s="22"/>
      <c r="AA1297" s="22"/>
      <c r="AB1297" s="22"/>
      <c r="AC1297" s="22"/>
      <c r="AD1297" s="22"/>
      <c r="AE1297" s="22"/>
      <c r="AF1297" s="22"/>
      <c r="AG1297" s="22"/>
      <c r="AH1297" s="22"/>
      <c r="AI1297" s="22"/>
      <c r="AJ1297" s="22"/>
      <c r="AK1297" s="22"/>
      <c r="AL1297" s="22"/>
      <c r="AM1297" s="22"/>
      <c r="AN1297" s="22"/>
      <c r="AO1297" s="22"/>
      <c r="AP1297" s="22"/>
      <c r="AQ1297" s="22"/>
      <c r="AR1297" s="22"/>
      <c r="AS1297" s="22"/>
      <c r="AT1297" s="22"/>
      <c r="AU1297" s="22"/>
      <c r="AV1297" s="22"/>
      <c r="AW1297" s="22"/>
      <c r="AX1297" s="22"/>
      <c r="AY1297" s="22"/>
      <c r="AZ1297" s="22"/>
      <c r="BA1297" s="22"/>
      <c r="BB1297" s="22"/>
      <c r="BC1297" s="22"/>
      <c r="BD1297" s="22"/>
      <c r="BE1297" s="22"/>
      <c r="BF1297" s="22"/>
      <c r="BG1297" s="22"/>
      <c r="BH1297" s="22"/>
      <c r="BI1297" s="22"/>
    </row>
    <row r="1298">
      <c r="A1298" s="25"/>
      <c r="B1298" s="50"/>
      <c r="C1298" s="56"/>
      <c r="D1298" s="120"/>
      <c r="E1298" s="53"/>
      <c r="H1298" s="106"/>
      <c r="I1298" s="72"/>
      <c r="J1298" s="21"/>
      <c r="K1298" s="21"/>
      <c r="L1298" s="21"/>
      <c r="M1298" s="22"/>
      <c r="N1298" s="22"/>
      <c r="O1298" s="22"/>
      <c r="P1298" s="22"/>
      <c r="Q1298" s="22"/>
      <c r="R1298" s="23"/>
      <c r="S1298" s="22"/>
      <c r="T1298" s="22"/>
      <c r="U1298" s="22"/>
      <c r="V1298" s="22"/>
      <c r="W1298" s="24"/>
      <c r="X1298" s="24"/>
      <c r="Y1298" s="22"/>
      <c r="Z1298" s="22"/>
      <c r="AA1298" s="22"/>
      <c r="AB1298" s="22"/>
      <c r="AC1298" s="22"/>
      <c r="AD1298" s="22"/>
      <c r="AE1298" s="22"/>
      <c r="AF1298" s="22"/>
      <c r="AG1298" s="22"/>
      <c r="AH1298" s="22"/>
      <c r="AI1298" s="22"/>
      <c r="AJ1298" s="22"/>
      <c r="AK1298" s="22"/>
      <c r="AL1298" s="22"/>
      <c r="AM1298" s="22"/>
      <c r="AN1298" s="22"/>
      <c r="AO1298" s="22"/>
      <c r="AP1298" s="22"/>
      <c r="AQ1298" s="22"/>
      <c r="AR1298" s="22"/>
      <c r="AS1298" s="22"/>
      <c r="AT1298" s="22"/>
      <c r="AU1298" s="22"/>
      <c r="AV1298" s="22"/>
      <c r="AW1298" s="22"/>
      <c r="AX1298" s="22"/>
      <c r="AY1298" s="22"/>
      <c r="AZ1298" s="22"/>
      <c r="BA1298" s="22"/>
      <c r="BB1298" s="22"/>
      <c r="BC1298" s="22"/>
      <c r="BD1298" s="22"/>
      <c r="BE1298" s="22"/>
      <c r="BF1298" s="22"/>
      <c r="BG1298" s="22"/>
      <c r="BH1298" s="22"/>
      <c r="BI1298" s="22"/>
    </row>
    <row r="1299">
      <c r="A1299" s="25"/>
      <c r="B1299" s="50"/>
      <c r="C1299" s="56"/>
      <c r="D1299" s="120"/>
      <c r="E1299" s="53"/>
      <c r="H1299" s="106"/>
      <c r="I1299" s="72"/>
      <c r="J1299" s="21"/>
      <c r="K1299" s="21"/>
      <c r="L1299" s="21"/>
      <c r="M1299" s="22"/>
      <c r="N1299" s="22"/>
      <c r="O1299" s="22"/>
      <c r="P1299" s="22"/>
      <c r="Q1299" s="22"/>
      <c r="R1299" s="23"/>
      <c r="S1299" s="22"/>
      <c r="T1299" s="22"/>
      <c r="U1299" s="22"/>
      <c r="V1299" s="22"/>
      <c r="W1299" s="24"/>
      <c r="X1299" s="24"/>
      <c r="Y1299" s="22"/>
      <c r="Z1299" s="22"/>
      <c r="AA1299" s="22"/>
      <c r="AB1299" s="22"/>
      <c r="AC1299" s="22"/>
      <c r="AD1299" s="22"/>
      <c r="AE1299" s="22"/>
      <c r="AF1299" s="22"/>
      <c r="AG1299" s="22"/>
      <c r="AH1299" s="22"/>
      <c r="AI1299" s="22"/>
      <c r="AJ1299" s="22"/>
      <c r="AK1299" s="22"/>
      <c r="AL1299" s="22"/>
      <c r="AM1299" s="22"/>
      <c r="AN1299" s="22"/>
      <c r="AO1299" s="22"/>
      <c r="AP1299" s="22"/>
      <c r="AQ1299" s="22"/>
      <c r="AR1299" s="22"/>
      <c r="AS1299" s="22"/>
      <c r="AT1299" s="22"/>
      <c r="AU1299" s="22"/>
      <c r="AV1299" s="22"/>
      <c r="AW1299" s="22"/>
      <c r="AX1299" s="22"/>
      <c r="AY1299" s="22"/>
      <c r="AZ1299" s="22"/>
      <c r="BA1299" s="22"/>
      <c r="BB1299" s="22"/>
      <c r="BC1299" s="22"/>
      <c r="BD1299" s="22"/>
      <c r="BE1299" s="22"/>
      <c r="BF1299" s="22"/>
      <c r="BG1299" s="22"/>
      <c r="BH1299" s="22"/>
      <c r="BI1299" s="22"/>
    </row>
    <row r="1300">
      <c r="A1300" s="25"/>
      <c r="B1300" s="50"/>
      <c r="C1300" s="56"/>
      <c r="D1300" s="120"/>
      <c r="E1300" s="53"/>
      <c r="H1300" s="106"/>
      <c r="I1300" s="72"/>
      <c r="J1300" s="21"/>
      <c r="K1300" s="21"/>
      <c r="L1300" s="21"/>
      <c r="M1300" s="22"/>
      <c r="N1300" s="22"/>
      <c r="O1300" s="22"/>
      <c r="P1300" s="22"/>
      <c r="Q1300" s="22"/>
      <c r="R1300" s="23"/>
      <c r="S1300" s="22"/>
      <c r="T1300" s="22"/>
      <c r="U1300" s="22"/>
      <c r="V1300" s="22"/>
      <c r="W1300" s="24"/>
      <c r="X1300" s="24"/>
      <c r="Y1300" s="22"/>
      <c r="Z1300" s="22"/>
      <c r="AA1300" s="22"/>
      <c r="AB1300" s="22"/>
      <c r="AC1300" s="22"/>
      <c r="AD1300" s="22"/>
      <c r="AE1300" s="22"/>
      <c r="AF1300" s="22"/>
      <c r="AG1300" s="22"/>
      <c r="AH1300" s="22"/>
      <c r="AI1300" s="22"/>
      <c r="AJ1300" s="22"/>
      <c r="AK1300" s="22"/>
      <c r="AL1300" s="22"/>
      <c r="AM1300" s="22"/>
      <c r="AN1300" s="22"/>
      <c r="AO1300" s="22"/>
      <c r="AP1300" s="22"/>
      <c r="AQ1300" s="22"/>
      <c r="AR1300" s="22"/>
      <c r="AS1300" s="22"/>
      <c r="AT1300" s="22"/>
      <c r="AU1300" s="22"/>
      <c r="AV1300" s="22"/>
      <c r="AW1300" s="22"/>
      <c r="AX1300" s="22"/>
      <c r="AY1300" s="22"/>
      <c r="AZ1300" s="22"/>
      <c r="BA1300" s="22"/>
      <c r="BB1300" s="22"/>
      <c r="BC1300" s="22"/>
      <c r="BD1300" s="22"/>
      <c r="BE1300" s="22"/>
      <c r="BF1300" s="22"/>
      <c r="BG1300" s="22"/>
      <c r="BH1300" s="22"/>
      <c r="BI1300" s="22"/>
    </row>
    <row r="1301">
      <c r="A1301" s="25"/>
      <c r="B1301" s="50"/>
      <c r="C1301" s="56"/>
      <c r="D1301" s="120"/>
      <c r="E1301" s="53"/>
      <c r="H1301" s="106"/>
      <c r="I1301" s="72"/>
      <c r="J1301" s="21"/>
      <c r="K1301" s="21"/>
      <c r="L1301" s="21"/>
      <c r="M1301" s="22"/>
      <c r="N1301" s="22"/>
      <c r="O1301" s="22"/>
      <c r="P1301" s="22"/>
      <c r="Q1301" s="22"/>
      <c r="R1301" s="23"/>
      <c r="S1301" s="22"/>
      <c r="T1301" s="22"/>
      <c r="U1301" s="22"/>
      <c r="V1301" s="22"/>
      <c r="W1301" s="24"/>
      <c r="X1301" s="24"/>
      <c r="Y1301" s="22"/>
      <c r="Z1301" s="22"/>
      <c r="AA1301" s="22"/>
      <c r="AB1301" s="22"/>
      <c r="AC1301" s="22"/>
      <c r="AD1301" s="22"/>
      <c r="AE1301" s="22"/>
      <c r="AF1301" s="22"/>
      <c r="AG1301" s="22"/>
      <c r="AH1301" s="22"/>
      <c r="AI1301" s="22"/>
      <c r="AJ1301" s="22"/>
      <c r="AK1301" s="22"/>
      <c r="AL1301" s="22"/>
      <c r="AM1301" s="22"/>
      <c r="AN1301" s="22"/>
      <c r="AO1301" s="22"/>
      <c r="AP1301" s="22"/>
      <c r="AQ1301" s="22"/>
      <c r="AR1301" s="22"/>
      <c r="AS1301" s="22"/>
      <c r="AT1301" s="22"/>
      <c r="AU1301" s="22"/>
      <c r="AV1301" s="22"/>
      <c r="AW1301" s="22"/>
      <c r="AX1301" s="22"/>
      <c r="AY1301" s="22"/>
      <c r="AZ1301" s="22"/>
      <c r="BA1301" s="22"/>
      <c r="BB1301" s="22"/>
      <c r="BC1301" s="22"/>
      <c r="BD1301" s="22"/>
      <c r="BE1301" s="22"/>
      <c r="BF1301" s="22"/>
      <c r="BG1301" s="22"/>
      <c r="BH1301" s="22"/>
      <c r="BI1301" s="22"/>
    </row>
    <row r="1302">
      <c r="A1302" s="25"/>
      <c r="B1302" s="50"/>
      <c r="C1302" s="56"/>
      <c r="D1302" s="120"/>
      <c r="E1302" s="53"/>
      <c r="H1302" s="106"/>
      <c r="I1302" s="72"/>
      <c r="J1302" s="21"/>
      <c r="K1302" s="21"/>
      <c r="L1302" s="21"/>
      <c r="M1302" s="22"/>
      <c r="N1302" s="22"/>
      <c r="O1302" s="22"/>
      <c r="P1302" s="22"/>
      <c r="Q1302" s="22"/>
      <c r="R1302" s="23"/>
      <c r="S1302" s="22"/>
      <c r="T1302" s="22"/>
      <c r="U1302" s="22"/>
      <c r="V1302" s="22"/>
      <c r="W1302" s="24"/>
      <c r="X1302" s="24"/>
      <c r="Y1302" s="22"/>
      <c r="Z1302" s="22"/>
      <c r="AA1302" s="22"/>
      <c r="AB1302" s="22"/>
      <c r="AC1302" s="22"/>
      <c r="AD1302" s="22"/>
      <c r="AE1302" s="22"/>
      <c r="AF1302" s="22"/>
      <c r="AG1302" s="22"/>
      <c r="AH1302" s="22"/>
      <c r="AI1302" s="22"/>
      <c r="AJ1302" s="22"/>
      <c r="AK1302" s="22"/>
      <c r="AL1302" s="22"/>
      <c r="AM1302" s="22"/>
      <c r="AN1302" s="22"/>
      <c r="AO1302" s="22"/>
      <c r="AP1302" s="22"/>
      <c r="AQ1302" s="22"/>
      <c r="AR1302" s="22"/>
      <c r="AS1302" s="22"/>
      <c r="AT1302" s="22"/>
      <c r="AU1302" s="22"/>
      <c r="AV1302" s="22"/>
      <c r="AW1302" s="22"/>
      <c r="AX1302" s="22"/>
      <c r="AY1302" s="22"/>
      <c r="AZ1302" s="22"/>
      <c r="BA1302" s="22"/>
      <c r="BB1302" s="22"/>
      <c r="BC1302" s="22"/>
      <c r="BD1302" s="22"/>
      <c r="BE1302" s="22"/>
      <c r="BF1302" s="22"/>
      <c r="BG1302" s="22"/>
      <c r="BH1302" s="22"/>
      <c r="BI1302" s="22"/>
    </row>
    <row r="1303">
      <c r="A1303" s="25"/>
      <c r="B1303" s="50"/>
      <c r="C1303" s="56"/>
      <c r="D1303" s="120"/>
      <c r="E1303" s="53"/>
      <c r="H1303" s="106"/>
      <c r="I1303" s="72"/>
      <c r="J1303" s="21"/>
      <c r="K1303" s="21"/>
      <c r="L1303" s="21"/>
      <c r="M1303" s="22"/>
      <c r="N1303" s="22"/>
      <c r="O1303" s="22"/>
      <c r="P1303" s="22"/>
      <c r="Q1303" s="22"/>
      <c r="R1303" s="23"/>
      <c r="S1303" s="22"/>
      <c r="T1303" s="22"/>
      <c r="U1303" s="22"/>
      <c r="V1303" s="22"/>
      <c r="W1303" s="24"/>
      <c r="X1303" s="24"/>
      <c r="Y1303" s="22"/>
      <c r="Z1303" s="22"/>
      <c r="AA1303" s="22"/>
      <c r="AB1303" s="22"/>
      <c r="AC1303" s="22"/>
      <c r="AD1303" s="22"/>
      <c r="AE1303" s="22"/>
      <c r="AF1303" s="22"/>
      <c r="AG1303" s="22"/>
      <c r="AH1303" s="22"/>
      <c r="AI1303" s="22"/>
      <c r="AJ1303" s="22"/>
      <c r="AK1303" s="22"/>
      <c r="AL1303" s="22"/>
      <c r="AM1303" s="22"/>
      <c r="AN1303" s="22"/>
      <c r="AO1303" s="22"/>
      <c r="AP1303" s="22"/>
      <c r="AQ1303" s="22"/>
      <c r="AR1303" s="22"/>
      <c r="AS1303" s="22"/>
      <c r="AT1303" s="22"/>
      <c r="AU1303" s="22"/>
      <c r="AV1303" s="22"/>
      <c r="AW1303" s="22"/>
      <c r="AX1303" s="22"/>
      <c r="AY1303" s="22"/>
      <c r="AZ1303" s="22"/>
      <c r="BA1303" s="22"/>
      <c r="BB1303" s="22"/>
      <c r="BC1303" s="22"/>
      <c r="BD1303" s="22"/>
      <c r="BE1303" s="22"/>
      <c r="BF1303" s="22"/>
      <c r="BG1303" s="22"/>
      <c r="BH1303" s="22"/>
      <c r="BI1303" s="22"/>
    </row>
    <row r="1304">
      <c r="A1304" s="25"/>
      <c r="B1304" s="50"/>
      <c r="C1304" s="56"/>
      <c r="D1304" s="120"/>
      <c r="E1304" s="53"/>
      <c r="H1304" s="106"/>
      <c r="I1304" s="72"/>
      <c r="J1304" s="21"/>
      <c r="K1304" s="21"/>
      <c r="L1304" s="21"/>
      <c r="M1304" s="22"/>
      <c r="N1304" s="22"/>
      <c r="O1304" s="22"/>
      <c r="P1304" s="22"/>
      <c r="Q1304" s="22"/>
      <c r="R1304" s="23"/>
      <c r="S1304" s="22"/>
      <c r="T1304" s="22"/>
      <c r="U1304" s="22"/>
      <c r="V1304" s="22"/>
      <c r="W1304" s="24"/>
      <c r="X1304" s="24"/>
      <c r="Y1304" s="22"/>
      <c r="Z1304" s="22"/>
      <c r="AA1304" s="22"/>
      <c r="AB1304" s="22"/>
      <c r="AC1304" s="22"/>
      <c r="AD1304" s="22"/>
      <c r="AE1304" s="22"/>
      <c r="AF1304" s="22"/>
      <c r="AG1304" s="22"/>
      <c r="AH1304" s="22"/>
      <c r="AI1304" s="22"/>
      <c r="AJ1304" s="22"/>
      <c r="AK1304" s="22"/>
      <c r="AL1304" s="22"/>
      <c r="AM1304" s="22"/>
      <c r="AN1304" s="22"/>
      <c r="AO1304" s="22"/>
      <c r="AP1304" s="22"/>
      <c r="AQ1304" s="22"/>
      <c r="AR1304" s="22"/>
      <c r="AS1304" s="22"/>
      <c r="AT1304" s="22"/>
      <c r="AU1304" s="22"/>
      <c r="AV1304" s="22"/>
      <c r="AW1304" s="22"/>
      <c r="AX1304" s="22"/>
      <c r="AY1304" s="22"/>
      <c r="AZ1304" s="22"/>
      <c r="BA1304" s="22"/>
      <c r="BB1304" s="22"/>
      <c r="BC1304" s="22"/>
      <c r="BD1304" s="22"/>
      <c r="BE1304" s="22"/>
      <c r="BF1304" s="22"/>
      <c r="BG1304" s="22"/>
      <c r="BH1304" s="22"/>
      <c r="BI1304" s="22"/>
    </row>
    <row r="1305">
      <c r="A1305" s="25"/>
      <c r="B1305" s="50"/>
      <c r="C1305" s="56"/>
      <c r="D1305" s="120"/>
      <c r="E1305" s="53"/>
      <c r="H1305" s="106"/>
      <c r="I1305" s="72"/>
      <c r="J1305" s="21"/>
      <c r="K1305" s="21"/>
      <c r="L1305" s="21"/>
      <c r="M1305" s="22"/>
      <c r="N1305" s="22"/>
      <c r="O1305" s="22"/>
      <c r="P1305" s="22"/>
      <c r="Q1305" s="22"/>
      <c r="R1305" s="23"/>
      <c r="S1305" s="22"/>
      <c r="T1305" s="22"/>
      <c r="U1305" s="22"/>
      <c r="V1305" s="22"/>
      <c r="W1305" s="24"/>
      <c r="X1305" s="24"/>
      <c r="Y1305" s="22"/>
      <c r="Z1305" s="22"/>
      <c r="AA1305" s="22"/>
      <c r="AB1305" s="22"/>
      <c r="AC1305" s="22"/>
      <c r="AD1305" s="22"/>
      <c r="AE1305" s="22"/>
      <c r="AF1305" s="22"/>
      <c r="AG1305" s="22"/>
      <c r="AH1305" s="22"/>
      <c r="AI1305" s="22"/>
      <c r="AJ1305" s="22"/>
      <c r="AK1305" s="22"/>
      <c r="AL1305" s="22"/>
      <c r="AM1305" s="22"/>
      <c r="AN1305" s="22"/>
      <c r="AO1305" s="22"/>
      <c r="AP1305" s="22"/>
      <c r="AQ1305" s="22"/>
      <c r="AR1305" s="22"/>
      <c r="AS1305" s="22"/>
      <c r="AT1305" s="22"/>
      <c r="AU1305" s="22"/>
      <c r="AV1305" s="22"/>
      <c r="AW1305" s="22"/>
      <c r="AX1305" s="22"/>
      <c r="AY1305" s="22"/>
      <c r="AZ1305" s="22"/>
      <c r="BA1305" s="22"/>
      <c r="BB1305" s="22"/>
      <c r="BC1305" s="22"/>
      <c r="BD1305" s="22"/>
      <c r="BE1305" s="22"/>
      <c r="BF1305" s="22"/>
      <c r="BG1305" s="22"/>
      <c r="BH1305" s="22"/>
      <c r="BI1305" s="22"/>
    </row>
    <row r="1306">
      <c r="A1306" s="25"/>
      <c r="B1306" s="50"/>
      <c r="C1306" s="56"/>
      <c r="D1306" s="120"/>
      <c r="E1306" s="53"/>
      <c r="H1306" s="106"/>
      <c r="I1306" s="72"/>
      <c r="J1306" s="21"/>
      <c r="K1306" s="21"/>
      <c r="L1306" s="21"/>
      <c r="M1306" s="22"/>
      <c r="N1306" s="22"/>
      <c r="O1306" s="22"/>
      <c r="P1306" s="22"/>
      <c r="Q1306" s="22"/>
      <c r="R1306" s="23"/>
      <c r="S1306" s="22"/>
      <c r="T1306" s="22"/>
      <c r="U1306" s="22"/>
      <c r="V1306" s="22"/>
      <c r="W1306" s="24"/>
      <c r="X1306" s="24"/>
      <c r="Y1306" s="22"/>
      <c r="Z1306" s="22"/>
      <c r="AA1306" s="22"/>
      <c r="AB1306" s="22"/>
      <c r="AC1306" s="22"/>
      <c r="AD1306" s="22"/>
      <c r="AE1306" s="22"/>
      <c r="AF1306" s="22"/>
      <c r="AG1306" s="22"/>
      <c r="AH1306" s="22"/>
      <c r="AI1306" s="22"/>
      <c r="AJ1306" s="22"/>
      <c r="AK1306" s="22"/>
      <c r="AL1306" s="22"/>
      <c r="AM1306" s="22"/>
      <c r="AN1306" s="22"/>
      <c r="AO1306" s="22"/>
      <c r="AP1306" s="22"/>
      <c r="AQ1306" s="22"/>
      <c r="AR1306" s="22"/>
      <c r="AS1306" s="22"/>
      <c r="AT1306" s="22"/>
      <c r="AU1306" s="22"/>
      <c r="AV1306" s="22"/>
      <c r="AW1306" s="22"/>
      <c r="AX1306" s="22"/>
      <c r="AY1306" s="22"/>
      <c r="AZ1306" s="22"/>
      <c r="BA1306" s="22"/>
      <c r="BB1306" s="22"/>
      <c r="BC1306" s="22"/>
      <c r="BD1306" s="22"/>
      <c r="BE1306" s="22"/>
      <c r="BF1306" s="22"/>
      <c r="BG1306" s="22"/>
      <c r="BH1306" s="22"/>
      <c r="BI1306" s="22"/>
    </row>
    <row r="1307">
      <c r="A1307" s="25"/>
      <c r="B1307" s="50"/>
      <c r="C1307" s="56"/>
      <c r="D1307" s="120"/>
      <c r="E1307" s="53"/>
      <c r="H1307" s="106"/>
      <c r="I1307" s="72"/>
      <c r="J1307" s="21"/>
      <c r="K1307" s="21"/>
      <c r="L1307" s="21"/>
      <c r="M1307" s="22"/>
      <c r="N1307" s="22"/>
      <c r="O1307" s="22"/>
      <c r="P1307" s="22"/>
      <c r="Q1307" s="22"/>
      <c r="R1307" s="23"/>
      <c r="S1307" s="22"/>
      <c r="T1307" s="22"/>
      <c r="U1307" s="22"/>
      <c r="V1307" s="22"/>
      <c r="W1307" s="24"/>
      <c r="X1307" s="24"/>
      <c r="Y1307" s="22"/>
      <c r="Z1307" s="22"/>
      <c r="AA1307" s="22"/>
      <c r="AB1307" s="22"/>
      <c r="AC1307" s="22"/>
      <c r="AD1307" s="22"/>
      <c r="AE1307" s="22"/>
      <c r="AF1307" s="22"/>
      <c r="AG1307" s="22"/>
      <c r="AH1307" s="22"/>
      <c r="AI1307" s="22"/>
      <c r="AJ1307" s="22"/>
      <c r="AK1307" s="22"/>
      <c r="AL1307" s="22"/>
      <c r="AM1307" s="22"/>
      <c r="AN1307" s="22"/>
      <c r="AO1307" s="22"/>
      <c r="AP1307" s="22"/>
      <c r="AQ1307" s="22"/>
      <c r="AR1307" s="22"/>
      <c r="AS1307" s="22"/>
      <c r="AT1307" s="22"/>
      <c r="AU1307" s="22"/>
      <c r="AV1307" s="22"/>
      <c r="AW1307" s="22"/>
      <c r="AX1307" s="22"/>
      <c r="AY1307" s="22"/>
      <c r="AZ1307" s="22"/>
      <c r="BA1307" s="22"/>
      <c r="BB1307" s="22"/>
      <c r="BC1307" s="22"/>
      <c r="BD1307" s="22"/>
      <c r="BE1307" s="22"/>
      <c r="BF1307" s="22"/>
      <c r="BG1307" s="22"/>
      <c r="BH1307" s="22"/>
      <c r="BI1307" s="22"/>
    </row>
    <row r="1308">
      <c r="A1308" s="25"/>
      <c r="B1308" s="50"/>
      <c r="C1308" s="56"/>
      <c r="D1308" s="120"/>
      <c r="E1308" s="53"/>
      <c r="H1308" s="106"/>
      <c r="I1308" s="72"/>
      <c r="J1308" s="21"/>
      <c r="K1308" s="21"/>
      <c r="L1308" s="21"/>
      <c r="M1308" s="22"/>
      <c r="N1308" s="22"/>
      <c r="O1308" s="22"/>
      <c r="P1308" s="22"/>
      <c r="Q1308" s="22"/>
      <c r="R1308" s="23"/>
      <c r="S1308" s="22"/>
      <c r="T1308" s="22"/>
      <c r="U1308" s="22"/>
      <c r="V1308" s="22"/>
      <c r="W1308" s="24"/>
      <c r="X1308" s="24"/>
      <c r="Y1308" s="22"/>
      <c r="Z1308" s="22"/>
      <c r="AA1308" s="22"/>
      <c r="AB1308" s="22"/>
      <c r="AC1308" s="22"/>
      <c r="AD1308" s="22"/>
      <c r="AE1308" s="22"/>
      <c r="AF1308" s="22"/>
      <c r="AG1308" s="22"/>
      <c r="AH1308" s="22"/>
      <c r="AI1308" s="22"/>
      <c r="AJ1308" s="22"/>
      <c r="AK1308" s="22"/>
      <c r="AL1308" s="22"/>
      <c r="AM1308" s="22"/>
      <c r="AN1308" s="22"/>
      <c r="AO1308" s="22"/>
      <c r="AP1308" s="22"/>
      <c r="AQ1308" s="22"/>
      <c r="AR1308" s="22"/>
      <c r="AS1308" s="22"/>
      <c r="AT1308" s="22"/>
      <c r="AU1308" s="22"/>
      <c r="AV1308" s="22"/>
      <c r="AW1308" s="22"/>
      <c r="AX1308" s="22"/>
      <c r="AY1308" s="22"/>
      <c r="AZ1308" s="22"/>
      <c r="BA1308" s="22"/>
      <c r="BB1308" s="22"/>
      <c r="BC1308" s="22"/>
      <c r="BD1308" s="22"/>
      <c r="BE1308" s="22"/>
      <c r="BF1308" s="22"/>
      <c r="BG1308" s="22"/>
      <c r="BH1308" s="22"/>
      <c r="BI1308" s="22"/>
    </row>
    <row r="1309">
      <c r="A1309" s="25"/>
      <c r="B1309" s="50"/>
      <c r="C1309" s="56"/>
      <c r="D1309" s="120"/>
      <c r="E1309" s="53"/>
      <c r="H1309" s="106"/>
      <c r="I1309" s="72"/>
      <c r="J1309" s="21"/>
      <c r="K1309" s="21"/>
      <c r="L1309" s="21"/>
      <c r="M1309" s="22"/>
      <c r="N1309" s="22"/>
      <c r="O1309" s="22"/>
      <c r="P1309" s="22"/>
      <c r="Q1309" s="22"/>
      <c r="R1309" s="23"/>
      <c r="S1309" s="22"/>
      <c r="T1309" s="22"/>
      <c r="U1309" s="22"/>
      <c r="V1309" s="22"/>
      <c r="W1309" s="24"/>
      <c r="X1309" s="24"/>
      <c r="Y1309" s="22"/>
      <c r="Z1309" s="22"/>
      <c r="AA1309" s="22"/>
      <c r="AB1309" s="22"/>
      <c r="AC1309" s="22"/>
      <c r="AD1309" s="22"/>
      <c r="AE1309" s="22"/>
      <c r="AF1309" s="22"/>
      <c r="AG1309" s="22"/>
      <c r="AH1309" s="22"/>
      <c r="AI1309" s="22"/>
      <c r="AJ1309" s="22"/>
      <c r="AK1309" s="22"/>
      <c r="AL1309" s="22"/>
      <c r="AM1309" s="22"/>
      <c r="AN1309" s="22"/>
      <c r="AO1309" s="22"/>
      <c r="AP1309" s="22"/>
      <c r="AQ1309" s="22"/>
      <c r="AR1309" s="22"/>
      <c r="AS1309" s="22"/>
      <c r="AT1309" s="22"/>
      <c r="AU1309" s="22"/>
      <c r="AV1309" s="22"/>
      <c r="AW1309" s="22"/>
      <c r="AX1309" s="22"/>
      <c r="AY1309" s="22"/>
      <c r="AZ1309" s="22"/>
      <c r="BA1309" s="22"/>
      <c r="BB1309" s="22"/>
      <c r="BC1309" s="22"/>
      <c r="BD1309" s="22"/>
      <c r="BE1309" s="22"/>
      <c r="BF1309" s="22"/>
      <c r="BG1309" s="22"/>
      <c r="BH1309" s="22"/>
      <c r="BI1309" s="22"/>
    </row>
    <row r="1310">
      <c r="A1310" s="25"/>
      <c r="B1310" s="50"/>
      <c r="C1310" s="56"/>
      <c r="D1310" s="120"/>
      <c r="E1310" s="53"/>
      <c r="H1310" s="106"/>
      <c r="I1310" s="72"/>
      <c r="J1310" s="21"/>
      <c r="K1310" s="21"/>
      <c r="L1310" s="21"/>
      <c r="M1310" s="22"/>
      <c r="N1310" s="22"/>
      <c r="O1310" s="22"/>
      <c r="P1310" s="22"/>
      <c r="Q1310" s="22"/>
      <c r="R1310" s="23"/>
      <c r="S1310" s="22"/>
      <c r="T1310" s="22"/>
      <c r="U1310" s="22"/>
      <c r="V1310" s="22"/>
      <c r="W1310" s="24"/>
      <c r="X1310" s="24"/>
      <c r="Y1310" s="22"/>
      <c r="Z1310" s="22"/>
      <c r="AA1310" s="22"/>
      <c r="AB1310" s="22"/>
      <c r="AC1310" s="22"/>
      <c r="AD1310" s="22"/>
      <c r="AE1310" s="22"/>
      <c r="AF1310" s="22"/>
      <c r="AG1310" s="22"/>
      <c r="AH1310" s="22"/>
      <c r="AI1310" s="22"/>
      <c r="AJ1310" s="22"/>
      <c r="AK1310" s="22"/>
      <c r="AL1310" s="22"/>
      <c r="AM1310" s="22"/>
      <c r="AN1310" s="22"/>
      <c r="AO1310" s="22"/>
      <c r="AP1310" s="22"/>
      <c r="AQ1310" s="22"/>
      <c r="AR1310" s="22"/>
      <c r="AS1310" s="22"/>
      <c r="AT1310" s="22"/>
      <c r="AU1310" s="22"/>
      <c r="AV1310" s="22"/>
      <c r="AW1310" s="22"/>
      <c r="AX1310" s="22"/>
      <c r="AY1310" s="22"/>
      <c r="AZ1310" s="22"/>
      <c r="BA1310" s="22"/>
      <c r="BB1310" s="22"/>
      <c r="BC1310" s="22"/>
      <c r="BD1310" s="22"/>
      <c r="BE1310" s="22"/>
      <c r="BF1310" s="22"/>
      <c r="BG1310" s="22"/>
      <c r="BH1310" s="22"/>
      <c r="BI1310" s="22"/>
    </row>
    <row r="1311">
      <c r="A1311" s="25"/>
      <c r="B1311" s="50"/>
      <c r="C1311" s="56"/>
      <c r="D1311" s="120"/>
      <c r="E1311" s="53"/>
      <c r="H1311" s="106"/>
      <c r="I1311" s="72"/>
      <c r="J1311" s="21"/>
      <c r="K1311" s="21"/>
      <c r="L1311" s="21"/>
      <c r="M1311" s="22"/>
      <c r="N1311" s="22"/>
      <c r="O1311" s="22"/>
      <c r="P1311" s="22"/>
      <c r="Q1311" s="22"/>
      <c r="R1311" s="23"/>
      <c r="S1311" s="22"/>
      <c r="T1311" s="22"/>
      <c r="U1311" s="22"/>
      <c r="V1311" s="22"/>
      <c r="W1311" s="24"/>
      <c r="X1311" s="24"/>
      <c r="Y1311" s="22"/>
      <c r="Z1311" s="22"/>
      <c r="AA1311" s="22"/>
      <c r="AB1311" s="22"/>
      <c r="AC1311" s="22"/>
      <c r="AD1311" s="22"/>
      <c r="AE1311" s="22"/>
      <c r="AF1311" s="22"/>
      <c r="AG1311" s="22"/>
      <c r="AH1311" s="22"/>
      <c r="AI1311" s="22"/>
      <c r="AJ1311" s="22"/>
      <c r="AK1311" s="22"/>
      <c r="AL1311" s="22"/>
      <c r="AM1311" s="22"/>
      <c r="AN1311" s="22"/>
      <c r="AO1311" s="22"/>
      <c r="AP1311" s="22"/>
      <c r="AQ1311" s="22"/>
      <c r="AR1311" s="22"/>
      <c r="AS1311" s="22"/>
      <c r="AT1311" s="22"/>
      <c r="AU1311" s="22"/>
      <c r="AV1311" s="22"/>
      <c r="AW1311" s="22"/>
      <c r="AX1311" s="22"/>
      <c r="AY1311" s="22"/>
      <c r="AZ1311" s="22"/>
      <c r="BA1311" s="22"/>
      <c r="BB1311" s="22"/>
      <c r="BC1311" s="22"/>
      <c r="BD1311" s="22"/>
      <c r="BE1311" s="22"/>
      <c r="BF1311" s="22"/>
      <c r="BG1311" s="22"/>
      <c r="BH1311" s="22"/>
      <c r="BI1311" s="22"/>
    </row>
    <row r="1312">
      <c r="A1312" s="25"/>
      <c r="B1312" s="50"/>
      <c r="C1312" s="56"/>
      <c r="D1312" s="120"/>
      <c r="E1312" s="53"/>
      <c r="H1312" s="106"/>
      <c r="I1312" s="72"/>
      <c r="J1312" s="21"/>
      <c r="K1312" s="21"/>
      <c r="L1312" s="21"/>
      <c r="M1312" s="22"/>
      <c r="N1312" s="22"/>
      <c r="O1312" s="22"/>
      <c r="P1312" s="22"/>
      <c r="Q1312" s="22"/>
      <c r="R1312" s="23"/>
      <c r="S1312" s="22"/>
      <c r="T1312" s="22"/>
      <c r="U1312" s="22"/>
      <c r="V1312" s="22"/>
      <c r="W1312" s="24"/>
      <c r="X1312" s="24"/>
      <c r="Y1312" s="22"/>
      <c r="Z1312" s="22"/>
      <c r="AA1312" s="22"/>
      <c r="AB1312" s="22"/>
      <c r="AC1312" s="22"/>
      <c r="AD1312" s="22"/>
      <c r="AE1312" s="22"/>
      <c r="AF1312" s="22"/>
      <c r="AG1312" s="22"/>
      <c r="AH1312" s="22"/>
      <c r="AI1312" s="22"/>
      <c r="AJ1312" s="22"/>
      <c r="AK1312" s="22"/>
      <c r="AL1312" s="22"/>
      <c r="AM1312" s="22"/>
      <c r="AN1312" s="22"/>
      <c r="AO1312" s="22"/>
      <c r="AP1312" s="22"/>
      <c r="AQ1312" s="22"/>
      <c r="AR1312" s="22"/>
      <c r="AS1312" s="22"/>
      <c r="AT1312" s="22"/>
      <c r="AU1312" s="22"/>
      <c r="AV1312" s="22"/>
      <c r="AW1312" s="22"/>
      <c r="AX1312" s="22"/>
      <c r="AY1312" s="22"/>
      <c r="AZ1312" s="22"/>
      <c r="BA1312" s="22"/>
      <c r="BB1312" s="22"/>
      <c r="BC1312" s="22"/>
      <c r="BD1312" s="22"/>
      <c r="BE1312" s="22"/>
      <c r="BF1312" s="22"/>
      <c r="BG1312" s="22"/>
      <c r="BH1312" s="22"/>
      <c r="BI1312" s="22"/>
    </row>
    <row r="1313">
      <c r="A1313" s="25"/>
      <c r="B1313" s="50"/>
      <c r="C1313" s="56"/>
      <c r="D1313" s="120"/>
      <c r="E1313" s="53"/>
      <c r="H1313" s="106"/>
      <c r="I1313" s="72"/>
      <c r="J1313" s="21"/>
      <c r="K1313" s="21"/>
      <c r="L1313" s="21"/>
      <c r="M1313" s="22"/>
      <c r="N1313" s="22"/>
      <c r="O1313" s="22"/>
      <c r="P1313" s="22"/>
      <c r="Q1313" s="22"/>
      <c r="R1313" s="23"/>
      <c r="S1313" s="22"/>
      <c r="T1313" s="22"/>
      <c r="U1313" s="22"/>
      <c r="V1313" s="22"/>
      <c r="W1313" s="24"/>
      <c r="X1313" s="24"/>
      <c r="Y1313" s="22"/>
      <c r="Z1313" s="22"/>
      <c r="AA1313" s="22"/>
      <c r="AB1313" s="22"/>
      <c r="AC1313" s="22"/>
      <c r="AD1313" s="22"/>
      <c r="AE1313" s="22"/>
      <c r="AF1313" s="22"/>
      <c r="AG1313" s="22"/>
      <c r="AH1313" s="22"/>
      <c r="AI1313" s="22"/>
      <c r="AJ1313" s="22"/>
      <c r="AK1313" s="22"/>
      <c r="AL1313" s="22"/>
      <c r="AM1313" s="22"/>
      <c r="AN1313" s="22"/>
      <c r="AO1313" s="22"/>
      <c r="AP1313" s="22"/>
      <c r="AQ1313" s="22"/>
      <c r="AR1313" s="22"/>
      <c r="AS1313" s="22"/>
      <c r="AT1313" s="22"/>
      <c r="AU1313" s="22"/>
      <c r="AV1313" s="22"/>
      <c r="AW1313" s="22"/>
      <c r="AX1313" s="22"/>
      <c r="AY1313" s="22"/>
      <c r="AZ1313" s="22"/>
      <c r="BA1313" s="22"/>
      <c r="BB1313" s="22"/>
      <c r="BC1313" s="22"/>
      <c r="BD1313" s="22"/>
      <c r="BE1313" s="22"/>
      <c r="BF1313" s="22"/>
      <c r="BG1313" s="22"/>
      <c r="BH1313" s="22"/>
      <c r="BI1313" s="22"/>
    </row>
    <row r="1314">
      <c r="A1314" s="25"/>
      <c r="B1314" s="50"/>
      <c r="C1314" s="56"/>
      <c r="D1314" s="120"/>
      <c r="E1314" s="53"/>
      <c r="H1314" s="106"/>
      <c r="I1314" s="72"/>
      <c r="J1314" s="21"/>
      <c r="K1314" s="21"/>
      <c r="L1314" s="21"/>
      <c r="M1314" s="22"/>
      <c r="N1314" s="22"/>
      <c r="O1314" s="22"/>
      <c r="P1314" s="22"/>
      <c r="Q1314" s="22"/>
      <c r="R1314" s="23"/>
      <c r="S1314" s="22"/>
      <c r="T1314" s="22"/>
      <c r="U1314" s="22"/>
      <c r="V1314" s="22"/>
      <c r="W1314" s="24"/>
      <c r="X1314" s="24"/>
      <c r="Y1314" s="22"/>
      <c r="Z1314" s="22"/>
      <c r="AA1314" s="22"/>
      <c r="AB1314" s="22"/>
      <c r="AC1314" s="22"/>
      <c r="AD1314" s="22"/>
      <c r="AE1314" s="22"/>
      <c r="AF1314" s="22"/>
      <c r="AG1314" s="22"/>
      <c r="AH1314" s="22"/>
      <c r="AI1314" s="22"/>
      <c r="AJ1314" s="22"/>
      <c r="AK1314" s="22"/>
      <c r="AL1314" s="22"/>
      <c r="AM1314" s="22"/>
      <c r="AN1314" s="22"/>
      <c r="AO1314" s="22"/>
      <c r="AP1314" s="22"/>
      <c r="AQ1314" s="22"/>
      <c r="AR1314" s="22"/>
      <c r="AS1314" s="22"/>
      <c r="AT1314" s="22"/>
      <c r="AU1314" s="22"/>
      <c r="AV1314" s="22"/>
      <c r="AW1314" s="22"/>
      <c r="AX1314" s="22"/>
      <c r="AY1314" s="22"/>
      <c r="AZ1314" s="22"/>
      <c r="BA1314" s="22"/>
      <c r="BB1314" s="22"/>
      <c r="BC1314" s="22"/>
      <c r="BD1314" s="22"/>
      <c r="BE1314" s="22"/>
      <c r="BF1314" s="22"/>
      <c r="BG1314" s="22"/>
      <c r="BH1314" s="22"/>
      <c r="BI1314" s="22"/>
    </row>
    <row r="1315">
      <c r="A1315" s="25"/>
      <c r="B1315" s="50"/>
      <c r="C1315" s="56"/>
      <c r="D1315" s="120"/>
      <c r="E1315" s="53"/>
      <c r="H1315" s="106"/>
      <c r="I1315" s="72"/>
      <c r="J1315" s="21"/>
      <c r="K1315" s="21"/>
      <c r="L1315" s="21"/>
      <c r="M1315" s="22"/>
      <c r="N1315" s="22"/>
      <c r="O1315" s="22"/>
      <c r="P1315" s="22"/>
      <c r="Q1315" s="22"/>
      <c r="R1315" s="23"/>
      <c r="S1315" s="22"/>
      <c r="T1315" s="22"/>
      <c r="U1315" s="22"/>
      <c r="V1315" s="22"/>
      <c r="W1315" s="24"/>
      <c r="X1315" s="24"/>
      <c r="Y1315" s="22"/>
      <c r="Z1315" s="22"/>
      <c r="AA1315" s="22"/>
      <c r="AB1315" s="22"/>
      <c r="AC1315" s="22"/>
      <c r="AD1315" s="22"/>
      <c r="AE1315" s="22"/>
      <c r="AF1315" s="22"/>
      <c r="AG1315" s="22"/>
      <c r="AH1315" s="22"/>
      <c r="AI1315" s="22"/>
      <c r="AJ1315" s="22"/>
      <c r="AK1315" s="22"/>
      <c r="AL1315" s="22"/>
      <c r="AM1315" s="22"/>
      <c r="AN1315" s="22"/>
      <c r="AO1315" s="22"/>
      <c r="AP1315" s="22"/>
      <c r="AQ1315" s="22"/>
      <c r="AR1315" s="22"/>
      <c r="AS1315" s="22"/>
      <c r="AT1315" s="22"/>
      <c r="AU1315" s="22"/>
      <c r="AV1315" s="22"/>
      <c r="AW1315" s="22"/>
      <c r="AX1315" s="22"/>
      <c r="AY1315" s="22"/>
      <c r="AZ1315" s="22"/>
      <c r="BA1315" s="22"/>
      <c r="BB1315" s="22"/>
      <c r="BC1315" s="22"/>
      <c r="BD1315" s="22"/>
      <c r="BE1315" s="22"/>
      <c r="BF1315" s="22"/>
      <c r="BG1315" s="22"/>
      <c r="BH1315" s="22"/>
      <c r="BI1315" s="22"/>
    </row>
    <row r="1316">
      <c r="A1316" s="25"/>
      <c r="B1316" s="50"/>
      <c r="C1316" s="56"/>
      <c r="D1316" s="120"/>
      <c r="E1316" s="53"/>
      <c r="H1316" s="106"/>
      <c r="I1316" s="72"/>
      <c r="J1316" s="21"/>
      <c r="K1316" s="21"/>
      <c r="L1316" s="21"/>
      <c r="M1316" s="22"/>
      <c r="N1316" s="22"/>
      <c r="O1316" s="22"/>
      <c r="P1316" s="22"/>
      <c r="Q1316" s="22"/>
      <c r="R1316" s="23"/>
      <c r="S1316" s="22"/>
      <c r="T1316" s="22"/>
      <c r="U1316" s="22"/>
      <c r="V1316" s="22"/>
      <c r="W1316" s="24"/>
      <c r="X1316" s="24"/>
      <c r="Y1316" s="22"/>
      <c r="Z1316" s="22"/>
      <c r="AA1316" s="22"/>
      <c r="AB1316" s="22"/>
      <c r="AC1316" s="22"/>
      <c r="AD1316" s="22"/>
      <c r="AE1316" s="22"/>
      <c r="AF1316" s="22"/>
      <c r="AG1316" s="22"/>
      <c r="AH1316" s="22"/>
      <c r="AI1316" s="22"/>
      <c r="AJ1316" s="22"/>
      <c r="AK1316" s="22"/>
      <c r="AL1316" s="22"/>
      <c r="AM1316" s="22"/>
      <c r="AN1316" s="22"/>
      <c r="AO1316" s="22"/>
      <c r="AP1316" s="22"/>
      <c r="AQ1316" s="22"/>
      <c r="AR1316" s="22"/>
      <c r="AS1316" s="22"/>
      <c r="AT1316" s="22"/>
      <c r="AU1316" s="22"/>
      <c r="AV1316" s="22"/>
      <c r="AW1316" s="22"/>
      <c r="AX1316" s="22"/>
      <c r="AY1316" s="22"/>
      <c r="AZ1316" s="22"/>
      <c r="BA1316" s="22"/>
      <c r="BB1316" s="22"/>
      <c r="BC1316" s="22"/>
      <c r="BD1316" s="22"/>
      <c r="BE1316" s="22"/>
      <c r="BF1316" s="22"/>
      <c r="BG1316" s="22"/>
      <c r="BH1316" s="22"/>
      <c r="BI1316" s="22"/>
    </row>
    <row r="1317">
      <c r="A1317" s="25"/>
      <c r="B1317" s="50"/>
      <c r="C1317" s="56"/>
      <c r="D1317" s="120"/>
      <c r="E1317" s="53"/>
      <c r="H1317" s="106"/>
      <c r="I1317" s="72"/>
      <c r="J1317" s="21"/>
      <c r="K1317" s="21"/>
      <c r="L1317" s="21"/>
      <c r="M1317" s="22"/>
      <c r="N1317" s="22"/>
      <c r="O1317" s="22"/>
      <c r="P1317" s="22"/>
      <c r="Q1317" s="22"/>
      <c r="R1317" s="23"/>
      <c r="S1317" s="22"/>
      <c r="T1317" s="22"/>
      <c r="U1317" s="22"/>
      <c r="V1317" s="22"/>
      <c r="W1317" s="24"/>
      <c r="X1317" s="24"/>
      <c r="Y1317" s="22"/>
      <c r="Z1317" s="22"/>
      <c r="AA1317" s="22"/>
      <c r="AB1317" s="22"/>
      <c r="AC1317" s="22"/>
      <c r="AD1317" s="22"/>
      <c r="AE1317" s="22"/>
      <c r="AF1317" s="22"/>
      <c r="AG1317" s="22"/>
      <c r="AH1317" s="22"/>
      <c r="AI1317" s="22"/>
      <c r="AJ1317" s="22"/>
      <c r="AK1317" s="22"/>
      <c r="AL1317" s="22"/>
      <c r="AM1317" s="22"/>
      <c r="AN1317" s="22"/>
      <c r="AO1317" s="22"/>
      <c r="AP1317" s="22"/>
      <c r="AQ1317" s="22"/>
      <c r="AR1317" s="22"/>
      <c r="AS1317" s="22"/>
      <c r="AT1317" s="22"/>
      <c r="AU1317" s="22"/>
      <c r="AV1317" s="22"/>
      <c r="AW1317" s="22"/>
      <c r="AX1317" s="22"/>
      <c r="AY1317" s="22"/>
      <c r="AZ1317" s="22"/>
      <c r="BA1317" s="22"/>
      <c r="BB1317" s="22"/>
      <c r="BC1317" s="22"/>
      <c r="BD1317" s="22"/>
      <c r="BE1317" s="22"/>
      <c r="BF1317" s="22"/>
      <c r="BG1317" s="22"/>
      <c r="BH1317" s="22"/>
      <c r="BI1317" s="22"/>
    </row>
    <row r="1318">
      <c r="A1318" s="25"/>
      <c r="B1318" s="50"/>
      <c r="C1318" s="56"/>
      <c r="D1318" s="120"/>
      <c r="E1318" s="53"/>
      <c r="H1318" s="106"/>
      <c r="I1318" s="72"/>
      <c r="J1318" s="21"/>
      <c r="K1318" s="21"/>
      <c r="L1318" s="21"/>
      <c r="M1318" s="22"/>
      <c r="N1318" s="22"/>
      <c r="O1318" s="22"/>
      <c r="P1318" s="22"/>
      <c r="Q1318" s="22"/>
      <c r="R1318" s="23"/>
      <c r="S1318" s="22"/>
      <c r="T1318" s="22"/>
      <c r="U1318" s="22"/>
      <c r="V1318" s="22"/>
      <c r="W1318" s="24"/>
      <c r="X1318" s="24"/>
      <c r="Y1318" s="22"/>
      <c r="Z1318" s="22"/>
      <c r="AA1318" s="22"/>
      <c r="AB1318" s="22"/>
      <c r="AC1318" s="22"/>
      <c r="AD1318" s="22"/>
      <c r="AE1318" s="22"/>
      <c r="AF1318" s="22"/>
      <c r="AG1318" s="22"/>
      <c r="AH1318" s="22"/>
      <c r="AI1318" s="22"/>
      <c r="AJ1318" s="22"/>
      <c r="AK1318" s="22"/>
      <c r="AL1318" s="22"/>
      <c r="AM1318" s="22"/>
      <c r="AN1318" s="22"/>
      <c r="AO1318" s="22"/>
      <c r="AP1318" s="22"/>
      <c r="AQ1318" s="22"/>
      <c r="AR1318" s="22"/>
      <c r="AS1318" s="22"/>
      <c r="AT1318" s="22"/>
      <c r="AU1318" s="22"/>
      <c r="AV1318" s="22"/>
      <c r="AW1318" s="22"/>
      <c r="AX1318" s="22"/>
      <c r="AY1318" s="22"/>
      <c r="AZ1318" s="22"/>
      <c r="BA1318" s="22"/>
      <c r="BB1318" s="22"/>
      <c r="BC1318" s="22"/>
      <c r="BD1318" s="22"/>
      <c r="BE1318" s="22"/>
      <c r="BF1318" s="22"/>
      <c r="BG1318" s="22"/>
      <c r="BH1318" s="22"/>
      <c r="BI1318" s="22"/>
    </row>
    <row r="1319">
      <c r="A1319" s="25"/>
      <c r="B1319" s="50"/>
      <c r="C1319" s="56"/>
      <c r="D1319" s="120"/>
      <c r="E1319" s="53"/>
      <c r="H1319" s="106"/>
      <c r="I1319" s="72"/>
      <c r="J1319" s="21"/>
      <c r="K1319" s="21"/>
      <c r="L1319" s="21"/>
      <c r="M1319" s="22"/>
      <c r="N1319" s="22"/>
      <c r="O1319" s="22"/>
      <c r="P1319" s="22"/>
      <c r="Q1319" s="22"/>
      <c r="R1319" s="23"/>
      <c r="S1319" s="22"/>
      <c r="T1319" s="22"/>
      <c r="U1319" s="22"/>
      <c r="V1319" s="22"/>
      <c r="W1319" s="24"/>
      <c r="X1319" s="24"/>
      <c r="Y1319" s="22"/>
      <c r="Z1319" s="22"/>
      <c r="AA1319" s="22"/>
      <c r="AB1319" s="22"/>
      <c r="AC1319" s="22"/>
      <c r="AD1319" s="22"/>
      <c r="AE1319" s="22"/>
      <c r="AF1319" s="22"/>
      <c r="AG1319" s="22"/>
      <c r="AH1319" s="22"/>
      <c r="AI1319" s="22"/>
      <c r="AJ1319" s="22"/>
      <c r="AK1319" s="22"/>
      <c r="AL1319" s="22"/>
      <c r="AM1319" s="22"/>
      <c r="AN1319" s="22"/>
      <c r="AO1319" s="22"/>
      <c r="AP1319" s="22"/>
      <c r="AQ1319" s="22"/>
      <c r="AR1319" s="22"/>
      <c r="AS1319" s="22"/>
      <c r="AT1319" s="22"/>
      <c r="AU1319" s="22"/>
      <c r="AV1319" s="22"/>
      <c r="AW1319" s="22"/>
      <c r="AX1319" s="22"/>
      <c r="AY1319" s="22"/>
      <c r="AZ1319" s="22"/>
      <c r="BA1319" s="22"/>
      <c r="BB1319" s="22"/>
      <c r="BC1319" s="22"/>
      <c r="BD1319" s="22"/>
      <c r="BE1319" s="22"/>
      <c r="BF1319" s="22"/>
      <c r="BG1319" s="22"/>
      <c r="BH1319" s="22"/>
      <c r="BI1319" s="22"/>
    </row>
    <row r="1320">
      <c r="A1320" s="25"/>
      <c r="B1320" s="50"/>
      <c r="C1320" s="56"/>
      <c r="D1320" s="120"/>
      <c r="E1320" s="53"/>
      <c r="H1320" s="106"/>
      <c r="I1320" s="72"/>
      <c r="J1320" s="21"/>
      <c r="K1320" s="21"/>
      <c r="L1320" s="21"/>
      <c r="M1320" s="22"/>
      <c r="N1320" s="22"/>
      <c r="O1320" s="22"/>
      <c r="P1320" s="22"/>
      <c r="Q1320" s="22"/>
      <c r="R1320" s="23"/>
      <c r="S1320" s="22"/>
      <c r="T1320" s="22"/>
      <c r="U1320" s="22"/>
      <c r="V1320" s="22"/>
      <c r="W1320" s="24"/>
      <c r="X1320" s="24"/>
      <c r="Y1320" s="22"/>
      <c r="Z1320" s="22"/>
      <c r="AA1320" s="22"/>
      <c r="AB1320" s="22"/>
      <c r="AC1320" s="22"/>
      <c r="AD1320" s="22"/>
      <c r="AE1320" s="22"/>
      <c r="AF1320" s="22"/>
      <c r="AG1320" s="22"/>
      <c r="AH1320" s="22"/>
      <c r="AI1320" s="22"/>
      <c r="AJ1320" s="22"/>
      <c r="AK1320" s="22"/>
      <c r="AL1320" s="22"/>
      <c r="AM1320" s="22"/>
      <c r="AN1320" s="22"/>
      <c r="AO1320" s="22"/>
      <c r="AP1320" s="22"/>
      <c r="AQ1320" s="22"/>
      <c r="AR1320" s="22"/>
      <c r="AS1320" s="22"/>
      <c r="AT1320" s="22"/>
      <c r="AU1320" s="22"/>
      <c r="AV1320" s="22"/>
      <c r="AW1320" s="22"/>
      <c r="AX1320" s="22"/>
      <c r="AY1320" s="22"/>
      <c r="AZ1320" s="22"/>
      <c r="BA1320" s="22"/>
      <c r="BB1320" s="22"/>
      <c r="BC1320" s="22"/>
      <c r="BD1320" s="22"/>
      <c r="BE1320" s="22"/>
      <c r="BF1320" s="22"/>
      <c r="BG1320" s="22"/>
      <c r="BH1320" s="22"/>
      <c r="BI1320" s="22"/>
    </row>
    <row r="1321">
      <c r="A1321" s="25"/>
      <c r="B1321" s="50"/>
      <c r="C1321" s="56"/>
      <c r="D1321" s="120"/>
      <c r="E1321" s="53"/>
      <c r="H1321" s="106"/>
      <c r="I1321" s="72"/>
      <c r="J1321" s="21"/>
      <c r="K1321" s="21"/>
      <c r="L1321" s="21"/>
      <c r="M1321" s="22"/>
      <c r="N1321" s="22"/>
      <c r="O1321" s="22"/>
      <c r="P1321" s="22"/>
      <c r="Q1321" s="22"/>
      <c r="R1321" s="23"/>
      <c r="S1321" s="22"/>
      <c r="T1321" s="22"/>
      <c r="U1321" s="22"/>
      <c r="V1321" s="22"/>
      <c r="W1321" s="24"/>
      <c r="X1321" s="24"/>
      <c r="Y1321" s="22"/>
      <c r="Z1321" s="22"/>
      <c r="AA1321" s="22"/>
      <c r="AB1321" s="22"/>
      <c r="AC1321" s="22"/>
      <c r="AD1321" s="22"/>
      <c r="AE1321" s="22"/>
      <c r="AF1321" s="22"/>
      <c r="AG1321" s="22"/>
      <c r="AH1321" s="22"/>
      <c r="AI1321" s="22"/>
      <c r="AJ1321" s="22"/>
      <c r="AK1321" s="22"/>
      <c r="AL1321" s="22"/>
      <c r="AM1321" s="22"/>
      <c r="AN1321" s="22"/>
      <c r="AO1321" s="22"/>
      <c r="AP1321" s="22"/>
      <c r="AQ1321" s="22"/>
      <c r="AR1321" s="22"/>
      <c r="AS1321" s="22"/>
      <c r="AT1321" s="22"/>
      <c r="AU1321" s="22"/>
      <c r="AV1321" s="22"/>
      <c r="AW1321" s="22"/>
      <c r="AX1321" s="22"/>
      <c r="AY1321" s="22"/>
      <c r="AZ1321" s="22"/>
      <c r="BA1321" s="22"/>
      <c r="BB1321" s="22"/>
      <c r="BC1321" s="22"/>
      <c r="BD1321" s="22"/>
      <c r="BE1321" s="22"/>
      <c r="BF1321" s="22"/>
      <c r="BG1321" s="22"/>
      <c r="BH1321" s="22"/>
      <c r="BI1321" s="22"/>
    </row>
    <row r="1322">
      <c r="A1322" s="25"/>
      <c r="B1322" s="50"/>
      <c r="C1322" s="56"/>
      <c r="D1322" s="120"/>
      <c r="E1322" s="53"/>
      <c r="H1322" s="106"/>
      <c r="I1322" s="72"/>
      <c r="J1322" s="21"/>
      <c r="K1322" s="21"/>
      <c r="L1322" s="21"/>
      <c r="M1322" s="22"/>
      <c r="N1322" s="22"/>
      <c r="O1322" s="22"/>
      <c r="P1322" s="22"/>
      <c r="Q1322" s="22"/>
      <c r="R1322" s="23"/>
      <c r="S1322" s="22"/>
      <c r="T1322" s="22"/>
      <c r="U1322" s="22"/>
      <c r="V1322" s="22"/>
      <c r="W1322" s="24"/>
      <c r="X1322" s="24"/>
      <c r="Y1322" s="22"/>
      <c r="Z1322" s="22"/>
      <c r="AA1322" s="22"/>
      <c r="AB1322" s="22"/>
      <c r="AC1322" s="22"/>
      <c r="AD1322" s="22"/>
      <c r="AE1322" s="22"/>
      <c r="AF1322" s="22"/>
      <c r="AG1322" s="22"/>
      <c r="AH1322" s="22"/>
      <c r="AI1322" s="22"/>
      <c r="AJ1322" s="22"/>
      <c r="AK1322" s="22"/>
      <c r="AL1322" s="22"/>
      <c r="AM1322" s="22"/>
      <c r="AN1322" s="22"/>
      <c r="AO1322" s="22"/>
      <c r="AP1322" s="22"/>
      <c r="AQ1322" s="22"/>
      <c r="AR1322" s="22"/>
      <c r="AS1322" s="22"/>
      <c r="AT1322" s="22"/>
      <c r="AU1322" s="22"/>
      <c r="AV1322" s="22"/>
      <c r="AW1322" s="22"/>
      <c r="AX1322" s="22"/>
      <c r="AY1322" s="22"/>
      <c r="AZ1322" s="22"/>
      <c r="BA1322" s="22"/>
      <c r="BB1322" s="22"/>
      <c r="BC1322" s="22"/>
      <c r="BD1322" s="22"/>
      <c r="BE1322" s="22"/>
      <c r="BF1322" s="22"/>
      <c r="BG1322" s="22"/>
      <c r="BH1322" s="22"/>
      <c r="BI1322" s="22"/>
    </row>
    <row r="1323">
      <c r="A1323" s="25"/>
      <c r="B1323" s="50"/>
      <c r="C1323" s="56"/>
      <c r="D1323" s="120"/>
      <c r="E1323" s="53"/>
      <c r="H1323" s="106"/>
      <c r="I1323" s="72"/>
      <c r="J1323" s="21"/>
      <c r="K1323" s="21"/>
      <c r="L1323" s="21"/>
      <c r="M1323" s="22"/>
      <c r="N1323" s="22"/>
      <c r="O1323" s="22"/>
      <c r="P1323" s="22"/>
      <c r="Q1323" s="22"/>
      <c r="R1323" s="23"/>
      <c r="S1323" s="22"/>
      <c r="T1323" s="22"/>
      <c r="U1323" s="22"/>
      <c r="V1323" s="22"/>
      <c r="W1323" s="24"/>
      <c r="X1323" s="24"/>
      <c r="Y1323" s="22"/>
      <c r="Z1323" s="22"/>
      <c r="AA1323" s="22"/>
      <c r="AB1323" s="22"/>
      <c r="AC1323" s="22"/>
      <c r="AD1323" s="22"/>
      <c r="AE1323" s="22"/>
      <c r="AF1323" s="22"/>
      <c r="AG1323" s="22"/>
      <c r="AH1323" s="22"/>
      <c r="AI1323" s="22"/>
      <c r="AJ1323" s="22"/>
      <c r="AK1323" s="22"/>
      <c r="AL1323" s="22"/>
      <c r="AM1323" s="22"/>
      <c r="AN1323" s="22"/>
      <c r="AO1323" s="22"/>
      <c r="AP1323" s="22"/>
      <c r="AQ1323" s="22"/>
      <c r="AR1323" s="22"/>
      <c r="AS1323" s="22"/>
      <c r="AT1323" s="22"/>
      <c r="AU1323" s="22"/>
      <c r="AV1323" s="22"/>
      <c r="AW1323" s="22"/>
      <c r="AX1323" s="22"/>
      <c r="AY1323" s="22"/>
      <c r="AZ1323" s="22"/>
      <c r="BA1323" s="22"/>
      <c r="BB1323" s="22"/>
      <c r="BC1323" s="22"/>
      <c r="BD1323" s="22"/>
      <c r="BE1323" s="22"/>
      <c r="BF1323" s="22"/>
      <c r="BG1323" s="22"/>
      <c r="BH1323" s="22"/>
      <c r="BI1323" s="22"/>
    </row>
    <row r="1324">
      <c r="A1324" s="25"/>
      <c r="B1324" s="50"/>
      <c r="C1324" s="56"/>
      <c r="D1324" s="120"/>
      <c r="E1324" s="53"/>
      <c r="H1324" s="106"/>
      <c r="I1324" s="72"/>
      <c r="J1324" s="21"/>
      <c r="K1324" s="21"/>
      <c r="L1324" s="21"/>
      <c r="M1324" s="22"/>
      <c r="N1324" s="22"/>
      <c r="O1324" s="22"/>
      <c r="P1324" s="22"/>
      <c r="Q1324" s="22"/>
      <c r="R1324" s="23"/>
      <c r="S1324" s="22"/>
      <c r="T1324" s="22"/>
      <c r="U1324" s="22"/>
      <c r="V1324" s="22"/>
      <c r="W1324" s="24"/>
      <c r="X1324" s="24"/>
      <c r="Y1324" s="22"/>
      <c r="Z1324" s="22"/>
      <c r="AA1324" s="22"/>
      <c r="AB1324" s="22"/>
      <c r="AC1324" s="22"/>
      <c r="AD1324" s="22"/>
      <c r="AE1324" s="22"/>
      <c r="AF1324" s="22"/>
      <c r="AG1324" s="22"/>
      <c r="AH1324" s="22"/>
      <c r="AI1324" s="22"/>
      <c r="AJ1324" s="22"/>
      <c r="AK1324" s="22"/>
      <c r="AL1324" s="22"/>
      <c r="AM1324" s="22"/>
      <c r="AN1324" s="22"/>
      <c r="AO1324" s="22"/>
      <c r="AP1324" s="22"/>
      <c r="AQ1324" s="22"/>
      <c r="AR1324" s="22"/>
      <c r="AS1324" s="22"/>
      <c r="AT1324" s="22"/>
      <c r="AU1324" s="22"/>
      <c r="AV1324" s="22"/>
      <c r="AW1324" s="22"/>
      <c r="AX1324" s="22"/>
      <c r="AY1324" s="22"/>
      <c r="AZ1324" s="22"/>
      <c r="BA1324" s="22"/>
      <c r="BB1324" s="22"/>
      <c r="BC1324" s="22"/>
      <c r="BD1324" s="22"/>
      <c r="BE1324" s="22"/>
      <c r="BF1324" s="22"/>
      <c r="BG1324" s="22"/>
      <c r="BH1324" s="22"/>
      <c r="BI1324" s="22"/>
    </row>
    <row r="1325">
      <c r="A1325" s="25"/>
      <c r="B1325" s="50"/>
      <c r="C1325" s="56"/>
      <c r="D1325" s="120"/>
      <c r="E1325" s="53"/>
      <c r="H1325" s="106"/>
      <c r="I1325" s="72"/>
      <c r="J1325" s="21"/>
      <c r="K1325" s="21"/>
      <c r="L1325" s="21"/>
      <c r="M1325" s="22"/>
      <c r="N1325" s="22"/>
      <c r="O1325" s="22"/>
      <c r="P1325" s="22"/>
      <c r="Q1325" s="22"/>
      <c r="R1325" s="23"/>
      <c r="S1325" s="22"/>
      <c r="T1325" s="22"/>
      <c r="U1325" s="22"/>
      <c r="V1325" s="22"/>
      <c r="W1325" s="24"/>
      <c r="X1325" s="24"/>
      <c r="Y1325" s="22"/>
      <c r="Z1325" s="22"/>
      <c r="AA1325" s="22"/>
      <c r="AB1325" s="22"/>
      <c r="AC1325" s="22"/>
      <c r="AD1325" s="22"/>
      <c r="AE1325" s="22"/>
      <c r="AF1325" s="22"/>
      <c r="AG1325" s="22"/>
      <c r="AH1325" s="22"/>
      <c r="AI1325" s="22"/>
      <c r="AJ1325" s="22"/>
      <c r="AK1325" s="22"/>
      <c r="AL1325" s="22"/>
      <c r="AM1325" s="22"/>
      <c r="AN1325" s="22"/>
      <c r="AO1325" s="22"/>
      <c r="AP1325" s="22"/>
      <c r="AQ1325" s="22"/>
      <c r="AR1325" s="22"/>
      <c r="AS1325" s="22"/>
      <c r="AT1325" s="22"/>
      <c r="AU1325" s="22"/>
      <c r="AV1325" s="22"/>
      <c r="AW1325" s="22"/>
      <c r="AX1325" s="22"/>
      <c r="AY1325" s="22"/>
      <c r="AZ1325" s="22"/>
      <c r="BA1325" s="22"/>
      <c r="BB1325" s="22"/>
      <c r="BC1325" s="22"/>
      <c r="BD1325" s="22"/>
      <c r="BE1325" s="22"/>
      <c r="BF1325" s="22"/>
      <c r="BG1325" s="22"/>
      <c r="BH1325" s="22"/>
      <c r="BI1325" s="22"/>
    </row>
    <row r="1326">
      <c r="A1326" s="25"/>
      <c r="B1326" s="50"/>
      <c r="C1326" s="56"/>
      <c r="D1326" s="120"/>
      <c r="E1326" s="53"/>
      <c r="H1326" s="106"/>
      <c r="I1326" s="72"/>
      <c r="J1326" s="21"/>
      <c r="K1326" s="21"/>
      <c r="L1326" s="21"/>
      <c r="M1326" s="22"/>
      <c r="N1326" s="22"/>
      <c r="O1326" s="22"/>
      <c r="P1326" s="22"/>
      <c r="Q1326" s="22"/>
      <c r="R1326" s="23"/>
      <c r="S1326" s="22"/>
      <c r="T1326" s="22"/>
      <c r="U1326" s="22"/>
      <c r="V1326" s="22"/>
      <c r="W1326" s="24"/>
      <c r="X1326" s="24"/>
      <c r="Y1326" s="22"/>
      <c r="Z1326" s="22"/>
      <c r="AA1326" s="22"/>
      <c r="AB1326" s="22"/>
      <c r="AC1326" s="22"/>
      <c r="AD1326" s="22"/>
      <c r="AE1326" s="22"/>
      <c r="AF1326" s="22"/>
      <c r="AG1326" s="22"/>
      <c r="AH1326" s="22"/>
      <c r="AI1326" s="22"/>
      <c r="AJ1326" s="22"/>
      <c r="AK1326" s="22"/>
      <c r="AL1326" s="22"/>
      <c r="AM1326" s="22"/>
      <c r="AN1326" s="22"/>
      <c r="AO1326" s="22"/>
      <c r="AP1326" s="22"/>
      <c r="AQ1326" s="22"/>
      <c r="AR1326" s="22"/>
      <c r="AS1326" s="22"/>
      <c r="AT1326" s="22"/>
      <c r="AU1326" s="22"/>
      <c r="AV1326" s="22"/>
      <c r="AW1326" s="22"/>
      <c r="AX1326" s="22"/>
      <c r="AY1326" s="22"/>
      <c r="AZ1326" s="22"/>
      <c r="BA1326" s="22"/>
      <c r="BB1326" s="22"/>
      <c r="BC1326" s="22"/>
      <c r="BD1326" s="22"/>
      <c r="BE1326" s="22"/>
      <c r="BF1326" s="22"/>
      <c r="BG1326" s="22"/>
      <c r="BH1326" s="22"/>
      <c r="BI1326" s="22"/>
    </row>
    <row r="1327">
      <c r="A1327" s="25"/>
      <c r="B1327" s="50"/>
      <c r="C1327" s="56"/>
      <c r="D1327" s="120"/>
      <c r="E1327" s="53"/>
      <c r="H1327" s="106"/>
      <c r="I1327" s="72"/>
      <c r="J1327" s="21"/>
      <c r="K1327" s="21"/>
      <c r="L1327" s="21"/>
      <c r="M1327" s="22"/>
      <c r="N1327" s="22"/>
      <c r="O1327" s="22"/>
      <c r="P1327" s="22"/>
      <c r="Q1327" s="22"/>
      <c r="R1327" s="23"/>
      <c r="S1327" s="22"/>
      <c r="T1327" s="22"/>
      <c r="U1327" s="22"/>
      <c r="V1327" s="22"/>
      <c r="W1327" s="24"/>
      <c r="X1327" s="24"/>
      <c r="Y1327" s="22"/>
      <c r="Z1327" s="22"/>
      <c r="AA1327" s="22"/>
      <c r="AB1327" s="22"/>
      <c r="AC1327" s="22"/>
      <c r="AD1327" s="22"/>
      <c r="AE1327" s="22"/>
      <c r="AF1327" s="22"/>
      <c r="AG1327" s="22"/>
      <c r="AH1327" s="22"/>
      <c r="AI1327" s="22"/>
      <c r="AJ1327" s="22"/>
      <c r="AK1327" s="22"/>
      <c r="AL1327" s="22"/>
      <c r="AM1327" s="22"/>
      <c r="AN1327" s="22"/>
      <c r="AO1327" s="22"/>
      <c r="AP1327" s="22"/>
      <c r="AQ1327" s="22"/>
      <c r="AR1327" s="22"/>
      <c r="AS1327" s="22"/>
      <c r="AT1327" s="22"/>
      <c r="AU1327" s="22"/>
      <c r="AV1327" s="22"/>
      <c r="AW1327" s="22"/>
      <c r="AX1327" s="22"/>
      <c r="AY1327" s="22"/>
      <c r="AZ1327" s="22"/>
      <c r="BA1327" s="22"/>
      <c r="BB1327" s="22"/>
      <c r="BC1327" s="22"/>
      <c r="BD1327" s="22"/>
      <c r="BE1327" s="22"/>
      <c r="BF1327" s="22"/>
      <c r="BG1327" s="22"/>
      <c r="BH1327" s="22"/>
      <c r="BI1327" s="22"/>
    </row>
    <row r="1328">
      <c r="A1328" s="25"/>
      <c r="B1328" s="50"/>
      <c r="C1328" s="56"/>
      <c r="D1328" s="120"/>
      <c r="E1328" s="53"/>
      <c r="H1328" s="106"/>
      <c r="I1328" s="72"/>
      <c r="J1328" s="21"/>
      <c r="K1328" s="21"/>
      <c r="L1328" s="21"/>
      <c r="M1328" s="22"/>
      <c r="N1328" s="22"/>
      <c r="O1328" s="22"/>
      <c r="P1328" s="22"/>
      <c r="Q1328" s="22"/>
      <c r="R1328" s="23"/>
      <c r="S1328" s="22"/>
      <c r="T1328" s="22"/>
      <c r="U1328" s="22"/>
      <c r="V1328" s="22"/>
      <c r="W1328" s="24"/>
      <c r="X1328" s="24"/>
      <c r="Y1328" s="22"/>
      <c r="Z1328" s="22"/>
      <c r="AA1328" s="22"/>
      <c r="AB1328" s="22"/>
      <c r="AC1328" s="22"/>
      <c r="AD1328" s="22"/>
      <c r="AE1328" s="22"/>
      <c r="AF1328" s="22"/>
      <c r="AG1328" s="22"/>
      <c r="AH1328" s="22"/>
      <c r="AI1328" s="22"/>
      <c r="AJ1328" s="22"/>
      <c r="AK1328" s="22"/>
      <c r="AL1328" s="22"/>
      <c r="AM1328" s="22"/>
      <c r="AN1328" s="22"/>
      <c r="AO1328" s="22"/>
      <c r="AP1328" s="22"/>
      <c r="AQ1328" s="22"/>
      <c r="AR1328" s="22"/>
      <c r="AS1328" s="22"/>
      <c r="AT1328" s="22"/>
      <c r="AU1328" s="22"/>
      <c r="AV1328" s="22"/>
      <c r="AW1328" s="22"/>
      <c r="AX1328" s="22"/>
      <c r="AY1328" s="22"/>
      <c r="AZ1328" s="22"/>
      <c r="BA1328" s="22"/>
      <c r="BB1328" s="22"/>
      <c r="BC1328" s="22"/>
      <c r="BD1328" s="22"/>
      <c r="BE1328" s="22"/>
      <c r="BF1328" s="22"/>
      <c r="BG1328" s="22"/>
      <c r="BH1328" s="22"/>
      <c r="BI1328" s="22"/>
    </row>
    <row r="1329">
      <c r="A1329" s="25"/>
      <c r="B1329" s="50"/>
      <c r="C1329" s="56"/>
      <c r="D1329" s="120"/>
      <c r="E1329" s="53"/>
      <c r="H1329" s="106"/>
      <c r="I1329" s="72"/>
      <c r="J1329" s="21"/>
      <c r="K1329" s="21"/>
      <c r="L1329" s="21"/>
      <c r="M1329" s="22"/>
      <c r="N1329" s="22"/>
      <c r="O1329" s="22"/>
      <c r="P1329" s="22"/>
      <c r="Q1329" s="22"/>
      <c r="R1329" s="23"/>
      <c r="S1329" s="22"/>
      <c r="T1329" s="22"/>
      <c r="U1329" s="22"/>
      <c r="V1329" s="22"/>
      <c r="W1329" s="24"/>
      <c r="X1329" s="24"/>
      <c r="Y1329" s="22"/>
      <c r="Z1329" s="22"/>
      <c r="AA1329" s="22"/>
      <c r="AB1329" s="22"/>
      <c r="AC1329" s="22"/>
      <c r="AD1329" s="22"/>
      <c r="AE1329" s="22"/>
      <c r="AF1329" s="22"/>
      <c r="AG1329" s="22"/>
      <c r="AH1329" s="22"/>
      <c r="AI1329" s="22"/>
      <c r="AJ1329" s="22"/>
      <c r="AK1329" s="22"/>
      <c r="AL1329" s="22"/>
      <c r="AM1329" s="22"/>
      <c r="AN1329" s="22"/>
      <c r="AO1329" s="22"/>
      <c r="AP1329" s="22"/>
      <c r="AQ1329" s="22"/>
      <c r="AR1329" s="22"/>
      <c r="AS1329" s="22"/>
      <c r="AT1329" s="22"/>
      <c r="AU1329" s="22"/>
      <c r="AV1329" s="22"/>
      <c r="AW1329" s="22"/>
      <c r="AX1329" s="22"/>
      <c r="AY1329" s="22"/>
      <c r="AZ1329" s="22"/>
      <c r="BA1329" s="22"/>
      <c r="BB1329" s="22"/>
      <c r="BC1329" s="22"/>
      <c r="BD1329" s="22"/>
      <c r="BE1329" s="22"/>
      <c r="BF1329" s="22"/>
      <c r="BG1329" s="22"/>
      <c r="BH1329" s="22"/>
      <c r="BI1329" s="22"/>
    </row>
    <row r="1330">
      <c r="A1330" s="25"/>
      <c r="B1330" s="50"/>
      <c r="C1330" s="56"/>
      <c r="D1330" s="120"/>
      <c r="E1330" s="53"/>
      <c r="H1330" s="106"/>
      <c r="I1330" s="72"/>
      <c r="J1330" s="21"/>
      <c r="K1330" s="21"/>
      <c r="L1330" s="21"/>
      <c r="M1330" s="22"/>
      <c r="N1330" s="22"/>
      <c r="O1330" s="22"/>
      <c r="P1330" s="22"/>
      <c r="Q1330" s="22"/>
      <c r="R1330" s="23"/>
      <c r="S1330" s="22"/>
      <c r="T1330" s="22"/>
      <c r="U1330" s="22"/>
      <c r="V1330" s="22"/>
      <c r="W1330" s="24"/>
      <c r="X1330" s="24"/>
      <c r="Y1330" s="22"/>
      <c r="Z1330" s="22"/>
      <c r="AA1330" s="22"/>
      <c r="AB1330" s="22"/>
      <c r="AC1330" s="22"/>
      <c r="AD1330" s="22"/>
      <c r="AE1330" s="22"/>
      <c r="AF1330" s="22"/>
      <c r="AG1330" s="22"/>
      <c r="AH1330" s="22"/>
      <c r="AI1330" s="22"/>
      <c r="AJ1330" s="22"/>
      <c r="AK1330" s="22"/>
      <c r="AL1330" s="22"/>
      <c r="AM1330" s="22"/>
      <c r="AN1330" s="22"/>
      <c r="AO1330" s="22"/>
      <c r="AP1330" s="22"/>
      <c r="AQ1330" s="22"/>
      <c r="AR1330" s="22"/>
      <c r="AS1330" s="22"/>
      <c r="AT1330" s="22"/>
      <c r="AU1330" s="22"/>
      <c r="AV1330" s="22"/>
      <c r="AW1330" s="22"/>
      <c r="AX1330" s="22"/>
      <c r="AY1330" s="22"/>
      <c r="AZ1330" s="22"/>
      <c r="BA1330" s="22"/>
      <c r="BB1330" s="22"/>
      <c r="BC1330" s="22"/>
      <c r="BD1330" s="22"/>
      <c r="BE1330" s="22"/>
      <c r="BF1330" s="22"/>
      <c r="BG1330" s="22"/>
      <c r="BH1330" s="22"/>
      <c r="BI1330" s="22"/>
    </row>
    <row r="1331">
      <c r="A1331" s="25"/>
      <c r="B1331" s="50"/>
      <c r="C1331" s="56"/>
      <c r="D1331" s="120"/>
      <c r="E1331" s="53"/>
      <c r="H1331" s="106"/>
      <c r="I1331" s="72"/>
      <c r="J1331" s="21"/>
      <c r="K1331" s="21"/>
      <c r="L1331" s="21"/>
      <c r="M1331" s="22"/>
      <c r="N1331" s="22"/>
      <c r="O1331" s="22"/>
      <c r="P1331" s="22"/>
      <c r="Q1331" s="22"/>
      <c r="R1331" s="23"/>
      <c r="S1331" s="22"/>
      <c r="T1331" s="22"/>
      <c r="U1331" s="22"/>
      <c r="V1331" s="22"/>
      <c r="W1331" s="24"/>
      <c r="X1331" s="24"/>
      <c r="Y1331" s="22"/>
      <c r="Z1331" s="22"/>
      <c r="AA1331" s="22"/>
      <c r="AB1331" s="22"/>
      <c r="AC1331" s="22"/>
      <c r="AD1331" s="22"/>
      <c r="AE1331" s="22"/>
      <c r="AF1331" s="22"/>
      <c r="AG1331" s="22"/>
      <c r="AH1331" s="22"/>
      <c r="AI1331" s="22"/>
      <c r="AJ1331" s="22"/>
      <c r="AK1331" s="22"/>
      <c r="AL1331" s="22"/>
      <c r="AM1331" s="22"/>
      <c r="AN1331" s="22"/>
      <c r="AO1331" s="22"/>
      <c r="AP1331" s="22"/>
      <c r="AQ1331" s="22"/>
      <c r="AR1331" s="22"/>
      <c r="AS1331" s="22"/>
      <c r="AT1331" s="22"/>
      <c r="AU1331" s="22"/>
      <c r="AV1331" s="22"/>
      <c r="AW1331" s="22"/>
      <c r="AX1331" s="22"/>
      <c r="AY1331" s="22"/>
      <c r="AZ1331" s="22"/>
      <c r="BA1331" s="22"/>
      <c r="BB1331" s="22"/>
      <c r="BC1331" s="22"/>
      <c r="BD1331" s="22"/>
      <c r="BE1331" s="22"/>
      <c r="BF1331" s="22"/>
      <c r="BG1331" s="22"/>
      <c r="BH1331" s="22"/>
      <c r="BI1331" s="22"/>
    </row>
    <row r="1332">
      <c r="A1332" s="25"/>
      <c r="B1332" s="50"/>
      <c r="C1332" s="56"/>
      <c r="D1332" s="120"/>
      <c r="E1332" s="53"/>
      <c r="H1332" s="106"/>
      <c r="I1332" s="72"/>
      <c r="J1332" s="21"/>
      <c r="K1332" s="21"/>
      <c r="L1332" s="21"/>
      <c r="M1332" s="22"/>
      <c r="N1332" s="22"/>
      <c r="O1332" s="22"/>
      <c r="P1332" s="22"/>
      <c r="Q1332" s="22"/>
      <c r="R1332" s="23"/>
      <c r="S1332" s="22"/>
      <c r="T1332" s="22"/>
      <c r="U1332" s="22"/>
      <c r="V1332" s="22"/>
      <c r="W1332" s="24"/>
      <c r="X1332" s="24"/>
      <c r="Y1332" s="22"/>
      <c r="Z1332" s="22"/>
      <c r="AA1332" s="22"/>
      <c r="AB1332" s="22"/>
      <c r="AC1332" s="22"/>
      <c r="AD1332" s="22"/>
      <c r="AE1332" s="22"/>
      <c r="AF1332" s="22"/>
      <c r="AG1332" s="22"/>
      <c r="AH1332" s="22"/>
      <c r="AI1332" s="22"/>
      <c r="AJ1332" s="22"/>
      <c r="AK1332" s="22"/>
      <c r="AL1332" s="22"/>
      <c r="AM1332" s="22"/>
      <c r="AN1332" s="22"/>
      <c r="AO1332" s="22"/>
      <c r="AP1332" s="22"/>
      <c r="AQ1332" s="22"/>
      <c r="AR1332" s="22"/>
      <c r="AS1332" s="22"/>
      <c r="AT1332" s="22"/>
      <c r="AU1332" s="22"/>
      <c r="AV1332" s="22"/>
      <c r="AW1332" s="22"/>
      <c r="AX1332" s="22"/>
      <c r="AY1332" s="22"/>
      <c r="AZ1332" s="22"/>
      <c r="BA1332" s="22"/>
      <c r="BB1332" s="22"/>
      <c r="BC1332" s="22"/>
      <c r="BD1332" s="22"/>
      <c r="BE1332" s="22"/>
      <c r="BF1332" s="22"/>
      <c r="BG1332" s="22"/>
      <c r="BH1332" s="22"/>
      <c r="BI1332" s="22"/>
    </row>
    <row r="1333">
      <c r="A1333" s="25"/>
      <c r="B1333" s="50"/>
      <c r="C1333" s="56"/>
      <c r="D1333" s="120"/>
      <c r="E1333" s="53"/>
      <c r="H1333" s="106"/>
      <c r="I1333" s="72"/>
      <c r="J1333" s="21"/>
      <c r="K1333" s="21"/>
      <c r="L1333" s="21"/>
      <c r="M1333" s="22"/>
      <c r="N1333" s="22"/>
      <c r="O1333" s="22"/>
      <c r="P1333" s="22"/>
      <c r="Q1333" s="22"/>
      <c r="R1333" s="23"/>
      <c r="S1333" s="22"/>
      <c r="T1333" s="22"/>
      <c r="U1333" s="22"/>
      <c r="V1333" s="22"/>
      <c r="W1333" s="24"/>
      <c r="X1333" s="24"/>
      <c r="Y1333" s="22"/>
      <c r="Z1333" s="22"/>
      <c r="AA1333" s="22"/>
      <c r="AB1333" s="22"/>
      <c r="AC1333" s="22"/>
      <c r="AD1333" s="22"/>
      <c r="AE1333" s="22"/>
      <c r="AF1333" s="22"/>
      <c r="AG1333" s="22"/>
      <c r="AH1333" s="22"/>
      <c r="AI1333" s="22"/>
      <c r="AJ1333" s="22"/>
      <c r="AK1333" s="22"/>
      <c r="AL1333" s="22"/>
      <c r="AM1333" s="22"/>
      <c r="AN1333" s="22"/>
      <c r="AO1333" s="22"/>
      <c r="AP1333" s="22"/>
      <c r="AQ1333" s="22"/>
      <c r="AR1333" s="22"/>
      <c r="AS1333" s="22"/>
      <c r="AT1333" s="22"/>
      <c r="AU1333" s="22"/>
      <c r="AV1333" s="22"/>
      <c r="AW1333" s="22"/>
      <c r="AX1333" s="22"/>
      <c r="AY1333" s="22"/>
      <c r="AZ1333" s="22"/>
      <c r="BA1333" s="22"/>
      <c r="BB1333" s="22"/>
      <c r="BC1333" s="22"/>
      <c r="BD1333" s="22"/>
      <c r="BE1333" s="22"/>
      <c r="BF1333" s="22"/>
      <c r="BG1333" s="22"/>
      <c r="BH1333" s="22"/>
      <c r="BI1333" s="22"/>
    </row>
    <row r="1334">
      <c r="A1334" s="25"/>
      <c r="B1334" s="50"/>
      <c r="C1334" s="56"/>
      <c r="D1334" s="120"/>
      <c r="E1334" s="53"/>
      <c r="H1334" s="106"/>
      <c r="I1334" s="72"/>
      <c r="J1334" s="21"/>
      <c r="K1334" s="21"/>
      <c r="L1334" s="21"/>
      <c r="M1334" s="22"/>
      <c r="N1334" s="22"/>
      <c r="O1334" s="22"/>
      <c r="P1334" s="22"/>
      <c r="Q1334" s="22"/>
      <c r="R1334" s="23"/>
      <c r="S1334" s="22"/>
      <c r="T1334" s="22"/>
      <c r="U1334" s="22"/>
      <c r="V1334" s="22"/>
      <c r="W1334" s="24"/>
      <c r="X1334" s="24"/>
      <c r="Y1334" s="22"/>
      <c r="Z1334" s="22"/>
      <c r="AA1334" s="22"/>
      <c r="AB1334" s="22"/>
      <c r="AC1334" s="22"/>
      <c r="AD1334" s="22"/>
      <c r="AE1334" s="22"/>
      <c r="AF1334" s="22"/>
      <c r="AG1334" s="22"/>
      <c r="AH1334" s="22"/>
      <c r="AI1334" s="22"/>
      <c r="AJ1334" s="22"/>
      <c r="AK1334" s="22"/>
      <c r="AL1334" s="22"/>
      <c r="AM1334" s="22"/>
      <c r="AN1334" s="22"/>
      <c r="AO1334" s="22"/>
      <c r="AP1334" s="22"/>
      <c r="AQ1334" s="22"/>
      <c r="AR1334" s="22"/>
      <c r="AS1334" s="22"/>
      <c r="AT1334" s="22"/>
      <c r="AU1334" s="22"/>
      <c r="AV1334" s="22"/>
      <c r="AW1334" s="22"/>
      <c r="AX1334" s="22"/>
      <c r="AY1334" s="22"/>
      <c r="AZ1334" s="22"/>
      <c r="BA1334" s="22"/>
      <c r="BB1334" s="22"/>
      <c r="BC1334" s="22"/>
      <c r="BD1334" s="22"/>
      <c r="BE1334" s="22"/>
      <c r="BF1334" s="22"/>
      <c r="BG1334" s="22"/>
      <c r="BH1334" s="22"/>
      <c r="BI1334" s="22"/>
    </row>
    <row r="1335">
      <c r="A1335" s="25"/>
      <c r="B1335" s="50"/>
      <c r="C1335" s="56"/>
      <c r="D1335" s="120"/>
      <c r="E1335" s="53"/>
      <c r="H1335" s="106"/>
      <c r="I1335" s="72"/>
      <c r="J1335" s="21"/>
      <c r="K1335" s="21"/>
      <c r="L1335" s="21"/>
      <c r="M1335" s="22"/>
      <c r="N1335" s="22"/>
      <c r="O1335" s="22"/>
      <c r="P1335" s="22"/>
      <c r="Q1335" s="22"/>
      <c r="R1335" s="23"/>
      <c r="S1335" s="22"/>
      <c r="T1335" s="22"/>
      <c r="U1335" s="22"/>
      <c r="V1335" s="22"/>
      <c r="W1335" s="24"/>
      <c r="X1335" s="24"/>
      <c r="Y1335" s="22"/>
      <c r="Z1335" s="22"/>
      <c r="AA1335" s="22"/>
      <c r="AB1335" s="22"/>
      <c r="AC1335" s="22"/>
      <c r="AD1335" s="22"/>
      <c r="AE1335" s="22"/>
      <c r="AF1335" s="22"/>
      <c r="AG1335" s="22"/>
      <c r="AH1335" s="22"/>
      <c r="AI1335" s="22"/>
      <c r="AJ1335" s="22"/>
      <c r="AK1335" s="22"/>
      <c r="AL1335" s="22"/>
      <c r="AM1335" s="22"/>
      <c r="AN1335" s="22"/>
      <c r="AO1335" s="22"/>
      <c r="AP1335" s="22"/>
      <c r="AQ1335" s="22"/>
      <c r="AR1335" s="22"/>
      <c r="AS1335" s="22"/>
      <c r="AT1335" s="22"/>
      <c r="AU1335" s="22"/>
      <c r="AV1335" s="22"/>
      <c r="AW1335" s="22"/>
      <c r="AX1335" s="22"/>
      <c r="AY1335" s="22"/>
      <c r="AZ1335" s="22"/>
      <c r="BA1335" s="22"/>
      <c r="BB1335" s="22"/>
      <c r="BC1335" s="22"/>
      <c r="BD1335" s="22"/>
      <c r="BE1335" s="22"/>
      <c r="BF1335" s="22"/>
      <c r="BG1335" s="22"/>
      <c r="BH1335" s="22"/>
      <c r="BI1335" s="22"/>
    </row>
    <row r="1336">
      <c r="A1336" s="25"/>
      <c r="B1336" s="50"/>
      <c r="C1336" s="56"/>
      <c r="D1336" s="120"/>
      <c r="E1336" s="53"/>
      <c r="H1336" s="106"/>
      <c r="I1336" s="72"/>
      <c r="J1336" s="21"/>
      <c r="K1336" s="21"/>
      <c r="L1336" s="21"/>
      <c r="M1336" s="22"/>
      <c r="N1336" s="22"/>
      <c r="O1336" s="22"/>
      <c r="P1336" s="22"/>
      <c r="Q1336" s="22"/>
      <c r="R1336" s="23"/>
      <c r="S1336" s="22"/>
      <c r="T1336" s="22"/>
      <c r="U1336" s="22"/>
      <c r="V1336" s="22"/>
      <c r="W1336" s="24"/>
      <c r="X1336" s="24"/>
      <c r="Y1336" s="22"/>
      <c r="Z1336" s="22"/>
      <c r="AA1336" s="22"/>
      <c r="AB1336" s="22"/>
      <c r="AC1336" s="22"/>
      <c r="AD1336" s="22"/>
      <c r="AE1336" s="22"/>
      <c r="AF1336" s="22"/>
      <c r="AG1336" s="22"/>
      <c r="AH1336" s="22"/>
      <c r="AI1336" s="22"/>
      <c r="AJ1336" s="22"/>
      <c r="AK1336" s="22"/>
      <c r="AL1336" s="22"/>
      <c r="AM1336" s="22"/>
      <c r="AN1336" s="22"/>
      <c r="AO1336" s="22"/>
      <c r="AP1336" s="22"/>
      <c r="AQ1336" s="22"/>
      <c r="AR1336" s="22"/>
      <c r="AS1336" s="22"/>
      <c r="AT1336" s="22"/>
      <c r="AU1336" s="22"/>
      <c r="AV1336" s="22"/>
      <c r="AW1336" s="22"/>
      <c r="AX1336" s="22"/>
      <c r="AY1336" s="22"/>
      <c r="AZ1336" s="22"/>
      <c r="BA1336" s="22"/>
      <c r="BB1336" s="22"/>
      <c r="BC1336" s="22"/>
      <c r="BD1336" s="22"/>
      <c r="BE1336" s="22"/>
      <c r="BF1336" s="22"/>
      <c r="BG1336" s="22"/>
      <c r="BH1336" s="22"/>
      <c r="BI1336" s="22"/>
    </row>
    <row r="1337">
      <c r="A1337" s="25"/>
      <c r="B1337" s="50"/>
      <c r="C1337" s="56"/>
      <c r="D1337" s="120"/>
      <c r="E1337" s="53"/>
      <c r="H1337" s="106"/>
      <c r="I1337" s="72"/>
      <c r="J1337" s="21"/>
      <c r="K1337" s="21"/>
      <c r="L1337" s="21"/>
      <c r="M1337" s="22"/>
      <c r="N1337" s="22"/>
      <c r="O1337" s="22"/>
      <c r="P1337" s="22"/>
      <c r="Q1337" s="22"/>
      <c r="R1337" s="23"/>
      <c r="S1337" s="22"/>
      <c r="T1337" s="22"/>
      <c r="U1337" s="22"/>
      <c r="V1337" s="22"/>
      <c r="W1337" s="24"/>
      <c r="X1337" s="24"/>
      <c r="Y1337" s="22"/>
      <c r="Z1337" s="22"/>
      <c r="AA1337" s="22"/>
      <c r="AB1337" s="22"/>
      <c r="AC1337" s="22"/>
      <c r="AD1337" s="22"/>
      <c r="AE1337" s="22"/>
      <c r="AF1337" s="22"/>
      <c r="AG1337" s="22"/>
      <c r="AH1337" s="22"/>
      <c r="AI1337" s="22"/>
      <c r="AJ1337" s="22"/>
      <c r="AK1337" s="22"/>
      <c r="AL1337" s="22"/>
      <c r="AM1337" s="22"/>
      <c r="AN1337" s="22"/>
      <c r="AO1337" s="22"/>
      <c r="AP1337" s="22"/>
      <c r="AQ1337" s="22"/>
      <c r="AR1337" s="22"/>
      <c r="AS1337" s="22"/>
      <c r="AT1337" s="22"/>
      <c r="AU1337" s="22"/>
      <c r="AV1337" s="22"/>
      <c r="AW1337" s="22"/>
      <c r="AX1337" s="22"/>
      <c r="AY1337" s="22"/>
      <c r="AZ1337" s="22"/>
      <c r="BA1337" s="22"/>
      <c r="BB1337" s="22"/>
      <c r="BC1337" s="22"/>
      <c r="BD1337" s="22"/>
      <c r="BE1337" s="22"/>
      <c r="BF1337" s="22"/>
      <c r="BG1337" s="22"/>
      <c r="BH1337" s="22"/>
      <c r="BI1337" s="22"/>
    </row>
    <row r="1338">
      <c r="A1338" s="25"/>
      <c r="B1338" s="50"/>
      <c r="C1338" s="56"/>
      <c r="D1338" s="120"/>
      <c r="E1338" s="53"/>
      <c r="H1338" s="106"/>
      <c r="I1338" s="72"/>
      <c r="J1338" s="21"/>
      <c r="K1338" s="21"/>
      <c r="L1338" s="21"/>
      <c r="M1338" s="22"/>
      <c r="N1338" s="22"/>
      <c r="O1338" s="22"/>
      <c r="P1338" s="22"/>
      <c r="Q1338" s="22"/>
      <c r="R1338" s="23"/>
      <c r="S1338" s="22"/>
      <c r="T1338" s="22"/>
      <c r="U1338" s="22"/>
      <c r="V1338" s="22"/>
      <c r="W1338" s="24"/>
      <c r="X1338" s="24"/>
      <c r="Y1338" s="22"/>
      <c r="Z1338" s="22"/>
      <c r="AA1338" s="22"/>
      <c r="AB1338" s="22"/>
      <c r="AC1338" s="22"/>
      <c r="AD1338" s="22"/>
      <c r="AE1338" s="22"/>
      <c r="AF1338" s="22"/>
      <c r="AG1338" s="22"/>
      <c r="AH1338" s="22"/>
      <c r="AI1338" s="22"/>
      <c r="AJ1338" s="22"/>
      <c r="AK1338" s="22"/>
      <c r="AL1338" s="22"/>
      <c r="AM1338" s="22"/>
      <c r="AN1338" s="22"/>
      <c r="AO1338" s="22"/>
      <c r="AP1338" s="22"/>
      <c r="AQ1338" s="22"/>
      <c r="AR1338" s="22"/>
      <c r="AS1338" s="22"/>
      <c r="AT1338" s="22"/>
      <c r="AU1338" s="22"/>
      <c r="AV1338" s="22"/>
      <c r="AW1338" s="22"/>
      <c r="AX1338" s="22"/>
      <c r="AY1338" s="22"/>
      <c r="AZ1338" s="22"/>
      <c r="BA1338" s="22"/>
      <c r="BB1338" s="22"/>
      <c r="BC1338" s="22"/>
      <c r="BD1338" s="22"/>
      <c r="BE1338" s="22"/>
      <c r="BF1338" s="22"/>
      <c r="BG1338" s="22"/>
      <c r="BH1338" s="22"/>
      <c r="BI1338" s="22"/>
    </row>
    <row r="1339">
      <c r="A1339" s="25"/>
      <c r="B1339" s="50"/>
      <c r="C1339" s="56"/>
      <c r="D1339" s="120"/>
      <c r="E1339" s="53"/>
      <c r="H1339" s="106"/>
      <c r="I1339" s="72"/>
      <c r="J1339" s="21"/>
      <c r="K1339" s="21"/>
      <c r="L1339" s="21"/>
      <c r="M1339" s="22"/>
      <c r="N1339" s="22"/>
      <c r="O1339" s="22"/>
      <c r="P1339" s="22"/>
      <c r="Q1339" s="22"/>
      <c r="R1339" s="23"/>
      <c r="S1339" s="22"/>
      <c r="T1339" s="22"/>
      <c r="U1339" s="22"/>
      <c r="V1339" s="22"/>
      <c r="W1339" s="24"/>
      <c r="X1339" s="24"/>
      <c r="Y1339" s="22"/>
      <c r="Z1339" s="22"/>
      <c r="AA1339" s="22"/>
      <c r="AB1339" s="22"/>
      <c r="AC1339" s="22"/>
      <c r="AD1339" s="22"/>
      <c r="AE1339" s="22"/>
      <c r="AF1339" s="22"/>
      <c r="AG1339" s="22"/>
      <c r="AH1339" s="22"/>
      <c r="AI1339" s="22"/>
      <c r="AJ1339" s="22"/>
      <c r="AK1339" s="22"/>
      <c r="AL1339" s="22"/>
      <c r="AM1339" s="22"/>
      <c r="AN1339" s="22"/>
      <c r="AO1339" s="22"/>
      <c r="AP1339" s="22"/>
      <c r="AQ1339" s="22"/>
      <c r="AR1339" s="22"/>
      <c r="AS1339" s="22"/>
      <c r="AT1339" s="22"/>
      <c r="AU1339" s="22"/>
      <c r="AV1339" s="22"/>
      <c r="AW1339" s="22"/>
      <c r="AX1339" s="22"/>
      <c r="AY1339" s="22"/>
      <c r="AZ1339" s="22"/>
      <c r="BA1339" s="22"/>
      <c r="BB1339" s="22"/>
      <c r="BC1339" s="22"/>
      <c r="BD1339" s="22"/>
      <c r="BE1339" s="22"/>
      <c r="BF1339" s="22"/>
      <c r="BG1339" s="22"/>
      <c r="BH1339" s="22"/>
      <c r="BI1339" s="22"/>
    </row>
    <row r="1340">
      <c r="A1340" s="25"/>
      <c r="B1340" s="50"/>
      <c r="C1340" s="56"/>
      <c r="D1340" s="120"/>
      <c r="E1340" s="53"/>
      <c r="H1340" s="106"/>
      <c r="I1340" s="72"/>
      <c r="J1340" s="21"/>
      <c r="K1340" s="21"/>
      <c r="L1340" s="21"/>
      <c r="M1340" s="22"/>
      <c r="N1340" s="22"/>
      <c r="O1340" s="22"/>
      <c r="P1340" s="22"/>
      <c r="Q1340" s="22"/>
      <c r="R1340" s="23"/>
      <c r="S1340" s="22"/>
      <c r="T1340" s="22"/>
      <c r="U1340" s="22"/>
      <c r="V1340" s="22"/>
      <c r="W1340" s="24"/>
      <c r="X1340" s="24"/>
      <c r="Y1340" s="22"/>
      <c r="Z1340" s="22"/>
      <c r="AA1340" s="22"/>
      <c r="AB1340" s="22"/>
      <c r="AC1340" s="22"/>
      <c r="AD1340" s="22"/>
      <c r="AE1340" s="22"/>
      <c r="AF1340" s="22"/>
      <c r="AG1340" s="22"/>
      <c r="AH1340" s="22"/>
      <c r="AI1340" s="22"/>
      <c r="AJ1340" s="22"/>
      <c r="AK1340" s="22"/>
      <c r="AL1340" s="22"/>
      <c r="AM1340" s="22"/>
      <c r="AN1340" s="22"/>
      <c r="AO1340" s="22"/>
      <c r="AP1340" s="22"/>
      <c r="AQ1340" s="22"/>
      <c r="AR1340" s="22"/>
      <c r="AS1340" s="22"/>
      <c r="AT1340" s="22"/>
      <c r="AU1340" s="22"/>
      <c r="AV1340" s="22"/>
      <c r="AW1340" s="22"/>
      <c r="AX1340" s="22"/>
      <c r="AY1340" s="22"/>
      <c r="AZ1340" s="22"/>
      <c r="BA1340" s="22"/>
      <c r="BB1340" s="22"/>
      <c r="BC1340" s="22"/>
      <c r="BD1340" s="22"/>
      <c r="BE1340" s="22"/>
      <c r="BF1340" s="22"/>
      <c r="BG1340" s="22"/>
      <c r="BH1340" s="22"/>
      <c r="BI1340" s="22"/>
    </row>
    <row r="1341">
      <c r="A1341" s="25"/>
      <c r="B1341" s="50"/>
      <c r="C1341" s="56"/>
      <c r="D1341" s="120"/>
      <c r="E1341" s="53"/>
      <c r="H1341" s="106"/>
      <c r="I1341" s="72"/>
      <c r="J1341" s="21"/>
      <c r="K1341" s="21"/>
      <c r="L1341" s="21"/>
      <c r="M1341" s="22"/>
      <c r="N1341" s="22"/>
      <c r="O1341" s="22"/>
      <c r="P1341" s="22"/>
      <c r="Q1341" s="22"/>
      <c r="R1341" s="23"/>
      <c r="S1341" s="22"/>
      <c r="T1341" s="22"/>
      <c r="U1341" s="22"/>
      <c r="V1341" s="22"/>
      <c r="W1341" s="24"/>
      <c r="X1341" s="24"/>
      <c r="Y1341" s="22"/>
      <c r="Z1341" s="22"/>
      <c r="AA1341" s="22"/>
      <c r="AB1341" s="22"/>
      <c r="AC1341" s="22"/>
      <c r="AD1341" s="22"/>
      <c r="AE1341" s="22"/>
      <c r="AF1341" s="22"/>
      <c r="AG1341" s="22"/>
      <c r="AH1341" s="22"/>
      <c r="AI1341" s="22"/>
      <c r="AJ1341" s="22"/>
      <c r="AK1341" s="22"/>
      <c r="AL1341" s="22"/>
      <c r="AM1341" s="22"/>
      <c r="AN1341" s="22"/>
      <c r="AO1341" s="22"/>
      <c r="AP1341" s="22"/>
      <c r="AQ1341" s="22"/>
      <c r="AR1341" s="22"/>
      <c r="AS1341" s="22"/>
      <c r="AT1341" s="22"/>
      <c r="AU1341" s="22"/>
      <c r="AV1341" s="22"/>
      <c r="AW1341" s="22"/>
      <c r="AX1341" s="22"/>
      <c r="AY1341" s="22"/>
      <c r="AZ1341" s="22"/>
      <c r="BA1341" s="22"/>
      <c r="BB1341" s="22"/>
      <c r="BC1341" s="22"/>
      <c r="BD1341" s="22"/>
      <c r="BE1341" s="22"/>
      <c r="BF1341" s="22"/>
      <c r="BG1341" s="22"/>
      <c r="BH1341" s="22"/>
      <c r="BI1341" s="22"/>
    </row>
    <row r="1342">
      <c r="A1342" s="25"/>
      <c r="B1342" s="50"/>
      <c r="C1342" s="56"/>
      <c r="D1342" s="120"/>
      <c r="E1342" s="53"/>
      <c r="H1342" s="106"/>
      <c r="I1342" s="72"/>
      <c r="J1342" s="21"/>
      <c r="K1342" s="21"/>
      <c r="L1342" s="21"/>
      <c r="M1342" s="22"/>
      <c r="N1342" s="22"/>
      <c r="O1342" s="22"/>
      <c r="P1342" s="22"/>
      <c r="Q1342" s="22"/>
      <c r="R1342" s="23"/>
      <c r="S1342" s="22"/>
      <c r="T1342" s="22"/>
      <c r="U1342" s="22"/>
      <c r="V1342" s="22"/>
      <c r="W1342" s="24"/>
      <c r="X1342" s="24"/>
      <c r="Y1342" s="22"/>
      <c r="Z1342" s="22"/>
      <c r="AA1342" s="22"/>
      <c r="AB1342" s="22"/>
      <c r="AC1342" s="22"/>
      <c r="AD1342" s="22"/>
      <c r="AE1342" s="22"/>
      <c r="AF1342" s="22"/>
      <c r="AG1342" s="22"/>
      <c r="AH1342" s="22"/>
      <c r="AI1342" s="22"/>
      <c r="AJ1342" s="22"/>
      <c r="AK1342" s="22"/>
      <c r="AL1342" s="22"/>
      <c r="AM1342" s="22"/>
      <c r="AN1342" s="22"/>
      <c r="AO1342" s="22"/>
      <c r="AP1342" s="22"/>
      <c r="AQ1342" s="22"/>
      <c r="AR1342" s="22"/>
      <c r="AS1342" s="22"/>
      <c r="AT1342" s="22"/>
      <c r="AU1342" s="22"/>
      <c r="AV1342" s="22"/>
      <c r="AW1342" s="22"/>
      <c r="AX1342" s="22"/>
      <c r="AY1342" s="22"/>
      <c r="AZ1342" s="22"/>
      <c r="BA1342" s="22"/>
      <c r="BB1342" s="22"/>
      <c r="BC1342" s="22"/>
      <c r="BD1342" s="22"/>
      <c r="BE1342" s="22"/>
      <c r="BF1342" s="22"/>
      <c r="BG1342" s="22"/>
      <c r="BH1342" s="22"/>
      <c r="BI1342" s="22"/>
    </row>
    <row r="1343">
      <c r="A1343" s="25"/>
      <c r="B1343" s="50"/>
      <c r="C1343" s="56"/>
      <c r="D1343" s="120"/>
      <c r="E1343" s="53"/>
      <c r="H1343" s="106"/>
      <c r="I1343" s="72"/>
      <c r="J1343" s="21"/>
      <c r="K1343" s="21"/>
      <c r="L1343" s="21"/>
      <c r="M1343" s="22"/>
      <c r="N1343" s="22"/>
      <c r="O1343" s="22"/>
      <c r="P1343" s="22"/>
      <c r="Q1343" s="22"/>
      <c r="R1343" s="23"/>
      <c r="S1343" s="22"/>
      <c r="T1343" s="22"/>
      <c r="U1343" s="22"/>
      <c r="V1343" s="22"/>
      <c r="W1343" s="24"/>
      <c r="X1343" s="24"/>
      <c r="Y1343" s="22"/>
      <c r="Z1343" s="22"/>
      <c r="AA1343" s="22"/>
      <c r="AB1343" s="22"/>
      <c r="AC1343" s="22"/>
      <c r="AD1343" s="22"/>
      <c r="AE1343" s="22"/>
      <c r="AF1343" s="22"/>
      <c r="AG1343" s="22"/>
      <c r="AH1343" s="22"/>
      <c r="AI1343" s="22"/>
      <c r="AJ1343" s="22"/>
      <c r="AK1343" s="22"/>
      <c r="AL1343" s="22"/>
      <c r="AM1343" s="22"/>
      <c r="AN1343" s="22"/>
      <c r="AO1343" s="22"/>
      <c r="AP1343" s="22"/>
      <c r="AQ1343" s="22"/>
      <c r="AR1343" s="22"/>
      <c r="AS1343" s="22"/>
      <c r="AT1343" s="22"/>
      <c r="AU1343" s="22"/>
      <c r="AV1343" s="22"/>
      <c r="AW1343" s="22"/>
      <c r="AX1343" s="22"/>
      <c r="AY1343" s="22"/>
      <c r="AZ1343" s="22"/>
      <c r="BA1343" s="22"/>
      <c r="BB1343" s="22"/>
      <c r="BC1343" s="22"/>
      <c r="BD1343" s="22"/>
      <c r="BE1343" s="22"/>
      <c r="BF1343" s="22"/>
      <c r="BG1343" s="22"/>
      <c r="BH1343" s="22"/>
      <c r="BI1343" s="22"/>
    </row>
    <row r="1344">
      <c r="A1344" s="25"/>
      <c r="B1344" s="50"/>
      <c r="C1344" s="56"/>
      <c r="D1344" s="120"/>
      <c r="E1344" s="53"/>
      <c r="H1344" s="106"/>
      <c r="I1344" s="72"/>
      <c r="J1344" s="21"/>
      <c r="K1344" s="21"/>
      <c r="L1344" s="21"/>
      <c r="M1344" s="22"/>
      <c r="N1344" s="22"/>
      <c r="O1344" s="22"/>
      <c r="P1344" s="22"/>
      <c r="Q1344" s="22"/>
      <c r="R1344" s="23"/>
      <c r="S1344" s="22"/>
      <c r="T1344" s="22"/>
      <c r="U1344" s="22"/>
      <c r="V1344" s="22"/>
      <c r="W1344" s="24"/>
      <c r="X1344" s="24"/>
      <c r="Y1344" s="22"/>
      <c r="Z1344" s="22"/>
      <c r="AA1344" s="22"/>
      <c r="AB1344" s="22"/>
      <c r="AC1344" s="22"/>
      <c r="AD1344" s="22"/>
      <c r="AE1344" s="22"/>
      <c r="AF1344" s="22"/>
      <c r="AG1344" s="22"/>
      <c r="AH1344" s="22"/>
      <c r="AI1344" s="22"/>
      <c r="AJ1344" s="22"/>
      <c r="AK1344" s="22"/>
      <c r="AL1344" s="22"/>
      <c r="AM1344" s="22"/>
      <c r="AN1344" s="22"/>
      <c r="AO1344" s="22"/>
      <c r="AP1344" s="22"/>
      <c r="AQ1344" s="22"/>
      <c r="AR1344" s="22"/>
      <c r="AS1344" s="22"/>
      <c r="AT1344" s="22"/>
      <c r="AU1344" s="22"/>
      <c r="AV1344" s="22"/>
      <c r="AW1344" s="22"/>
      <c r="AX1344" s="22"/>
      <c r="AY1344" s="22"/>
      <c r="AZ1344" s="22"/>
      <c r="BA1344" s="22"/>
      <c r="BB1344" s="22"/>
      <c r="BC1344" s="22"/>
      <c r="BD1344" s="22"/>
      <c r="BE1344" s="22"/>
      <c r="BF1344" s="22"/>
      <c r="BG1344" s="22"/>
      <c r="BH1344" s="22"/>
      <c r="BI1344" s="22"/>
    </row>
    <row r="1345">
      <c r="A1345" s="25"/>
      <c r="B1345" s="50"/>
      <c r="C1345" s="56"/>
      <c r="D1345" s="120"/>
      <c r="E1345" s="53"/>
      <c r="H1345" s="106"/>
      <c r="I1345" s="72"/>
      <c r="J1345" s="21"/>
      <c r="K1345" s="21"/>
      <c r="L1345" s="21"/>
      <c r="M1345" s="22"/>
      <c r="N1345" s="22"/>
      <c r="O1345" s="22"/>
      <c r="P1345" s="22"/>
      <c r="Q1345" s="22"/>
      <c r="R1345" s="23"/>
      <c r="S1345" s="22"/>
      <c r="T1345" s="22"/>
      <c r="U1345" s="22"/>
      <c r="V1345" s="22"/>
      <c r="W1345" s="24"/>
      <c r="X1345" s="24"/>
      <c r="Y1345" s="22"/>
      <c r="Z1345" s="22"/>
      <c r="AA1345" s="22"/>
      <c r="AB1345" s="22"/>
      <c r="AC1345" s="22"/>
      <c r="AD1345" s="22"/>
      <c r="AE1345" s="22"/>
      <c r="AF1345" s="22"/>
      <c r="AG1345" s="22"/>
      <c r="AH1345" s="22"/>
      <c r="AI1345" s="22"/>
      <c r="AJ1345" s="22"/>
      <c r="AK1345" s="22"/>
      <c r="AL1345" s="22"/>
      <c r="AM1345" s="22"/>
      <c r="AN1345" s="22"/>
      <c r="AO1345" s="22"/>
      <c r="AP1345" s="22"/>
      <c r="AQ1345" s="22"/>
      <c r="AR1345" s="22"/>
      <c r="AS1345" s="22"/>
      <c r="AT1345" s="22"/>
      <c r="AU1345" s="22"/>
      <c r="AV1345" s="22"/>
      <c r="AW1345" s="22"/>
      <c r="AX1345" s="22"/>
      <c r="AY1345" s="22"/>
      <c r="AZ1345" s="22"/>
      <c r="BA1345" s="22"/>
      <c r="BB1345" s="22"/>
      <c r="BC1345" s="22"/>
      <c r="BD1345" s="22"/>
      <c r="BE1345" s="22"/>
      <c r="BF1345" s="22"/>
      <c r="BG1345" s="22"/>
      <c r="BH1345" s="22"/>
      <c r="BI1345" s="22"/>
    </row>
    <row r="1346">
      <c r="A1346" s="25"/>
      <c r="B1346" s="50"/>
      <c r="C1346" s="56"/>
      <c r="D1346" s="120"/>
      <c r="E1346" s="53"/>
      <c r="H1346" s="106"/>
      <c r="I1346" s="72"/>
      <c r="J1346" s="21"/>
      <c r="K1346" s="21"/>
      <c r="L1346" s="21"/>
      <c r="M1346" s="22"/>
      <c r="N1346" s="22"/>
      <c r="O1346" s="22"/>
      <c r="P1346" s="22"/>
      <c r="Q1346" s="22"/>
      <c r="R1346" s="23"/>
      <c r="S1346" s="22"/>
      <c r="T1346" s="22"/>
      <c r="U1346" s="22"/>
      <c r="V1346" s="22"/>
      <c r="W1346" s="24"/>
      <c r="X1346" s="24"/>
      <c r="Y1346" s="22"/>
      <c r="Z1346" s="22"/>
      <c r="AA1346" s="22"/>
      <c r="AB1346" s="22"/>
      <c r="AC1346" s="22"/>
      <c r="AD1346" s="22"/>
      <c r="AE1346" s="22"/>
      <c r="AF1346" s="22"/>
      <c r="AG1346" s="22"/>
      <c r="AH1346" s="22"/>
      <c r="AI1346" s="22"/>
      <c r="AJ1346" s="22"/>
      <c r="AK1346" s="22"/>
      <c r="AL1346" s="22"/>
      <c r="AM1346" s="22"/>
      <c r="AN1346" s="22"/>
      <c r="AO1346" s="22"/>
      <c r="AP1346" s="22"/>
      <c r="AQ1346" s="22"/>
      <c r="AR1346" s="22"/>
      <c r="AS1346" s="22"/>
      <c r="AT1346" s="22"/>
      <c r="AU1346" s="22"/>
      <c r="AV1346" s="22"/>
      <c r="AW1346" s="22"/>
      <c r="AX1346" s="22"/>
      <c r="AY1346" s="22"/>
      <c r="AZ1346" s="22"/>
      <c r="BA1346" s="22"/>
      <c r="BB1346" s="22"/>
      <c r="BC1346" s="22"/>
      <c r="BD1346" s="22"/>
      <c r="BE1346" s="22"/>
      <c r="BF1346" s="22"/>
      <c r="BG1346" s="22"/>
      <c r="BH1346" s="22"/>
      <c r="BI1346" s="22"/>
    </row>
    <row r="1347">
      <c r="A1347" s="25"/>
      <c r="B1347" s="50"/>
      <c r="C1347" s="56"/>
      <c r="D1347" s="120"/>
      <c r="E1347" s="53"/>
      <c r="H1347" s="106"/>
      <c r="I1347" s="72"/>
      <c r="J1347" s="21"/>
      <c r="K1347" s="21"/>
      <c r="L1347" s="21"/>
      <c r="M1347" s="22"/>
      <c r="N1347" s="22"/>
      <c r="O1347" s="22"/>
      <c r="P1347" s="22"/>
      <c r="Q1347" s="22"/>
      <c r="R1347" s="23"/>
      <c r="S1347" s="22"/>
      <c r="T1347" s="22"/>
      <c r="U1347" s="22"/>
      <c r="V1347" s="22"/>
      <c r="W1347" s="24"/>
      <c r="X1347" s="24"/>
      <c r="Y1347" s="22"/>
      <c r="Z1347" s="22"/>
      <c r="AA1347" s="22"/>
      <c r="AB1347" s="22"/>
      <c r="AC1347" s="22"/>
      <c r="AD1347" s="22"/>
      <c r="AE1347" s="22"/>
      <c r="AF1347" s="22"/>
      <c r="AG1347" s="22"/>
      <c r="AH1347" s="22"/>
      <c r="AI1347" s="22"/>
      <c r="AJ1347" s="22"/>
      <c r="AK1347" s="22"/>
      <c r="AL1347" s="22"/>
      <c r="AM1347" s="22"/>
      <c r="AN1347" s="22"/>
      <c r="AO1347" s="22"/>
      <c r="AP1347" s="22"/>
      <c r="AQ1347" s="22"/>
      <c r="AR1347" s="22"/>
      <c r="AS1347" s="22"/>
      <c r="AT1347" s="22"/>
      <c r="AU1347" s="22"/>
      <c r="AV1347" s="22"/>
      <c r="AW1347" s="22"/>
      <c r="AX1347" s="22"/>
      <c r="AY1347" s="22"/>
      <c r="AZ1347" s="22"/>
      <c r="BA1347" s="22"/>
      <c r="BB1347" s="22"/>
      <c r="BC1347" s="22"/>
      <c r="BD1347" s="22"/>
      <c r="BE1347" s="22"/>
      <c r="BF1347" s="22"/>
      <c r="BG1347" s="22"/>
      <c r="BH1347" s="22"/>
      <c r="BI1347" s="22"/>
    </row>
    <row r="1348">
      <c r="A1348" s="25"/>
      <c r="B1348" s="50"/>
      <c r="C1348" s="56"/>
      <c r="D1348" s="120"/>
      <c r="E1348" s="53"/>
      <c r="H1348" s="106"/>
      <c r="I1348" s="72"/>
      <c r="J1348" s="21"/>
      <c r="K1348" s="21"/>
      <c r="L1348" s="21"/>
      <c r="M1348" s="22"/>
      <c r="N1348" s="22"/>
      <c r="O1348" s="22"/>
      <c r="P1348" s="22"/>
      <c r="Q1348" s="22"/>
      <c r="R1348" s="23"/>
      <c r="S1348" s="22"/>
      <c r="T1348" s="22"/>
      <c r="U1348" s="22"/>
      <c r="V1348" s="22"/>
      <c r="W1348" s="24"/>
      <c r="X1348" s="24"/>
      <c r="Y1348" s="22"/>
      <c r="Z1348" s="22"/>
      <c r="AA1348" s="22"/>
      <c r="AB1348" s="22"/>
      <c r="AC1348" s="22"/>
      <c r="AD1348" s="22"/>
      <c r="AE1348" s="22"/>
      <c r="AF1348" s="22"/>
      <c r="AG1348" s="22"/>
      <c r="AH1348" s="22"/>
      <c r="AI1348" s="22"/>
      <c r="AJ1348" s="22"/>
      <c r="AK1348" s="22"/>
      <c r="AL1348" s="22"/>
      <c r="AM1348" s="22"/>
      <c r="AN1348" s="22"/>
      <c r="AO1348" s="22"/>
      <c r="AP1348" s="22"/>
      <c r="AQ1348" s="22"/>
      <c r="AR1348" s="22"/>
      <c r="AS1348" s="22"/>
      <c r="AT1348" s="22"/>
      <c r="AU1348" s="22"/>
      <c r="AV1348" s="22"/>
      <c r="AW1348" s="22"/>
      <c r="AX1348" s="22"/>
      <c r="AY1348" s="22"/>
      <c r="AZ1348" s="22"/>
      <c r="BA1348" s="22"/>
      <c r="BB1348" s="22"/>
      <c r="BC1348" s="22"/>
      <c r="BD1348" s="22"/>
      <c r="BE1348" s="22"/>
      <c r="BF1348" s="22"/>
      <c r="BG1348" s="22"/>
      <c r="BH1348" s="22"/>
      <c r="BI1348" s="22"/>
    </row>
    <row r="1349">
      <c r="A1349" s="25"/>
      <c r="B1349" s="50"/>
      <c r="C1349" s="56"/>
      <c r="D1349" s="120"/>
      <c r="E1349" s="53"/>
      <c r="H1349" s="106"/>
      <c r="I1349" s="72"/>
      <c r="J1349" s="21"/>
      <c r="K1349" s="21"/>
      <c r="L1349" s="21"/>
      <c r="M1349" s="22"/>
      <c r="N1349" s="22"/>
      <c r="O1349" s="22"/>
      <c r="P1349" s="22"/>
      <c r="Q1349" s="22"/>
      <c r="R1349" s="23"/>
      <c r="S1349" s="22"/>
      <c r="T1349" s="22"/>
      <c r="U1349" s="22"/>
      <c r="V1349" s="22"/>
      <c r="W1349" s="24"/>
      <c r="X1349" s="24"/>
      <c r="Y1349" s="22"/>
      <c r="Z1349" s="22"/>
      <c r="AA1349" s="22"/>
      <c r="AB1349" s="22"/>
      <c r="AC1349" s="22"/>
      <c r="AD1349" s="22"/>
      <c r="AE1349" s="22"/>
      <c r="AF1349" s="22"/>
      <c r="AG1349" s="22"/>
      <c r="AH1349" s="22"/>
      <c r="AI1349" s="22"/>
      <c r="AJ1349" s="22"/>
      <c r="AK1349" s="22"/>
      <c r="AL1349" s="22"/>
      <c r="AM1349" s="22"/>
      <c r="AN1349" s="22"/>
      <c r="AO1349" s="22"/>
      <c r="AP1349" s="22"/>
      <c r="AQ1349" s="22"/>
      <c r="AR1349" s="22"/>
      <c r="AS1349" s="22"/>
      <c r="AT1349" s="22"/>
      <c r="AU1349" s="22"/>
      <c r="AV1349" s="22"/>
      <c r="AW1349" s="22"/>
      <c r="AX1349" s="22"/>
      <c r="AY1349" s="22"/>
      <c r="AZ1349" s="22"/>
      <c r="BA1349" s="22"/>
      <c r="BB1349" s="22"/>
      <c r="BC1349" s="22"/>
      <c r="BD1349" s="22"/>
      <c r="BE1349" s="22"/>
      <c r="BF1349" s="22"/>
      <c r="BG1349" s="22"/>
      <c r="BH1349" s="22"/>
      <c r="BI1349" s="22"/>
    </row>
    <row r="1350">
      <c r="A1350" s="25"/>
      <c r="B1350" s="50"/>
      <c r="C1350" s="56"/>
      <c r="D1350" s="120"/>
      <c r="E1350" s="53"/>
      <c r="H1350" s="106"/>
      <c r="I1350" s="72"/>
      <c r="J1350" s="21"/>
      <c r="K1350" s="21"/>
      <c r="L1350" s="21"/>
      <c r="M1350" s="22"/>
      <c r="N1350" s="22"/>
      <c r="O1350" s="22"/>
      <c r="P1350" s="22"/>
      <c r="Q1350" s="22"/>
      <c r="R1350" s="23"/>
      <c r="S1350" s="22"/>
      <c r="T1350" s="22"/>
      <c r="U1350" s="22"/>
      <c r="V1350" s="22"/>
      <c r="W1350" s="24"/>
      <c r="X1350" s="24"/>
      <c r="Y1350" s="22"/>
      <c r="Z1350" s="22"/>
      <c r="AA1350" s="22"/>
      <c r="AB1350" s="22"/>
      <c r="AC1350" s="22"/>
      <c r="AD1350" s="22"/>
      <c r="AE1350" s="22"/>
      <c r="AF1350" s="22"/>
      <c r="AG1350" s="22"/>
      <c r="AH1350" s="22"/>
      <c r="AI1350" s="22"/>
      <c r="AJ1350" s="22"/>
      <c r="AK1350" s="22"/>
      <c r="AL1350" s="22"/>
      <c r="AM1350" s="22"/>
      <c r="AN1350" s="22"/>
      <c r="AO1350" s="22"/>
      <c r="AP1350" s="22"/>
      <c r="AQ1350" s="22"/>
      <c r="AR1350" s="22"/>
      <c r="AS1350" s="22"/>
      <c r="AT1350" s="22"/>
      <c r="AU1350" s="22"/>
      <c r="AV1350" s="22"/>
      <c r="AW1350" s="22"/>
      <c r="AX1350" s="22"/>
      <c r="AY1350" s="22"/>
      <c r="AZ1350" s="22"/>
      <c r="BA1350" s="22"/>
      <c r="BB1350" s="22"/>
      <c r="BC1350" s="22"/>
      <c r="BD1350" s="22"/>
      <c r="BE1350" s="22"/>
      <c r="BF1350" s="22"/>
      <c r="BG1350" s="22"/>
      <c r="BH1350" s="22"/>
      <c r="BI1350" s="22"/>
    </row>
    <row r="1351">
      <c r="A1351" s="25"/>
      <c r="B1351" s="50"/>
      <c r="C1351" s="56"/>
      <c r="D1351" s="120"/>
      <c r="E1351" s="53"/>
      <c r="H1351" s="106"/>
      <c r="I1351" s="72"/>
      <c r="J1351" s="21"/>
      <c r="K1351" s="21"/>
      <c r="L1351" s="21"/>
      <c r="M1351" s="22"/>
      <c r="N1351" s="22"/>
      <c r="O1351" s="22"/>
      <c r="P1351" s="22"/>
      <c r="Q1351" s="22"/>
      <c r="R1351" s="23"/>
      <c r="S1351" s="22"/>
      <c r="T1351" s="22"/>
      <c r="U1351" s="22"/>
      <c r="V1351" s="22"/>
      <c r="W1351" s="24"/>
      <c r="X1351" s="24"/>
      <c r="Y1351" s="22"/>
      <c r="Z1351" s="22"/>
      <c r="AA1351" s="22"/>
      <c r="AB1351" s="22"/>
      <c r="AC1351" s="22"/>
      <c r="AD1351" s="22"/>
      <c r="AE1351" s="22"/>
      <c r="AF1351" s="22"/>
      <c r="AG1351" s="22"/>
      <c r="AH1351" s="22"/>
      <c r="AI1351" s="22"/>
      <c r="AJ1351" s="22"/>
      <c r="AK1351" s="22"/>
      <c r="AL1351" s="22"/>
      <c r="AM1351" s="22"/>
      <c r="AN1351" s="22"/>
      <c r="AO1351" s="22"/>
      <c r="AP1351" s="22"/>
      <c r="AQ1351" s="22"/>
      <c r="AR1351" s="22"/>
      <c r="AS1351" s="22"/>
      <c r="AT1351" s="22"/>
      <c r="AU1351" s="22"/>
      <c r="AV1351" s="22"/>
      <c r="AW1351" s="22"/>
      <c r="AX1351" s="22"/>
      <c r="AY1351" s="22"/>
      <c r="AZ1351" s="22"/>
      <c r="BA1351" s="22"/>
      <c r="BB1351" s="22"/>
      <c r="BC1351" s="22"/>
      <c r="BD1351" s="22"/>
      <c r="BE1351" s="22"/>
      <c r="BF1351" s="22"/>
      <c r="BG1351" s="22"/>
      <c r="BH1351" s="22"/>
      <c r="BI1351" s="22"/>
    </row>
    <row r="1352">
      <c r="A1352" s="25"/>
      <c r="B1352" s="50"/>
      <c r="C1352" s="56"/>
      <c r="D1352" s="120"/>
      <c r="E1352" s="53"/>
      <c r="H1352" s="106"/>
      <c r="I1352" s="72"/>
      <c r="J1352" s="21"/>
      <c r="K1352" s="21"/>
      <c r="L1352" s="21"/>
      <c r="M1352" s="22"/>
      <c r="N1352" s="22"/>
      <c r="O1352" s="22"/>
      <c r="P1352" s="22"/>
      <c r="Q1352" s="22"/>
      <c r="R1352" s="23"/>
      <c r="S1352" s="22"/>
      <c r="T1352" s="22"/>
      <c r="U1352" s="22"/>
      <c r="V1352" s="22"/>
      <c r="W1352" s="24"/>
      <c r="X1352" s="24"/>
      <c r="Y1352" s="22"/>
      <c r="Z1352" s="22"/>
      <c r="AA1352" s="22"/>
      <c r="AB1352" s="22"/>
      <c r="AC1352" s="22"/>
      <c r="AD1352" s="22"/>
      <c r="AE1352" s="22"/>
      <c r="AF1352" s="22"/>
      <c r="AG1352" s="22"/>
      <c r="AH1352" s="22"/>
      <c r="AI1352" s="22"/>
      <c r="AJ1352" s="22"/>
      <c r="AK1352" s="22"/>
      <c r="AL1352" s="22"/>
      <c r="AM1352" s="22"/>
      <c r="AN1352" s="22"/>
      <c r="AO1352" s="22"/>
      <c r="AP1352" s="22"/>
      <c r="AQ1352" s="22"/>
      <c r="AR1352" s="22"/>
      <c r="AS1352" s="22"/>
      <c r="AT1352" s="22"/>
      <c r="AU1352" s="22"/>
      <c r="AV1352" s="22"/>
      <c r="AW1352" s="22"/>
      <c r="AX1352" s="22"/>
      <c r="AY1352" s="22"/>
      <c r="AZ1352" s="22"/>
      <c r="BA1352" s="22"/>
      <c r="BB1352" s="22"/>
      <c r="BC1352" s="22"/>
      <c r="BD1352" s="22"/>
      <c r="BE1352" s="22"/>
      <c r="BF1352" s="22"/>
      <c r="BG1352" s="22"/>
      <c r="BH1352" s="22"/>
      <c r="BI1352" s="22"/>
    </row>
    <row r="1353">
      <c r="A1353" s="25"/>
      <c r="B1353" s="50"/>
      <c r="C1353" s="56"/>
      <c r="D1353" s="120"/>
      <c r="E1353" s="53"/>
      <c r="H1353" s="106"/>
      <c r="I1353" s="72"/>
      <c r="J1353" s="21"/>
      <c r="K1353" s="21"/>
      <c r="L1353" s="21"/>
      <c r="M1353" s="22"/>
      <c r="N1353" s="22"/>
      <c r="O1353" s="22"/>
      <c r="P1353" s="22"/>
      <c r="Q1353" s="22"/>
      <c r="R1353" s="23"/>
      <c r="S1353" s="22"/>
      <c r="T1353" s="22"/>
      <c r="U1353" s="22"/>
      <c r="V1353" s="22"/>
      <c r="W1353" s="24"/>
      <c r="X1353" s="24"/>
      <c r="Y1353" s="22"/>
      <c r="Z1353" s="22"/>
      <c r="AA1353" s="22"/>
      <c r="AB1353" s="22"/>
      <c r="AC1353" s="22"/>
      <c r="AD1353" s="22"/>
      <c r="AE1353" s="22"/>
      <c r="AF1353" s="22"/>
      <c r="AG1353" s="22"/>
      <c r="AH1353" s="22"/>
      <c r="AI1353" s="22"/>
      <c r="AJ1353" s="22"/>
      <c r="AK1353" s="22"/>
      <c r="AL1353" s="22"/>
      <c r="AM1353" s="22"/>
      <c r="AN1353" s="22"/>
      <c r="AO1353" s="22"/>
      <c r="AP1353" s="22"/>
      <c r="AQ1353" s="22"/>
      <c r="AR1353" s="22"/>
      <c r="AS1353" s="22"/>
      <c r="AT1353" s="22"/>
      <c r="AU1353" s="22"/>
      <c r="AV1353" s="22"/>
      <c r="AW1353" s="22"/>
      <c r="AX1353" s="22"/>
      <c r="AY1353" s="22"/>
      <c r="AZ1353" s="22"/>
      <c r="BA1353" s="22"/>
      <c r="BB1353" s="22"/>
      <c r="BC1353" s="22"/>
      <c r="BD1353" s="22"/>
      <c r="BE1353" s="22"/>
      <c r="BF1353" s="22"/>
      <c r="BG1353" s="22"/>
      <c r="BH1353" s="22"/>
      <c r="BI1353" s="22"/>
    </row>
    <row r="1354">
      <c r="A1354" s="25"/>
      <c r="B1354" s="50"/>
      <c r="C1354" s="56"/>
      <c r="D1354" s="120"/>
      <c r="E1354" s="53"/>
      <c r="H1354" s="106"/>
      <c r="I1354" s="72"/>
      <c r="J1354" s="21"/>
      <c r="K1354" s="21"/>
      <c r="L1354" s="21"/>
      <c r="M1354" s="22"/>
      <c r="N1354" s="22"/>
      <c r="O1354" s="22"/>
      <c r="P1354" s="22"/>
      <c r="Q1354" s="22"/>
      <c r="R1354" s="23"/>
      <c r="S1354" s="22"/>
      <c r="T1354" s="22"/>
      <c r="U1354" s="22"/>
      <c r="V1354" s="22"/>
      <c r="W1354" s="24"/>
      <c r="X1354" s="24"/>
      <c r="Y1354" s="22"/>
      <c r="Z1354" s="22"/>
      <c r="AA1354" s="22"/>
      <c r="AB1354" s="22"/>
      <c r="AC1354" s="22"/>
      <c r="AD1354" s="22"/>
      <c r="AE1354" s="22"/>
      <c r="AF1354" s="22"/>
      <c r="AG1354" s="22"/>
      <c r="AH1354" s="22"/>
      <c r="AI1354" s="22"/>
      <c r="AJ1354" s="22"/>
      <c r="AK1354" s="22"/>
      <c r="AL1354" s="22"/>
      <c r="AM1354" s="22"/>
      <c r="AN1354" s="22"/>
      <c r="AO1354" s="22"/>
      <c r="AP1354" s="22"/>
      <c r="AQ1354" s="22"/>
      <c r="AR1354" s="22"/>
      <c r="AS1354" s="22"/>
      <c r="AT1354" s="22"/>
      <c r="AU1354" s="22"/>
      <c r="AV1354" s="22"/>
      <c r="AW1354" s="22"/>
      <c r="AX1354" s="22"/>
      <c r="AY1354" s="22"/>
      <c r="AZ1354" s="22"/>
      <c r="BA1354" s="22"/>
      <c r="BB1354" s="22"/>
      <c r="BC1354" s="22"/>
      <c r="BD1354" s="22"/>
      <c r="BE1354" s="22"/>
      <c r="BF1354" s="22"/>
      <c r="BG1354" s="22"/>
      <c r="BH1354" s="22"/>
      <c r="BI1354" s="22"/>
    </row>
    <row r="1355">
      <c r="A1355" s="25"/>
      <c r="B1355" s="50"/>
      <c r="C1355" s="56"/>
      <c r="D1355" s="120"/>
      <c r="E1355" s="53"/>
      <c r="H1355" s="106"/>
      <c r="I1355" s="72"/>
      <c r="J1355" s="21"/>
      <c r="K1355" s="21"/>
      <c r="L1355" s="21"/>
      <c r="M1355" s="22"/>
      <c r="N1355" s="22"/>
      <c r="O1355" s="22"/>
      <c r="P1355" s="22"/>
      <c r="Q1355" s="22"/>
      <c r="R1355" s="23"/>
      <c r="S1355" s="22"/>
      <c r="T1355" s="22"/>
      <c r="U1355" s="22"/>
      <c r="V1355" s="22"/>
      <c r="W1355" s="24"/>
      <c r="X1355" s="24"/>
      <c r="Y1355" s="22"/>
      <c r="Z1355" s="22"/>
      <c r="AA1355" s="22"/>
      <c r="AB1355" s="22"/>
      <c r="AC1355" s="22"/>
      <c r="AD1355" s="22"/>
      <c r="AE1355" s="22"/>
      <c r="AF1355" s="22"/>
      <c r="AG1355" s="22"/>
      <c r="AH1355" s="22"/>
      <c r="AI1355" s="22"/>
      <c r="AJ1355" s="22"/>
      <c r="AK1355" s="22"/>
      <c r="AL1355" s="22"/>
      <c r="AM1355" s="22"/>
      <c r="AN1355" s="22"/>
      <c r="AO1355" s="22"/>
      <c r="AP1355" s="22"/>
      <c r="AQ1355" s="22"/>
      <c r="AR1355" s="22"/>
      <c r="AS1355" s="22"/>
      <c r="AT1355" s="22"/>
      <c r="AU1355" s="22"/>
      <c r="AV1355" s="22"/>
      <c r="AW1355" s="22"/>
      <c r="AX1355" s="22"/>
      <c r="AY1355" s="22"/>
      <c r="AZ1355" s="22"/>
      <c r="BA1355" s="22"/>
      <c r="BB1355" s="22"/>
      <c r="BC1355" s="22"/>
      <c r="BD1355" s="22"/>
      <c r="BE1355" s="22"/>
      <c r="BF1355" s="22"/>
      <c r="BG1355" s="22"/>
      <c r="BH1355" s="22"/>
      <c r="BI1355" s="22"/>
    </row>
    <row r="1356">
      <c r="A1356" s="25"/>
      <c r="B1356" s="50"/>
      <c r="C1356" s="56"/>
      <c r="D1356" s="120"/>
      <c r="E1356" s="53"/>
      <c r="H1356" s="106"/>
      <c r="I1356" s="72"/>
      <c r="J1356" s="21"/>
      <c r="K1356" s="21"/>
      <c r="L1356" s="21"/>
      <c r="M1356" s="22"/>
      <c r="N1356" s="22"/>
      <c r="O1356" s="22"/>
      <c r="P1356" s="22"/>
      <c r="Q1356" s="22"/>
      <c r="R1356" s="23"/>
      <c r="S1356" s="22"/>
      <c r="T1356" s="22"/>
      <c r="U1356" s="22"/>
      <c r="V1356" s="22"/>
      <c r="W1356" s="24"/>
      <c r="X1356" s="24"/>
      <c r="Y1356" s="22"/>
      <c r="Z1356" s="22"/>
      <c r="AA1356" s="22"/>
      <c r="AB1356" s="22"/>
      <c r="AC1356" s="22"/>
      <c r="AD1356" s="22"/>
      <c r="AE1356" s="22"/>
      <c r="AF1356" s="22"/>
      <c r="AG1356" s="22"/>
      <c r="AH1356" s="22"/>
      <c r="AI1356" s="22"/>
      <c r="AJ1356" s="22"/>
      <c r="AK1356" s="22"/>
      <c r="AL1356" s="22"/>
      <c r="AM1356" s="22"/>
      <c r="AN1356" s="22"/>
      <c r="AO1356" s="22"/>
      <c r="AP1356" s="22"/>
      <c r="AQ1356" s="22"/>
      <c r="AR1356" s="22"/>
      <c r="AS1356" s="22"/>
      <c r="AT1356" s="22"/>
      <c r="AU1356" s="22"/>
      <c r="AV1356" s="22"/>
      <c r="AW1356" s="22"/>
      <c r="AX1356" s="22"/>
      <c r="AY1356" s="22"/>
      <c r="AZ1356" s="22"/>
      <c r="BA1356" s="22"/>
      <c r="BB1356" s="22"/>
      <c r="BC1356" s="22"/>
      <c r="BD1356" s="22"/>
      <c r="BE1356" s="22"/>
      <c r="BF1356" s="22"/>
      <c r="BG1356" s="22"/>
      <c r="BH1356" s="22"/>
      <c r="BI1356" s="22"/>
    </row>
    <row r="1357">
      <c r="A1357" s="25"/>
      <c r="B1357" s="50"/>
      <c r="C1357" s="56"/>
      <c r="D1357" s="120"/>
      <c r="E1357" s="53"/>
      <c r="H1357" s="106"/>
      <c r="I1357" s="72"/>
      <c r="J1357" s="21"/>
      <c r="K1357" s="21"/>
      <c r="L1357" s="21"/>
      <c r="M1357" s="22"/>
      <c r="N1357" s="22"/>
      <c r="O1357" s="22"/>
      <c r="P1357" s="22"/>
      <c r="Q1357" s="22"/>
      <c r="R1357" s="23"/>
      <c r="S1357" s="22"/>
      <c r="T1357" s="22"/>
      <c r="U1357" s="22"/>
      <c r="V1357" s="22"/>
      <c r="W1357" s="24"/>
      <c r="X1357" s="24"/>
      <c r="Y1357" s="22"/>
      <c r="Z1357" s="22"/>
      <c r="AA1357" s="22"/>
      <c r="AB1357" s="22"/>
      <c r="AC1357" s="22"/>
      <c r="AD1357" s="22"/>
      <c r="AE1357" s="22"/>
      <c r="AF1357" s="22"/>
      <c r="AG1357" s="22"/>
      <c r="AH1357" s="22"/>
      <c r="AI1357" s="22"/>
      <c r="AJ1357" s="22"/>
      <c r="AK1357" s="22"/>
      <c r="AL1357" s="22"/>
      <c r="AM1357" s="22"/>
      <c r="AN1357" s="22"/>
      <c r="AO1357" s="22"/>
      <c r="AP1357" s="22"/>
      <c r="AQ1357" s="22"/>
      <c r="AR1357" s="22"/>
      <c r="AS1357" s="22"/>
      <c r="AT1357" s="22"/>
      <c r="AU1357" s="22"/>
      <c r="AV1357" s="22"/>
      <c r="AW1357" s="22"/>
      <c r="AX1357" s="22"/>
      <c r="AY1357" s="22"/>
      <c r="AZ1357" s="22"/>
      <c r="BA1357" s="22"/>
      <c r="BB1357" s="22"/>
      <c r="BC1357" s="22"/>
      <c r="BD1357" s="22"/>
      <c r="BE1357" s="22"/>
      <c r="BF1357" s="22"/>
      <c r="BG1357" s="22"/>
      <c r="BH1357" s="22"/>
      <c r="BI1357" s="22"/>
    </row>
    <row r="1358">
      <c r="A1358" s="25"/>
      <c r="B1358" s="50"/>
      <c r="C1358" s="56"/>
      <c r="D1358" s="120"/>
      <c r="E1358" s="53"/>
      <c r="H1358" s="106"/>
      <c r="I1358" s="72"/>
      <c r="J1358" s="21"/>
      <c r="K1358" s="21"/>
      <c r="L1358" s="21"/>
      <c r="M1358" s="22"/>
      <c r="N1358" s="22"/>
      <c r="O1358" s="22"/>
      <c r="P1358" s="22"/>
      <c r="Q1358" s="22"/>
      <c r="R1358" s="23"/>
      <c r="S1358" s="22"/>
      <c r="T1358" s="22"/>
      <c r="U1358" s="22"/>
      <c r="V1358" s="22"/>
      <c r="W1358" s="24"/>
      <c r="X1358" s="24"/>
      <c r="Y1358" s="22"/>
      <c r="Z1358" s="22"/>
      <c r="AA1358" s="22"/>
      <c r="AB1358" s="22"/>
      <c r="AC1358" s="22"/>
      <c r="AD1358" s="22"/>
      <c r="AE1358" s="22"/>
      <c r="AF1358" s="22"/>
      <c r="AG1358" s="22"/>
      <c r="AH1358" s="22"/>
      <c r="AI1358" s="22"/>
      <c r="AJ1358" s="22"/>
      <c r="AK1358" s="22"/>
      <c r="AL1358" s="22"/>
      <c r="AM1358" s="22"/>
      <c r="AN1358" s="22"/>
      <c r="AO1358" s="22"/>
      <c r="AP1358" s="22"/>
      <c r="AQ1358" s="22"/>
      <c r="AR1358" s="22"/>
      <c r="AS1358" s="22"/>
      <c r="AT1358" s="22"/>
      <c r="AU1358" s="22"/>
      <c r="AV1358" s="22"/>
      <c r="AW1358" s="22"/>
      <c r="AX1358" s="22"/>
      <c r="AY1358" s="22"/>
      <c r="AZ1358" s="22"/>
      <c r="BA1358" s="22"/>
      <c r="BB1358" s="22"/>
      <c r="BC1358" s="22"/>
      <c r="BD1358" s="22"/>
      <c r="BE1358" s="22"/>
      <c r="BF1358" s="22"/>
      <c r="BG1358" s="22"/>
      <c r="BH1358" s="22"/>
      <c r="BI1358" s="22"/>
    </row>
    <row r="1359">
      <c r="A1359" s="25"/>
      <c r="B1359" s="50"/>
      <c r="C1359" s="56"/>
      <c r="D1359" s="120"/>
      <c r="E1359" s="53"/>
      <c r="H1359" s="106"/>
      <c r="I1359" s="72"/>
      <c r="J1359" s="21"/>
      <c r="K1359" s="21"/>
      <c r="L1359" s="21"/>
      <c r="M1359" s="22"/>
      <c r="N1359" s="22"/>
      <c r="O1359" s="22"/>
      <c r="P1359" s="22"/>
      <c r="Q1359" s="22"/>
      <c r="R1359" s="23"/>
      <c r="S1359" s="22"/>
      <c r="T1359" s="22"/>
      <c r="U1359" s="22"/>
      <c r="V1359" s="22"/>
      <c r="W1359" s="24"/>
      <c r="X1359" s="24"/>
      <c r="Y1359" s="22"/>
      <c r="Z1359" s="22"/>
      <c r="AA1359" s="22"/>
      <c r="AB1359" s="22"/>
      <c r="AC1359" s="22"/>
      <c r="AD1359" s="22"/>
      <c r="AE1359" s="22"/>
      <c r="AF1359" s="22"/>
      <c r="AG1359" s="22"/>
      <c r="AH1359" s="22"/>
      <c r="AI1359" s="22"/>
      <c r="AJ1359" s="22"/>
      <c r="AK1359" s="22"/>
      <c r="AL1359" s="22"/>
      <c r="AM1359" s="22"/>
      <c r="AN1359" s="22"/>
      <c r="AO1359" s="22"/>
      <c r="AP1359" s="22"/>
      <c r="AQ1359" s="22"/>
      <c r="AR1359" s="22"/>
      <c r="AS1359" s="22"/>
      <c r="AT1359" s="22"/>
      <c r="AU1359" s="22"/>
      <c r="AV1359" s="22"/>
      <c r="AW1359" s="22"/>
      <c r="AX1359" s="22"/>
      <c r="AY1359" s="22"/>
      <c r="AZ1359" s="22"/>
      <c r="BA1359" s="22"/>
      <c r="BB1359" s="22"/>
      <c r="BC1359" s="22"/>
      <c r="BD1359" s="22"/>
      <c r="BE1359" s="22"/>
      <c r="BF1359" s="22"/>
      <c r="BG1359" s="22"/>
      <c r="BH1359" s="22"/>
      <c r="BI1359" s="22"/>
    </row>
    <row r="1360">
      <c r="A1360" s="25"/>
      <c r="B1360" s="50"/>
      <c r="C1360" s="56"/>
      <c r="D1360" s="120"/>
      <c r="E1360" s="53"/>
      <c r="H1360" s="106"/>
      <c r="I1360" s="72"/>
      <c r="J1360" s="21"/>
      <c r="K1360" s="21"/>
      <c r="L1360" s="21"/>
      <c r="M1360" s="22"/>
      <c r="N1360" s="22"/>
      <c r="O1360" s="22"/>
      <c r="P1360" s="22"/>
      <c r="Q1360" s="22"/>
      <c r="R1360" s="23"/>
      <c r="S1360" s="22"/>
      <c r="T1360" s="22"/>
      <c r="U1360" s="22"/>
      <c r="V1360" s="22"/>
      <c r="W1360" s="24"/>
      <c r="X1360" s="24"/>
      <c r="Y1360" s="22"/>
      <c r="Z1360" s="22"/>
      <c r="AA1360" s="22"/>
      <c r="AB1360" s="22"/>
      <c r="AC1360" s="22"/>
      <c r="AD1360" s="22"/>
      <c r="AE1360" s="22"/>
      <c r="AF1360" s="22"/>
      <c r="AG1360" s="22"/>
      <c r="AH1360" s="22"/>
      <c r="AI1360" s="22"/>
      <c r="AJ1360" s="22"/>
      <c r="AK1360" s="22"/>
      <c r="AL1360" s="22"/>
      <c r="AM1360" s="22"/>
      <c r="AN1360" s="22"/>
      <c r="AO1360" s="22"/>
      <c r="AP1360" s="22"/>
      <c r="AQ1360" s="22"/>
      <c r="AR1360" s="22"/>
      <c r="AS1360" s="22"/>
      <c r="AT1360" s="22"/>
      <c r="AU1360" s="22"/>
      <c r="AV1360" s="22"/>
      <c r="AW1360" s="22"/>
      <c r="AX1360" s="22"/>
      <c r="AY1360" s="22"/>
      <c r="AZ1360" s="22"/>
      <c r="BA1360" s="22"/>
      <c r="BB1360" s="22"/>
      <c r="BC1360" s="22"/>
      <c r="BD1360" s="22"/>
      <c r="BE1360" s="22"/>
      <c r="BF1360" s="22"/>
      <c r="BG1360" s="22"/>
      <c r="BH1360" s="22"/>
      <c r="BI1360" s="22"/>
    </row>
    <row r="1361">
      <c r="A1361" s="25"/>
      <c r="B1361" s="50"/>
      <c r="C1361" s="56"/>
      <c r="D1361" s="120"/>
      <c r="E1361" s="53"/>
      <c r="H1361" s="106"/>
      <c r="I1361" s="72"/>
      <c r="J1361" s="21"/>
      <c r="K1361" s="21"/>
      <c r="L1361" s="21"/>
      <c r="M1361" s="22"/>
      <c r="N1361" s="22"/>
      <c r="O1361" s="22"/>
      <c r="P1361" s="22"/>
      <c r="Q1361" s="22"/>
      <c r="R1361" s="23"/>
      <c r="S1361" s="22"/>
      <c r="T1361" s="22"/>
      <c r="U1361" s="22"/>
      <c r="V1361" s="22"/>
      <c r="W1361" s="24"/>
      <c r="X1361" s="24"/>
      <c r="Y1361" s="22"/>
      <c r="Z1361" s="22"/>
      <c r="AA1361" s="22"/>
      <c r="AB1361" s="22"/>
      <c r="AC1361" s="22"/>
      <c r="AD1361" s="22"/>
      <c r="AE1361" s="22"/>
      <c r="AF1361" s="22"/>
      <c r="AG1361" s="22"/>
      <c r="AH1361" s="22"/>
      <c r="AI1361" s="22"/>
      <c r="AJ1361" s="22"/>
      <c r="AK1361" s="22"/>
      <c r="AL1361" s="22"/>
      <c r="AM1361" s="22"/>
      <c r="AN1361" s="22"/>
      <c r="AO1361" s="22"/>
      <c r="AP1361" s="22"/>
      <c r="AQ1361" s="22"/>
      <c r="AR1361" s="22"/>
      <c r="AS1361" s="22"/>
      <c r="AT1361" s="22"/>
      <c r="AU1361" s="22"/>
      <c r="AV1361" s="22"/>
      <c r="AW1361" s="22"/>
      <c r="AX1361" s="22"/>
      <c r="AY1361" s="22"/>
      <c r="AZ1361" s="22"/>
      <c r="BA1361" s="22"/>
      <c r="BB1361" s="22"/>
      <c r="BC1361" s="22"/>
      <c r="BD1361" s="22"/>
      <c r="BE1361" s="22"/>
      <c r="BF1361" s="22"/>
      <c r="BG1361" s="22"/>
      <c r="BH1361" s="22"/>
      <c r="BI1361" s="22"/>
    </row>
    <row r="1362">
      <c r="A1362" s="25"/>
      <c r="B1362" s="50"/>
      <c r="C1362" s="56"/>
      <c r="D1362" s="120"/>
      <c r="E1362" s="53"/>
      <c r="H1362" s="106"/>
      <c r="I1362" s="72"/>
      <c r="J1362" s="21"/>
      <c r="K1362" s="21"/>
      <c r="L1362" s="21"/>
      <c r="M1362" s="22"/>
      <c r="N1362" s="22"/>
      <c r="O1362" s="22"/>
      <c r="P1362" s="22"/>
      <c r="Q1362" s="22"/>
      <c r="R1362" s="23"/>
      <c r="S1362" s="22"/>
      <c r="T1362" s="22"/>
      <c r="U1362" s="22"/>
      <c r="V1362" s="22"/>
      <c r="W1362" s="24"/>
      <c r="X1362" s="24"/>
      <c r="Y1362" s="22"/>
      <c r="Z1362" s="22"/>
      <c r="AA1362" s="22"/>
      <c r="AB1362" s="22"/>
      <c r="AC1362" s="22"/>
      <c r="AD1362" s="22"/>
      <c r="AE1362" s="22"/>
      <c r="AF1362" s="22"/>
      <c r="AG1362" s="22"/>
      <c r="AH1362" s="22"/>
      <c r="AI1362" s="22"/>
      <c r="AJ1362" s="22"/>
      <c r="AK1362" s="22"/>
      <c r="AL1362" s="22"/>
      <c r="AM1362" s="22"/>
      <c r="AN1362" s="22"/>
      <c r="AO1362" s="22"/>
      <c r="AP1362" s="22"/>
      <c r="AQ1362" s="22"/>
      <c r="AR1362" s="22"/>
      <c r="AS1362" s="22"/>
      <c r="AT1362" s="22"/>
      <c r="AU1362" s="22"/>
      <c r="AV1362" s="22"/>
      <c r="AW1362" s="22"/>
      <c r="AX1362" s="22"/>
      <c r="AY1362" s="22"/>
      <c r="AZ1362" s="22"/>
      <c r="BA1362" s="22"/>
      <c r="BB1362" s="22"/>
      <c r="BC1362" s="22"/>
      <c r="BD1362" s="22"/>
      <c r="BE1362" s="22"/>
      <c r="BF1362" s="22"/>
      <c r="BG1362" s="22"/>
      <c r="BH1362" s="22"/>
      <c r="BI1362" s="22"/>
    </row>
    <row r="1363">
      <c r="A1363" s="25"/>
      <c r="B1363" s="50"/>
      <c r="C1363" s="56"/>
      <c r="D1363" s="120"/>
      <c r="E1363" s="53"/>
      <c r="H1363" s="106"/>
      <c r="I1363" s="72"/>
      <c r="J1363" s="21"/>
      <c r="K1363" s="21"/>
      <c r="L1363" s="21"/>
      <c r="M1363" s="22"/>
      <c r="N1363" s="22"/>
      <c r="O1363" s="22"/>
      <c r="P1363" s="22"/>
      <c r="Q1363" s="22"/>
      <c r="R1363" s="23"/>
      <c r="S1363" s="22"/>
      <c r="T1363" s="22"/>
      <c r="U1363" s="22"/>
      <c r="V1363" s="22"/>
      <c r="W1363" s="24"/>
      <c r="X1363" s="24"/>
      <c r="Y1363" s="22"/>
      <c r="Z1363" s="22"/>
      <c r="AA1363" s="22"/>
      <c r="AB1363" s="22"/>
      <c r="AC1363" s="22"/>
      <c r="AD1363" s="22"/>
      <c r="AE1363" s="22"/>
      <c r="AF1363" s="22"/>
      <c r="AG1363" s="22"/>
      <c r="AH1363" s="22"/>
      <c r="AI1363" s="22"/>
      <c r="AJ1363" s="22"/>
      <c r="AK1363" s="22"/>
      <c r="AL1363" s="22"/>
      <c r="AM1363" s="22"/>
      <c r="AN1363" s="22"/>
      <c r="AO1363" s="22"/>
      <c r="AP1363" s="22"/>
      <c r="AQ1363" s="22"/>
      <c r="AR1363" s="22"/>
      <c r="AS1363" s="22"/>
      <c r="AT1363" s="22"/>
      <c r="AU1363" s="22"/>
      <c r="AV1363" s="22"/>
      <c r="AW1363" s="22"/>
      <c r="AX1363" s="22"/>
      <c r="AY1363" s="22"/>
      <c r="AZ1363" s="22"/>
      <c r="BA1363" s="22"/>
      <c r="BB1363" s="22"/>
      <c r="BC1363" s="22"/>
      <c r="BD1363" s="22"/>
      <c r="BE1363" s="22"/>
      <c r="BF1363" s="22"/>
      <c r="BG1363" s="22"/>
      <c r="BH1363" s="22"/>
      <c r="BI1363" s="22"/>
    </row>
    <row r="1364">
      <c r="A1364" s="25"/>
      <c r="B1364" s="50"/>
      <c r="C1364" s="56"/>
      <c r="D1364" s="120"/>
      <c r="E1364" s="53"/>
      <c r="H1364" s="106"/>
      <c r="I1364" s="72"/>
      <c r="J1364" s="21"/>
      <c r="K1364" s="21"/>
      <c r="L1364" s="21"/>
      <c r="M1364" s="22"/>
      <c r="N1364" s="22"/>
      <c r="O1364" s="22"/>
      <c r="P1364" s="22"/>
      <c r="Q1364" s="22"/>
      <c r="R1364" s="23"/>
      <c r="S1364" s="22"/>
      <c r="T1364" s="22"/>
      <c r="U1364" s="22"/>
      <c r="V1364" s="22"/>
      <c r="W1364" s="24"/>
      <c r="X1364" s="24"/>
      <c r="Y1364" s="22"/>
      <c r="Z1364" s="22"/>
      <c r="AA1364" s="22"/>
      <c r="AB1364" s="22"/>
      <c r="AC1364" s="22"/>
      <c r="AD1364" s="22"/>
      <c r="AE1364" s="22"/>
      <c r="AF1364" s="22"/>
      <c r="AG1364" s="22"/>
      <c r="AH1364" s="22"/>
      <c r="AI1364" s="22"/>
      <c r="AJ1364" s="22"/>
      <c r="AK1364" s="22"/>
      <c r="AL1364" s="22"/>
      <c r="AM1364" s="22"/>
      <c r="AN1364" s="22"/>
      <c r="AO1364" s="22"/>
      <c r="AP1364" s="22"/>
      <c r="AQ1364" s="22"/>
      <c r="AR1364" s="22"/>
      <c r="AS1364" s="22"/>
      <c r="AT1364" s="22"/>
      <c r="AU1364" s="22"/>
      <c r="AV1364" s="22"/>
      <c r="AW1364" s="22"/>
      <c r="AX1364" s="22"/>
      <c r="AY1364" s="22"/>
      <c r="AZ1364" s="22"/>
      <c r="BA1364" s="22"/>
      <c r="BB1364" s="22"/>
      <c r="BC1364" s="22"/>
      <c r="BD1364" s="22"/>
      <c r="BE1364" s="22"/>
      <c r="BF1364" s="22"/>
      <c r="BG1364" s="22"/>
      <c r="BH1364" s="22"/>
      <c r="BI1364" s="22"/>
    </row>
    <row r="1365">
      <c r="A1365" s="25"/>
      <c r="B1365" s="50"/>
      <c r="C1365" s="56"/>
      <c r="D1365" s="120"/>
      <c r="E1365" s="53"/>
      <c r="H1365" s="106"/>
      <c r="I1365" s="72"/>
      <c r="J1365" s="21"/>
      <c r="K1365" s="21"/>
      <c r="L1365" s="21"/>
      <c r="M1365" s="22"/>
      <c r="N1365" s="22"/>
      <c r="O1365" s="22"/>
      <c r="P1365" s="22"/>
      <c r="Q1365" s="22"/>
      <c r="R1365" s="23"/>
      <c r="S1365" s="22"/>
      <c r="T1365" s="22"/>
      <c r="U1365" s="22"/>
      <c r="V1365" s="22"/>
      <c r="W1365" s="24"/>
      <c r="X1365" s="24"/>
      <c r="Y1365" s="22"/>
      <c r="Z1365" s="22"/>
      <c r="AA1365" s="22"/>
      <c r="AB1365" s="22"/>
      <c r="AC1365" s="22"/>
      <c r="AD1365" s="22"/>
      <c r="AE1365" s="22"/>
      <c r="AF1365" s="22"/>
      <c r="AG1365" s="22"/>
      <c r="AH1365" s="22"/>
      <c r="AI1365" s="22"/>
      <c r="AJ1365" s="22"/>
      <c r="AK1365" s="22"/>
      <c r="AL1365" s="22"/>
      <c r="AM1365" s="22"/>
      <c r="AN1365" s="22"/>
      <c r="AO1365" s="22"/>
      <c r="AP1365" s="22"/>
      <c r="AQ1365" s="22"/>
      <c r="AR1365" s="22"/>
      <c r="AS1365" s="22"/>
      <c r="AT1365" s="22"/>
      <c r="AU1365" s="22"/>
      <c r="AV1365" s="22"/>
      <c r="AW1365" s="22"/>
      <c r="AX1365" s="22"/>
      <c r="AY1365" s="22"/>
      <c r="AZ1365" s="22"/>
      <c r="BA1365" s="22"/>
      <c r="BB1365" s="22"/>
      <c r="BC1365" s="22"/>
      <c r="BD1365" s="22"/>
      <c r="BE1365" s="22"/>
      <c r="BF1365" s="22"/>
      <c r="BG1365" s="22"/>
      <c r="BH1365" s="22"/>
      <c r="BI1365" s="22"/>
    </row>
    <row r="1366">
      <c r="A1366" s="25"/>
      <c r="B1366" s="50"/>
      <c r="C1366" s="56"/>
      <c r="D1366" s="120"/>
      <c r="E1366" s="53"/>
      <c r="H1366" s="106"/>
      <c r="I1366" s="72"/>
      <c r="J1366" s="21"/>
      <c r="K1366" s="21"/>
      <c r="L1366" s="21"/>
      <c r="M1366" s="22"/>
      <c r="N1366" s="22"/>
      <c r="O1366" s="22"/>
      <c r="P1366" s="22"/>
      <c r="Q1366" s="22"/>
      <c r="R1366" s="23"/>
      <c r="S1366" s="22"/>
      <c r="T1366" s="22"/>
      <c r="U1366" s="22"/>
      <c r="V1366" s="22"/>
      <c r="W1366" s="24"/>
      <c r="X1366" s="24"/>
      <c r="Y1366" s="22"/>
      <c r="Z1366" s="22"/>
      <c r="AA1366" s="22"/>
      <c r="AB1366" s="22"/>
      <c r="AC1366" s="22"/>
      <c r="AD1366" s="22"/>
      <c r="AE1366" s="22"/>
      <c r="AF1366" s="22"/>
      <c r="AG1366" s="22"/>
      <c r="AH1366" s="22"/>
      <c r="AI1366" s="22"/>
      <c r="AJ1366" s="22"/>
      <c r="AK1366" s="22"/>
      <c r="AL1366" s="22"/>
      <c r="AM1366" s="22"/>
      <c r="AN1366" s="22"/>
      <c r="AO1366" s="22"/>
      <c r="AP1366" s="22"/>
      <c r="AQ1366" s="22"/>
      <c r="AR1366" s="22"/>
      <c r="AS1366" s="22"/>
      <c r="AT1366" s="22"/>
      <c r="AU1366" s="22"/>
      <c r="AV1366" s="22"/>
      <c r="AW1366" s="22"/>
      <c r="AX1366" s="22"/>
      <c r="AY1366" s="22"/>
      <c r="AZ1366" s="22"/>
      <c r="BA1366" s="22"/>
      <c r="BB1366" s="22"/>
      <c r="BC1366" s="22"/>
      <c r="BD1366" s="22"/>
      <c r="BE1366" s="22"/>
      <c r="BF1366" s="22"/>
      <c r="BG1366" s="22"/>
      <c r="BH1366" s="22"/>
      <c r="BI1366" s="22"/>
    </row>
    <row r="1367">
      <c r="A1367" s="25"/>
      <c r="B1367" s="50"/>
      <c r="C1367" s="56"/>
      <c r="D1367" s="120"/>
      <c r="E1367" s="53"/>
      <c r="H1367" s="106"/>
      <c r="I1367" s="72"/>
      <c r="J1367" s="21"/>
      <c r="K1367" s="21"/>
      <c r="L1367" s="21"/>
      <c r="M1367" s="22"/>
      <c r="N1367" s="22"/>
      <c r="O1367" s="22"/>
      <c r="P1367" s="22"/>
      <c r="Q1367" s="22"/>
      <c r="R1367" s="23"/>
      <c r="S1367" s="22"/>
      <c r="T1367" s="22"/>
      <c r="U1367" s="22"/>
      <c r="V1367" s="22"/>
      <c r="W1367" s="24"/>
      <c r="X1367" s="24"/>
      <c r="Y1367" s="22"/>
      <c r="Z1367" s="22"/>
      <c r="AA1367" s="22"/>
      <c r="AB1367" s="22"/>
      <c r="AC1367" s="22"/>
      <c r="AD1367" s="22"/>
      <c r="AE1367" s="22"/>
      <c r="AF1367" s="22"/>
      <c r="AG1367" s="22"/>
      <c r="AH1367" s="22"/>
      <c r="AI1367" s="22"/>
      <c r="AJ1367" s="22"/>
      <c r="AK1367" s="22"/>
      <c r="AL1367" s="22"/>
      <c r="AM1367" s="22"/>
      <c r="AN1367" s="22"/>
      <c r="AO1367" s="22"/>
      <c r="AP1367" s="22"/>
      <c r="AQ1367" s="22"/>
      <c r="AR1367" s="22"/>
      <c r="AS1367" s="22"/>
      <c r="AT1367" s="22"/>
      <c r="AU1367" s="22"/>
      <c r="AV1367" s="22"/>
      <c r="AW1367" s="22"/>
      <c r="AX1367" s="22"/>
      <c r="AY1367" s="22"/>
      <c r="AZ1367" s="22"/>
      <c r="BA1367" s="22"/>
      <c r="BB1367" s="22"/>
      <c r="BC1367" s="22"/>
      <c r="BD1367" s="22"/>
      <c r="BE1367" s="22"/>
      <c r="BF1367" s="22"/>
      <c r="BG1367" s="22"/>
      <c r="BH1367" s="22"/>
      <c r="BI1367" s="22"/>
    </row>
    <row r="1368">
      <c r="A1368" s="25"/>
      <c r="B1368" s="50"/>
      <c r="C1368" s="56"/>
      <c r="D1368" s="120"/>
      <c r="E1368" s="53"/>
      <c r="H1368" s="106"/>
      <c r="I1368" s="72"/>
      <c r="J1368" s="21"/>
      <c r="K1368" s="21"/>
      <c r="L1368" s="21"/>
      <c r="M1368" s="22"/>
      <c r="N1368" s="22"/>
      <c r="O1368" s="22"/>
      <c r="P1368" s="22"/>
      <c r="Q1368" s="22"/>
      <c r="R1368" s="23"/>
      <c r="S1368" s="22"/>
      <c r="T1368" s="22"/>
      <c r="U1368" s="22"/>
      <c r="V1368" s="22"/>
      <c r="W1368" s="24"/>
      <c r="X1368" s="24"/>
      <c r="Y1368" s="22"/>
      <c r="Z1368" s="22"/>
      <c r="AA1368" s="22"/>
      <c r="AB1368" s="22"/>
      <c r="AC1368" s="22"/>
      <c r="AD1368" s="22"/>
      <c r="AE1368" s="22"/>
      <c r="AF1368" s="22"/>
      <c r="AG1368" s="22"/>
      <c r="AH1368" s="22"/>
      <c r="AI1368" s="22"/>
      <c r="AJ1368" s="22"/>
      <c r="AK1368" s="22"/>
      <c r="AL1368" s="22"/>
      <c r="AM1368" s="22"/>
      <c r="AN1368" s="22"/>
      <c r="AO1368" s="22"/>
      <c r="AP1368" s="22"/>
      <c r="AQ1368" s="22"/>
      <c r="AR1368" s="22"/>
      <c r="AS1368" s="22"/>
      <c r="AT1368" s="22"/>
      <c r="AU1368" s="22"/>
      <c r="AV1368" s="22"/>
      <c r="AW1368" s="22"/>
      <c r="AX1368" s="22"/>
      <c r="AY1368" s="22"/>
      <c r="AZ1368" s="22"/>
      <c r="BA1368" s="22"/>
      <c r="BB1368" s="22"/>
      <c r="BC1368" s="22"/>
      <c r="BD1368" s="22"/>
      <c r="BE1368" s="22"/>
      <c r="BF1368" s="22"/>
      <c r="BG1368" s="22"/>
      <c r="BH1368" s="22"/>
      <c r="BI1368" s="22"/>
    </row>
    <row r="1369">
      <c r="A1369" s="25"/>
      <c r="B1369" s="50"/>
      <c r="C1369" s="56"/>
      <c r="D1369" s="120"/>
      <c r="E1369" s="53"/>
      <c r="H1369" s="106"/>
      <c r="I1369" s="72"/>
      <c r="J1369" s="21"/>
      <c r="K1369" s="21"/>
      <c r="L1369" s="21"/>
      <c r="M1369" s="22"/>
      <c r="N1369" s="22"/>
      <c r="O1369" s="22"/>
      <c r="P1369" s="22"/>
      <c r="Q1369" s="22"/>
      <c r="R1369" s="23"/>
      <c r="S1369" s="22"/>
      <c r="T1369" s="22"/>
      <c r="U1369" s="22"/>
      <c r="V1369" s="22"/>
      <c r="W1369" s="24"/>
      <c r="X1369" s="24"/>
      <c r="Y1369" s="22"/>
      <c r="Z1369" s="22"/>
      <c r="AA1369" s="22"/>
      <c r="AB1369" s="22"/>
      <c r="AC1369" s="22"/>
      <c r="AD1369" s="22"/>
      <c r="AE1369" s="22"/>
      <c r="AF1369" s="22"/>
      <c r="AG1369" s="22"/>
      <c r="AH1369" s="22"/>
      <c r="AI1369" s="22"/>
      <c r="AJ1369" s="22"/>
      <c r="AK1369" s="22"/>
      <c r="AL1369" s="22"/>
      <c r="AM1369" s="22"/>
      <c r="AN1369" s="22"/>
      <c r="AO1369" s="22"/>
      <c r="AP1369" s="22"/>
      <c r="AQ1369" s="22"/>
      <c r="AR1369" s="22"/>
      <c r="AS1369" s="22"/>
      <c r="AT1369" s="22"/>
      <c r="AU1369" s="22"/>
      <c r="AV1369" s="22"/>
      <c r="AW1369" s="22"/>
      <c r="AX1369" s="22"/>
      <c r="AY1369" s="22"/>
      <c r="AZ1369" s="22"/>
      <c r="BA1369" s="22"/>
      <c r="BB1369" s="22"/>
      <c r="BC1369" s="22"/>
      <c r="BD1369" s="22"/>
      <c r="BE1369" s="22"/>
      <c r="BF1369" s="22"/>
      <c r="BG1369" s="22"/>
      <c r="BH1369" s="22"/>
      <c r="BI1369" s="22"/>
    </row>
    <row r="1370">
      <c r="A1370" s="25"/>
      <c r="B1370" s="50"/>
      <c r="C1370" s="56"/>
      <c r="D1370" s="120"/>
      <c r="E1370" s="53"/>
      <c r="H1370" s="106"/>
      <c r="I1370" s="72"/>
      <c r="J1370" s="21"/>
      <c r="K1370" s="21"/>
      <c r="L1370" s="21"/>
      <c r="M1370" s="22"/>
      <c r="N1370" s="22"/>
      <c r="O1370" s="22"/>
      <c r="P1370" s="22"/>
      <c r="Q1370" s="22"/>
      <c r="R1370" s="23"/>
      <c r="S1370" s="22"/>
      <c r="T1370" s="22"/>
      <c r="U1370" s="22"/>
      <c r="V1370" s="22"/>
      <c r="W1370" s="24"/>
      <c r="X1370" s="24"/>
      <c r="Y1370" s="22"/>
      <c r="Z1370" s="22"/>
      <c r="AA1370" s="22"/>
      <c r="AB1370" s="22"/>
      <c r="AC1370" s="22"/>
      <c r="AD1370" s="22"/>
      <c r="AE1370" s="22"/>
      <c r="AF1370" s="22"/>
      <c r="AG1370" s="22"/>
      <c r="AH1370" s="22"/>
      <c r="AI1370" s="22"/>
      <c r="AJ1370" s="22"/>
      <c r="AK1370" s="22"/>
      <c r="AL1370" s="22"/>
      <c r="AM1370" s="22"/>
      <c r="AN1370" s="22"/>
      <c r="AO1370" s="22"/>
      <c r="AP1370" s="22"/>
      <c r="AQ1370" s="22"/>
      <c r="AR1370" s="22"/>
      <c r="AS1370" s="22"/>
      <c r="AT1370" s="22"/>
      <c r="AU1370" s="22"/>
      <c r="AV1370" s="22"/>
      <c r="AW1370" s="22"/>
      <c r="AX1370" s="22"/>
      <c r="AY1370" s="22"/>
      <c r="AZ1370" s="22"/>
      <c r="BA1370" s="22"/>
      <c r="BB1370" s="22"/>
      <c r="BC1370" s="22"/>
      <c r="BD1370" s="22"/>
      <c r="BE1370" s="22"/>
      <c r="BF1370" s="22"/>
      <c r="BG1370" s="22"/>
      <c r="BH1370" s="22"/>
      <c r="BI1370" s="22"/>
    </row>
    <row r="1371">
      <c r="A1371" s="25"/>
      <c r="B1371" s="50"/>
      <c r="C1371" s="56"/>
      <c r="D1371" s="120"/>
      <c r="E1371" s="53"/>
      <c r="H1371" s="106"/>
      <c r="I1371" s="72"/>
      <c r="J1371" s="21"/>
      <c r="K1371" s="21"/>
      <c r="L1371" s="21"/>
      <c r="M1371" s="22"/>
      <c r="N1371" s="22"/>
      <c r="O1371" s="22"/>
      <c r="P1371" s="22"/>
      <c r="Q1371" s="22"/>
      <c r="R1371" s="23"/>
      <c r="S1371" s="22"/>
      <c r="T1371" s="22"/>
      <c r="U1371" s="22"/>
      <c r="V1371" s="22"/>
      <c r="W1371" s="24"/>
      <c r="X1371" s="24"/>
      <c r="Y1371" s="22"/>
      <c r="Z1371" s="22"/>
      <c r="AA1371" s="22"/>
      <c r="AB1371" s="22"/>
      <c r="AC1371" s="22"/>
      <c r="AD1371" s="22"/>
      <c r="AE1371" s="22"/>
      <c r="AF1371" s="22"/>
      <c r="AG1371" s="22"/>
      <c r="AH1371" s="22"/>
      <c r="AI1371" s="22"/>
      <c r="AJ1371" s="22"/>
      <c r="AK1371" s="22"/>
      <c r="AL1371" s="22"/>
      <c r="AM1371" s="22"/>
      <c r="AN1371" s="22"/>
      <c r="AO1371" s="22"/>
      <c r="AP1371" s="22"/>
      <c r="AQ1371" s="22"/>
      <c r="AR1371" s="22"/>
      <c r="AS1371" s="22"/>
      <c r="AT1371" s="22"/>
      <c r="AU1371" s="22"/>
      <c r="AV1371" s="22"/>
      <c r="AW1371" s="22"/>
      <c r="AX1371" s="22"/>
      <c r="AY1371" s="22"/>
      <c r="AZ1371" s="22"/>
      <c r="BA1371" s="22"/>
      <c r="BB1371" s="22"/>
      <c r="BC1371" s="22"/>
      <c r="BD1371" s="22"/>
      <c r="BE1371" s="22"/>
      <c r="BF1371" s="22"/>
      <c r="BG1371" s="22"/>
      <c r="BH1371" s="22"/>
      <c r="BI1371" s="22"/>
    </row>
    <row r="1372">
      <c r="A1372" s="25"/>
      <c r="B1372" s="50"/>
      <c r="C1372" s="56"/>
      <c r="D1372" s="120"/>
      <c r="E1372" s="53"/>
      <c r="H1372" s="106"/>
      <c r="I1372" s="72"/>
      <c r="J1372" s="21"/>
      <c r="K1372" s="21"/>
      <c r="L1372" s="21"/>
      <c r="M1372" s="22"/>
      <c r="N1372" s="22"/>
      <c r="O1372" s="22"/>
      <c r="P1372" s="22"/>
      <c r="Q1372" s="22"/>
      <c r="R1372" s="23"/>
      <c r="S1372" s="22"/>
      <c r="T1372" s="22"/>
      <c r="U1372" s="22"/>
      <c r="V1372" s="22"/>
      <c r="W1372" s="24"/>
      <c r="X1372" s="24"/>
      <c r="Y1372" s="22"/>
      <c r="Z1372" s="22"/>
      <c r="AA1372" s="22"/>
      <c r="AB1372" s="22"/>
      <c r="AC1372" s="22"/>
      <c r="AD1372" s="22"/>
      <c r="AE1372" s="22"/>
      <c r="AF1372" s="22"/>
      <c r="AG1372" s="22"/>
      <c r="AH1372" s="22"/>
      <c r="AI1372" s="22"/>
      <c r="AJ1372" s="22"/>
      <c r="AK1372" s="22"/>
      <c r="AL1372" s="22"/>
      <c r="AM1372" s="22"/>
      <c r="AN1372" s="22"/>
      <c r="AO1372" s="22"/>
      <c r="AP1372" s="22"/>
      <c r="AQ1372" s="22"/>
      <c r="AR1372" s="22"/>
      <c r="AS1372" s="22"/>
      <c r="AT1372" s="22"/>
      <c r="AU1372" s="22"/>
      <c r="AV1372" s="22"/>
      <c r="AW1372" s="22"/>
      <c r="AX1372" s="22"/>
      <c r="AY1372" s="22"/>
      <c r="AZ1372" s="22"/>
      <c r="BA1372" s="22"/>
      <c r="BB1372" s="22"/>
      <c r="BC1372" s="22"/>
      <c r="BD1372" s="22"/>
      <c r="BE1372" s="22"/>
      <c r="BF1372" s="22"/>
      <c r="BG1372" s="22"/>
      <c r="BH1372" s="22"/>
      <c r="BI1372" s="22"/>
    </row>
    <row r="1373">
      <c r="A1373" s="25"/>
      <c r="B1373" s="50"/>
      <c r="C1373" s="56"/>
      <c r="D1373" s="120"/>
      <c r="E1373" s="53"/>
      <c r="H1373" s="106"/>
      <c r="I1373" s="72"/>
      <c r="J1373" s="21"/>
      <c r="K1373" s="21"/>
      <c r="L1373" s="21"/>
      <c r="M1373" s="22"/>
      <c r="N1373" s="22"/>
      <c r="O1373" s="22"/>
      <c r="P1373" s="22"/>
      <c r="Q1373" s="22"/>
      <c r="R1373" s="23"/>
      <c r="S1373" s="22"/>
      <c r="T1373" s="22"/>
      <c r="U1373" s="22"/>
      <c r="V1373" s="22"/>
      <c r="W1373" s="24"/>
      <c r="X1373" s="24"/>
      <c r="Y1373" s="22"/>
      <c r="Z1373" s="22"/>
      <c r="AA1373" s="22"/>
      <c r="AB1373" s="22"/>
      <c r="AC1373" s="22"/>
      <c r="AD1373" s="22"/>
      <c r="AE1373" s="22"/>
      <c r="AF1373" s="22"/>
      <c r="AG1373" s="22"/>
      <c r="AH1373" s="22"/>
      <c r="AI1373" s="22"/>
      <c r="AJ1373" s="22"/>
      <c r="AK1373" s="22"/>
      <c r="AL1373" s="22"/>
      <c r="AM1373" s="22"/>
      <c r="AN1373" s="22"/>
      <c r="AO1373" s="22"/>
      <c r="AP1373" s="22"/>
      <c r="AQ1373" s="22"/>
      <c r="AR1373" s="22"/>
      <c r="AS1373" s="22"/>
      <c r="AT1373" s="22"/>
      <c r="AU1373" s="22"/>
      <c r="AV1373" s="22"/>
      <c r="AW1373" s="22"/>
      <c r="AX1373" s="22"/>
      <c r="AY1373" s="22"/>
      <c r="AZ1373" s="22"/>
      <c r="BA1373" s="22"/>
      <c r="BB1373" s="22"/>
      <c r="BC1373" s="22"/>
      <c r="BD1373" s="22"/>
      <c r="BE1373" s="22"/>
      <c r="BF1373" s="22"/>
      <c r="BG1373" s="22"/>
      <c r="BH1373" s="22"/>
      <c r="BI1373" s="22"/>
    </row>
    <row r="1374">
      <c r="A1374" s="25"/>
      <c r="B1374" s="50"/>
      <c r="C1374" s="56"/>
      <c r="D1374" s="120"/>
      <c r="E1374" s="53"/>
      <c r="H1374" s="106"/>
      <c r="I1374" s="72"/>
      <c r="J1374" s="21"/>
      <c r="K1374" s="21"/>
      <c r="L1374" s="21"/>
      <c r="M1374" s="22"/>
      <c r="N1374" s="22"/>
      <c r="O1374" s="22"/>
      <c r="P1374" s="22"/>
      <c r="Q1374" s="22"/>
      <c r="R1374" s="23"/>
      <c r="S1374" s="22"/>
      <c r="T1374" s="22"/>
      <c r="U1374" s="22"/>
      <c r="V1374" s="22"/>
      <c r="W1374" s="24"/>
      <c r="X1374" s="24"/>
      <c r="Y1374" s="22"/>
      <c r="Z1374" s="22"/>
      <c r="AA1374" s="22"/>
      <c r="AB1374" s="22"/>
      <c r="AC1374" s="22"/>
      <c r="AD1374" s="22"/>
      <c r="AE1374" s="22"/>
      <c r="AF1374" s="22"/>
      <c r="AG1374" s="22"/>
      <c r="AH1374" s="22"/>
      <c r="AI1374" s="22"/>
      <c r="AJ1374" s="22"/>
      <c r="AK1374" s="22"/>
      <c r="AL1374" s="22"/>
      <c r="AM1374" s="22"/>
      <c r="AN1374" s="22"/>
      <c r="AO1374" s="22"/>
      <c r="AP1374" s="22"/>
      <c r="AQ1374" s="22"/>
      <c r="AR1374" s="22"/>
      <c r="AS1374" s="22"/>
      <c r="AT1374" s="22"/>
      <c r="AU1374" s="22"/>
      <c r="AV1374" s="22"/>
      <c r="AW1374" s="22"/>
      <c r="AX1374" s="22"/>
      <c r="AY1374" s="22"/>
      <c r="AZ1374" s="22"/>
      <c r="BA1374" s="22"/>
      <c r="BB1374" s="22"/>
      <c r="BC1374" s="22"/>
      <c r="BD1374" s="22"/>
      <c r="BE1374" s="22"/>
      <c r="BF1374" s="22"/>
      <c r="BG1374" s="22"/>
      <c r="BH1374" s="22"/>
      <c r="BI1374" s="22"/>
    </row>
    <row r="1375">
      <c r="A1375" s="25"/>
      <c r="B1375" s="50"/>
      <c r="C1375" s="56"/>
      <c r="D1375" s="120"/>
      <c r="E1375" s="53"/>
      <c r="H1375" s="106"/>
      <c r="I1375" s="72"/>
      <c r="J1375" s="21"/>
      <c r="K1375" s="21"/>
      <c r="L1375" s="21"/>
      <c r="M1375" s="22"/>
      <c r="N1375" s="22"/>
      <c r="O1375" s="22"/>
      <c r="P1375" s="22"/>
      <c r="Q1375" s="22"/>
      <c r="R1375" s="23"/>
      <c r="S1375" s="22"/>
      <c r="T1375" s="22"/>
      <c r="U1375" s="22"/>
      <c r="V1375" s="22"/>
      <c r="W1375" s="24"/>
      <c r="X1375" s="24"/>
      <c r="Y1375" s="22"/>
      <c r="Z1375" s="22"/>
      <c r="AA1375" s="22"/>
      <c r="AB1375" s="22"/>
      <c r="AC1375" s="22"/>
      <c r="AD1375" s="22"/>
      <c r="AE1375" s="22"/>
      <c r="AF1375" s="22"/>
      <c r="AG1375" s="22"/>
      <c r="AH1375" s="22"/>
      <c r="AI1375" s="22"/>
      <c r="AJ1375" s="22"/>
      <c r="AK1375" s="22"/>
      <c r="AL1375" s="22"/>
      <c r="AM1375" s="22"/>
      <c r="AN1375" s="22"/>
      <c r="AO1375" s="22"/>
      <c r="AP1375" s="22"/>
      <c r="AQ1375" s="22"/>
      <c r="AR1375" s="22"/>
      <c r="AS1375" s="22"/>
      <c r="AT1375" s="22"/>
      <c r="AU1375" s="22"/>
      <c r="AV1375" s="22"/>
      <c r="AW1375" s="22"/>
      <c r="AX1375" s="22"/>
      <c r="AY1375" s="22"/>
      <c r="AZ1375" s="22"/>
      <c r="BA1375" s="22"/>
      <c r="BB1375" s="22"/>
      <c r="BC1375" s="22"/>
      <c r="BD1375" s="22"/>
      <c r="BE1375" s="22"/>
      <c r="BF1375" s="22"/>
      <c r="BG1375" s="22"/>
      <c r="BH1375" s="22"/>
      <c r="BI1375" s="22"/>
    </row>
    <row r="1376">
      <c r="A1376" s="25"/>
      <c r="B1376" s="50"/>
      <c r="C1376" s="56"/>
      <c r="D1376" s="120"/>
      <c r="E1376" s="53"/>
      <c r="H1376" s="106"/>
      <c r="I1376" s="72"/>
      <c r="J1376" s="21"/>
      <c r="K1376" s="21"/>
      <c r="L1376" s="21"/>
      <c r="M1376" s="22"/>
      <c r="N1376" s="22"/>
      <c r="O1376" s="22"/>
      <c r="P1376" s="22"/>
      <c r="Q1376" s="22"/>
      <c r="R1376" s="23"/>
      <c r="S1376" s="22"/>
      <c r="T1376" s="22"/>
      <c r="U1376" s="22"/>
      <c r="V1376" s="22"/>
      <c r="W1376" s="24"/>
      <c r="X1376" s="24"/>
      <c r="Y1376" s="22"/>
      <c r="Z1376" s="22"/>
      <c r="AA1376" s="22"/>
      <c r="AB1376" s="22"/>
      <c r="AC1376" s="22"/>
      <c r="AD1376" s="22"/>
      <c r="AE1376" s="22"/>
      <c r="AF1376" s="22"/>
      <c r="AG1376" s="22"/>
      <c r="AH1376" s="22"/>
      <c r="AI1376" s="22"/>
      <c r="AJ1376" s="22"/>
      <c r="AK1376" s="22"/>
      <c r="AL1376" s="22"/>
      <c r="AM1376" s="22"/>
      <c r="AN1376" s="22"/>
      <c r="AO1376" s="22"/>
      <c r="AP1376" s="22"/>
      <c r="AQ1376" s="22"/>
      <c r="AR1376" s="22"/>
      <c r="AS1376" s="22"/>
      <c r="AT1376" s="22"/>
      <c r="AU1376" s="22"/>
      <c r="AV1376" s="22"/>
      <c r="AW1376" s="22"/>
      <c r="AX1376" s="22"/>
      <c r="AY1376" s="22"/>
      <c r="AZ1376" s="22"/>
      <c r="BA1376" s="22"/>
      <c r="BB1376" s="22"/>
      <c r="BC1376" s="22"/>
      <c r="BD1376" s="22"/>
      <c r="BE1376" s="22"/>
      <c r="BF1376" s="22"/>
      <c r="BG1376" s="22"/>
      <c r="BH1376" s="22"/>
      <c r="BI1376" s="22"/>
    </row>
    <row r="1377">
      <c r="A1377" s="25"/>
      <c r="B1377" s="50"/>
      <c r="C1377" s="56"/>
      <c r="D1377" s="120"/>
      <c r="E1377" s="53"/>
      <c r="H1377" s="106"/>
      <c r="I1377" s="72"/>
      <c r="J1377" s="21"/>
      <c r="K1377" s="21"/>
      <c r="L1377" s="21"/>
      <c r="M1377" s="22"/>
      <c r="N1377" s="22"/>
      <c r="O1377" s="22"/>
      <c r="P1377" s="22"/>
      <c r="Q1377" s="22"/>
      <c r="R1377" s="23"/>
      <c r="S1377" s="22"/>
      <c r="T1377" s="22"/>
      <c r="U1377" s="22"/>
      <c r="V1377" s="22"/>
      <c r="W1377" s="24"/>
      <c r="X1377" s="24"/>
      <c r="Y1377" s="22"/>
      <c r="Z1377" s="22"/>
      <c r="AA1377" s="22"/>
      <c r="AB1377" s="22"/>
      <c r="AC1377" s="22"/>
      <c r="AD1377" s="22"/>
      <c r="AE1377" s="22"/>
      <c r="AF1377" s="22"/>
      <c r="AG1377" s="22"/>
      <c r="AH1377" s="22"/>
      <c r="AI1377" s="22"/>
      <c r="AJ1377" s="22"/>
      <c r="AK1377" s="22"/>
      <c r="AL1377" s="22"/>
      <c r="AM1377" s="22"/>
      <c r="AN1377" s="22"/>
      <c r="AO1377" s="22"/>
      <c r="AP1377" s="22"/>
      <c r="AQ1377" s="22"/>
      <c r="AR1377" s="22"/>
      <c r="AS1377" s="22"/>
      <c r="AT1377" s="22"/>
      <c r="AU1377" s="22"/>
      <c r="AV1377" s="22"/>
      <c r="AW1377" s="22"/>
      <c r="AX1377" s="22"/>
      <c r="AY1377" s="22"/>
      <c r="AZ1377" s="22"/>
      <c r="BA1377" s="22"/>
      <c r="BB1377" s="22"/>
      <c r="BC1377" s="22"/>
      <c r="BD1377" s="22"/>
      <c r="BE1377" s="22"/>
      <c r="BF1377" s="22"/>
      <c r="BG1377" s="22"/>
      <c r="BH1377" s="22"/>
      <c r="BI1377" s="22"/>
    </row>
    <row r="1378">
      <c r="A1378" s="25"/>
      <c r="B1378" s="50"/>
      <c r="C1378" s="56"/>
      <c r="D1378" s="120"/>
      <c r="E1378" s="53"/>
      <c r="H1378" s="106"/>
      <c r="I1378" s="72"/>
      <c r="J1378" s="21"/>
      <c r="K1378" s="21"/>
      <c r="L1378" s="21"/>
      <c r="M1378" s="22"/>
      <c r="N1378" s="22"/>
      <c r="O1378" s="22"/>
      <c r="P1378" s="22"/>
      <c r="Q1378" s="22"/>
      <c r="R1378" s="23"/>
      <c r="S1378" s="22"/>
      <c r="T1378" s="22"/>
      <c r="U1378" s="22"/>
      <c r="V1378" s="22"/>
      <c r="W1378" s="24"/>
      <c r="X1378" s="24"/>
      <c r="Y1378" s="22"/>
      <c r="Z1378" s="22"/>
      <c r="AA1378" s="22"/>
      <c r="AB1378" s="22"/>
      <c r="AC1378" s="22"/>
      <c r="AD1378" s="22"/>
      <c r="AE1378" s="22"/>
      <c r="AF1378" s="22"/>
      <c r="AG1378" s="22"/>
      <c r="AH1378" s="22"/>
      <c r="AI1378" s="22"/>
      <c r="AJ1378" s="22"/>
      <c r="AK1378" s="22"/>
      <c r="AL1378" s="22"/>
      <c r="AM1378" s="22"/>
      <c r="AN1378" s="22"/>
      <c r="AO1378" s="22"/>
      <c r="AP1378" s="22"/>
      <c r="AQ1378" s="22"/>
      <c r="AR1378" s="22"/>
      <c r="AS1378" s="22"/>
      <c r="AT1378" s="22"/>
      <c r="AU1378" s="22"/>
      <c r="AV1378" s="22"/>
      <c r="AW1378" s="22"/>
      <c r="AX1378" s="22"/>
      <c r="AY1378" s="22"/>
      <c r="AZ1378" s="22"/>
      <c r="BA1378" s="22"/>
      <c r="BB1378" s="22"/>
      <c r="BC1378" s="22"/>
      <c r="BD1378" s="22"/>
      <c r="BE1378" s="22"/>
      <c r="BF1378" s="22"/>
      <c r="BG1378" s="22"/>
      <c r="BH1378" s="22"/>
      <c r="BI1378" s="22"/>
    </row>
    <row r="1379">
      <c r="A1379" s="25"/>
      <c r="B1379" s="50"/>
      <c r="C1379" s="56"/>
      <c r="D1379" s="120"/>
      <c r="E1379" s="53"/>
      <c r="H1379" s="106"/>
      <c r="I1379" s="72"/>
      <c r="J1379" s="21"/>
      <c r="K1379" s="21"/>
      <c r="L1379" s="21"/>
      <c r="M1379" s="22"/>
      <c r="N1379" s="22"/>
      <c r="O1379" s="22"/>
      <c r="P1379" s="22"/>
      <c r="Q1379" s="22"/>
      <c r="R1379" s="23"/>
      <c r="S1379" s="22"/>
      <c r="T1379" s="22"/>
      <c r="U1379" s="22"/>
      <c r="V1379" s="22"/>
      <c r="W1379" s="24"/>
      <c r="X1379" s="24"/>
      <c r="Y1379" s="22"/>
      <c r="Z1379" s="22"/>
      <c r="AA1379" s="22"/>
      <c r="AB1379" s="22"/>
      <c r="AC1379" s="22"/>
      <c r="AD1379" s="22"/>
      <c r="AE1379" s="22"/>
      <c r="AF1379" s="22"/>
      <c r="AG1379" s="22"/>
      <c r="AH1379" s="22"/>
      <c r="AI1379" s="22"/>
      <c r="AJ1379" s="22"/>
      <c r="AK1379" s="22"/>
      <c r="AL1379" s="22"/>
      <c r="AM1379" s="22"/>
      <c r="AN1379" s="22"/>
      <c r="AO1379" s="22"/>
      <c r="AP1379" s="22"/>
      <c r="AQ1379" s="22"/>
      <c r="AR1379" s="22"/>
      <c r="AS1379" s="22"/>
      <c r="AT1379" s="22"/>
      <c r="AU1379" s="22"/>
      <c r="AV1379" s="22"/>
      <c r="AW1379" s="22"/>
      <c r="AX1379" s="22"/>
      <c r="AY1379" s="22"/>
      <c r="AZ1379" s="22"/>
      <c r="BA1379" s="22"/>
      <c r="BB1379" s="22"/>
      <c r="BC1379" s="22"/>
      <c r="BD1379" s="22"/>
      <c r="BE1379" s="22"/>
      <c r="BF1379" s="22"/>
      <c r="BG1379" s="22"/>
      <c r="BH1379" s="22"/>
      <c r="BI1379" s="22"/>
    </row>
    <row r="1380">
      <c r="A1380" s="25"/>
      <c r="B1380" s="50"/>
      <c r="C1380" s="56"/>
      <c r="D1380" s="120"/>
      <c r="E1380" s="53"/>
      <c r="H1380" s="106"/>
      <c r="I1380" s="72"/>
      <c r="J1380" s="21"/>
      <c r="K1380" s="21"/>
      <c r="L1380" s="21"/>
      <c r="M1380" s="22"/>
      <c r="N1380" s="22"/>
      <c r="O1380" s="22"/>
      <c r="P1380" s="22"/>
      <c r="Q1380" s="22"/>
      <c r="R1380" s="23"/>
      <c r="S1380" s="22"/>
      <c r="T1380" s="22"/>
      <c r="U1380" s="22"/>
      <c r="V1380" s="22"/>
      <c r="W1380" s="24"/>
      <c r="X1380" s="24"/>
      <c r="Y1380" s="22"/>
      <c r="Z1380" s="22"/>
      <c r="AA1380" s="22"/>
      <c r="AB1380" s="22"/>
      <c r="AC1380" s="22"/>
      <c r="AD1380" s="22"/>
      <c r="AE1380" s="22"/>
      <c r="AF1380" s="22"/>
      <c r="AG1380" s="22"/>
      <c r="AH1380" s="22"/>
      <c r="AI1380" s="22"/>
      <c r="AJ1380" s="22"/>
      <c r="AK1380" s="22"/>
      <c r="AL1380" s="22"/>
      <c r="AM1380" s="22"/>
      <c r="AN1380" s="22"/>
      <c r="AO1380" s="22"/>
      <c r="AP1380" s="22"/>
      <c r="AQ1380" s="22"/>
      <c r="AR1380" s="22"/>
      <c r="AS1380" s="22"/>
      <c r="AT1380" s="22"/>
      <c r="AU1380" s="22"/>
      <c r="AV1380" s="22"/>
      <c r="AW1380" s="22"/>
      <c r="AX1380" s="22"/>
      <c r="AY1380" s="22"/>
      <c r="AZ1380" s="22"/>
      <c r="BA1380" s="22"/>
      <c r="BB1380" s="22"/>
      <c r="BC1380" s="22"/>
      <c r="BD1380" s="22"/>
      <c r="BE1380" s="22"/>
      <c r="BF1380" s="22"/>
      <c r="BG1380" s="22"/>
      <c r="BH1380" s="22"/>
      <c r="BI1380" s="22"/>
    </row>
    <row r="1381">
      <c r="A1381" s="25"/>
      <c r="B1381" s="50"/>
      <c r="C1381" s="56"/>
      <c r="D1381" s="120"/>
      <c r="E1381" s="53"/>
      <c r="H1381" s="106"/>
      <c r="I1381" s="72"/>
      <c r="J1381" s="21"/>
      <c r="K1381" s="21"/>
      <c r="L1381" s="21"/>
      <c r="M1381" s="22"/>
      <c r="N1381" s="22"/>
      <c r="O1381" s="22"/>
      <c r="P1381" s="22"/>
      <c r="Q1381" s="22"/>
      <c r="R1381" s="23"/>
      <c r="S1381" s="22"/>
      <c r="T1381" s="22"/>
      <c r="U1381" s="22"/>
      <c r="V1381" s="22"/>
      <c r="W1381" s="24"/>
      <c r="X1381" s="24"/>
      <c r="Y1381" s="22"/>
      <c r="Z1381" s="22"/>
      <c r="AA1381" s="22"/>
      <c r="AB1381" s="22"/>
      <c r="AC1381" s="22"/>
      <c r="AD1381" s="22"/>
      <c r="AE1381" s="22"/>
      <c r="AF1381" s="22"/>
      <c r="AG1381" s="22"/>
      <c r="AH1381" s="22"/>
      <c r="AI1381" s="22"/>
      <c r="AJ1381" s="22"/>
      <c r="AK1381" s="22"/>
      <c r="AL1381" s="22"/>
      <c r="AM1381" s="22"/>
      <c r="AN1381" s="22"/>
      <c r="AO1381" s="22"/>
      <c r="AP1381" s="22"/>
      <c r="AQ1381" s="22"/>
      <c r="AR1381" s="22"/>
      <c r="AS1381" s="22"/>
      <c r="AT1381" s="22"/>
      <c r="AU1381" s="22"/>
      <c r="AV1381" s="22"/>
      <c r="AW1381" s="22"/>
      <c r="AX1381" s="22"/>
      <c r="AY1381" s="22"/>
      <c r="AZ1381" s="22"/>
      <c r="BA1381" s="22"/>
      <c r="BB1381" s="22"/>
      <c r="BC1381" s="22"/>
      <c r="BD1381" s="22"/>
      <c r="BE1381" s="22"/>
      <c r="BF1381" s="22"/>
      <c r="BG1381" s="22"/>
      <c r="BH1381" s="22"/>
      <c r="BI1381" s="22"/>
    </row>
    <row r="1382">
      <c r="A1382" s="25"/>
      <c r="B1382" s="50"/>
      <c r="C1382" s="56"/>
      <c r="D1382" s="120"/>
      <c r="E1382" s="53"/>
      <c r="H1382" s="106"/>
      <c r="I1382" s="72"/>
      <c r="J1382" s="21"/>
      <c r="K1382" s="21"/>
      <c r="L1382" s="21"/>
      <c r="M1382" s="22"/>
      <c r="N1382" s="22"/>
      <c r="O1382" s="22"/>
      <c r="P1382" s="22"/>
      <c r="Q1382" s="22"/>
      <c r="R1382" s="23"/>
      <c r="S1382" s="22"/>
      <c r="T1382" s="22"/>
      <c r="U1382" s="22"/>
      <c r="V1382" s="22"/>
      <c r="W1382" s="24"/>
      <c r="X1382" s="24"/>
      <c r="Y1382" s="22"/>
      <c r="Z1382" s="22"/>
      <c r="AA1382" s="22"/>
      <c r="AB1382" s="22"/>
      <c r="AC1382" s="22"/>
      <c r="AD1382" s="22"/>
      <c r="AE1382" s="22"/>
      <c r="AF1382" s="22"/>
      <c r="AG1382" s="22"/>
      <c r="AH1382" s="22"/>
      <c r="AI1382" s="22"/>
      <c r="AJ1382" s="22"/>
      <c r="AK1382" s="22"/>
      <c r="AL1382" s="22"/>
      <c r="AM1382" s="22"/>
      <c r="AN1382" s="22"/>
      <c r="AO1382" s="22"/>
      <c r="AP1382" s="22"/>
      <c r="AQ1382" s="22"/>
      <c r="AR1382" s="22"/>
      <c r="AS1382" s="22"/>
      <c r="AT1382" s="22"/>
      <c r="AU1382" s="22"/>
      <c r="AV1382" s="22"/>
      <c r="AW1382" s="22"/>
      <c r="AX1382" s="22"/>
      <c r="AY1382" s="22"/>
      <c r="AZ1382" s="22"/>
      <c r="BA1382" s="22"/>
      <c r="BB1382" s="22"/>
      <c r="BC1382" s="22"/>
      <c r="BD1382" s="22"/>
      <c r="BE1382" s="22"/>
      <c r="BF1382" s="22"/>
      <c r="BG1382" s="22"/>
      <c r="BH1382" s="22"/>
      <c r="BI1382" s="22"/>
    </row>
    <row r="1383">
      <c r="A1383" s="25"/>
      <c r="B1383" s="50"/>
      <c r="C1383" s="56"/>
      <c r="D1383" s="120"/>
      <c r="E1383" s="53"/>
      <c r="H1383" s="106"/>
      <c r="I1383" s="72"/>
      <c r="J1383" s="21"/>
      <c r="K1383" s="21"/>
      <c r="L1383" s="21"/>
      <c r="M1383" s="22"/>
      <c r="N1383" s="22"/>
      <c r="O1383" s="22"/>
      <c r="P1383" s="22"/>
      <c r="Q1383" s="22"/>
      <c r="R1383" s="23"/>
      <c r="S1383" s="22"/>
      <c r="T1383" s="22"/>
      <c r="U1383" s="22"/>
      <c r="V1383" s="22"/>
      <c r="W1383" s="24"/>
      <c r="X1383" s="24"/>
      <c r="Y1383" s="22"/>
      <c r="Z1383" s="22"/>
      <c r="AA1383" s="22"/>
      <c r="AB1383" s="22"/>
      <c r="AC1383" s="22"/>
      <c r="AD1383" s="22"/>
      <c r="AE1383" s="22"/>
      <c r="AF1383" s="22"/>
      <c r="AG1383" s="22"/>
      <c r="AH1383" s="22"/>
      <c r="AI1383" s="22"/>
      <c r="AJ1383" s="22"/>
      <c r="AK1383" s="22"/>
      <c r="AL1383" s="22"/>
      <c r="AM1383" s="22"/>
      <c r="AN1383" s="22"/>
      <c r="AO1383" s="22"/>
      <c r="AP1383" s="22"/>
      <c r="AQ1383" s="22"/>
      <c r="AR1383" s="22"/>
      <c r="AS1383" s="22"/>
      <c r="AT1383" s="22"/>
      <c r="AU1383" s="22"/>
      <c r="AV1383" s="22"/>
      <c r="AW1383" s="22"/>
      <c r="AX1383" s="22"/>
      <c r="AY1383" s="22"/>
      <c r="AZ1383" s="22"/>
      <c r="BA1383" s="22"/>
      <c r="BB1383" s="22"/>
      <c r="BC1383" s="22"/>
      <c r="BD1383" s="22"/>
      <c r="BE1383" s="22"/>
      <c r="BF1383" s="22"/>
      <c r="BG1383" s="22"/>
      <c r="BH1383" s="22"/>
      <c r="BI1383" s="22"/>
    </row>
    <row r="1384">
      <c r="A1384" s="25"/>
      <c r="B1384" s="50"/>
      <c r="C1384" s="56"/>
      <c r="D1384" s="120"/>
      <c r="E1384" s="53"/>
      <c r="H1384" s="106"/>
      <c r="I1384" s="72"/>
      <c r="J1384" s="21"/>
      <c r="K1384" s="21"/>
      <c r="L1384" s="21"/>
      <c r="M1384" s="22"/>
      <c r="N1384" s="22"/>
      <c r="O1384" s="22"/>
      <c r="P1384" s="22"/>
      <c r="Q1384" s="22"/>
      <c r="R1384" s="23"/>
      <c r="S1384" s="22"/>
      <c r="T1384" s="22"/>
      <c r="U1384" s="22"/>
      <c r="V1384" s="22"/>
      <c r="W1384" s="24"/>
      <c r="X1384" s="24"/>
      <c r="Y1384" s="22"/>
      <c r="Z1384" s="22"/>
      <c r="AA1384" s="22"/>
      <c r="AB1384" s="22"/>
      <c r="AC1384" s="22"/>
      <c r="AD1384" s="22"/>
      <c r="AE1384" s="22"/>
      <c r="AF1384" s="22"/>
      <c r="AG1384" s="22"/>
      <c r="AH1384" s="22"/>
      <c r="AI1384" s="22"/>
      <c r="AJ1384" s="22"/>
      <c r="AK1384" s="22"/>
      <c r="AL1384" s="22"/>
      <c r="AM1384" s="22"/>
      <c r="AN1384" s="22"/>
      <c r="AO1384" s="22"/>
      <c r="AP1384" s="22"/>
      <c r="AQ1384" s="22"/>
      <c r="AR1384" s="22"/>
      <c r="AS1384" s="22"/>
      <c r="AT1384" s="22"/>
      <c r="AU1384" s="22"/>
      <c r="AV1384" s="22"/>
      <c r="AW1384" s="22"/>
      <c r="AX1384" s="22"/>
      <c r="AY1384" s="22"/>
      <c r="AZ1384" s="22"/>
      <c r="BA1384" s="22"/>
      <c r="BB1384" s="22"/>
      <c r="BC1384" s="22"/>
      <c r="BD1384" s="22"/>
      <c r="BE1384" s="22"/>
      <c r="BF1384" s="22"/>
      <c r="BG1384" s="22"/>
      <c r="BH1384" s="22"/>
      <c r="BI1384" s="22"/>
    </row>
    <row r="1385">
      <c r="A1385" s="25"/>
      <c r="B1385" s="50"/>
      <c r="C1385" s="56"/>
      <c r="D1385" s="120"/>
      <c r="E1385" s="53"/>
      <c r="H1385" s="106"/>
      <c r="I1385" s="72"/>
      <c r="J1385" s="21"/>
      <c r="K1385" s="21"/>
      <c r="L1385" s="21"/>
      <c r="M1385" s="22"/>
      <c r="N1385" s="22"/>
      <c r="O1385" s="22"/>
      <c r="P1385" s="22"/>
      <c r="Q1385" s="22"/>
      <c r="R1385" s="23"/>
      <c r="S1385" s="22"/>
      <c r="T1385" s="22"/>
      <c r="U1385" s="22"/>
      <c r="V1385" s="22"/>
      <c r="W1385" s="24"/>
      <c r="X1385" s="24"/>
      <c r="Y1385" s="22"/>
      <c r="Z1385" s="22"/>
      <c r="AA1385" s="22"/>
      <c r="AB1385" s="22"/>
      <c r="AC1385" s="22"/>
      <c r="AD1385" s="22"/>
      <c r="AE1385" s="22"/>
      <c r="AF1385" s="22"/>
      <c r="AG1385" s="22"/>
      <c r="AH1385" s="22"/>
      <c r="AI1385" s="22"/>
      <c r="AJ1385" s="22"/>
      <c r="AK1385" s="22"/>
      <c r="AL1385" s="22"/>
      <c r="AM1385" s="22"/>
      <c r="AN1385" s="22"/>
      <c r="AO1385" s="22"/>
      <c r="AP1385" s="22"/>
      <c r="AQ1385" s="22"/>
      <c r="AR1385" s="22"/>
      <c r="AS1385" s="22"/>
      <c r="AT1385" s="22"/>
      <c r="AU1385" s="22"/>
      <c r="AV1385" s="22"/>
      <c r="AW1385" s="22"/>
      <c r="AX1385" s="22"/>
      <c r="AY1385" s="22"/>
      <c r="AZ1385" s="22"/>
      <c r="BA1385" s="22"/>
      <c r="BB1385" s="22"/>
      <c r="BC1385" s="22"/>
      <c r="BD1385" s="22"/>
      <c r="BE1385" s="22"/>
      <c r="BF1385" s="22"/>
      <c r="BG1385" s="22"/>
      <c r="BH1385" s="22"/>
      <c r="BI1385" s="22"/>
    </row>
    <row r="1386">
      <c r="A1386" s="25"/>
      <c r="B1386" s="50"/>
      <c r="C1386" s="56"/>
      <c r="D1386" s="120"/>
      <c r="E1386" s="53"/>
      <c r="H1386" s="106"/>
      <c r="I1386" s="72"/>
      <c r="J1386" s="21"/>
      <c r="K1386" s="21"/>
      <c r="L1386" s="21"/>
      <c r="M1386" s="22"/>
      <c r="N1386" s="22"/>
      <c r="O1386" s="22"/>
      <c r="P1386" s="22"/>
      <c r="Q1386" s="22"/>
      <c r="R1386" s="23"/>
      <c r="S1386" s="22"/>
      <c r="T1386" s="22"/>
      <c r="U1386" s="22"/>
      <c r="V1386" s="22"/>
      <c r="W1386" s="24"/>
      <c r="X1386" s="24"/>
      <c r="Y1386" s="22"/>
      <c r="Z1386" s="22"/>
      <c r="AA1386" s="22"/>
      <c r="AB1386" s="22"/>
      <c r="AC1386" s="22"/>
      <c r="AD1386" s="22"/>
      <c r="AE1386" s="22"/>
      <c r="AF1386" s="22"/>
      <c r="AG1386" s="22"/>
      <c r="AH1386" s="22"/>
      <c r="AI1386" s="22"/>
      <c r="AJ1386" s="22"/>
      <c r="AK1386" s="22"/>
      <c r="AL1386" s="22"/>
      <c r="AM1386" s="22"/>
      <c r="AN1386" s="22"/>
      <c r="AO1386" s="22"/>
      <c r="AP1386" s="22"/>
      <c r="AQ1386" s="22"/>
      <c r="AR1386" s="22"/>
      <c r="AS1386" s="22"/>
      <c r="AT1386" s="22"/>
      <c r="AU1386" s="22"/>
      <c r="AV1386" s="22"/>
      <c r="AW1386" s="22"/>
      <c r="AX1386" s="22"/>
      <c r="AY1386" s="22"/>
      <c r="AZ1386" s="22"/>
      <c r="BA1386" s="22"/>
      <c r="BB1386" s="22"/>
      <c r="BC1386" s="22"/>
      <c r="BD1386" s="22"/>
      <c r="BE1386" s="22"/>
      <c r="BF1386" s="22"/>
      <c r="BG1386" s="22"/>
      <c r="BH1386" s="22"/>
      <c r="BI1386" s="22"/>
    </row>
    <row r="1387">
      <c r="A1387" s="25"/>
      <c r="B1387" s="50"/>
      <c r="C1387" s="56"/>
      <c r="D1387" s="120"/>
      <c r="E1387" s="53"/>
      <c r="H1387" s="106"/>
      <c r="I1387" s="72"/>
      <c r="J1387" s="21"/>
      <c r="K1387" s="21"/>
      <c r="L1387" s="21"/>
      <c r="M1387" s="22"/>
      <c r="N1387" s="22"/>
      <c r="O1387" s="22"/>
      <c r="P1387" s="22"/>
      <c r="Q1387" s="22"/>
      <c r="R1387" s="23"/>
      <c r="S1387" s="22"/>
      <c r="T1387" s="22"/>
      <c r="U1387" s="22"/>
      <c r="V1387" s="22"/>
      <c r="W1387" s="24"/>
      <c r="X1387" s="24"/>
      <c r="Y1387" s="22"/>
      <c r="Z1387" s="22"/>
      <c r="AA1387" s="22"/>
      <c r="AB1387" s="22"/>
      <c r="AC1387" s="22"/>
      <c r="AD1387" s="22"/>
      <c r="AE1387" s="22"/>
      <c r="AF1387" s="22"/>
      <c r="AG1387" s="22"/>
      <c r="AH1387" s="22"/>
      <c r="AI1387" s="22"/>
      <c r="AJ1387" s="22"/>
      <c r="AK1387" s="22"/>
      <c r="AL1387" s="22"/>
      <c r="AM1387" s="22"/>
      <c r="AN1387" s="22"/>
      <c r="AO1387" s="22"/>
      <c r="AP1387" s="22"/>
      <c r="AQ1387" s="22"/>
      <c r="AR1387" s="22"/>
      <c r="AS1387" s="22"/>
      <c r="AT1387" s="22"/>
      <c r="AU1387" s="22"/>
      <c r="AV1387" s="22"/>
      <c r="AW1387" s="22"/>
      <c r="AX1387" s="22"/>
      <c r="AY1387" s="22"/>
      <c r="AZ1387" s="22"/>
      <c r="BA1387" s="22"/>
      <c r="BB1387" s="22"/>
      <c r="BC1387" s="22"/>
      <c r="BD1387" s="22"/>
      <c r="BE1387" s="22"/>
      <c r="BF1387" s="22"/>
      <c r="BG1387" s="22"/>
      <c r="BH1387" s="22"/>
      <c r="BI1387" s="22"/>
    </row>
    <row r="1388">
      <c r="A1388" s="25"/>
      <c r="B1388" s="50"/>
      <c r="C1388" s="56"/>
      <c r="D1388" s="120"/>
      <c r="E1388" s="53"/>
      <c r="H1388" s="106"/>
      <c r="I1388" s="72"/>
      <c r="J1388" s="21"/>
      <c r="K1388" s="21"/>
      <c r="L1388" s="21"/>
      <c r="M1388" s="22"/>
      <c r="N1388" s="22"/>
      <c r="O1388" s="22"/>
      <c r="P1388" s="22"/>
      <c r="Q1388" s="22"/>
      <c r="R1388" s="23"/>
      <c r="S1388" s="22"/>
      <c r="T1388" s="22"/>
      <c r="U1388" s="22"/>
      <c r="V1388" s="22"/>
      <c r="W1388" s="24"/>
      <c r="X1388" s="24"/>
      <c r="Y1388" s="22"/>
      <c r="Z1388" s="22"/>
      <c r="AA1388" s="22"/>
      <c r="AB1388" s="22"/>
      <c r="AC1388" s="22"/>
      <c r="AD1388" s="22"/>
      <c r="AE1388" s="22"/>
      <c r="AF1388" s="22"/>
      <c r="AG1388" s="22"/>
      <c r="AH1388" s="22"/>
      <c r="AI1388" s="22"/>
      <c r="AJ1388" s="22"/>
      <c r="AK1388" s="22"/>
      <c r="AL1388" s="22"/>
      <c r="AM1388" s="22"/>
      <c r="AN1388" s="22"/>
      <c r="AO1388" s="22"/>
      <c r="AP1388" s="22"/>
      <c r="AQ1388" s="22"/>
      <c r="AR1388" s="22"/>
      <c r="AS1388" s="22"/>
      <c r="AT1388" s="22"/>
      <c r="AU1388" s="22"/>
      <c r="AV1388" s="22"/>
      <c r="AW1388" s="22"/>
      <c r="AX1388" s="22"/>
      <c r="AY1388" s="22"/>
      <c r="AZ1388" s="22"/>
      <c r="BA1388" s="22"/>
      <c r="BB1388" s="22"/>
      <c r="BC1388" s="22"/>
      <c r="BD1388" s="22"/>
      <c r="BE1388" s="22"/>
      <c r="BF1388" s="22"/>
      <c r="BG1388" s="22"/>
      <c r="BH1388" s="22"/>
      <c r="BI1388" s="22"/>
    </row>
    <row r="1389">
      <c r="A1389" s="25"/>
      <c r="B1389" s="50"/>
      <c r="C1389" s="56"/>
      <c r="D1389" s="120"/>
      <c r="E1389" s="53"/>
      <c r="H1389" s="106"/>
      <c r="I1389" s="72"/>
      <c r="J1389" s="21"/>
      <c r="K1389" s="21"/>
      <c r="L1389" s="21"/>
      <c r="M1389" s="22"/>
      <c r="N1389" s="22"/>
      <c r="O1389" s="22"/>
      <c r="P1389" s="22"/>
      <c r="Q1389" s="22"/>
      <c r="R1389" s="23"/>
      <c r="S1389" s="22"/>
      <c r="T1389" s="22"/>
      <c r="U1389" s="22"/>
      <c r="V1389" s="22"/>
      <c r="W1389" s="24"/>
      <c r="X1389" s="24"/>
      <c r="Y1389" s="22"/>
      <c r="Z1389" s="22"/>
      <c r="AA1389" s="22"/>
      <c r="AB1389" s="22"/>
      <c r="AC1389" s="22"/>
      <c r="AD1389" s="22"/>
      <c r="AE1389" s="22"/>
      <c r="AF1389" s="22"/>
      <c r="AG1389" s="22"/>
      <c r="AH1389" s="22"/>
      <c r="AI1389" s="22"/>
      <c r="AJ1389" s="22"/>
      <c r="AK1389" s="22"/>
      <c r="AL1389" s="22"/>
      <c r="AM1389" s="22"/>
      <c r="AN1389" s="22"/>
      <c r="AO1389" s="22"/>
      <c r="AP1389" s="22"/>
      <c r="AQ1389" s="22"/>
      <c r="AR1389" s="22"/>
      <c r="AS1389" s="22"/>
      <c r="AT1389" s="22"/>
      <c r="AU1389" s="22"/>
      <c r="AV1389" s="22"/>
      <c r="AW1389" s="22"/>
      <c r="AX1389" s="22"/>
      <c r="AY1389" s="22"/>
      <c r="AZ1389" s="22"/>
      <c r="BA1389" s="22"/>
      <c r="BB1389" s="22"/>
      <c r="BC1389" s="22"/>
      <c r="BD1389" s="22"/>
      <c r="BE1389" s="22"/>
      <c r="BF1389" s="22"/>
      <c r="BG1389" s="22"/>
      <c r="BH1389" s="22"/>
      <c r="BI1389" s="22"/>
    </row>
    <row r="1390">
      <c r="A1390" s="25"/>
      <c r="B1390" s="50"/>
      <c r="C1390" s="56"/>
      <c r="D1390" s="120"/>
      <c r="E1390" s="53"/>
      <c r="H1390" s="106"/>
      <c r="I1390" s="72"/>
      <c r="J1390" s="21"/>
      <c r="K1390" s="21"/>
      <c r="L1390" s="21"/>
      <c r="M1390" s="22"/>
      <c r="N1390" s="22"/>
      <c r="O1390" s="22"/>
      <c r="P1390" s="22"/>
      <c r="Q1390" s="22"/>
      <c r="R1390" s="23"/>
      <c r="S1390" s="22"/>
      <c r="T1390" s="22"/>
      <c r="U1390" s="22"/>
      <c r="V1390" s="22"/>
      <c r="W1390" s="24"/>
      <c r="X1390" s="24"/>
      <c r="Y1390" s="22"/>
      <c r="Z1390" s="22"/>
      <c r="AA1390" s="22"/>
      <c r="AB1390" s="22"/>
      <c r="AC1390" s="22"/>
      <c r="AD1390" s="22"/>
      <c r="AE1390" s="22"/>
      <c r="AF1390" s="22"/>
      <c r="AG1390" s="22"/>
      <c r="AH1390" s="22"/>
      <c r="AI1390" s="22"/>
      <c r="AJ1390" s="22"/>
      <c r="AK1390" s="22"/>
      <c r="AL1390" s="22"/>
      <c r="AM1390" s="22"/>
      <c r="AN1390" s="22"/>
      <c r="AO1390" s="22"/>
      <c r="AP1390" s="22"/>
      <c r="AQ1390" s="22"/>
      <c r="AR1390" s="22"/>
      <c r="AS1390" s="22"/>
      <c r="AT1390" s="22"/>
      <c r="AU1390" s="22"/>
      <c r="AV1390" s="22"/>
      <c r="AW1390" s="22"/>
      <c r="AX1390" s="22"/>
      <c r="AY1390" s="22"/>
      <c r="AZ1390" s="22"/>
      <c r="BA1390" s="22"/>
      <c r="BB1390" s="22"/>
      <c r="BC1390" s="22"/>
      <c r="BD1390" s="22"/>
      <c r="BE1390" s="22"/>
      <c r="BF1390" s="22"/>
      <c r="BG1390" s="22"/>
      <c r="BH1390" s="22"/>
      <c r="BI1390" s="22"/>
    </row>
    <row r="1391">
      <c r="A1391" s="25"/>
      <c r="B1391" s="50"/>
      <c r="C1391" s="56"/>
      <c r="D1391" s="120"/>
      <c r="E1391" s="53"/>
      <c r="H1391" s="106"/>
      <c r="I1391" s="72"/>
      <c r="J1391" s="21"/>
      <c r="K1391" s="21"/>
      <c r="L1391" s="21"/>
      <c r="M1391" s="22"/>
      <c r="N1391" s="22"/>
      <c r="O1391" s="22"/>
      <c r="P1391" s="22"/>
      <c r="Q1391" s="22"/>
      <c r="R1391" s="23"/>
      <c r="S1391" s="22"/>
      <c r="T1391" s="22"/>
      <c r="U1391" s="22"/>
      <c r="V1391" s="22"/>
      <c r="W1391" s="24"/>
      <c r="X1391" s="24"/>
      <c r="Y1391" s="22"/>
      <c r="Z1391" s="22"/>
      <c r="AA1391" s="22"/>
      <c r="AB1391" s="22"/>
      <c r="AC1391" s="22"/>
      <c r="AD1391" s="22"/>
      <c r="AE1391" s="22"/>
      <c r="AF1391" s="22"/>
      <c r="AG1391" s="22"/>
      <c r="AH1391" s="22"/>
      <c r="AI1391" s="22"/>
      <c r="AJ1391" s="22"/>
      <c r="AK1391" s="22"/>
      <c r="AL1391" s="22"/>
      <c r="AM1391" s="22"/>
      <c r="AN1391" s="22"/>
      <c r="AO1391" s="22"/>
      <c r="AP1391" s="22"/>
      <c r="AQ1391" s="22"/>
      <c r="AR1391" s="22"/>
      <c r="AS1391" s="22"/>
      <c r="AT1391" s="22"/>
      <c r="AU1391" s="22"/>
      <c r="AV1391" s="22"/>
      <c r="AW1391" s="22"/>
      <c r="AX1391" s="22"/>
      <c r="AY1391" s="22"/>
      <c r="AZ1391" s="22"/>
      <c r="BA1391" s="22"/>
      <c r="BB1391" s="22"/>
      <c r="BC1391" s="22"/>
      <c r="BD1391" s="22"/>
      <c r="BE1391" s="22"/>
      <c r="BF1391" s="22"/>
      <c r="BG1391" s="22"/>
      <c r="BH1391" s="22"/>
      <c r="BI1391" s="22"/>
    </row>
    <row r="1392">
      <c r="A1392" s="25"/>
      <c r="B1392" s="50"/>
      <c r="C1392" s="56"/>
      <c r="D1392" s="120"/>
      <c r="E1392" s="53"/>
      <c r="H1392" s="106"/>
      <c r="I1392" s="72"/>
      <c r="J1392" s="21"/>
      <c r="K1392" s="21"/>
      <c r="L1392" s="21"/>
      <c r="M1392" s="22"/>
      <c r="N1392" s="22"/>
      <c r="O1392" s="22"/>
      <c r="P1392" s="22"/>
      <c r="Q1392" s="22"/>
      <c r="R1392" s="23"/>
      <c r="S1392" s="22"/>
      <c r="T1392" s="22"/>
      <c r="U1392" s="22"/>
      <c r="V1392" s="22"/>
      <c r="W1392" s="24"/>
      <c r="X1392" s="24"/>
      <c r="Y1392" s="22"/>
      <c r="Z1392" s="22"/>
      <c r="AA1392" s="22"/>
      <c r="AB1392" s="22"/>
      <c r="AC1392" s="22"/>
      <c r="AD1392" s="22"/>
      <c r="AE1392" s="22"/>
      <c r="AF1392" s="22"/>
      <c r="AG1392" s="22"/>
      <c r="AH1392" s="22"/>
      <c r="AI1392" s="22"/>
      <c r="AJ1392" s="22"/>
      <c r="AK1392" s="22"/>
      <c r="AL1392" s="22"/>
      <c r="AM1392" s="22"/>
      <c r="AN1392" s="22"/>
      <c r="AO1392" s="22"/>
      <c r="AP1392" s="22"/>
      <c r="AQ1392" s="22"/>
      <c r="AR1392" s="22"/>
      <c r="AS1392" s="22"/>
      <c r="AT1392" s="22"/>
      <c r="AU1392" s="22"/>
      <c r="AV1392" s="22"/>
      <c r="AW1392" s="22"/>
      <c r="AX1392" s="22"/>
      <c r="AY1392" s="22"/>
      <c r="AZ1392" s="22"/>
      <c r="BA1392" s="22"/>
      <c r="BB1392" s="22"/>
      <c r="BC1392" s="22"/>
      <c r="BD1392" s="22"/>
      <c r="BE1392" s="22"/>
      <c r="BF1392" s="22"/>
      <c r="BG1392" s="22"/>
      <c r="BH1392" s="22"/>
      <c r="BI1392" s="22"/>
    </row>
    <row r="1393">
      <c r="A1393" s="25"/>
      <c r="B1393" s="50"/>
      <c r="C1393" s="56"/>
      <c r="D1393" s="120"/>
      <c r="E1393" s="53"/>
      <c r="H1393" s="106"/>
      <c r="I1393" s="72"/>
      <c r="J1393" s="21"/>
      <c r="K1393" s="21"/>
      <c r="L1393" s="21"/>
      <c r="M1393" s="22"/>
      <c r="N1393" s="22"/>
      <c r="O1393" s="22"/>
      <c r="P1393" s="22"/>
      <c r="Q1393" s="22"/>
      <c r="R1393" s="23"/>
      <c r="S1393" s="22"/>
      <c r="T1393" s="22"/>
      <c r="U1393" s="22"/>
      <c r="V1393" s="22"/>
      <c r="W1393" s="24"/>
      <c r="X1393" s="24"/>
      <c r="Y1393" s="22"/>
      <c r="Z1393" s="22"/>
      <c r="AA1393" s="22"/>
      <c r="AB1393" s="22"/>
      <c r="AC1393" s="22"/>
      <c r="AD1393" s="22"/>
      <c r="AE1393" s="22"/>
      <c r="AF1393" s="22"/>
      <c r="AG1393" s="22"/>
      <c r="AH1393" s="22"/>
      <c r="AI1393" s="22"/>
      <c r="AJ1393" s="22"/>
      <c r="AK1393" s="22"/>
      <c r="AL1393" s="22"/>
      <c r="AM1393" s="22"/>
      <c r="AN1393" s="22"/>
      <c r="AO1393" s="22"/>
      <c r="AP1393" s="22"/>
      <c r="AQ1393" s="22"/>
      <c r="AR1393" s="22"/>
      <c r="AS1393" s="22"/>
      <c r="AT1393" s="22"/>
      <c r="AU1393" s="22"/>
      <c r="AV1393" s="22"/>
      <c r="AW1393" s="22"/>
      <c r="AX1393" s="22"/>
      <c r="AY1393" s="22"/>
      <c r="AZ1393" s="22"/>
      <c r="BA1393" s="22"/>
      <c r="BB1393" s="22"/>
      <c r="BC1393" s="22"/>
      <c r="BD1393" s="22"/>
      <c r="BE1393" s="22"/>
      <c r="BF1393" s="22"/>
      <c r="BG1393" s="22"/>
      <c r="BH1393" s="22"/>
      <c r="BI1393" s="22"/>
    </row>
    <row r="1394">
      <c r="A1394" s="25"/>
      <c r="B1394" s="50"/>
      <c r="C1394" s="56"/>
      <c r="D1394" s="120"/>
      <c r="E1394" s="53"/>
      <c r="H1394" s="106"/>
      <c r="I1394" s="72"/>
      <c r="J1394" s="21"/>
      <c r="K1394" s="21"/>
      <c r="L1394" s="21"/>
      <c r="M1394" s="22"/>
      <c r="N1394" s="22"/>
      <c r="O1394" s="22"/>
      <c r="P1394" s="22"/>
      <c r="Q1394" s="22"/>
      <c r="R1394" s="23"/>
      <c r="S1394" s="22"/>
      <c r="T1394" s="22"/>
      <c r="U1394" s="22"/>
      <c r="V1394" s="22"/>
      <c r="W1394" s="24"/>
      <c r="X1394" s="24"/>
      <c r="Y1394" s="22"/>
      <c r="Z1394" s="22"/>
      <c r="AA1394" s="22"/>
      <c r="AB1394" s="22"/>
      <c r="AC1394" s="22"/>
      <c r="AD1394" s="22"/>
      <c r="AE1394" s="22"/>
      <c r="AF1394" s="22"/>
      <c r="AG1394" s="22"/>
      <c r="AH1394" s="22"/>
      <c r="AI1394" s="22"/>
      <c r="AJ1394" s="22"/>
      <c r="AK1394" s="22"/>
      <c r="AL1394" s="22"/>
      <c r="AM1394" s="22"/>
      <c r="AN1394" s="22"/>
      <c r="AO1394" s="22"/>
      <c r="AP1394" s="22"/>
      <c r="AQ1394" s="22"/>
      <c r="AR1394" s="22"/>
      <c r="AS1394" s="22"/>
      <c r="AT1394" s="22"/>
      <c r="AU1394" s="22"/>
      <c r="AV1394" s="22"/>
      <c r="AW1394" s="22"/>
      <c r="AX1394" s="22"/>
      <c r="AY1394" s="22"/>
      <c r="AZ1394" s="22"/>
      <c r="BA1394" s="22"/>
      <c r="BB1394" s="22"/>
      <c r="BC1394" s="22"/>
      <c r="BD1394" s="22"/>
      <c r="BE1394" s="22"/>
      <c r="BF1394" s="22"/>
      <c r="BG1394" s="22"/>
      <c r="BH1394" s="22"/>
      <c r="BI1394" s="22"/>
    </row>
    <row r="1395">
      <c r="A1395" s="25"/>
      <c r="B1395" s="50"/>
      <c r="C1395" s="56"/>
      <c r="D1395" s="120"/>
      <c r="E1395" s="53"/>
      <c r="H1395" s="106"/>
      <c r="I1395" s="72"/>
      <c r="J1395" s="21"/>
      <c r="K1395" s="21"/>
      <c r="L1395" s="21"/>
      <c r="M1395" s="22"/>
      <c r="N1395" s="22"/>
      <c r="O1395" s="22"/>
      <c r="P1395" s="22"/>
      <c r="Q1395" s="22"/>
      <c r="R1395" s="23"/>
      <c r="S1395" s="22"/>
      <c r="T1395" s="22"/>
      <c r="U1395" s="22"/>
      <c r="V1395" s="22"/>
      <c r="W1395" s="24"/>
      <c r="X1395" s="24"/>
      <c r="Y1395" s="22"/>
      <c r="Z1395" s="22"/>
      <c r="AA1395" s="22"/>
      <c r="AB1395" s="22"/>
      <c r="AC1395" s="22"/>
      <c r="AD1395" s="22"/>
      <c r="AE1395" s="22"/>
      <c r="AF1395" s="22"/>
      <c r="AG1395" s="22"/>
      <c r="AH1395" s="22"/>
      <c r="AI1395" s="22"/>
      <c r="AJ1395" s="22"/>
      <c r="AK1395" s="22"/>
      <c r="AL1395" s="22"/>
      <c r="AM1395" s="22"/>
      <c r="AN1395" s="22"/>
      <c r="AO1395" s="22"/>
      <c r="AP1395" s="22"/>
      <c r="AQ1395" s="22"/>
      <c r="AR1395" s="22"/>
      <c r="AS1395" s="22"/>
      <c r="AT1395" s="22"/>
      <c r="AU1395" s="22"/>
      <c r="AV1395" s="22"/>
      <c r="AW1395" s="22"/>
      <c r="AX1395" s="22"/>
      <c r="AY1395" s="22"/>
      <c r="AZ1395" s="22"/>
      <c r="BA1395" s="22"/>
      <c r="BB1395" s="22"/>
      <c r="BC1395" s="22"/>
      <c r="BD1395" s="22"/>
      <c r="BE1395" s="22"/>
      <c r="BF1395" s="22"/>
      <c r="BG1395" s="22"/>
      <c r="BH1395" s="22"/>
      <c r="BI1395" s="22"/>
    </row>
    <row r="1396">
      <c r="A1396" s="25"/>
      <c r="B1396" s="50"/>
      <c r="C1396" s="56"/>
      <c r="D1396" s="120"/>
      <c r="E1396" s="53"/>
      <c r="H1396" s="106"/>
      <c r="I1396" s="72"/>
      <c r="J1396" s="21"/>
      <c r="K1396" s="21"/>
      <c r="L1396" s="21"/>
      <c r="M1396" s="22"/>
      <c r="N1396" s="22"/>
      <c r="O1396" s="22"/>
      <c r="P1396" s="22"/>
      <c r="Q1396" s="22"/>
      <c r="R1396" s="23"/>
      <c r="S1396" s="22"/>
      <c r="T1396" s="22"/>
      <c r="U1396" s="22"/>
      <c r="V1396" s="22"/>
      <c r="W1396" s="24"/>
      <c r="X1396" s="24"/>
      <c r="Y1396" s="22"/>
      <c r="Z1396" s="22"/>
      <c r="AA1396" s="22"/>
      <c r="AB1396" s="22"/>
      <c r="AC1396" s="22"/>
      <c r="AD1396" s="22"/>
      <c r="AE1396" s="22"/>
      <c r="AF1396" s="22"/>
      <c r="AG1396" s="22"/>
      <c r="AH1396" s="22"/>
      <c r="AI1396" s="22"/>
      <c r="AJ1396" s="22"/>
      <c r="AK1396" s="22"/>
      <c r="AL1396" s="22"/>
      <c r="AM1396" s="22"/>
      <c r="AN1396" s="22"/>
      <c r="AO1396" s="22"/>
      <c r="AP1396" s="22"/>
      <c r="AQ1396" s="22"/>
      <c r="AR1396" s="22"/>
      <c r="AS1396" s="22"/>
      <c r="AT1396" s="22"/>
      <c r="AU1396" s="22"/>
      <c r="AV1396" s="22"/>
      <c r="AW1396" s="22"/>
      <c r="AX1396" s="22"/>
      <c r="AY1396" s="22"/>
      <c r="AZ1396" s="22"/>
      <c r="BA1396" s="22"/>
      <c r="BB1396" s="22"/>
      <c r="BC1396" s="22"/>
      <c r="BD1396" s="22"/>
      <c r="BE1396" s="22"/>
      <c r="BF1396" s="22"/>
      <c r="BG1396" s="22"/>
      <c r="BH1396" s="22"/>
      <c r="BI1396" s="22"/>
    </row>
    <row r="1397">
      <c r="A1397" s="25"/>
      <c r="B1397" s="50"/>
      <c r="C1397" s="56"/>
      <c r="D1397" s="120"/>
      <c r="E1397" s="53"/>
      <c r="H1397" s="106"/>
      <c r="I1397" s="72"/>
      <c r="J1397" s="21"/>
      <c r="K1397" s="21"/>
      <c r="L1397" s="21"/>
      <c r="M1397" s="22"/>
      <c r="N1397" s="22"/>
      <c r="O1397" s="22"/>
      <c r="P1397" s="22"/>
      <c r="Q1397" s="22"/>
      <c r="R1397" s="23"/>
      <c r="S1397" s="22"/>
      <c r="T1397" s="22"/>
      <c r="U1397" s="22"/>
      <c r="V1397" s="22"/>
      <c r="W1397" s="24"/>
      <c r="X1397" s="24"/>
      <c r="Y1397" s="22"/>
      <c r="Z1397" s="22"/>
      <c r="AA1397" s="22"/>
      <c r="AB1397" s="22"/>
      <c r="AC1397" s="22"/>
      <c r="AD1397" s="22"/>
      <c r="AE1397" s="22"/>
      <c r="AF1397" s="22"/>
      <c r="AG1397" s="22"/>
      <c r="AH1397" s="22"/>
      <c r="AI1397" s="22"/>
      <c r="AJ1397" s="22"/>
      <c r="AK1397" s="22"/>
      <c r="AL1397" s="22"/>
      <c r="AM1397" s="22"/>
      <c r="AN1397" s="22"/>
      <c r="AO1397" s="22"/>
      <c r="AP1397" s="22"/>
      <c r="AQ1397" s="22"/>
      <c r="AR1397" s="22"/>
      <c r="AS1397" s="22"/>
      <c r="AT1397" s="22"/>
      <c r="AU1397" s="22"/>
      <c r="AV1397" s="22"/>
      <c r="AW1397" s="22"/>
      <c r="AX1397" s="22"/>
      <c r="AY1397" s="22"/>
      <c r="AZ1397" s="22"/>
      <c r="BA1397" s="22"/>
      <c r="BB1397" s="22"/>
      <c r="BC1397" s="22"/>
      <c r="BD1397" s="22"/>
      <c r="BE1397" s="22"/>
      <c r="BF1397" s="22"/>
      <c r="BG1397" s="22"/>
      <c r="BH1397" s="22"/>
      <c r="BI1397" s="22"/>
    </row>
    <row r="1398">
      <c r="A1398" s="25"/>
      <c r="B1398" s="50"/>
      <c r="C1398" s="56"/>
      <c r="D1398" s="120"/>
      <c r="E1398" s="53"/>
      <c r="H1398" s="106"/>
      <c r="I1398" s="72"/>
      <c r="J1398" s="21"/>
      <c r="K1398" s="21"/>
      <c r="L1398" s="21"/>
      <c r="M1398" s="22"/>
      <c r="N1398" s="22"/>
      <c r="O1398" s="22"/>
      <c r="P1398" s="22"/>
      <c r="Q1398" s="22"/>
      <c r="R1398" s="23"/>
      <c r="S1398" s="22"/>
      <c r="T1398" s="22"/>
      <c r="U1398" s="22"/>
      <c r="V1398" s="22"/>
      <c r="W1398" s="24"/>
      <c r="X1398" s="24"/>
      <c r="Y1398" s="22"/>
      <c r="Z1398" s="22"/>
      <c r="AA1398" s="22"/>
      <c r="AB1398" s="22"/>
      <c r="AC1398" s="22"/>
      <c r="AD1398" s="22"/>
      <c r="AE1398" s="22"/>
      <c r="AF1398" s="22"/>
      <c r="AG1398" s="22"/>
      <c r="AH1398" s="22"/>
      <c r="AI1398" s="22"/>
      <c r="AJ1398" s="22"/>
      <c r="AK1398" s="22"/>
      <c r="AL1398" s="22"/>
      <c r="AM1398" s="22"/>
      <c r="AN1398" s="22"/>
      <c r="AO1398" s="22"/>
      <c r="AP1398" s="22"/>
      <c r="AQ1398" s="22"/>
      <c r="AR1398" s="22"/>
      <c r="AS1398" s="22"/>
      <c r="AT1398" s="22"/>
      <c r="AU1398" s="22"/>
      <c r="AV1398" s="22"/>
      <c r="AW1398" s="22"/>
      <c r="AX1398" s="22"/>
      <c r="AY1398" s="22"/>
      <c r="AZ1398" s="22"/>
      <c r="BA1398" s="22"/>
      <c r="BB1398" s="22"/>
      <c r="BC1398" s="22"/>
      <c r="BD1398" s="22"/>
      <c r="BE1398" s="22"/>
      <c r="BF1398" s="22"/>
      <c r="BG1398" s="22"/>
      <c r="BH1398" s="22"/>
      <c r="BI1398" s="22"/>
    </row>
    <row r="1399">
      <c r="A1399" s="25"/>
      <c r="B1399" s="50"/>
      <c r="C1399" s="56"/>
      <c r="D1399" s="120"/>
      <c r="E1399" s="53"/>
      <c r="H1399" s="106"/>
      <c r="I1399" s="72"/>
      <c r="J1399" s="21"/>
      <c r="K1399" s="21"/>
      <c r="L1399" s="21"/>
      <c r="M1399" s="22"/>
      <c r="N1399" s="22"/>
      <c r="O1399" s="22"/>
      <c r="P1399" s="22"/>
      <c r="Q1399" s="22"/>
      <c r="R1399" s="23"/>
      <c r="S1399" s="22"/>
      <c r="T1399" s="22"/>
      <c r="U1399" s="22"/>
      <c r="V1399" s="22"/>
      <c r="W1399" s="24"/>
      <c r="X1399" s="24"/>
      <c r="Y1399" s="22"/>
      <c r="Z1399" s="22"/>
      <c r="AA1399" s="22"/>
      <c r="AB1399" s="22"/>
      <c r="AC1399" s="22"/>
      <c r="AD1399" s="22"/>
      <c r="AE1399" s="22"/>
      <c r="AF1399" s="22"/>
      <c r="AG1399" s="22"/>
      <c r="AH1399" s="22"/>
      <c r="AI1399" s="22"/>
      <c r="AJ1399" s="22"/>
      <c r="AK1399" s="22"/>
      <c r="AL1399" s="22"/>
      <c r="AM1399" s="22"/>
      <c r="AN1399" s="22"/>
      <c r="AO1399" s="22"/>
      <c r="AP1399" s="22"/>
      <c r="AQ1399" s="22"/>
      <c r="AR1399" s="22"/>
      <c r="AS1399" s="22"/>
      <c r="AT1399" s="22"/>
      <c r="AU1399" s="22"/>
      <c r="AV1399" s="22"/>
      <c r="AW1399" s="22"/>
      <c r="AX1399" s="22"/>
      <c r="AY1399" s="22"/>
      <c r="AZ1399" s="22"/>
      <c r="BA1399" s="22"/>
      <c r="BB1399" s="22"/>
      <c r="BC1399" s="22"/>
      <c r="BD1399" s="22"/>
      <c r="BE1399" s="22"/>
      <c r="BF1399" s="22"/>
      <c r="BG1399" s="22"/>
      <c r="BH1399" s="22"/>
      <c r="BI1399" s="22"/>
    </row>
    <row r="1400">
      <c r="A1400" s="25"/>
      <c r="B1400" s="50"/>
      <c r="C1400" s="56"/>
      <c r="D1400" s="120"/>
      <c r="E1400" s="53"/>
      <c r="H1400" s="106"/>
      <c r="I1400" s="72"/>
      <c r="J1400" s="21"/>
      <c r="K1400" s="21"/>
      <c r="L1400" s="21"/>
      <c r="M1400" s="22"/>
      <c r="N1400" s="22"/>
      <c r="O1400" s="22"/>
      <c r="P1400" s="22"/>
      <c r="Q1400" s="22"/>
      <c r="R1400" s="23"/>
      <c r="S1400" s="22"/>
      <c r="T1400" s="22"/>
      <c r="U1400" s="22"/>
      <c r="V1400" s="22"/>
      <c r="W1400" s="24"/>
      <c r="X1400" s="24"/>
      <c r="Y1400" s="22"/>
      <c r="Z1400" s="22"/>
      <c r="AA1400" s="22"/>
      <c r="AB1400" s="22"/>
      <c r="AC1400" s="22"/>
      <c r="AD1400" s="22"/>
      <c r="AE1400" s="22"/>
      <c r="AF1400" s="22"/>
      <c r="AG1400" s="22"/>
      <c r="AH1400" s="22"/>
      <c r="AI1400" s="22"/>
      <c r="AJ1400" s="22"/>
      <c r="AK1400" s="22"/>
      <c r="AL1400" s="22"/>
      <c r="AM1400" s="22"/>
      <c r="AN1400" s="22"/>
      <c r="AO1400" s="22"/>
      <c r="AP1400" s="22"/>
      <c r="AQ1400" s="22"/>
      <c r="AR1400" s="22"/>
      <c r="AS1400" s="22"/>
      <c r="AT1400" s="22"/>
      <c r="AU1400" s="22"/>
      <c r="AV1400" s="22"/>
      <c r="AW1400" s="22"/>
      <c r="AX1400" s="22"/>
      <c r="AY1400" s="22"/>
      <c r="AZ1400" s="22"/>
      <c r="BA1400" s="22"/>
      <c r="BB1400" s="22"/>
      <c r="BC1400" s="22"/>
      <c r="BD1400" s="22"/>
      <c r="BE1400" s="22"/>
      <c r="BF1400" s="22"/>
      <c r="BG1400" s="22"/>
      <c r="BH1400" s="22"/>
      <c r="BI1400" s="22"/>
    </row>
    <row r="1401">
      <c r="A1401" s="25"/>
      <c r="B1401" s="50"/>
      <c r="C1401" s="56"/>
      <c r="D1401" s="120"/>
      <c r="E1401" s="53"/>
      <c r="H1401" s="106"/>
      <c r="I1401" s="72"/>
      <c r="J1401" s="21"/>
      <c r="K1401" s="21"/>
      <c r="L1401" s="21"/>
      <c r="M1401" s="22"/>
      <c r="N1401" s="22"/>
      <c r="O1401" s="22"/>
      <c r="P1401" s="22"/>
      <c r="Q1401" s="22"/>
      <c r="R1401" s="23"/>
      <c r="S1401" s="22"/>
      <c r="T1401" s="22"/>
      <c r="U1401" s="22"/>
      <c r="V1401" s="22"/>
      <c r="W1401" s="24"/>
      <c r="X1401" s="24"/>
      <c r="Y1401" s="22"/>
      <c r="Z1401" s="22"/>
      <c r="AA1401" s="22"/>
      <c r="AB1401" s="22"/>
      <c r="AC1401" s="22"/>
      <c r="AD1401" s="22"/>
      <c r="AE1401" s="22"/>
      <c r="AF1401" s="22"/>
      <c r="AG1401" s="22"/>
      <c r="AH1401" s="22"/>
      <c r="AI1401" s="22"/>
      <c r="AJ1401" s="22"/>
      <c r="AK1401" s="22"/>
      <c r="AL1401" s="22"/>
      <c r="AM1401" s="22"/>
      <c r="AN1401" s="22"/>
      <c r="AO1401" s="22"/>
      <c r="AP1401" s="22"/>
      <c r="AQ1401" s="22"/>
      <c r="AR1401" s="22"/>
      <c r="AS1401" s="22"/>
      <c r="AT1401" s="22"/>
      <c r="AU1401" s="22"/>
      <c r="AV1401" s="22"/>
      <c r="AW1401" s="22"/>
      <c r="AX1401" s="22"/>
      <c r="AY1401" s="22"/>
      <c r="AZ1401" s="22"/>
      <c r="BA1401" s="22"/>
      <c r="BB1401" s="22"/>
      <c r="BC1401" s="22"/>
      <c r="BD1401" s="22"/>
      <c r="BE1401" s="22"/>
      <c r="BF1401" s="22"/>
      <c r="BG1401" s="22"/>
      <c r="BH1401" s="22"/>
      <c r="BI1401" s="22"/>
    </row>
    <row r="1402">
      <c r="A1402" s="25"/>
      <c r="B1402" s="50"/>
      <c r="C1402" s="56"/>
      <c r="D1402" s="120"/>
      <c r="E1402" s="53"/>
      <c r="H1402" s="106"/>
      <c r="I1402" s="72"/>
      <c r="J1402" s="21"/>
      <c r="K1402" s="21"/>
      <c r="L1402" s="21"/>
      <c r="M1402" s="22"/>
      <c r="N1402" s="22"/>
      <c r="O1402" s="22"/>
      <c r="P1402" s="22"/>
      <c r="Q1402" s="22"/>
      <c r="R1402" s="23"/>
      <c r="S1402" s="22"/>
      <c r="T1402" s="22"/>
      <c r="U1402" s="22"/>
      <c r="V1402" s="22"/>
      <c r="W1402" s="24"/>
      <c r="X1402" s="24"/>
      <c r="Y1402" s="22"/>
      <c r="Z1402" s="22"/>
      <c r="AA1402" s="22"/>
      <c r="AB1402" s="22"/>
      <c r="AC1402" s="22"/>
      <c r="AD1402" s="22"/>
      <c r="AE1402" s="22"/>
      <c r="AF1402" s="22"/>
      <c r="AG1402" s="22"/>
      <c r="AH1402" s="22"/>
      <c r="AI1402" s="22"/>
      <c r="AJ1402" s="22"/>
      <c r="AK1402" s="22"/>
      <c r="AL1402" s="22"/>
      <c r="AM1402" s="22"/>
      <c r="AN1402" s="22"/>
      <c r="AO1402" s="22"/>
      <c r="AP1402" s="22"/>
      <c r="AQ1402" s="22"/>
      <c r="AR1402" s="22"/>
      <c r="AS1402" s="22"/>
      <c r="AT1402" s="22"/>
      <c r="AU1402" s="22"/>
      <c r="AV1402" s="22"/>
      <c r="AW1402" s="22"/>
      <c r="AX1402" s="22"/>
      <c r="AY1402" s="22"/>
      <c r="AZ1402" s="22"/>
      <c r="BA1402" s="22"/>
      <c r="BB1402" s="22"/>
      <c r="BC1402" s="22"/>
      <c r="BD1402" s="22"/>
      <c r="BE1402" s="22"/>
      <c r="BF1402" s="22"/>
      <c r="BG1402" s="22"/>
      <c r="BH1402" s="22"/>
      <c r="BI1402" s="22"/>
    </row>
    <row r="1403">
      <c r="A1403" s="25"/>
      <c r="B1403" s="50"/>
      <c r="C1403" s="56"/>
      <c r="D1403" s="120"/>
      <c r="E1403" s="53"/>
      <c r="H1403" s="106"/>
      <c r="I1403" s="72"/>
      <c r="J1403" s="21"/>
      <c r="K1403" s="21"/>
      <c r="L1403" s="21"/>
      <c r="M1403" s="22"/>
      <c r="N1403" s="22"/>
      <c r="O1403" s="22"/>
      <c r="P1403" s="22"/>
      <c r="Q1403" s="22"/>
      <c r="R1403" s="23"/>
      <c r="S1403" s="22"/>
      <c r="T1403" s="22"/>
      <c r="U1403" s="22"/>
      <c r="V1403" s="22"/>
      <c r="W1403" s="24"/>
      <c r="X1403" s="24"/>
      <c r="Y1403" s="22"/>
      <c r="Z1403" s="22"/>
      <c r="AA1403" s="22"/>
      <c r="AB1403" s="22"/>
      <c r="AC1403" s="22"/>
      <c r="AD1403" s="22"/>
      <c r="AE1403" s="22"/>
      <c r="AF1403" s="22"/>
      <c r="AG1403" s="22"/>
      <c r="AH1403" s="22"/>
      <c r="AI1403" s="22"/>
      <c r="AJ1403" s="22"/>
      <c r="AK1403" s="22"/>
      <c r="AL1403" s="22"/>
      <c r="AM1403" s="22"/>
      <c r="AN1403" s="22"/>
      <c r="AO1403" s="22"/>
      <c r="AP1403" s="22"/>
      <c r="AQ1403" s="22"/>
      <c r="AR1403" s="22"/>
      <c r="AS1403" s="22"/>
      <c r="AT1403" s="22"/>
      <c r="AU1403" s="22"/>
      <c r="AV1403" s="22"/>
      <c r="AW1403" s="22"/>
      <c r="AX1403" s="22"/>
      <c r="AY1403" s="22"/>
      <c r="AZ1403" s="22"/>
      <c r="BA1403" s="22"/>
      <c r="BB1403" s="22"/>
      <c r="BC1403" s="22"/>
      <c r="BD1403" s="22"/>
      <c r="BE1403" s="22"/>
      <c r="BF1403" s="22"/>
      <c r="BG1403" s="22"/>
      <c r="BH1403" s="22"/>
      <c r="BI1403" s="22"/>
    </row>
    <row r="1404">
      <c r="A1404" s="25"/>
      <c r="B1404" s="50"/>
      <c r="C1404" s="56"/>
      <c r="D1404" s="120"/>
      <c r="E1404" s="53"/>
      <c r="H1404" s="106"/>
      <c r="I1404" s="72"/>
      <c r="J1404" s="21"/>
      <c r="K1404" s="21"/>
      <c r="L1404" s="21"/>
      <c r="M1404" s="22"/>
      <c r="N1404" s="22"/>
      <c r="O1404" s="22"/>
      <c r="P1404" s="22"/>
      <c r="Q1404" s="22"/>
      <c r="R1404" s="23"/>
      <c r="S1404" s="22"/>
      <c r="T1404" s="22"/>
      <c r="U1404" s="22"/>
      <c r="V1404" s="22"/>
      <c r="W1404" s="24"/>
      <c r="X1404" s="24"/>
      <c r="Y1404" s="22"/>
      <c r="Z1404" s="22"/>
      <c r="AA1404" s="22"/>
      <c r="AB1404" s="22"/>
      <c r="AC1404" s="22"/>
      <c r="AD1404" s="22"/>
      <c r="AE1404" s="22"/>
      <c r="AF1404" s="22"/>
      <c r="AG1404" s="22"/>
      <c r="AH1404" s="22"/>
      <c r="AI1404" s="22"/>
      <c r="AJ1404" s="22"/>
      <c r="AK1404" s="22"/>
      <c r="AL1404" s="22"/>
      <c r="AM1404" s="22"/>
      <c r="AN1404" s="22"/>
      <c r="AO1404" s="22"/>
      <c r="AP1404" s="22"/>
      <c r="AQ1404" s="22"/>
      <c r="AR1404" s="22"/>
      <c r="AS1404" s="22"/>
      <c r="AT1404" s="22"/>
      <c r="AU1404" s="22"/>
      <c r="AV1404" s="22"/>
      <c r="AW1404" s="22"/>
      <c r="AX1404" s="22"/>
      <c r="AY1404" s="22"/>
      <c r="AZ1404" s="22"/>
      <c r="BA1404" s="22"/>
      <c r="BB1404" s="22"/>
      <c r="BC1404" s="22"/>
      <c r="BD1404" s="22"/>
      <c r="BE1404" s="22"/>
      <c r="BF1404" s="22"/>
      <c r="BG1404" s="22"/>
      <c r="BH1404" s="22"/>
      <c r="BI1404" s="22"/>
    </row>
    <row r="1405">
      <c r="A1405" s="25"/>
      <c r="B1405" s="50"/>
      <c r="C1405" s="56"/>
      <c r="D1405" s="120"/>
      <c r="E1405" s="53"/>
      <c r="H1405" s="106"/>
      <c r="I1405" s="72"/>
      <c r="J1405" s="21"/>
      <c r="K1405" s="21"/>
      <c r="L1405" s="21"/>
      <c r="M1405" s="22"/>
      <c r="N1405" s="22"/>
      <c r="O1405" s="22"/>
      <c r="P1405" s="22"/>
      <c r="Q1405" s="22"/>
      <c r="R1405" s="23"/>
      <c r="S1405" s="22"/>
      <c r="T1405" s="22"/>
      <c r="U1405" s="22"/>
      <c r="V1405" s="22"/>
      <c r="W1405" s="24"/>
      <c r="X1405" s="24"/>
      <c r="Y1405" s="22"/>
      <c r="Z1405" s="22"/>
      <c r="AA1405" s="22"/>
      <c r="AB1405" s="22"/>
      <c r="AC1405" s="22"/>
      <c r="AD1405" s="22"/>
      <c r="AE1405" s="22"/>
      <c r="AF1405" s="22"/>
      <c r="AG1405" s="22"/>
      <c r="AH1405" s="22"/>
      <c r="AI1405" s="22"/>
      <c r="AJ1405" s="22"/>
      <c r="AK1405" s="22"/>
      <c r="AL1405" s="22"/>
      <c r="AM1405" s="22"/>
      <c r="AN1405" s="22"/>
      <c r="AO1405" s="22"/>
      <c r="AP1405" s="22"/>
      <c r="AQ1405" s="22"/>
      <c r="AR1405" s="22"/>
      <c r="AS1405" s="22"/>
      <c r="AT1405" s="22"/>
      <c r="AU1405" s="22"/>
      <c r="AV1405" s="22"/>
      <c r="AW1405" s="22"/>
      <c r="AX1405" s="22"/>
      <c r="AY1405" s="22"/>
      <c r="AZ1405" s="22"/>
      <c r="BA1405" s="22"/>
      <c r="BB1405" s="22"/>
      <c r="BC1405" s="22"/>
      <c r="BD1405" s="22"/>
      <c r="BE1405" s="22"/>
      <c r="BF1405" s="22"/>
      <c r="BG1405" s="22"/>
      <c r="BH1405" s="22"/>
      <c r="BI1405" s="22"/>
    </row>
    <row r="1406">
      <c r="A1406" s="25"/>
      <c r="B1406" s="50"/>
      <c r="C1406" s="56"/>
      <c r="D1406" s="120"/>
      <c r="E1406" s="53"/>
      <c r="H1406" s="106"/>
      <c r="I1406" s="72"/>
      <c r="J1406" s="21"/>
      <c r="K1406" s="21"/>
      <c r="L1406" s="21"/>
      <c r="M1406" s="22"/>
      <c r="N1406" s="22"/>
      <c r="O1406" s="22"/>
      <c r="P1406" s="22"/>
      <c r="Q1406" s="22"/>
      <c r="R1406" s="23"/>
      <c r="S1406" s="22"/>
      <c r="T1406" s="22"/>
      <c r="U1406" s="22"/>
      <c r="V1406" s="22"/>
      <c r="W1406" s="24"/>
      <c r="X1406" s="24"/>
      <c r="Y1406" s="22"/>
      <c r="Z1406" s="22"/>
      <c r="AA1406" s="22"/>
      <c r="AB1406" s="22"/>
      <c r="AC1406" s="22"/>
      <c r="AD1406" s="22"/>
      <c r="AE1406" s="22"/>
      <c r="AF1406" s="22"/>
      <c r="AG1406" s="22"/>
      <c r="AH1406" s="22"/>
      <c r="AI1406" s="22"/>
      <c r="AJ1406" s="22"/>
      <c r="AK1406" s="22"/>
      <c r="AL1406" s="22"/>
      <c r="AM1406" s="22"/>
      <c r="AN1406" s="22"/>
      <c r="AO1406" s="22"/>
      <c r="AP1406" s="22"/>
      <c r="AQ1406" s="22"/>
      <c r="AR1406" s="22"/>
      <c r="AS1406" s="22"/>
      <c r="AT1406" s="22"/>
      <c r="AU1406" s="22"/>
      <c r="AV1406" s="22"/>
      <c r="AW1406" s="22"/>
      <c r="AX1406" s="22"/>
      <c r="AY1406" s="22"/>
      <c r="AZ1406" s="22"/>
      <c r="BA1406" s="22"/>
      <c r="BB1406" s="22"/>
      <c r="BC1406" s="22"/>
      <c r="BD1406" s="22"/>
      <c r="BE1406" s="22"/>
      <c r="BF1406" s="22"/>
      <c r="BG1406" s="22"/>
      <c r="BH1406" s="22"/>
      <c r="BI1406" s="22"/>
    </row>
    <row r="1407">
      <c r="A1407" s="25"/>
      <c r="B1407" s="50"/>
      <c r="C1407" s="56"/>
      <c r="D1407" s="120"/>
      <c r="E1407" s="53"/>
      <c r="H1407" s="106"/>
      <c r="I1407" s="72"/>
      <c r="J1407" s="21"/>
      <c r="K1407" s="21"/>
      <c r="L1407" s="21"/>
      <c r="M1407" s="22"/>
      <c r="N1407" s="22"/>
      <c r="O1407" s="22"/>
      <c r="P1407" s="22"/>
      <c r="Q1407" s="22"/>
      <c r="R1407" s="23"/>
      <c r="S1407" s="22"/>
      <c r="T1407" s="22"/>
      <c r="U1407" s="22"/>
      <c r="V1407" s="22"/>
      <c r="W1407" s="24"/>
      <c r="X1407" s="24"/>
      <c r="Y1407" s="22"/>
      <c r="Z1407" s="22"/>
      <c r="AA1407" s="22"/>
      <c r="AB1407" s="22"/>
      <c r="AC1407" s="22"/>
      <c r="AD1407" s="22"/>
      <c r="AE1407" s="22"/>
      <c r="AF1407" s="22"/>
      <c r="AG1407" s="22"/>
      <c r="AH1407" s="22"/>
      <c r="AI1407" s="22"/>
      <c r="AJ1407" s="22"/>
      <c r="AK1407" s="22"/>
      <c r="AL1407" s="22"/>
      <c r="AM1407" s="22"/>
      <c r="AN1407" s="22"/>
      <c r="AO1407" s="22"/>
      <c r="AP1407" s="22"/>
      <c r="AQ1407" s="22"/>
      <c r="AR1407" s="22"/>
      <c r="AS1407" s="22"/>
      <c r="AT1407" s="22"/>
      <c r="AU1407" s="22"/>
      <c r="AV1407" s="22"/>
      <c r="AW1407" s="22"/>
      <c r="AX1407" s="22"/>
      <c r="AY1407" s="22"/>
      <c r="AZ1407" s="22"/>
      <c r="BA1407" s="22"/>
      <c r="BB1407" s="22"/>
      <c r="BC1407" s="22"/>
      <c r="BD1407" s="22"/>
      <c r="BE1407" s="22"/>
      <c r="BF1407" s="22"/>
      <c r="BG1407" s="22"/>
      <c r="BH1407" s="22"/>
      <c r="BI1407" s="22"/>
    </row>
    <row r="1408">
      <c r="A1408" s="25"/>
      <c r="B1408" s="50"/>
      <c r="C1408" s="56"/>
      <c r="D1408" s="120"/>
      <c r="E1408" s="53"/>
      <c r="H1408" s="106"/>
      <c r="I1408" s="72"/>
      <c r="J1408" s="21"/>
      <c r="K1408" s="21"/>
      <c r="L1408" s="21"/>
      <c r="M1408" s="22"/>
      <c r="N1408" s="22"/>
      <c r="O1408" s="22"/>
      <c r="P1408" s="22"/>
      <c r="Q1408" s="22"/>
      <c r="R1408" s="23"/>
      <c r="S1408" s="22"/>
      <c r="T1408" s="22"/>
      <c r="U1408" s="22"/>
      <c r="V1408" s="22"/>
      <c r="W1408" s="24"/>
      <c r="X1408" s="24"/>
      <c r="Y1408" s="22"/>
      <c r="Z1408" s="22"/>
      <c r="AA1408" s="22"/>
      <c r="AB1408" s="22"/>
      <c r="AC1408" s="22"/>
      <c r="AD1408" s="22"/>
      <c r="AE1408" s="22"/>
      <c r="AF1408" s="22"/>
      <c r="AG1408" s="22"/>
      <c r="AH1408" s="22"/>
      <c r="AI1408" s="22"/>
      <c r="AJ1408" s="22"/>
      <c r="AK1408" s="22"/>
      <c r="AL1408" s="22"/>
      <c r="AM1408" s="22"/>
      <c r="AN1408" s="22"/>
      <c r="AO1408" s="22"/>
      <c r="AP1408" s="22"/>
      <c r="AQ1408" s="22"/>
      <c r="AR1408" s="22"/>
      <c r="AS1408" s="22"/>
      <c r="AT1408" s="22"/>
      <c r="AU1408" s="22"/>
      <c r="AV1408" s="22"/>
      <c r="AW1408" s="22"/>
      <c r="AX1408" s="22"/>
      <c r="AY1408" s="22"/>
      <c r="AZ1408" s="22"/>
      <c r="BA1408" s="22"/>
      <c r="BB1408" s="22"/>
      <c r="BC1408" s="22"/>
      <c r="BD1408" s="22"/>
      <c r="BE1408" s="22"/>
      <c r="BF1408" s="22"/>
      <c r="BG1408" s="22"/>
      <c r="BH1408" s="22"/>
      <c r="BI1408" s="22"/>
    </row>
    <row r="1409">
      <c r="A1409" s="25"/>
      <c r="B1409" s="50"/>
      <c r="C1409" s="56"/>
      <c r="D1409" s="120"/>
      <c r="E1409" s="53"/>
      <c r="H1409" s="106"/>
      <c r="I1409" s="72"/>
      <c r="J1409" s="21"/>
      <c r="K1409" s="21"/>
      <c r="L1409" s="21"/>
      <c r="M1409" s="22"/>
      <c r="N1409" s="22"/>
      <c r="O1409" s="22"/>
      <c r="P1409" s="22"/>
      <c r="Q1409" s="22"/>
      <c r="R1409" s="23"/>
      <c r="S1409" s="22"/>
      <c r="T1409" s="22"/>
      <c r="U1409" s="22"/>
      <c r="V1409" s="22"/>
      <c r="W1409" s="24"/>
      <c r="X1409" s="24"/>
      <c r="Y1409" s="22"/>
      <c r="Z1409" s="22"/>
      <c r="AA1409" s="22"/>
      <c r="AB1409" s="22"/>
      <c r="AC1409" s="22"/>
      <c r="AD1409" s="22"/>
      <c r="AE1409" s="22"/>
      <c r="AF1409" s="22"/>
      <c r="AG1409" s="22"/>
      <c r="AH1409" s="22"/>
      <c r="AI1409" s="22"/>
      <c r="AJ1409" s="22"/>
      <c r="AK1409" s="22"/>
      <c r="AL1409" s="22"/>
      <c r="AM1409" s="22"/>
      <c r="AN1409" s="22"/>
      <c r="AO1409" s="22"/>
      <c r="AP1409" s="22"/>
      <c r="AQ1409" s="22"/>
      <c r="AR1409" s="22"/>
      <c r="AS1409" s="22"/>
      <c r="AT1409" s="22"/>
      <c r="AU1409" s="22"/>
      <c r="AV1409" s="22"/>
      <c r="AW1409" s="22"/>
      <c r="AX1409" s="22"/>
      <c r="AY1409" s="22"/>
      <c r="AZ1409" s="22"/>
      <c r="BA1409" s="22"/>
      <c r="BB1409" s="22"/>
      <c r="BC1409" s="22"/>
      <c r="BD1409" s="22"/>
      <c r="BE1409" s="22"/>
      <c r="BF1409" s="22"/>
      <c r="BG1409" s="22"/>
      <c r="BH1409" s="22"/>
      <c r="BI1409" s="22"/>
    </row>
    <row r="1410">
      <c r="A1410" s="25"/>
      <c r="B1410" s="50"/>
      <c r="C1410" s="56"/>
      <c r="D1410" s="120"/>
      <c r="E1410" s="53"/>
      <c r="H1410" s="106"/>
      <c r="I1410" s="72"/>
      <c r="J1410" s="21"/>
      <c r="K1410" s="21"/>
      <c r="L1410" s="21"/>
      <c r="M1410" s="22"/>
      <c r="N1410" s="22"/>
      <c r="O1410" s="22"/>
      <c r="P1410" s="22"/>
      <c r="Q1410" s="22"/>
      <c r="R1410" s="23"/>
      <c r="S1410" s="22"/>
      <c r="T1410" s="22"/>
      <c r="U1410" s="22"/>
      <c r="V1410" s="22"/>
      <c r="W1410" s="24"/>
      <c r="X1410" s="24"/>
      <c r="Y1410" s="22"/>
      <c r="Z1410" s="22"/>
      <c r="AA1410" s="22"/>
      <c r="AB1410" s="22"/>
      <c r="AC1410" s="22"/>
      <c r="AD1410" s="22"/>
      <c r="AE1410" s="22"/>
      <c r="AF1410" s="22"/>
      <c r="AG1410" s="22"/>
      <c r="AH1410" s="22"/>
      <c r="AI1410" s="22"/>
      <c r="AJ1410" s="22"/>
      <c r="AK1410" s="22"/>
      <c r="AL1410" s="22"/>
      <c r="AM1410" s="22"/>
      <c r="AN1410" s="22"/>
      <c r="AO1410" s="22"/>
      <c r="AP1410" s="22"/>
      <c r="AQ1410" s="22"/>
      <c r="AR1410" s="22"/>
      <c r="AS1410" s="22"/>
      <c r="AT1410" s="22"/>
      <c r="AU1410" s="22"/>
      <c r="AV1410" s="22"/>
      <c r="AW1410" s="22"/>
      <c r="AX1410" s="22"/>
      <c r="AY1410" s="22"/>
      <c r="AZ1410" s="22"/>
      <c r="BA1410" s="22"/>
      <c r="BB1410" s="22"/>
      <c r="BC1410" s="22"/>
      <c r="BD1410" s="22"/>
      <c r="BE1410" s="22"/>
      <c r="BF1410" s="22"/>
      <c r="BG1410" s="22"/>
      <c r="BH1410" s="22"/>
      <c r="BI1410" s="22"/>
    </row>
    <row r="1411">
      <c r="A1411" s="25"/>
      <c r="B1411" s="50"/>
      <c r="C1411" s="56"/>
      <c r="D1411" s="120"/>
      <c r="E1411" s="53"/>
      <c r="H1411" s="106"/>
      <c r="I1411" s="72"/>
      <c r="J1411" s="21"/>
      <c r="K1411" s="21"/>
      <c r="L1411" s="21"/>
      <c r="M1411" s="22"/>
      <c r="N1411" s="22"/>
      <c r="O1411" s="22"/>
      <c r="P1411" s="22"/>
      <c r="Q1411" s="22"/>
      <c r="R1411" s="23"/>
      <c r="S1411" s="22"/>
      <c r="T1411" s="22"/>
      <c r="U1411" s="22"/>
      <c r="V1411" s="22"/>
      <c r="W1411" s="24"/>
      <c r="X1411" s="24"/>
      <c r="Y1411" s="22"/>
      <c r="Z1411" s="22"/>
      <c r="AA1411" s="22"/>
      <c r="AB1411" s="22"/>
      <c r="AC1411" s="22"/>
      <c r="AD1411" s="22"/>
      <c r="AE1411" s="22"/>
      <c r="AF1411" s="22"/>
      <c r="AG1411" s="22"/>
      <c r="AH1411" s="22"/>
      <c r="AI1411" s="22"/>
      <c r="AJ1411" s="22"/>
      <c r="AK1411" s="22"/>
      <c r="AL1411" s="22"/>
      <c r="AM1411" s="22"/>
      <c r="AN1411" s="22"/>
      <c r="AO1411" s="22"/>
      <c r="AP1411" s="22"/>
      <c r="AQ1411" s="22"/>
      <c r="AR1411" s="22"/>
      <c r="AS1411" s="22"/>
      <c r="AT1411" s="22"/>
      <c r="AU1411" s="22"/>
      <c r="AV1411" s="22"/>
      <c r="AW1411" s="22"/>
      <c r="AX1411" s="22"/>
      <c r="AY1411" s="22"/>
      <c r="AZ1411" s="22"/>
      <c r="BA1411" s="22"/>
      <c r="BB1411" s="22"/>
      <c r="BC1411" s="22"/>
      <c r="BD1411" s="22"/>
      <c r="BE1411" s="22"/>
      <c r="BF1411" s="22"/>
      <c r="BG1411" s="22"/>
      <c r="BH1411" s="22"/>
      <c r="BI1411" s="22"/>
    </row>
    <row r="1412">
      <c r="A1412" s="25"/>
      <c r="B1412" s="50"/>
      <c r="C1412" s="56"/>
      <c r="D1412" s="120"/>
      <c r="E1412" s="53"/>
      <c r="H1412" s="106"/>
      <c r="I1412" s="72"/>
      <c r="J1412" s="21"/>
      <c r="K1412" s="21"/>
      <c r="L1412" s="21"/>
      <c r="M1412" s="22"/>
      <c r="N1412" s="22"/>
      <c r="O1412" s="22"/>
      <c r="P1412" s="22"/>
      <c r="Q1412" s="22"/>
      <c r="R1412" s="23"/>
      <c r="S1412" s="22"/>
      <c r="T1412" s="22"/>
      <c r="U1412" s="22"/>
      <c r="V1412" s="22"/>
      <c r="W1412" s="24"/>
      <c r="X1412" s="24"/>
      <c r="Y1412" s="22"/>
      <c r="Z1412" s="22"/>
      <c r="AA1412" s="22"/>
      <c r="AB1412" s="22"/>
      <c r="AC1412" s="22"/>
      <c r="AD1412" s="22"/>
      <c r="AE1412" s="22"/>
      <c r="AF1412" s="22"/>
      <c r="AG1412" s="22"/>
      <c r="AH1412" s="22"/>
      <c r="AI1412" s="22"/>
      <c r="AJ1412" s="22"/>
      <c r="AK1412" s="22"/>
      <c r="AL1412" s="22"/>
      <c r="AM1412" s="22"/>
      <c r="AN1412" s="22"/>
      <c r="AO1412" s="22"/>
      <c r="AP1412" s="22"/>
      <c r="AQ1412" s="22"/>
      <c r="AR1412" s="22"/>
      <c r="AS1412" s="22"/>
      <c r="AT1412" s="22"/>
      <c r="AU1412" s="22"/>
      <c r="AV1412" s="22"/>
      <c r="AW1412" s="22"/>
      <c r="AX1412" s="22"/>
      <c r="AY1412" s="22"/>
      <c r="AZ1412" s="22"/>
      <c r="BA1412" s="22"/>
      <c r="BB1412" s="22"/>
      <c r="BC1412" s="22"/>
      <c r="BD1412" s="22"/>
      <c r="BE1412" s="22"/>
      <c r="BF1412" s="22"/>
      <c r="BG1412" s="22"/>
      <c r="BH1412" s="22"/>
      <c r="BI1412" s="22"/>
    </row>
    <row r="1413">
      <c r="A1413" s="25"/>
      <c r="B1413" s="50"/>
      <c r="C1413" s="56"/>
      <c r="D1413" s="120"/>
      <c r="E1413" s="53"/>
      <c r="H1413" s="106"/>
      <c r="I1413" s="72"/>
      <c r="J1413" s="21"/>
      <c r="K1413" s="21"/>
      <c r="L1413" s="21"/>
      <c r="M1413" s="22"/>
      <c r="N1413" s="22"/>
      <c r="O1413" s="22"/>
      <c r="P1413" s="22"/>
      <c r="Q1413" s="22"/>
      <c r="R1413" s="23"/>
      <c r="S1413" s="22"/>
      <c r="T1413" s="22"/>
      <c r="U1413" s="22"/>
      <c r="V1413" s="22"/>
      <c r="W1413" s="24"/>
      <c r="X1413" s="24"/>
      <c r="Y1413" s="22"/>
      <c r="Z1413" s="22"/>
      <c r="AA1413" s="22"/>
      <c r="AB1413" s="22"/>
      <c r="AC1413" s="22"/>
      <c r="AD1413" s="22"/>
      <c r="AE1413" s="22"/>
      <c r="AF1413" s="22"/>
      <c r="AG1413" s="22"/>
      <c r="AH1413" s="22"/>
      <c r="AI1413" s="22"/>
      <c r="AJ1413" s="22"/>
      <c r="AK1413" s="22"/>
      <c r="AL1413" s="22"/>
      <c r="AM1413" s="22"/>
      <c r="AN1413" s="22"/>
      <c r="AO1413" s="22"/>
      <c r="AP1413" s="22"/>
      <c r="AQ1413" s="22"/>
      <c r="AR1413" s="22"/>
      <c r="AS1413" s="22"/>
      <c r="AT1413" s="22"/>
      <c r="AU1413" s="22"/>
      <c r="AV1413" s="22"/>
      <c r="AW1413" s="22"/>
      <c r="AX1413" s="22"/>
      <c r="AY1413" s="22"/>
      <c r="AZ1413" s="22"/>
      <c r="BA1413" s="22"/>
      <c r="BB1413" s="22"/>
      <c r="BC1413" s="22"/>
      <c r="BD1413" s="22"/>
      <c r="BE1413" s="22"/>
      <c r="BF1413" s="22"/>
      <c r="BG1413" s="22"/>
      <c r="BH1413" s="22"/>
      <c r="BI1413" s="22"/>
    </row>
    <row r="1414">
      <c r="A1414" s="25"/>
      <c r="B1414" s="50"/>
      <c r="C1414" s="56"/>
      <c r="D1414" s="120"/>
      <c r="E1414" s="53"/>
      <c r="H1414" s="106"/>
      <c r="I1414" s="72"/>
      <c r="J1414" s="21"/>
      <c r="K1414" s="21"/>
      <c r="L1414" s="21"/>
      <c r="M1414" s="22"/>
      <c r="N1414" s="22"/>
      <c r="O1414" s="22"/>
      <c r="P1414" s="22"/>
      <c r="Q1414" s="22"/>
      <c r="R1414" s="23"/>
      <c r="S1414" s="22"/>
      <c r="T1414" s="22"/>
      <c r="U1414" s="22"/>
      <c r="V1414" s="22"/>
      <c r="W1414" s="24"/>
      <c r="X1414" s="24"/>
      <c r="Y1414" s="22"/>
      <c r="Z1414" s="22"/>
      <c r="AA1414" s="22"/>
      <c r="AB1414" s="22"/>
      <c r="AC1414" s="22"/>
      <c r="AD1414" s="22"/>
      <c r="AE1414" s="22"/>
      <c r="AF1414" s="22"/>
      <c r="AG1414" s="22"/>
      <c r="AH1414" s="22"/>
      <c r="AI1414" s="22"/>
      <c r="AJ1414" s="22"/>
      <c r="AK1414" s="22"/>
      <c r="AL1414" s="22"/>
      <c r="AM1414" s="22"/>
      <c r="AN1414" s="22"/>
      <c r="AO1414" s="22"/>
      <c r="AP1414" s="22"/>
      <c r="AQ1414" s="22"/>
      <c r="AR1414" s="22"/>
      <c r="AS1414" s="22"/>
      <c r="AT1414" s="22"/>
      <c r="AU1414" s="22"/>
      <c r="AV1414" s="22"/>
      <c r="AW1414" s="22"/>
      <c r="AX1414" s="22"/>
      <c r="AY1414" s="22"/>
      <c r="AZ1414" s="22"/>
      <c r="BA1414" s="22"/>
      <c r="BB1414" s="22"/>
      <c r="BC1414" s="22"/>
      <c r="BD1414" s="22"/>
      <c r="BE1414" s="22"/>
      <c r="BF1414" s="22"/>
      <c r="BG1414" s="22"/>
      <c r="BH1414" s="22"/>
      <c r="BI1414" s="22"/>
    </row>
    <row r="1415">
      <c r="A1415" s="25"/>
      <c r="B1415" s="50"/>
      <c r="C1415" s="56"/>
      <c r="D1415" s="120"/>
      <c r="E1415" s="53"/>
      <c r="H1415" s="106"/>
      <c r="I1415" s="72"/>
      <c r="J1415" s="21"/>
      <c r="K1415" s="21"/>
      <c r="L1415" s="21"/>
      <c r="M1415" s="22"/>
      <c r="N1415" s="22"/>
      <c r="O1415" s="22"/>
      <c r="P1415" s="22"/>
      <c r="Q1415" s="22"/>
      <c r="R1415" s="23"/>
      <c r="S1415" s="22"/>
      <c r="T1415" s="22"/>
      <c r="U1415" s="22"/>
      <c r="V1415" s="22"/>
      <c r="W1415" s="24"/>
      <c r="X1415" s="24"/>
      <c r="Y1415" s="22"/>
      <c r="Z1415" s="22"/>
      <c r="AA1415" s="22"/>
      <c r="AB1415" s="22"/>
      <c r="AC1415" s="22"/>
      <c r="AD1415" s="22"/>
      <c r="AE1415" s="22"/>
      <c r="AF1415" s="22"/>
      <c r="AG1415" s="22"/>
      <c r="AH1415" s="22"/>
      <c r="AI1415" s="22"/>
      <c r="AJ1415" s="22"/>
      <c r="AK1415" s="22"/>
      <c r="AL1415" s="22"/>
      <c r="AM1415" s="22"/>
      <c r="AN1415" s="22"/>
      <c r="AO1415" s="22"/>
      <c r="AP1415" s="22"/>
      <c r="AQ1415" s="22"/>
      <c r="AR1415" s="22"/>
      <c r="AS1415" s="22"/>
      <c r="AT1415" s="22"/>
      <c r="AU1415" s="22"/>
      <c r="AV1415" s="22"/>
      <c r="AW1415" s="22"/>
      <c r="AX1415" s="22"/>
      <c r="AY1415" s="22"/>
      <c r="AZ1415" s="22"/>
      <c r="BA1415" s="22"/>
      <c r="BB1415" s="22"/>
      <c r="BC1415" s="22"/>
      <c r="BD1415" s="22"/>
      <c r="BE1415" s="22"/>
      <c r="BF1415" s="22"/>
      <c r="BG1415" s="22"/>
      <c r="BH1415" s="22"/>
      <c r="BI1415" s="22"/>
    </row>
    <row r="1416">
      <c r="A1416" s="25"/>
      <c r="B1416" s="50"/>
      <c r="C1416" s="56"/>
      <c r="D1416" s="120"/>
      <c r="E1416" s="53"/>
      <c r="H1416" s="106"/>
      <c r="I1416" s="72"/>
      <c r="J1416" s="21"/>
      <c r="K1416" s="21"/>
      <c r="L1416" s="21"/>
      <c r="M1416" s="22"/>
      <c r="N1416" s="22"/>
      <c r="O1416" s="22"/>
      <c r="P1416" s="22"/>
      <c r="Q1416" s="22"/>
      <c r="R1416" s="23"/>
      <c r="S1416" s="22"/>
      <c r="T1416" s="22"/>
      <c r="U1416" s="22"/>
      <c r="V1416" s="22"/>
      <c r="W1416" s="24"/>
      <c r="X1416" s="24"/>
      <c r="Y1416" s="22"/>
      <c r="Z1416" s="22"/>
      <c r="AA1416" s="22"/>
      <c r="AB1416" s="22"/>
      <c r="AC1416" s="22"/>
      <c r="AD1416" s="22"/>
      <c r="AE1416" s="22"/>
      <c r="AF1416" s="22"/>
      <c r="AG1416" s="22"/>
      <c r="AH1416" s="22"/>
      <c r="AI1416" s="22"/>
      <c r="AJ1416" s="22"/>
      <c r="AK1416" s="22"/>
      <c r="AL1416" s="22"/>
      <c r="AM1416" s="22"/>
      <c r="AN1416" s="22"/>
      <c r="AO1416" s="22"/>
      <c r="AP1416" s="22"/>
      <c r="AQ1416" s="22"/>
      <c r="AR1416" s="22"/>
      <c r="AS1416" s="22"/>
      <c r="AT1416" s="22"/>
      <c r="AU1416" s="22"/>
      <c r="AV1416" s="22"/>
      <c r="AW1416" s="22"/>
      <c r="AX1416" s="22"/>
      <c r="AY1416" s="22"/>
      <c r="AZ1416" s="22"/>
      <c r="BA1416" s="22"/>
      <c r="BB1416" s="22"/>
      <c r="BC1416" s="22"/>
      <c r="BD1416" s="22"/>
      <c r="BE1416" s="22"/>
      <c r="BF1416" s="22"/>
      <c r="BG1416" s="22"/>
      <c r="BH1416" s="22"/>
      <c r="BI1416" s="22"/>
    </row>
    <row r="1417">
      <c r="A1417" s="25"/>
      <c r="B1417" s="50"/>
      <c r="C1417" s="56"/>
      <c r="D1417" s="120"/>
      <c r="E1417" s="53"/>
      <c r="H1417" s="106"/>
      <c r="I1417" s="72"/>
      <c r="J1417" s="21"/>
      <c r="K1417" s="21"/>
      <c r="L1417" s="21"/>
      <c r="M1417" s="22"/>
      <c r="N1417" s="22"/>
      <c r="O1417" s="22"/>
      <c r="P1417" s="22"/>
      <c r="Q1417" s="22"/>
      <c r="R1417" s="23"/>
      <c r="S1417" s="22"/>
      <c r="T1417" s="22"/>
      <c r="U1417" s="22"/>
      <c r="V1417" s="22"/>
      <c r="W1417" s="24"/>
      <c r="X1417" s="24"/>
      <c r="Y1417" s="22"/>
      <c r="Z1417" s="22"/>
      <c r="AA1417" s="22"/>
      <c r="AB1417" s="22"/>
      <c r="AC1417" s="22"/>
      <c r="AD1417" s="22"/>
      <c r="AE1417" s="22"/>
      <c r="AF1417" s="22"/>
      <c r="AG1417" s="22"/>
      <c r="AH1417" s="22"/>
      <c r="AI1417" s="22"/>
      <c r="AJ1417" s="22"/>
      <c r="AK1417" s="22"/>
      <c r="AL1417" s="22"/>
      <c r="AM1417" s="22"/>
      <c r="AN1417" s="22"/>
      <c r="AO1417" s="22"/>
      <c r="AP1417" s="22"/>
      <c r="AQ1417" s="22"/>
      <c r="AR1417" s="22"/>
      <c r="AS1417" s="22"/>
      <c r="AT1417" s="22"/>
      <c r="AU1417" s="22"/>
      <c r="AV1417" s="22"/>
      <c r="AW1417" s="22"/>
      <c r="AX1417" s="22"/>
      <c r="AY1417" s="22"/>
      <c r="AZ1417" s="22"/>
      <c r="BA1417" s="22"/>
      <c r="BB1417" s="22"/>
      <c r="BC1417" s="22"/>
      <c r="BD1417" s="22"/>
      <c r="BE1417" s="22"/>
      <c r="BF1417" s="22"/>
      <c r="BG1417" s="22"/>
      <c r="BH1417" s="22"/>
      <c r="BI1417" s="22"/>
    </row>
    <row r="1418">
      <c r="A1418" s="25"/>
      <c r="B1418" s="50"/>
      <c r="C1418" s="56"/>
      <c r="D1418" s="120"/>
      <c r="E1418" s="53"/>
      <c r="H1418" s="106"/>
      <c r="I1418" s="72"/>
      <c r="J1418" s="21"/>
      <c r="K1418" s="21"/>
      <c r="L1418" s="21"/>
      <c r="M1418" s="22"/>
      <c r="N1418" s="22"/>
      <c r="O1418" s="22"/>
      <c r="P1418" s="22"/>
      <c r="Q1418" s="22"/>
      <c r="R1418" s="23"/>
      <c r="S1418" s="22"/>
      <c r="T1418" s="22"/>
      <c r="U1418" s="22"/>
      <c r="V1418" s="22"/>
      <c r="W1418" s="24"/>
      <c r="X1418" s="24"/>
      <c r="Y1418" s="22"/>
      <c r="Z1418" s="22"/>
      <c r="AA1418" s="22"/>
      <c r="AB1418" s="22"/>
      <c r="AC1418" s="22"/>
      <c r="AD1418" s="22"/>
      <c r="AE1418" s="22"/>
      <c r="AF1418" s="22"/>
      <c r="AG1418" s="22"/>
      <c r="AH1418" s="22"/>
      <c r="AI1418" s="22"/>
      <c r="AJ1418" s="22"/>
      <c r="AK1418" s="22"/>
      <c r="AL1418" s="22"/>
      <c r="AM1418" s="22"/>
      <c r="AN1418" s="22"/>
      <c r="AO1418" s="22"/>
      <c r="AP1418" s="22"/>
      <c r="AQ1418" s="22"/>
      <c r="AR1418" s="22"/>
      <c r="AS1418" s="22"/>
      <c r="AT1418" s="22"/>
      <c r="AU1418" s="22"/>
      <c r="AV1418" s="22"/>
      <c r="AW1418" s="22"/>
      <c r="AX1418" s="22"/>
      <c r="AY1418" s="22"/>
      <c r="AZ1418" s="22"/>
      <c r="BA1418" s="22"/>
      <c r="BB1418" s="22"/>
      <c r="BC1418" s="22"/>
      <c r="BD1418" s="22"/>
      <c r="BE1418" s="22"/>
      <c r="BF1418" s="22"/>
      <c r="BG1418" s="22"/>
      <c r="BH1418" s="22"/>
      <c r="BI1418" s="22"/>
    </row>
    <row r="1419">
      <c r="A1419" s="25"/>
      <c r="B1419" s="50"/>
      <c r="C1419" s="56"/>
      <c r="D1419" s="120"/>
      <c r="E1419" s="53"/>
      <c r="H1419" s="106"/>
      <c r="I1419" s="72"/>
      <c r="J1419" s="21"/>
      <c r="K1419" s="21"/>
      <c r="L1419" s="21"/>
      <c r="M1419" s="22"/>
      <c r="N1419" s="22"/>
      <c r="O1419" s="22"/>
      <c r="P1419" s="22"/>
      <c r="Q1419" s="22"/>
      <c r="R1419" s="23"/>
      <c r="S1419" s="22"/>
      <c r="T1419" s="22"/>
      <c r="U1419" s="22"/>
      <c r="V1419" s="22"/>
      <c r="W1419" s="24"/>
      <c r="X1419" s="24"/>
      <c r="Y1419" s="22"/>
      <c r="Z1419" s="22"/>
      <c r="AA1419" s="22"/>
      <c r="AB1419" s="22"/>
      <c r="AC1419" s="22"/>
      <c r="AD1419" s="22"/>
      <c r="AE1419" s="22"/>
      <c r="AF1419" s="22"/>
      <c r="AG1419" s="22"/>
      <c r="AH1419" s="22"/>
      <c r="AI1419" s="22"/>
      <c r="AJ1419" s="22"/>
      <c r="AK1419" s="22"/>
      <c r="AL1419" s="22"/>
      <c r="AM1419" s="22"/>
      <c r="AN1419" s="22"/>
      <c r="AO1419" s="22"/>
      <c r="AP1419" s="22"/>
      <c r="AQ1419" s="22"/>
      <c r="AR1419" s="22"/>
      <c r="AS1419" s="22"/>
      <c r="AT1419" s="22"/>
      <c r="AU1419" s="22"/>
      <c r="AV1419" s="22"/>
      <c r="AW1419" s="22"/>
      <c r="AX1419" s="22"/>
      <c r="AY1419" s="22"/>
      <c r="AZ1419" s="22"/>
      <c r="BA1419" s="22"/>
      <c r="BB1419" s="22"/>
      <c r="BC1419" s="22"/>
      <c r="BD1419" s="22"/>
      <c r="BE1419" s="22"/>
      <c r="BF1419" s="22"/>
      <c r="BG1419" s="22"/>
      <c r="BH1419" s="22"/>
      <c r="BI1419" s="22"/>
    </row>
    <row r="1420">
      <c r="A1420" s="25"/>
      <c r="B1420" s="50"/>
      <c r="C1420" s="56"/>
      <c r="D1420" s="120"/>
      <c r="E1420" s="53"/>
      <c r="H1420" s="106"/>
      <c r="I1420" s="72"/>
      <c r="J1420" s="21"/>
      <c r="K1420" s="21"/>
      <c r="L1420" s="21"/>
      <c r="M1420" s="22"/>
      <c r="N1420" s="22"/>
      <c r="O1420" s="22"/>
      <c r="P1420" s="22"/>
      <c r="Q1420" s="22"/>
      <c r="R1420" s="23"/>
      <c r="S1420" s="22"/>
      <c r="T1420" s="22"/>
      <c r="U1420" s="22"/>
      <c r="V1420" s="22"/>
      <c r="W1420" s="24"/>
      <c r="X1420" s="24"/>
      <c r="Y1420" s="22"/>
      <c r="Z1420" s="22"/>
      <c r="AA1420" s="22"/>
      <c r="AB1420" s="22"/>
      <c r="AC1420" s="22"/>
      <c r="AD1420" s="22"/>
      <c r="AE1420" s="22"/>
      <c r="AF1420" s="22"/>
      <c r="AG1420" s="22"/>
      <c r="AH1420" s="22"/>
      <c r="AI1420" s="22"/>
      <c r="AJ1420" s="22"/>
      <c r="AK1420" s="22"/>
      <c r="AL1420" s="22"/>
      <c r="AM1420" s="22"/>
      <c r="AN1420" s="22"/>
      <c r="AO1420" s="22"/>
      <c r="AP1420" s="22"/>
      <c r="AQ1420" s="22"/>
      <c r="AR1420" s="22"/>
      <c r="AS1420" s="22"/>
      <c r="AT1420" s="22"/>
      <c r="AU1420" s="22"/>
      <c r="AV1420" s="22"/>
      <c r="AW1420" s="22"/>
      <c r="AX1420" s="22"/>
      <c r="AY1420" s="22"/>
      <c r="AZ1420" s="22"/>
      <c r="BA1420" s="22"/>
      <c r="BB1420" s="22"/>
      <c r="BC1420" s="22"/>
      <c r="BD1420" s="22"/>
      <c r="BE1420" s="22"/>
      <c r="BF1420" s="22"/>
      <c r="BG1420" s="22"/>
      <c r="BH1420" s="22"/>
      <c r="BI1420" s="22"/>
    </row>
    <row r="1421">
      <c r="A1421" s="25"/>
      <c r="B1421" s="50"/>
      <c r="C1421" s="56"/>
      <c r="D1421" s="120"/>
      <c r="E1421" s="53"/>
      <c r="H1421" s="106"/>
      <c r="I1421" s="72"/>
      <c r="J1421" s="21"/>
      <c r="K1421" s="21"/>
      <c r="L1421" s="21"/>
      <c r="M1421" s="22"/>
      <c r="N1421" s="22"/>
      <c r="O1421" s="22"/>
      <c r="P1421" s="22"/>
      <c r="Q1421" s="22"/>
      <c r="R1421" s="23"/>
      <c r="S1421" s="22"/>
      <c r="T1421" s="22"/>
      <c r="U1421" s="22"/>
      <c r="V1421" s="22"/>
      <c r="W1421" s="24"/>
      <c r="X1421" s="24"/>
      <c r="Y1421" s="22"/>
      <c r="Z1421" s="22"/>
      <c r="AA1421" s="22"/>
      <c r="AB1421" s="22"/>
      <c r="AC1421" s="22"/>
      <c r="AD1421" s="22"/>
      <c r="AE1421" s="22"/>
      <c r="AF1421" s="22"/>
      <c r="AG1421" s="22"/>
      <c r="AH1421" s="22"/>
      <c r="AI1421" s="22"/>
      <c r="AJ1421" s="22"/>
      <c r="AK1421" s="22"/>
      <c r="AL1421" s="22"/>
      <c r="AM1421" s="22"/>
      <c r="AN1421" s="22"/>
      <c r="AO1421" s="22"/>
      <c r="AP1421" s="22"/>
      <c r="AQ1421" s="22"/>
      <c r="AR1421" s="22"/>
      <c r="AS1421" s="22"/>
      <c r="AT1421" s="22"/>
      <c r="AU1421" s="22"/>
      <c r="AV1421" s="22"/>
      <c r="AW1421" s="22"/>
      <c r="AX1421" s="22"/>
      <c r="AY1421" s="22"/>
      <c r="AZ1421" s="22"/>
      <c r="BA1421" s="22"/>
      <c r="BB1421" s="22"/>
      <c r="BC1421" s="22"/>
      <c r="BD1421" s="22"/>
      <c r="BE1421" s="22"/>
      <c r="BF1421" s="22"/>
      <c r="BG1421" s="22"/>
      <c r="BH1421" s="22"/>
      <c r="BI1421" s="22"/>
    </row>
    <row r="1422">
      <c r="A1422" s="25"/>
      <c r="B1422" s="50"/>
      <c r="C1422" s="56"/>
      <c r="D1422" s="120"/>
      <c r="E1422" s="53"/>
      <c r="H1422" s="106"/>
      <c r="I1422" s="72"/>
      <c r="J1422" s="21"/>
      <c r="K1422" s="21"/>
      <c r="L1422" s="21"/>
      <c r="M1422" s="22"/>
      <c r="N1422" s="22"/>
      <c r="O1422" s="22"/>
      <c r="P1422" s="22"/>
      <c r="Q1422" s="22"/>
      <c r="R1422" s="23"/>
      <c r="S1422" s="22"/>
      <c r="T1422" s="22"/>
      <c r="U1422" s="22"/>
      <c r="V1422" s="22"/>
      <c r="W1422" s="24"/>
      <c r="X1422" s="24"/>
      <c r="Y1422" s="22"/>
      <c r="Z1422" s="22"/>
      <c r="AA1422" s="22"/>
      <c r="AB1422" s="22"/>
      <c r="AC1422" s="22"/>
      <c r="AD1422" s="22"/>
      <c r="AE1422" s="22"/>
      <c r="AF1422" s="22"/>
      <c r="AG1422" s="22"/>
      <c r="AH1422" s="22"/>
      <c r="AI1422" s="22"/>
      <c r="AJ1422" s="22"/>
      <c r="AK1422" s="22"/>
      <c r="AL1422" s="22"/>
      <c r="AM1422" s="22"/>
      <c r="AN1422" s="22"/>
      <c r="AO1422" s="22"/>
      <c r="AP1422" s="22"/>
      <c r="AQ1422" s="22"/>
      <c r="AR1422" s="22"/>
      <c r="AS1422" s="22"/>
      <c r="AT1422" s="22"/>
      <c r="AU1422" s="22"/>
      <c r="AV1422" s="22"/>
      <c r="AW1422" s="22"/>
      <c r="AX1422" s="22"/>
      <c r="AY1422" s="22"/>
      <c r="AZ1422" s="22"/>
      <c r="BA1422" s="22"/>
      <c r="BB1422" s="22"/>
      <c r="BC1422" s="22"/>
      <c r="BD1422" s="22"/>
      <c r="BE1422" s="22"/>
      <c r="BF1422" s="22"/>
      <c r="BG1422" s="22"/>
      <c r="BH1422" s="22"/>
      <c r="BI1422" s="22"/>
    </row>
    <row r="1423">
      <c r="A1423" s="25"/>
      <c r="B1423" s="50"/>
      <c r="C1423" s="56"/>
      <c r="D1423" s="120"/>
      <c r="E1423" s="53"/>
      <c r="H1423" s="106"/>
      <c r="I1423" s="72"/>
      <c r="J1423" s="21"/>
      <c r="K1423" s="21"/>
      <c r="L1423" s="21"/>
      <c r="M1423" s="22"/>
      <c r="N1423" s="22"/>
      <c r="O1423" s="22"/>
      <c r="P1423" s="22"/>
      <c r="Q1423" s="22"/>
      <c r="R1423" s="23"/>
      <c r="S1423" s="22"/>
      <c r="T1423" s="22"/>
      <c r="U1423" s="22"/>
      <c r="V1423" s="22"/>
      <c r="W1423" s="24"/>
      <c r="X1423" s="24"/>
      <c r="Y1423" s="22"/>
      <c r="Z1423" s="22"/>
      <c r="AA1423" s="22"/>
      <c r="AB1423" s="22"/>
      <c r="AC1423" s="22"/>
      <c r="AD1423" s="22"/>
      <c r="AE1423" s="22"/>
      <c r="AF1423" s="22"/>
      <c r="AG1423" s="22"/>
      <c r="AH1423" s="22"/>
      <c r="AI1423" s="22"/>
      <c r="AJ1423" s="22"/>
      <c r="AK1423" s="22"/>
      <c r="AL1423" s="22"/>
      <c r="AM1423" s="22"/>
      <c r="AN1423" s="22"/>
      <c r="AO1423" s="22"/>
      <c r="AP1423" s="22"/>
      <c r="AQ1423" s="22"/>
      <c r="AR1423" s="22"/>
      <c r="AS1423" s="22"/>
      <c r="AT1423" s="22"/>
      <c r="AU1423" s="22"/>
      <c r="AV1423" s="22"/>
      <c r="AW1423" s="22"/>
      <c r="AX1423" s="22"/>
      <c r="AY1423" s="22"/>
      <c r="AZ1423" s="22"/>
      <c r="BA1423" s="22"/>
      <c r="BB1423" s="22"/>
      <c r="BC1423" s="22"/>
      <c r="BD1423" s="22"/>
      <c r="BE1423" s="22"/>
      <c r="BF1423" s="22"/>
      <c r="BG1423" s="22"/>
      <c r="BH1423" s="22"/>
      <c r="BI1423" s="22"/>
    </row>
    <row r="1424">
      <c r="A1424" s="25"/>
      <c r="B1424" s="50"/>
      <c r="C1424" s="56"/>
      <c r="D1424" s="120"/>
      <c r="E1424" s="53"/>
      <c r="H1424" s="106"/>
      <c r="I1424" s="72"/>
      <c r="J1424" s="21"/>
      <c r="K1424" s="21"/>
      <c r="L1424" s="21"/>
      <c r="M1424" s="22"/>
      <c r="N1424" s="22"/>
      <c r="O1424" s="22"/>
      <c r="P1424" s="22"/>
      <c r="Q1424" s="22"/>
      <c r="R1424" s="23"/>
      <c r="S1424" s="22"/>
      <c r="T1424" s="22"/>
      <c r="U1424" s="22"/>
      <c r="V1424" s="22"/>
      <c r="W1424" s="24"/>
      <c r="X1424" s="24"/>
      <c r="Y1424" s="22"/>
      <c r="Z1424" s="22"/>
      <c r="AA1424" s="22"/>
      <c r="AB1424" s="22"/>
      <c r="AC1424" s="22"/>
      <c r="AD1424" s="22"/>
      <c r="AE1424" s="22"/>
      <c r="AF1424" s="22"/>
      <c r="AG1424" s="22"/>
      <c r="AH1424" s="22"/>
      <c r="AI1424" s="22"/>
      <c r="AJ1424" s="22"/>
      <c r="AK1424" s="22"/>
      <c r="AL1424" s="22"/>
      <c r="AM1424" s="22"/>
      <c r="AN1424" s="22"/>
      <c r="AO1424" s="22"/>
      <c r="AP1424" s="22"/>
      <c r="AQ1424" s="22"/>
      <c r="AR1424" s="22"/>
      <c r="AS1424" s="22"/>
      <c r="AT1424" s="22"/>
      <c r="AU1424" s="22"/>
      <c r="AV1424" s="22"/>
      <c r="AW1424" s="22"/>
      <c r="AX1424" s="22"/>
      <c r="AY1424" s="22"/>
      <c r="AZ1424" s="22"/>
      <c r="BA1424" s="22"/>
      <c r="BB1424" s="22"/>
      <c r="BC1424" s="22"/>
      <c r="BD1424" s="22"/>
      <c r="BE1424" s="22"/>
      <c r="BF1424" s="22"/>
      <c r="BG1424" s="22"/>
      <c r="BH1424" s="22"/>
      <c r="BI1424" s="22"/>
    </row>
    <row r="1425">
      <c r="A1425" s="25"/>
      <c r="B1425" s="50"/>
      <c r="C1425" s="56"/>
      <c r="D1425" s="120"/>
      <c r="E1425" s="53"/>
      <c r="H1425" s="106"/>
      <c r="I1425" s="72"/>
      <c r="J1425" s="21"/>
      <c r="K1425" s="21"/>
      <c r="L1425" s="21"/>
      <c r="M1425" s="22"/>
      <c r="N1425" s="22"/>
      <c r="O1425" s="22"/>
      <c r="P1425" s="22"/>
      <c r="Q1425" s="22"/>
      <c r="R1425" s="23"/>
      <c r="S1425" s="22"/>
      <c r="T1425" s="22"/>
      <c r="U1425" s="22"/>
      <c r="V1425" s="22"/>
      <c r="W1425" s="24"/>
      <c r="X1425" s="24"/>
      <c r="Y1425" s="22"/>
      <c r="Z1425" s="22"/>
      <c r="AA1425" s="22"/>
      <c r="AB1425" s="22"/>
      <c r="AC1425" s="22"/>
      <c r="AD1425" s="22"/>
      <c r="AE1425" s="22"/>
      <c r="AF1425" s="22"/>
      <c r="AG1425" s="22"/>
      <c r="AH1425" s="22"/>
      <c r="AI1425" s="22"/>
      <c r="AJ1425" s="22"/>
      <c r="AK1425" s="22"/>
      <c r="AL1425" s="22"/>
      <c r="AM1425" s="22"/>
      <c r="AN1425" s="22"/>
      <c r="AO1425" s="22"/>
      <c r="AP1425" s="22"/>
      <c r="AQ1425" s="22"/>
      <c r="AR1425" s="22"/>
      <c r="AS1425" s="22"/>
      <c r="AT1425" s="22"/>
      <c r="AU1425" s="22"/>
      <c r="AV1425" s="22"/>
      <c r="AW1425" s="22"/>
      <c r="AX1425" s="22"/>
      <c r="AY1425" s="22"/>
      <c r="AZ1425" s="22"/>
      <c r="BA1425" s="22"/>
      <c r="BB1425" s="22"/>
      <c r="BC1425" s="22"/>
      <c r="BD1425" s="22"/>
      <c r="BE1425" s="22"/>
      <c r="BF1425" s="22"/>
      <c r="BG1425" s="22"/>
      <c r="BH1425" s="22"/>
      <c r="BI1425" s="22"/>
    </row>
    <row r="1426">
      <c r="A1426" s="25"/>
      <c r="B1426" s="50"/>
      <c r="C1426" s="56"/>
      <c r="D1426" s="120"/>
      <c r="E1426" s="53"/>
      <c r="H1426" s="106"/>
      <c r="I1426" s="72"/>
      <c r="J1426" s="21"/>
      <c r="K1426" s="21"/>
      <c r="L1426" s="21"/>
      <c r="M1426" s="22"/>
      <c r="N1426" s="22"/>
      <c r="O1426" s="22"/>
      <c r="P1426" s="22"/>
      <c r="Q1426" s="22"/>
      <c r="R1426" s="23"/>
      <c r="S1426" s="22"/>
      <c r="T1426" s="22"/>
      <c r="U1426" s="22"/>
      <c r="V1426" s="22"/>
      <c r="W1426" s="24"/>
      <c r="X1426" s="24"/>
      <c r="Y1426" s="22"/>
      <c r="Z1426" s="22"/>
      <c r="AA1426" s="22"/>
      <c r="AB1426" s="22"/>
      <c r="AC1426" s="22"/>
      <c r="AD1426" s="22"/>
      <c r="AE1426" s="22"/>
      <c r="AF1426" s="22"/>
      <c r="AG1426" s="22"/>
      <c r="AH1426" s="22"/>
      <c r="AI1426" s="22"/>
      <c r="AJ1426" s="22"/>
      <c r="AK1426" s="22"/>
      <c r="AL1426" s="22"/>
      <c r="AM1426" s="22"/>
      <c r="AN1426" s="22"/>
      <c r="AO1426" s="22"/>
      <c r="AP1426" s="22"/>
      <c r="AQ1426" s="22"/>
      <c r="AR1426" s="22"/>
      <c r="AS1426" s="22"/>
      <c r="AT1426" s="22"/>
      <c r="AU1426" s="22"/>
      <c r="AV1426" s="22"/>
      <c r="AW1426" s="22"/>
      <c r="AX1426" s="22"/>
      <c r="AY1426" s="22"/>
      <c r="AZ1426" s="22"/>
      <c r="BA1426" s="22"/>
      <c r="BB1426" s="22"/>
      <c r="BC1426" s="22"/>
      <c r="BD1426" s="22"/>
      <c r="BE1426" s="22"/>
      <c r="BF1426" s="22"/>
      <c r="BG1426" s="22"/>
      <c r="BH1426" s="22"/>
      <c r="BI1426" s="22"/>
    </row>
    <row r="1427">
      <c r="A1427" s="25"/>
      <c r="B1427" s="50"/>
      <c r="C1427" s="56"/>
      <c r="D1427" s="120"/>
      <c r="E1427" s="53"/>
      <c r="H1427" s="106"/>
      <c r="I1427" s="72"/>
      <c r="J1427" s="21"/>
      <c r="K1427" s="21"/>
      <c r="L1427" s="21"/>
      <c r="M1427" s="22"/>
      <c r="N1427" s="22"/>
      <c r="O1427" s="22"/>
      <c r="P1427" s="22"/>
      <c r="Q1427" s="22"/>
      <c r="R1427" s="23"/>
      <c r="S1427" s="22"/>
      <c r="T1427" s="22"/>
      <c r="U1427" s="22"/>
      <c r="V1427" s="22"/>
      <c r="W1427" s="24"/>
      <c r="X1427" s="24"/>
      <c r="Y1427" s="22"/>
      <c r="Z1427" s="22"/>
      <c r="AA1427" s="22"/>
      <c r="AB1427" s="22"/>
      <c r="AC1427" s="22"/>
      <c r="AD1427" s="22"/>
      <c r="AE1427" s="22"/>
      <c r="AF1427" s="22"/>
      <c r="AG1427" s="22"/>
      <c r="AH1427" s="22"/>
      <c r="AI1427" s="22"/>
      <c r="AJ1427" s="22"/>
      <c r="AK1427" s="22"/>
      <c r="AL1427" s="22"/>
      <c r="AM1427" s="22"/>
      <c r="AN1427" s="22"/>
      <c r="AO1427" s="22"/>
      <c r="AP1427" s="22"/>
      <c r="AQ1427" s="22"/>
      <c r="AR1427" s="22"/>
      <c r="AS1427" s="22"/>
      <c r="AT1427" s="22"/>
      <c r="AU1427" s="22"/>
      <c r="AV1427" s="22"/>
      <c r="AW1427" s="22"/>
      <c r="AX1427" s="22"/>
      <c r="AY1427" s="22"/>
      <c r="AZ1427" s="22"/>
      <c r="BA1427" s="22"/>
      <c r="BB1427" s="22"/>
      <c r="BC1427" s="22"/>
      <c r="BD1427" s="22"/>
      <c r="BE1427" s="22"/>
      <c r="BF1427" s="22"/>
      <c r="BG1427" s="22"/>
      <c r="BH1427" s="22"/>
      <c r="BI1427" s="22"/>
    </row>
    <row r="1428">
      <c r="A1428" s="25"/>
      <c r="B1428" s="50"/>
      <c r="C1428" s="56"/>
      <c r="D1428" s="120"/>
      <c r="E1428" s="53"/>
      <c r="H1428" s="106"/>
      <c r="I1428" s="72"/>
      <c r="J1428" s="21"/>
      <c r="K1428" s="21"/>
      <c r="L1428" s="21"/>
      <c r="M1428" s="22"/>
      <c r="N1428" s="22"/>
      <c r="O1428" s="22"/>
      <c r="P1428" s="22"/>
      <c r="Q1428" s="22"/>
      <c r="R1428" s="23"/>
      <c r="S1428" s="22"/>
      <c r="T1428" s="22"/>
      <c r="U1428" s="22"/>
      <c r="V1428" s="22"/>
      <c r="W1428" s="24"/>
      <c r="X1428" s="24"/>
      <c r="Y1428" s="22"/>
      <c r="Z1428" s="22"/>
      <c r="AA1428" s="22"/>
      <c r="AB1428" s="22"/>
      <c r="AC1428" s="22"/>
      <c r="AD1428" s="22"/>
      <c r="AE1428" s="22"/>
      <c r="AF1428" s="22"/>
      <c r="AG1428" s="22"/>
      <c r="AH1428" s="22"/>
      <c r="AI1428" s="22"/>
      <c r="AJ1428" s="22"/>
      <c r="AK1428" s="22"/>
      <c r="AL1428" s="22"/>
      <c r="AM1428" s="22"/>
      <c r="AN1428" s="22"/>
      <c r="AO1428" s="22"/>
      <c r="AP1428" s="22"/>
      <c r="AQ1428" s="22"/>
      <c r="AR1428" s="22"/>
      <c r="AS1428" s="22"/>
      <c r="AT1428" s="22"/>
      <c r="AU1428" s="22"/>
      <c r="AV1428" s="22"/>
      <c r="AW1428" s="22"/>
      <c r="AX1428" s="22"/>
      <c r="AY1428" s="22"/>
      <c r="AZ1428" s="22"/>
      <c r="BA1428" s="22"/>
      <c r="BB1428" s="22"/>
      <c r="BC1428" s="22"/>
      <c r="BD1428" s="22"/>
      <c r="BE1428" s="22"/>
      <c r="BF1428" s="22"/>
      <c r="BG1428" s="22"/>
      <c r="BH1428" s="22"/>
      <c r="BI1428" s="22"/>
    </row>
    <row r="1429">
      <c r="A1429" s="25"/>
      <c r="B1429" s="50"/>
      <c r="C1429" s="56"/>
      <c r="D1429" s="120"/>
      <c r="E1429" s="53"/>
      <c r="H1429" s="106"/>
      <c r="I1429" s="72"/>
      <c r="J1429" s="21"/>
      <c r="K1429" s="21"/>
      <c r="L1429" s="21"/>
      <c r="M1429" s="22"/>
      <c r="N1429" s="22"/>
      <c r="O1429" s="22"/>
      <c r="P1429" s="22"/>
      <c r="Q1429" s="22"/>
      <c r="R1429" s="23"/>
      <c r="S1429" s="22"/>
      <c r="T1429" s="22"/>
      <c r="U1429" s="22"/>
      <c r="V1429" s="22"/>
      <c r="W1429" s="24"/>
      <c r="X1429" s="24"/>
      <c r="Y1429" s="22"/>
      <c r="Z1429" s="22"/>
      <c r="AA1429" s="22"/>
      <c r="AB1429" s="22"/>
      <c r="AC1429" s="22"/>
      <c r="AD1429" s="22"/>
      <c r="AE1429" s="22"/>
      <c r="AF1429" s="22"/>
      <c r="AG1429" s="22"/>
      <c r="AH1429" s="22"/>
      <c r="AI1429" s="22"/>
      <c r="AJ1429" s="22"/>
      <c r="AK1429" s="22"/>
      <c r="AL1429" s="22"/>
      <c r="AM1429" s="22"/>
      <c r="AN1429" s="22"/>
      <c r="AO1429" s="22"/>
      <c r="AP1429" s="22"/>
      <c r="AQ1429" s="22"/>
      <c r="AR1429" s="22"/>
      <c r="AS1429" s="22"/>
      <c r="AT1429" s="22"/>
      <c r="AU1429" s="22"/>
      <c r="AV1429" s="22"/>
      <c r="AW1429" s="22"/>
      <c r="AX1429" s="22"/>
      <c r="AY1429" s="22"/>
      <c r="AZ1429" s="22"/>
      <c r="BA1429" s="22"/>
      <c r="BB1429" s="22"/>
      <c r="BC1429" s="22"/>
      <c r="BD1429" s="22"/>
      <c r="BE1429" s="22"/>
      <c r="BF1429" s="22"/>
      <c r="BG1429" s="22"/>
      <c r="BH1429" s="22"/>
      <c r="BI1429" s="22"/>
    </row>
    <row r="1430">
      <c r="A1430" s="25"/>
      <c r="B1430" s="50"/>
      <c r="C1430" s="56"/>
      <c r="D1430" s="120"/>
      <c r="E1430" s="53"/>
      <c r="H1430" s="106"/>
      <c r="I1430" s="72"/>
      <c r="J1430" s="21"/>
      <c r="K1430" s="21"/>
      <c r="L1430" s="21"/>
      <c r="M1430" s="22"/>
      <c r="N1430" s="22"/>
      <c r="O1430" s="22"/>
      <c r="P1430" s="22"/>
      <c r="Q1430" s="22"/>
      <c r="R1430" s="23"/>
      <c r="S1430" s="22"/>
      <c r="T1430" s="22"/>
      <c r="U1430" s="22"/>
      <c r="V1430" s="22"/>
      <c r="W1430" s="24"/>
      <c r="X1430" s="24"/>
      <c r="Y1430" s="22"/>
      <c r="Z1430" s="22"/>
      <c r="AA1430" s="22"/>
      <c r="AB1430" s="22"/>
      <c r="AC1430" s="22"/>
      <c r="AD1430" s="22"/>
      <c r="AE1430" s="22"/>
      <c r="AF1430" s="22"/>
      <c r="AG1430" s="22"/>
      <c r="AH1430" s="22"/>
      <c r="AI1430" s="22"/>
      <c r="AJ1430" s="22"/>
      <c r="AK1430" s="22"/>
      <c r="AL1430" s="22"/>
      <c r="AM1430" s="22"/>
      <c r="AN1430" s="22"/>
      <c r="AO1430" s="22"/>
      <c r="AP1430" s="22"/>
      <c r="AQ1430" s="22"/>
      <c r="AR1430" s="22"/>
      <c r="AS1430" s="22"/>
      <c r="AT1430" s="22"/>
      <c r="AU1430" s="22"/>
      <c r="AV1430" s="22"/>
      <c r="AW1430" s="22"/>
      <c r="AX1430" s="22"/>
      <c r="AY1430" s="22"/>
      <c r="AZ1430" s="22"/>
      <c r="BA1430" s="22"/>
      <c r="BB1430" s="22"/>
      <c r="BC1430" s="22"/>
      <c r="BD1430" s="22"/>
      <c r="BE1430" s="22"/>
      <c r="BF1430" s="22"/>
      <c r="BG1430" s="22"/>
      <c r="BH1430" s="22"/>
      <c r="BI1430" s="22"/>
    </row>
    <row r="1431">
      <c r="A1431" s="25"/>
      <c r="B1431" s="50"/>
      <c r="C1431" s="56"/>
      <c r="D1431" s="120"/>
      <c r="E1431" s="53"/>
      <c r="H1431" s="106"/>
      <c r="I1431" s="72"/>
      <c r="J1431" s="21"/>
      <c r="K1431" s="21"/>
      <c r="L1431" s="21"/>
      <c r="M1431" s="22"/>
      <c r="N1431" s="22"/>
      <c r="O1431" s="22"/>
      <c r="P1431" s="22"/>
      <c r="Q1431" s="22"/>
      <c r="R1431" s="23"/>
      <c r="S1431" s="22"/>
      <c r="T1431" s="22"/>
      <c r="U1431" s="22"/>
      <c r="V1431" s="22"/>
      <c r="W1431" s="24"/>
      <c r="X1431" s="24"/>
      <c r="Y1431" s="22"/>
      <c r="Z1431" s="22"/>
      <c r="AA1431" s="22"/>
      <c r="AB1431" s="22"/>
      <c r="AC1431" s="22"/>
      <c r="AD1431" s="22"/>
      <c r="AE1431" s="22"/>
      <c r="AF1431" s="22"/>
      <c r="AG1431" s="22"/>
      <c r="AH1431" s="22"/>
      <c r="AI1431" s="22"/>
      <c r="AJ1431" s="22"/>
      <c r="AK1431" s="22"/>
      <c r="AL1431" s="22"/>
      <c r="AM1431" s="22"/>
      <c r="AN1431" s="22"/>
      <c r="AO1431" s="22"/>
      <c r="AP1431" s="22"/>
      <c r="AQ1431" s="22"/>
      <c r="AR1431" s="22"/>
      <c r="AS1431" s="22"/>
      <c r="AT1431" s="22"/>
      <c r="AU1431" s="22"/>
      <c r="AV1431" s="22"/>
      <c r="AW1431" s="22"/>
      <c r="AX1431" s="22"/>
      <c r="AY1431" s="22"/>
      <c r="AZ1431" s="22"/>
      <c r="BA1431" s="22"/>
      <c r="BB1431" s="22"/>
      <c r="BC1431" s="22"/>
      <c r="BD1431" s="22"/>
      <c r="BE1431" s="22"/>
      <c r="BF1431" s="22"/>
      <c r="BG1431" s="22"/>
      <c r="BH1431" s="22"/>
      <c r="BI1431" s="22"/>
    </row>
    <row r="1432">
      <c r="A1432" s="25"/>
      <c r="B1432" s="50"/>
      <c r="C1432" s="56"/>
      <c r="D1432" s="120"/>
      <c r="E1432" s="53"/>
      <c r="H1432" s="106"/>
      <c r="I1432" s="72"/>
      <c r="J1432" s="21"/>
      <c r="K1432" s="21"/>
      <c r="L1432" s="21"/>
      <c r="M1432" s="22"/>
      <c r="N1432" s="22"/>
      <c r="O1432" s="22"/>
      <c r="P1432" s="22"/>
      <c r="Q1432" s="22"/>
      <c r="R1432" s="23"/>
      <c r="S1432" s="22"/>
      <c r="T1432" s="22"/>
      <c r="U1432" s="22"/>
      <c r="V1432" s="22"/>
      <c r="W1432" s="24"/>
      <c r="X1432" s="24"/>
      <c r="Y1432" s="22"/>
      <c r="Z1432" s="22"/>
      <c r="AA1432" s="22"/>
      <c r="AB1432" s="22"/>
      <c r="AC1432" s="22"/>
      <c r="AD1432" s="22"/>
      <c r="AE1432" s="22"/>
      <c r="AF1432" s="22"/>
      <c r="AG1432" s="22"/>
      <c r="AH1432" s="22"/>
      <c r="AI1432" s="22"/>
      <c r="AJ1432" s="22"/>
      <c r="AK1432" s="22"/>
      <c r="AL1432" s="22"/>
      <c r="AM1432" s="22"/>
      <c r="AN1432" s="22"/>
      <c r="AO1432" s="22"/>
      <c r="AP1432" s="22"/>
      <c r="AQ1432" s="22"/>
      <c r="AR1432" s="22"/>
      <c r="AS1432" s="22"/>
      <c r="AT1432" s="22"/>
      <c r="AU1432" s="22"/>
      <c r="AV1432" s="22"/>
      <c r="AW1432" s="22"/>
      <c r="AX1432" s="22"/>
      <c r="AY1432" s="22"/>
      <c r="AZ1432" s="22"/>
      <c r="BA1432" s="22"/>
      <c r="BB1432" s="22"/>
      <c r="BC1432" s="22"/>
      <c r="BD1432" s="22"/>
      <c r="BE1432" s="22"/>
      <c r="BF1432" s="22"/>
      <c r="BG1432" s="22"/>
      <c r="BH1432" s="22"/>
      <c r="BI1432" s="22"/>
    </row>
    <row r="1433">
      <c r="A1433" s="25"/>
      <c r="B1433" s="50"/>
      <c r="C1433" s="56"/>
      <c r="D1433" s="120"/>
      <c r="E1433" s="53"/>
      <c r="H1433" s="106"/>
      <c r="I1433" s="72"/>
      <c r="J1433" s="21"/>
      <c r="K1433" s="21"/>
      <c r="L1433" s="21"/>
      <c r="M1433" s="22"/>
      <c r="N1433" s="22"/>
      <c r="O1433" s="22"/>
      <c r="P1433" s="22"/>
      <c r="Q1433" s="22"/>
      <c r="R1433" s="23"/>
      <c r="S1433" s="22"/>
      <c r="T1433" s="22"/>
      <c r="U1433" s="22"/>
      <c r="V1433" s="22"/>
      <c r="W1433" s="24"/>
      <c r="X1433" s="24"/>
      <c r="Y1433" s="22"/>
      <c r="Z1433" s="22"/>
      <c r="AA1433" s="22"/>
      <c r="AB1433" s="22"/>
      <c r="AC1433" s="22"/>
      <c r="AD1433" s="22"/>
      <c r="AE1433" s="22"/>
      <c r="AF1433" s="22"/>
      <c r="AG1433" s="22"/>
      <c r="AH1433" s="22"/>
      <c r="AI1433" s="22"/>
      <c r="AJ1433" s="22"/>
      <c r="AK1433" s="22"/>
      <c r="AL1433" s="22"/>
      <c r="AM1433" s="22"/>
      <c r="AN1433" s="22"/>
      <c r="AO1433" s="22"/>
      <c r="AP1433" s="22"/>
      <c r="AQ1433" s="22"/>
      <c r="AR1433" s="22"/>
      <c r="AS1433" s="22"/>
      <c r="AT1433" s="22"/>
      <c r="AU1433" s="22"/>
      <c r="AV1433" s="22"/>
      <c r="AW1433" s="22"/>
      <c r="AX1433" s="22"/>
      <c r="AY1433" s="22"/>
      <c r="AZ1433" s="22"/>
      <c r="BA1433" s="22"/>
      <c r="BB1433" s="22"/>
      <c r="BC1433" s="22"/>
      <c r="BD1433" s="22"/>
      <c r="BE1433" s="22"/>
      <c r="BF1433" s="22"/>
      <c r="BG1433" s="22"/>
      <c r="BH1433" s="22"/>
      <c r="BI1433" s="22"/>
    </row>
    <row r="1434">
      <c r="A1434" s="25"/>
      <c r="B1434" s="50"/>
      <c r="C1434" s="56"/>
      <c r="D1434" s="120"/>
      <c r="E1434" s="53"/>
      <c r="H1434" s="106"/>
      <c r="I1434" s="72"/>
      <c r="J1434" s="21"/>
      <c r="K1434" s="21"/>
      <c r="L1434" s="21"/>
      <c r="M1434" s="22"/>
      <c r="N1434" s="22"/>
      <c r="O1434" s="22"/>
      <c r="P1434" s="22"/>
      <c r="Q1434" s="22"/>
      <c r="R1434" s="23"/>
      <c r="S1434" s="22"/>
      <c r="T1434" s="22"/>
      <c r="U1434" s="22"/>
      <c r="V1434" s="22"/>
      <c r="W1434" s="24"/>
      <c r="X1434" s="24"/>
      <c r="Y1434" s="22"/>
      <c r="Z1434" s="22"/>
      <c r="AA1434" s="22"/>
      <c r="AB1434" s="22"/>
      <c r="AC1434" s="22"/>
      <c r="AD1434" s="22"/>
      <c r="AE1434" s="22"/>
      <c r="AF1434" s="22"/>
      <c r="AG1434" s="22"/>
      <c r="AH1434" s="22"/>
      <c r="AI1434" s="22"/>
      <c r="AJ1434" s="22"/>
      <c r="AK1434" s="22"/>
      <c r="AL1434" s="22"/>
      <c r="AM1434" s="22"/>
      <c r="AN1434" s="22"/>
      <c r="AO1434" s="22"/>
      <c r="AP1434" s="22"/>
      <c r="AQ1434" s="22"/>
      <c r="AR1434" s="22"/>
      <c r="AS1434" s="22"/>
      <c r="AT1434" s="22"/>
      <c r="AU1434" s="22"/>
      <c r="AV1434" s="22"/>
      <c r="AW1434" s="22"/>
      <c r="AX1434" s="22"/>
      <c r="AY1434" s="22"/>
      <c r="AZ1434" s="22"/>
      <c r="BA1434" s="22"/>
      <c r="BB1434" s="22"/>
      <c r="BC1434" s="22"/>
      <c r="BD1434" s="22"/>
      <c r="BE1434" s="22"/>
      <c r="BF1434" s="22"/>
      <c r="BG1434" s="22"/>
      <c r="BH1434" s="22"/>
      <c r="BI1434" s="22"/>
    </row>
    <row r="1435">
      <c r="A1435" s="25"/>
      <c r="B1435" s="50"/>
      <c r="C1435" s="56"/>
      <c r="D1435" s="120"/>
      <c r="E1435" s="53"/>
      <c r="H1435" s="106"/>
      <c r="I1435" s="72"/>
      <c r="J1435" s="21"/>
      <c r="K1435" s="21"/>
      <c r="L1435" s="21"/>
      <c r="M1435" s="22"/>
      <c r="N1435" s="22"/>
      <c r="O1435" s="22"/>
      <c r="P1435" s="22"/>
      <c r="Q1435" s="22"/>
      <c r="R1435" s="23"/>
      <c r="S1435" s="22"/>
      <c r="T1435" s="22"/>
      <c r="U1435" s="22"/>
      <c r="V1435" s="22"/>
      <c r="W1435" s="24"/>
      <c r="X1435" s="24"/>
      <c r="Y1435" s="22"/>
      <c r="Z1435" s="22"/>
      <c r="AA1435" s="22"/>
      <c r="AB1435" s="22"/>
      <c r="AC1435" s="22"/>
      <c r="AD1435" s="22"/>
      <c r="AE1435" s="22"/>
      <c r="AF1435" s="22"/>
      <c r="AG1435" s="22"/>
      <c r="AH1435" s="22"/>
      <c r="AI1435" s="22"/>
      <c r="AJ1435" s="22"/>
      <c r="AK1435" s="22"/>
      <c r="AL1435" s="22"/>
      <c r="AM1435" s="22"/>
      <c r="AN1435" s="22"/>
      <c r="AO1435" s="22"/>
      <c r="AP1435" s="22"/>
      <c r="AQ1435" s="22"/>
      <c r="AR1435" s="22"/>
      <c r="AS1435" s="22"/>
      <c r="AT1435" s="22"/>
      <c r="AU1435" s="22"/>
      <c r="AV1435" s="22"/>
      <c r="AW1435" s="22"/>
      <c r="AX1435" s="22"/>
      <c r="AY1435" s="22"/>
      <c r="AZ1435" s="22"/>
      <c r="BA1435" s="22"/>
      <c r="BB1435" s="22"/>
      <c r="BC1435" s="22"/>
      <c r="BD1435" s="22"/>
      <c r="BE1435" s="22"/>
      <c r="BF1435" s="22"/>
      <c r="BG1435" s="22"/>
      <c r="BH1435" s="22"/>
      <c r="BI1435" s="22"/>
    </row>
    <row r="1436">
      <c r="A1436" s="25"/>
      <c r="B1436" s="50"/>
      <c r="C1436" s="56"/>
      <c r="D1436" s="120"/>
      <c r="E1436" s="53"/>
      <c r="H1436" s="106"/>
      <c r="I1436" s="72"/>
      <c r="J1436" s="21"/>
      <c r="K1436" s="21"/>
      <c r="L1436" s="21"/>
      <c r="M1436" s="22"/>
      <c r="N1436" s="22"/>
      <c r="O1436" s="22"/>
      <c r="P1436" s="22"/>
      <c r="Q1436" s="22"/>
      <c r="R1436" s="23"/>
      <c r="S1436" s="22"/>
      <c r="T1436" s="22"/>
      <c r="U1436" s="22"/>
      <c r="V1436" s="22"/>
      <c r="W1436" s="24"/>
      <c r="X1436" s="24"/>
      <c r="Y1436" s="22"/>
      <c r="Z1436" s="22"/>
      <c r="AA1436" s="22"/>
      <c r="AB1436" s="22"/>
      <c r="AC1436" s="22"/>
      <c r="AD1436" s="22"/>
      <c r="AE1436" s="22"/>
      <c r="AF1436" s="22"/>
      <c r="AG1436" s="22"/>
      <c r="AH1436" s="22"/>
      <c r="AI1436" s="22"/>
      <c r="AJ1436" s="22"/>
      <c r="AK1436" s="22"/>
      <c r="AL1436" s="22"/>
      <c r="AM1436" s="22"/>
      <c r="AN1436" s="22"/>
      <c r="AO1436" s="22"/>
      <c r="AP1436" s="22"/>
      <c r="AQ1436" s="22"/>
      <c r="AR1436" s="22"/>
      <c r="AS1436" s="22"/>
      <c r="AT1436" s="22"/>
      <c r="AU1436" s="22"/>
      <c r="AV1436" s="22"/>
      <c r="AW1436" s="22"/>
      <c r="AX1436" s="22"/>
      <c r="AY1436" s="22"/>
      <c r="AZ1436" s="22"/>
      <c r="BA1436" s="22"/>
      <c r="BB1436" s="22"/>
      <c r="BC1436" s="22"/>
      <c r="BD1436" s="22"/>
      <c r="BE1436" s="22"/>
      <c r="BF1436" s="22"/>
      <c r="BG1436" s="22"/>
      <c r="BH1436" s="22"/>
      <c r="BI1436" s="22"/>
    </row>
    <row r="1437">
      <c r="A1437" s="25"/>
      <c r="B1437" s="50"/>
      <c r="C1437" s="56"/>
      <c r="D1437" s="120"/>
      <c r="E1437" s="53"/>
      <c r="H1437" s="106"/>
      <c r="I1437" s="72"/>
      <c r="J1437" s="21"/>
      <c r="K1437" s="21"/>
      <c r="L1437" s="21"/>
      <c r="M1437" s="22"/>
      <c r="N1437" s="22"/>
      <c r="O1437" s="22"/>
      <c r="P1437" s="22"/>
      <c r="Q1437" s="22"/>
      <c r="R1437" s="23"/>
      <c r="S1437" s="22"/>
      <c r="T1437" s="22"/>
      <c r="U1437" s="22"/>
      <c r="V1437" s="22"/>
      <c r="W1437" s="24"/>
      <c r="X1437" s="24"/>
      <c r="Y1437" s="22"/>
      <c r="Z1437" s="22"/>
      <c r="AA1437" s="22"/>
      <c r="AB1437" s="22"/>
      <c r="AC1437" s="22"/>
      <c r="AD1437" s="22"/>
      <c r="AE1437" s="22"/>
      <c r="AF1437" s="22"/>
      <c r="AG1437" s="22"/>
      <c r="AH1437" s="22"/>
      <c r="AI1437" s="22"/>
      <c r="AJ1437" s="22"/>
      <c r="AK1437" s="22"/>
      <c r="AL1437" s="22"/>
      <c r="AM1437" s="22"/>
      <c r="AN1437" s="22"/>
      <c r="AO1437" s="22"/>
      <c r="AP1437" s="22"/>
      <c r="AQ1437" s="22"/>
      <c r="AR1437" s="22"/>
      <c r="AS1437" s="22"/>
      <c r="AT1437" s="22"/>
      <c r="AU1437" s="22"/>
      <c r="AV1437" s="22"/>
      <c r="AW1437" s="22"/>
      <c r="AX1437" s="22"/>
      <c r="AY1437" s="22"/>
      <c r="AZ1437" s="22"/>
      <c r="BA1437" s="22"/>
      <c r="BB1437" s="22"/>
      <c r="BC1437" s="22"/>
      <c r="BD1437" s="22"/>
      <c r="BE1437" s="22"/>
      <c r="BF1437" s="22"/>
      <c r="BG1437" s="22"/>
      <c r="BH1437" s="22"/>
      <c r="BI1437" s="22"/>
    </row>
    <row r="1438">
      <c r="A1438" s="25"/>
      <c r="B1438" s="50"/>
      <c r="C1438" s="56"/>
      <c r="D1438" s="120"/>
      <c r="E1438" s="53"/>
      <c r="H1438" s="106"/>
      <c r="I1438" s="72"/>
      <c r="J1438" s="21"/>
      <c r="K1438" s="21"/>
      <c r="L1438" s="21"/>
      <c r="M1438" s="22"/>
      <c r="N1438" s="22"/>
      <c r="O1438" s="22"/>
      <c r="P1438" s="22"/>
      <c r="Q1438" s="22"/>
      <c r="R1438" s="23"/>
      <c r="S1438" s="22"/>
      <c r="T1438" s="22"/>
      <c r="U1438" s="22"/>
      <c r="V1438" s="22"/>
      <c r="W1438" s="24"/>
      <c r="X1438" s="24"/>
      <c r="Y1438" s="22"/>
      <c r="Z1438" s="22"/>
      <c r="AA1438" s="22"/>
      <c r="AB1438" s="22"/>
      <c r="AC1438" s="22"/>
      <c r="AD1438" s="22"/>
      <c r="AE1438" s="22"/>
      <c r="AF1438" s="22"/>
      <c r="AG1438" s="22"/>
      <c r="AH1438" s="22"/>
      <c r="AI1438" s="22"/>
      <c r="AJ1438" s="22"/>
      <c r="AK1438" s="22"/>
      <c r="AL1438" s="22"/>
      <c r="AM1438" s="22"/>
      <c r="AN1438" s="22"/>
      <c r="AO1438" s="22"/>
      <c r="AP1438" s="22"/>
      <c r="AQ1438" s="22"/>
      <c r="AR1438" s="22"/>
      <c r="AS1438" s="22"/>
      <c r="AT1438" s="22"/>
      <c r="AU1438" s="22"/>
      <c r="AV1438" s="22"/>
      <c r="AW1438" s="22"/>
      <c r="AX1438" s="22"/>
      <c r="AY1438" s="22"/>
      <c r="AZ1438" s="22"/>
      <c r="BA1438" s="22"/>
      <c r="BB1438" s="22"/>
      <c r="BC1438" s="22"/>
      <c r="BD1438" s="22"/>
      <c r="BE1438" s="22"/>
      <c r="BF1438" s="22"/>
      <c r="BG1438" s="22"/>
      <c r="BH1438" s="22"/>
      <c r="BI1438" s="22"/>
    </row>
    <row r="1439">
      <c r="A1439" s="25"/>
      <c r="B1439" s="50"/>
      <c r="C1439" s="56"/>
      <c r="D1439" s="120"/>
      <c r="E1439" s="53"/>
      <c r="H1439" s="106"/>
      <c r="I1439" s="72"/>
      <c r="J1439" s="21"/>
      <c r="K1439" s="21"/>
      <c r="L1439" s="21"/>
      <c r="M1439" s="22"/>
      <c r="N1439" s="22"/>
      <c r="O1439" s="22"/>
      <c r="P1439" s="22"/>
      <c r="Q1439" s="22"/>
      <c r="R1439" s="23"/>
      <c r="S1439" s="22"/>
      <c r="T1439" s="22"/>
      <c r="U1439" s="22"/>
      <c r="V1439" s="22"/>
      <c r="W1439" s="24"/>
      <c r="X1439" s="24"/>
      <c r="Y1439" s="22"/>
      <c r="Z1439" s="22"/>
      <c r="AA1439" s="22"/>
      <c r="AB1439" s="22"/>
      <c r="AC1439" s="22"/>
      <c r="AD1439" s="22"/>
      <c r="AE1439" s="22"/>
      <c r="AF1439" s="22"/>
      <c r="AG1439" s="22"/>
      <c r="AH1439" s="22"/>
      <c r="AI1439" s="22"/>
      <c r="AJ1439" s="22"/>
      <c r="AK1439" s="22"/>
      <c r="AL1439" s="22"/>
      <c r="AM1439" s="22"/>
      <c r="AN1439" s="22"/>
      <c r="AO1439" s="22"/>
      <c r="AP1439" s="22"/>
      <c r="AQ1439" s="22"/>
      <c r="AR1439" s="22"/>
      <c r="AS1439" s="22"/>
      <c r="AT1439" s="22"/>
      <c r="AU1439" s="22"/>
      <c r="AV1439" s="22"/>
      <c r="AW1439" s="22"/>
      <c r="AX1439" s="22"/>
      <c r="AY1439" s="22"/>
      <c r="AZ1439" s="22"/>
      <c r="BA1439" s="22"/>
      <c r="BB1439" s="22"/>
      <c r="BC1439" s="22"/>
      <c r="BD1439" s="22"/>
      <c r="BE1439" s="22"/>
      <c r="BF1439" s="22"/>
      <c r="BG1439" s="22"/>
      <c r="BH1439" s="22"/>
      <c r="BI1439" s="22"/>
    </row>
    <row r="1440">
      <c r="A1440" s="25"/>
      <c r="B1440" s="50"/>
      <c r="C1440" s="56"/>
      <c r="D1440" s="120"/>
      <c r="E1440" s="53"/>
      <c r="H1440" s="106"/>
      <c r="I1440" s="72"/>
      <c r="J1440" s="21"/>
      <c r="K1440" s="21"/>
      <c r="L1440" s="21"/>
      <c r="M1440" s="22"/>
      <c r="N1440" s="22"/>
      <c r="O1440" s="22"/>
      <c r="P1440" s="22"/>
      <c r="Q1440" s="22"/>
      <c r="R1440" s="23"/>
      <c r="S1440" s="22"/>
      <c r="T1440" s="22"/>
      <c r="U1440" s="22"/>
      <c r="V1440" s="22"/>
      <c r="W1440" s="24"/>
      <c r="X1440" s="24"/>
      <c r="Y1440" s="22"/>
      <c r="Z1440" s="22"/>
      <c r="AA1440" s="22"/>
      <c r="AB1440" s="22"/>
      <c r="AC1440" s="22"/>
      <c r="AD1440" s="22"/>
      <c r="AE1440" s="22"/>
      <c r="AF1440" s="22"/>
      <c r="AG1440" s="22"/>
      <c r="AH1440" s="22"/>
      <c r="AI1440" s="22"/>
      <c r="AJ1440" s="22"/>
      <c r="AK1440" s="22"/>
      <c r="AL1440" s="22"/>
      <c r="AM1440" s="22"/>
      <c r="AN1440" s="22"/>
      <c r="AO1440" s="22"/>
      <c r="AP1440" s="22"/>
      <c r="AQ1440" s="22"/>
      <c r="AR1440" s="22"/>
      <c r="AS1440" s="22"/>
      <c r="AT1440" s="22"/>
      <c r="AU1440" s="22"/>
      <c r="AV1440" s="22"/>
      <c r="AW1440" s="22"/>
      <c r="AX1440" s="22"/>
      <c r="AY1440" s="22"/>
      <c r="AZ1440" s="22"/>
      <c r="BA1440" s="22"/>
      <c r="BB1440" s="22"/>
      <c r="BC1440" s="22"/>
      <c r="BD1440" s="22"/>
      <c r="BE1440" s="22"/>
      <c r="BF1440" s="22"/>
      <c r="BG1440" s="22"/>
      <c r="BH1440" s="22"/>
      <c r="BI1440" s="22"/>
    </row>
    <row r="1441">
      <c r="A1441" s="25"/>
      <c r="B1441" s="50"/>
      <c r="C1441" s="56"/>
      <c r="D1441" s="120"/>
      <c r="E1441" s="53"/>
      <c r="H1441" s="106"/>
      <c r="I1441" s="72"/>
      <c r="J1441" s="21"/>
      <c r="K1441" s="21"/>
      <c r="L1441" s="21"/>
      <c r="M1441" s="22"/>
      <c r="N1441" s="22"/>
      <c r="O1441" s="22"/>
      <c r="P1441" s="22"/>
      <c r="Q1441" s="22"/>
      <c r="R1441" s="23"/>
      <c r="S1441" s="22"/>
      <c r="T1441" s="22"/>
      <c r="U1441" s="22"/>
      <c r="V1441" s="22"/>
      <c r="W1441" s="24"/>
      <c r="X1441" s="24"/>
      <c r="Y1441" s="22"/>
      <c r="Z1441" s="22"/>
      <c r="AA1441" s="22"/>
      <c r="AB1441" s="22"/>
      <c r="AC1441" s="22"/>
      <c r="AD1441" s="22"/>
      <c r="AE1441" s="22"/>
      <c r="AF1441" s="22"/>
      <c r="AG1441" s="22"/>
      <c r="AH1441" s="22"/>
      <c r="AI1441" s="22"/>
      <c r="AJ1441" s="22"/>
      <c r="AK1441" s="22"/>
      <c r="AL1441" s="22"/>
      <c r="AM1441" s="22"/>
      <c r="AN1441" s="22"/>
      <c r="AO1441" s="22"/>
      <c r="AP1441" s="22"/>
      <c r="AQ1441" s="22"/>
      <c r="AR1441" s="22"/>
      <c r="AS1441" s="22"/>
      <c r="AT1441" s="22"/>
      <c r="AU1441" s="22"/>
      <c r="AV1441" s="22"/>
      <c r="AW1441" s="22"/>
      <c r="AX1441" s="22"/>
      <c r="AY1441" s="22"/>
      <c r="AZ1441" s="22"/>
      <c r="BA1441" s="22"/>
      <c r="BB1441" s="22"/>
      <c r="BC1441" s="22"/>
      <c r="BD1441" s="22"/>
      <c r="BE1441" s="22"/>
      <c r="BF1441" s="22"/>
      <c r="BG1441" s="22"/>
      <c r="BH1441" s="22"/>
      <c r="BI1441" s="22"/>
    </row>
    <row r="1442">
      <c r="A1442" s="25"/>
      <c r="B1442" s="50"/>
      <c r="C1442" s="56"/>
      <c r="D1442" s="120"/>
      <c r="E1442" s="53"/>
      <c r="H1442" s="106"/>
      <c r="I1442" s="72"/>
      <c r="J1442" s="21"/>
      <c r="K1442" s="21"/>
      <c r="L1442" s="21"/>
      <c r="M1442" s="22"/>
      <c r="N1442" s="22"/>
      <c r="O1442" s="22"/>
      <c r="P1442" s="22"/>
      <c r="Q1442" s="22"/>
      <c r="R1442" s="23"/>
      <c r="S1442" s="22"/>
      <c r="T1442" s="22"/>
      <c r="U1442" s="22"/>
      <c r="V1442" s="22"/>
      <c r="W1442" s="24"/>
      <c r="X1442" s="24"/>
      <c r="Y1442" s="22"/>
      <c r="Z1442" s="22"/>
      <c r="AA1442" s="22"/>
      <c r="AB1442" s="22"/>
      <c r="AC1442" s="22"/>
      <c r="AD1442" s="22"/>
      <c r="AE1442" s="22"/>
      <c r="AF1442" s="22"/>
      <c r="AG1442" s="22"/>
      <c r="AH1442" s="22"/>
      <c r="AI1442" s="22"/>
      <c r="AJ1442" s="22"/>
      <c r="AK1442" s="22"/>
      <c r="AL1442" s="22"/>
      <c r="AM1442" s="22"/>
      <c r="AN1442" s="22"/>
      <c r="AO1442" s="22"/>
      <c r="AP1442" s="22"/>
      <c r="AQ1442" s="22"/>
      <c r="AR1442" s="22"/>
      <c r="AS1442" s="22"/>
      <c r="AT1442" s="22"/>
      <c r="AU1442" s="22"/>
      <c r="AV1442" s="22"/>
      <c r="AW1442" s="22"/>
      <c r="AX1442" s="22"/>
      <c r="AY1442" s="22"/>
      <c r="AZ1442" s="22"/>
      <c r="BA1442" s="22"/>
      <c r="BB1442" s="22"/>
      <c r="BC1442" s="22"/>
      <c r="BD1442" s="22"/>
      <c r="BE1442" s="22"/>
      <c r="BF1442" s="22"/>
      <c r="BG1442" s="22"/>
      <c r="BH1442" s="22"/>
      <c r="BI1442" s="22"/>
    </row>
    <row r="1443">
      <c r="A1443" s="25"/>
      <c r="B1443" s="50"/>
      <c r="C1443" s="56"/>
      <c r="D1443" s="120"/>
      <c r="E1443" s="53"/>
      <c r="H1443" s="106"/>
      <c r="I1443" s="72"/>
      <c r="J1443" s="21"/>
      <c r="K1443" s="21"/>
      <c r="L1443" s="21"/>
      <c r="M1443" s="22"/>
      <c r="N1443" s="22"/>
      <c r="O1443" s="22"/>
      <c r="P1443" s="22"/>
      <c r="Q1443" s="22"/>
      <c r="R1443" s="23"/>
      <c r="S1443" s="22"/>
      <c r="T1443" s="22"/>
      <c r="U1443" s="22"/>
      <c r="V1443" s="22"/>
      <c r="W1443" s="24"/>
      <c r="X1443" s="24"/>
      <c r="Y1443" s="22"/>
      <c r="Z1443" s="22"/>
      <c r="AA1443" s="22"/>
      <c r="AB1443" s="22"/>
      <c r="AC1443" s="22"/>
      <c r="AD1443" s="22"/>
      <c r="AE1443" s="22"/>
      <c r="AF1443" s="22"/>
      <c r="AG1443" s="22"/>
      <c r="AH1443" s="22"/>
      <c r="AI1443" s="22"/>
      <c r="AJ1443" s="22"/>
      <c r="AK1443" s="22"/>
      <c r="AL1443" s="22"/>
      <c r="AM1443" s="22"/>
      <c r="AN1443" s="22"/>
      <c r="AO1443" s="22"/>
      <c r="AP1443" s="22"/>
      <c r="AQ1443" s="22"/>
      <c r="AR1443" s="22"/>
      <c r="AS1443" s="22"/>
      <c r="AT1443" s="22"/>
      <c r="AU1443" s="22"/>
      <c r="AV1443" s="22"/>
      <c r="AW1443" s="22"/>
      <c r="AX1443" s="22"/>
      <c r="AY1443" s="22"/>
      <c r="AZ1443" s="22"/>
      <c r="BA1443" s="22"/>
      <c r="BB1443" s="22"/>
      <c r="BC1443" s="22"/>
      <c r="BD1443" s="22"/>
      <c r="BE1443" s="22"/>
      <c r="BF1443" s="22"/>
      <c r="BG1443" s="22"/>
      <c r="BH1443" s="22"/>
      <c r="BI1443" s="22"/>
    </row>
    <row r="1444">
      <c r="A1444" s="25"/>
      <c r="B1444" s="50"/>
      <c r="C1444" s="56"/>
      <c r="D1444" s="120"/>
      <c r="E1444" s="53"/>
      <c r="H1444" s="106"/>
      <c r="I1444" s="72"/>
      <c r="J1444" s="21"/>
      <c r="K1444" s="21"/>
      <c r="L1444" s="21"/>
      <c r="M1444" s="22"/>
      <c r="N1444" s="22"/>
      <c r="O1444" s="22"/>
      <c r="P1444" s="22"/>
      <c r="Q1444" s="22"/>
      <c r="R1444" s="23"/>
      <c r="S1444" s="22"/>
      <c r="T1444" s="22"/>
      <c r="U1444" s="22"/>
      <c r="V1444" s="22"/>
      <c r="W1444" s="24"/>
      <c r="X1444" s="24"/>
      <c r="Y1444" s="22"/>
      <c r="Z1444" s="22"/>
      <c r="AA1444" s="22"/>
      <c r="AB1444" s="22"/>
      <c r="AC1444" s="22"/>
      <c r="AD1444" s="22"/>
      <c r="AE1444" s="22"/>
      <c r="AF1444" s="22"/>
      <c r="AG1444" s="22"/>
      <c r="AH1444" s="22"/>
      <c r="AI1444" s="22"/>
      <c r="AJ1444" s="22"/>
      <c r="AK1444" s="22"/>
      <c r="AL1444" s="22"/>
      <c r="AM1444" s="22"/>
      <c r="AN1444" s="22"/>
      <c r="AO1444" s="22"/>
      <c r="AP1444" s="22"/>
      <c r="AQ1444" s="22"/>
      <c r="AR1444" s="22"/>
      <c r="AS1444" s="22"/>
      <c r="AT1444" s="22"/>
      <c r="AU1444" s="22"/>
      <c r="AV1444" s="22"/>
      <c r="AW1444" s="22"/>
      <c r="AX1444" s="22"/>
      <c r="AY1444" s="22"/>
      <c r="AZ1444" s="22"/>
      <c r="BA1444" s="22"/>
      <c r="BB1444" s="22"/>
      <c r="BC1444" s="22"/>
      <c r="BD1444" s="22"/>
      <c r="BE1444" s="22"/>
      <c r="BF1444" s="22"/>
      <c r="BG1444" s="22"/>
      <c r="BH1444" s="22"/>
      <c r="BI1444" s="22"/>
    </row>
    <row r="1445">
      <c r="A1445" s="25"/>
      <c r="B1445" s="50"/>
      <c r="C1445" s="56"/>
      <c r="D1445" s="120"/>
      <c r="E1445" s="53"/>
      <c r="H1445" s="106"/>
      <c r="I1445" s="72"/>
      <c r="J1445" s="21"/>
      <c r="K1445" s="21"/>
      <c r="L1445" s="21"/>
      <c r="M1445" s="22"/>
      <c r="N1445" s="22"/>
      <c r="O1445" s="22"/>
      <c r="P1445" s="22"/>
      <c r="Q1445" s="22"/>
      <c r="R1445" s="23"/>
      <c r="S1445" s="22"/>
      <c r="T1445" s="22"/>
      <c r="U1445" s="22"/>
      <c r="V1445" s="22"/>
      <c r="W1445" s="24"/>
      <c r="X1445" s="24"/>
      <c r="Y1445" s="22"/>
      <c r="Z1445" s="22"/>
      <c r="AA1445" s="22"/>
      <c r="AB1445" s="22"/>
      <c r="AC1445" s="22"/>
      <c r="AD1445" s="22"/>
      <c r="AE1445" s="22"/>
      <c r="AF1445" s="22"/>
      <c r="AG1445" s="22"/>
      <c r="AH1445" s="22"/>
      <c r="AI1445" s="22"/>
      <c r="AJ1445" s="22"/>
      <c r="AK1445" s="22"/>
      <c r="AL1445" s="22"/>
      <c r="AM1445" s="22"/>
      <c r="AN1445" s="22"/>
      <c r="AO1445" s="22"/>
      <c r="AP1445" s="22"/>
      <c r="AQ1445" s="22"/>
      <c r="AR1445" s="22"/>
      <c r="AS1445" s="22"/>
      <c r="AT1445" s="22"/>
      <c r="AU1445" s="22"/>
      <c r="AV1445" s="22"/>
      <c r="AW1445" s="22"/>
      <c r="AX1445" s="22"/>
      <c r="AY1445" s="22"/>
      <c r="AZ1445" s="22"/>
      <c r="BA1445" s="22"/>
      <c r="BB1445" s="22"/>
      <c r="BC1445" s="22"/>
      <c r="BD1445" s="22"/>
      <c r="BE1445" s="22"/>
      <c r="BF1445" s="22"/>
      <c r="BG1445" s="22"/>
      <c r="BH1445" s="22"/>
      <c r="BI1445" s="22"/>
    </row>
    <row r="1446">
      <c r="A1446" s="25"/>
      <c r="B1446" s="50"/>
      <c r="C1446" s="56"/>
      <c r="D1446" s="120"/>
      <c r="E1446" s="53"/>
      <c r="H1446" s="106"/>
      <c r="I1446" s="72"/>
      <c r="J1446" s="21"/>
      <c r="K1446" s="21"/>
      <c r="L1446" s="21"/>
      <c r="M1446" s="22"/>
      <c r="N1446" s="22"/>
      <c r="O1446" s="22"/>
      <c r="P1446" s="22"/>
      <c r="Q1446" s="22"/>
      <c r="R1446" s="23"/>
      <c r="S1446" s="22"/>
      <c r="T1446" s="22"/>
      <c r="U1446" s="22"/>
      <c r="V1446" s="22"/>
      <c r="W1446" s="24"/>
      <c r="X1446" s="24"/>
      <c r="Y1446" s="22"/>
      <c r="Z1446" s="22"/>
      <c r="AA1446" s="22"/>
      <c r="AB1446" s="22"/>
      <c r="AC1446" s="22"/>
      <c r="AD1446" s="22"/>
      <c r="AE1446" s="22"/>
      <c r="AF1446" s="22"/>
      <c r="AG1446" s="22"/>
      <c r="AH1446" s="22"/>
      <c r="AI1446" s="22"/>
      <c r="AJ1446" s="22"/>
      <c r="AK1446" s="22"/>
      <c r="AL1446" s="22"/>
      <c r="AM1446" s="22"/>
      <c r="AN1446" s="22"/>
      <c r="AO1446" s="22"/>
      <c r="AP1446" s="22"/>
      <c r="AQ1446" s="22"/>
      <c r="AR1446" s="22"/>
      <c r="AS1446" s="22"/>
      <c r="AT1446" s="22"/>
      <c r="AU1446" s="22"/>
      <c r="AV1446" s="22"/>
      <c r="AW1446" s="22"/>
      <c r="AX1446" s="22"/>
      <c r="AY1446" s="22"/>
      <c r="AZ1446" s="22"/>
      <c r="BA1446" s="22"/>
      <c r="BB1446" s="22"/>
      <c r="BC1446" s="22"/>
      <c r="BD1446" s="22"/>
      <c r="BE1446" s="22"/>
      <c r="BF1446" s="22"/>
      <c r="BG1446" s="22"/>
      <c r="BH1446" s="22"/>
      <c r="BI1446" s="22"/>
    </row>
    <row r="1447">
      <c r="A1447" s="25"/>
      <c r="B1447" s="50"/>
      <c r="C1447" s="56"/>
      <c r="D1447" s="120"/>
      <c r="E1447" s="53"/>
      <c r="H1447" s="106"/>
      <c r="I1447" s="72"/>
      <c r="J1447" s="21"/>
      <c r="K1447" s="21"/>
      <c r="L1447" s="21"/>
      <c r="M1447" s="22"/>
      <c r="N1447" s="22"/>
      <c r="O1447" s="22"/>
      <c r="P1447" s="22"/>
      <c r="Q1447" s="22"/>
      <c r="R1447" s="23"/>
      <c r="S1447" s="22"/>
      <c r="T1447" s="22"/>
      <c r="U1447" s="22"/>
      <c r="V1447" s="22"/>
      <c r="W1447" s="24"/>
      <c r="X1447" s="24"/>
      <c r="Y1447" s="22"/>
      <c r="Z1447" s="22"/>
      <c r="AA1447" s="22"/>
      <c r="AB1447" s="22"/>
      <c r="AC1447" s="22"/>
      <c r="AD1447" s="22"/>
      <c r="AE1447" s="22"/>
      <c r="AF1447" s="22"/>
      <c r="AG1447" s="22"/>
      <c r="AH1447" s="22"/>
      <c r="AI1447" s="22"/>
      <c r="AJ1447" s="22"/>
      <c r="AK1447" s="22"/>
      <c r="AL1447" s="22"/>
      <c r="AM1447" s="22"/>
      <c r="AN1447" s="22"/>
      <c r="AO1447" s="22"/>
      <c r="AP1447" s="22"/>
      <c r="AQ1447" s="22"/>
      <c r="AR1447" s="22"/>
      <c r="AS1447" s="22"/>
      <c r="AT1447" s="22"/>
      <c r="AU1447" s="22"/>
      <c r="AV1447" s="22"/>
      <c r="AW1447" s="22"/>
      <c r="AX1447" s="22"/>
      <c r="AY1447" s="22"/>
      <c r="AZ1447" s="22"/>
      <c r="BA1447" s="22"/>
      <c r="BB1447" s="22"/>
      <c r="BC1447" s="22"/>
      <c r="BD1447" s="22"/>
      <c r="BE1447" s="22"/>
      <c r="BF1447" s="22"/>
      <c r="BG1447" s="22"/>
      <c r="BH1447" s="22"/>
      <c r="BI1447" s="22"/>
    </row>
    <row r="1448">
      <c r="A1448" s="25"/>
      <c r="B1448" s="50"/>
      <c r="C1448" s="56"/>
      <c r="D1448" s="120"/>
      <c r="E1448" s="53"/>
      <c r="H1448" s="106"/>
      <c r="I1448" s="72"/>
      <c r="J1448" s="21"/>
      <c r="K1448" s="21"/>
      <c r="L1448" s="21"/>
      <c r="M1448" s="22"/>
      <c r="N1448" s="22"/>
      <c r="O1448" s="22"/>
      <c r="P1448" s="22"/>
      <c r="Q1448" s="22"/>
      <c r="R1448" s="23"/>
      <c r="S1448" s="22"/>
      <c r="T1448" s="22"/>
      <c r="U1448" s="22"/>
      <c r="V1448" s="22"/>
      <c r="W1448" s="24"/>
      <c r="X1448" s="24"/>
      <c r="Y1448" s="22"/>
      <c r="Z1448" s="22"/>
      <c r="AA1448" s="22"/>
      <c r="AB1448" s="22"/>
      <c r="AC1448" s="22"/>
      <c r="AD1448" s="22"/>
      <c r="AE1448" s="22"/>
      <c r="AF1448" s="22"/>
      <c r="AG1448" s="22"/>
      <c r="AH1448" s="22"/>
      <c r="AI1448" s="22"/>
      <c r="AJ1448" s="22"/>
      <c r="AK1448" s="22"/>
      <c r="AL1448" s="22"/>
      <c r="AM1448" s="22"/>
      <c r="AN1448" s="22"/>
      <c r="AO1448" s="22"/>
      <c r="AP1448" s="22"/>
      <c r="AQ1448" s="22"/>
      <c r="AR1448" s="22"/>
      <c r="AS1448" s="22"/>
      <c r="AT1448" s="22"/>
      <c r="AU1448" s="22"/>
      <c r="AV1448" s="22"/>
      <c r="AW1448" s="22"/>
      <c r="AX1448" s="22"/>
      <c r="AY1448" s="22"/>
      <c r="AZ1448" s="22"/>
      <c r="BA1448" s="22"/>
      <c r="BB1448" s="22"/>
      <c r="BC1448" s="22"/>
      <c r="BD1448" s="22"/>
      <c r="BE1448" s="22"/>
      <c r="BF1448" s="22"/>
      <c r="BG1448" s="22"/>
      <c r="BH1448" s="22"/>
      <c r="BI1448" s="22"/>
    </row>
    <row r="1449">
      <c r="A1449" s="25"/>
      <c r="B1449" s="50"/>
      <c r="C1449" s="56"/>
      <c r="D1449" s="120"/>
      <c r="E1449" s="53"/>
      <c r="H1449" s="106"/>
      <c r="I1449" s="72"/>
      <c r="J1449" s="21"/>
      <c r="K1449" s="21"/>
      <c r="L1449" s="21"/>
      <c r="M1449" s="22"/>
      <c r="N1449" s="22"/>
      <c r="O1449" s="22"/>
      <c r="P1449" s="22"/>
      <c r="Q1449" s="22"/>
      <c r="R1449" s="23"/>
      <c r="S1449" s="22"/>
      <c r="T1449" s="22"/>
      <c r="U1449" s="22"/>
      <c r="V1449" s="22"/>
      <c r="W1449" s="24"/>
      <c r="X1449" s="24"/>
      <c r="Y1449" s="22"/>
      <c r="Z1449" s="22"/>
      <c r="AA1449" s="22"/>
      <c r="AB1449" s="22"/>
      <c r="AC1449" s="22"/>
      <c r="AD1449" s="22"/>
      <c r="AE1449" s="22"/>
      <c r="AF1449" s="22"/>
      <c r="AG1449" s="22"/>
      <c r="AH1449" s="22"/>
      <c r="AI1449" s="22"/>
      <c r="AJ1449" s="22"/>
      <c r="AK1449" s="22"/>
      <c r="AL1449" s="22"/>
      <c r="AM1449" s="22"/>
      <c r="AN1449" s="22"/>
      <c r="AO1449" s="22"/>
      <c r="AP1449" s="22"/>
      <c r="AQ1449" s="22"/>
      <c r="AR1449" s="22"/>
      <c r="AS1449" s="22"/>
      <c r="AT1449" s="22"/>
      <c r="AU1449" s="22"/>
      <c r="AV1449" s="22"/>
      <c r="AW1449" s="22"/>
      <c r="AX1449" s="22"/>
      <c r="AY1449" s="22"/>
      <c r="AZ1449" s="22"/>
      <c r="BA1449" s="22"/>
      <c r="BB1449" s="22"/>
      <c r="BC1449" s="22"/>
      <c r="BD1449" s="22"/>
      <c r="BE1449" s="22"/>
      <c r="BF1449" s="22"/>
      <c r="BG1449" s="22"/>
      <c r="BH1449" s="22"/>
      <c r="BI1449" s="22"/>
    </row>
    <row r="1450">
      <c r="A1450" s="25"/>
      <c r="B1450" s="50"/>
      <c r="C1450" s="56"/>
      <c r="D1450" s="120"/>
      <c r="E1450" s="53"/>
      <c r="H1450" s="106"/>
      <c r="I1450" s="72"/>
      <c r="J1450" s="21"/>
      <c r="K1450" s="21"/>
      <c r="L1450" s="21"/>
      <c r="M1450" s="22"/>
      <c r="N1450" s="22"/>
      <c r="O1450" s="22"/>
      <c r="P1450" s="22"/>
      <c r="Q1450" s="22"/>
      <c r="R1450" s="23"/>
      <c r="S1450" s="22"/>
      <c r="T1450" s="22"/>
      <c r="U1450" s="22"/>
      <c r="V1450" s="22"/>
      <c r="W1450" s="24"/>
      <c r="X1450" s="24"/>
      <c r="Y1450" s="22"/>
      <c r="Z1450" s="22"/>
      <c r="AA1450" s="22"/>
      <c r="AB1450" s="22"/>
      <c r="AC1450" s="22"/>
      <c r="AD1450" s="22"/>
      <c r="AE1450" s="22"/>
      <c r="AF1450" s="22"/>
      <c r="AG1450" s="22"/>
      <c r="AH1450" s="22"/>
      <c r="AI1450" s="22"/>
      <c r="AJ1450" s="22"/>
      <c r="AK1450" s="22"/>
      <c r="AL1450" s="22"/>
      <c r="AM1450" s="22"/>
      <c r="AN1450" s="22"/>
      <c r="AO1450" s="22"/>
      <c r="AP1450" s="22"/>
      <c r="AQ1450" s="22"/>
      <c r="AR1450" s="22"/>
      <c r="AS1450" s="22"/>
      <c r="AT1450" s="22"/>
      <c r="AU1450" s="22"/>
      <c r="AV1450" s="22"/>
      <c r="AW1450" s="22"/>
      <c r="AX1450" s="22"/>
      <c r="AY1450" s="22"/>
      <c r="AZ1450" s="22"/>
      <c r="BA1450" s="22"/>
      <c r="BB1450" s="22"/>
      <c r="BC1450" s="22"/>
      <c r="BD1450" s="22"/>
      <c r="BE1450" s="22"/>
      <c r="BF1450" s="22"/>
      <c r="BG1450" s="22"/>
      <c r="BH1450" s="22"/>
      <c r="BI1450" s="22"/>
    </row>
    <row r="1451">
      <c r="A1451" s="25"/>
      <c r="B1451" s="50"/>
      <c r="C1451" s="56"/>
      <c r="D1451" s="120"/>
      <c r="E1451" s="53"/>
      <c r="H1451" s="106"/>
      <c r="I1451" s="72"/>
      <c r="J1451" s="21"/>
      <c r="K1451" s="21"/>
      <c r="L1451" s="21"/>
      <c r="M1451" s="22"/>
      <c r="N1451" s="22"/>
      <c r="O1451" s="22"/>
      <c r="P1451" s="22"/>
      <c r="Q1451" s="22"/>
      <c r="R1451" s="23"/>
      <c r="S1451" s="22"/>
      <c r="T1451" s="22"/>
      <c r="U1451" s="22"/>
      <c r="V1451" s="22"/>
      <c r="W1451" s="24"/>
      <c r="X1451" s="24"/>
      <c r="Y1451" s="22"/>
      <c r="Z1451" s="22"/>
      <c r="AA1451" s="22"/>
      <c r="AB1451" s="22"/>
      <c r="AC1451" s="22"/>
      <c r="AD1451" s="22"/>
      <c r="AE1451" s="22"/>
      <c r="AF1451" s="22"/>
      <c r="AG1451" s="22"/>
      <c r="AH1451" s="22"/>
      <c r="AI1451" s="22"/>
      <c r="AJ1451" s="22"/>
      <c r="AK1451" s="22"/>
      <c r="AL1451" s="22"/>
      <c r="AM1451" s="22"/>
      <c r="AN1451" s="22"/>
      <c r="AO1451" s="22"/>
      <c r="AP1451" s="22"/>
      <c r="AQ1451" s="22"/>
      <c r="AR1451" s="22"/>
      <c r="AS1451" s="22"/>
      <c r="AT1451" s="22"/>
      <c r="AU1451" s="22"/>
      <c r="AV1451" s="22"/>
      <c r="AW1451" s="22"/>
      <c r="AX1451" s="22"/>
      <c r="AY1451" s="22"/>
      <c r="AZ1451" s="22"/>
      <c r="BA1451" s="22"/>
      <c r="BB1451" s="22"/>
      <c r="BC1451" s="22"/>
      <c r="BD1451" s="22"/>
      <c r="BE1451" s="22"/>
      <c r="BF1451" s="22"/>
      <c r="BG1451" s="22"/>
      <c r="BH1451" s="22"/>
      <c r="BI1451" s="22"/>
    </row>
    <row r="1452">
      <c r="A1452" s="25"/>
      <c r="B1452" s="50"/>
      <c r="C1452" s="56"/>
      <c r="D1452" s="120"/>
      <c r="E1452" s="53"/>
      <c r="H1452" s="106"/>
      <c r="I1452" s="72"/>
      <c r="J1452" s="21"/>
      <c r="K1452" s="21"/>
      <c r="L1452" s="21"/>
      <c r="M1452" s="22"/>
      <c r="N1452" s="22"/>
      <c r="O1452" s="22"/>
      <c r="P1452" s="22"/>
      <c r="Q1452" s="22"/>
      <c r="R1452" s="23"/>
      <c r="S1452" s="22"/>
      <c r="T1452" s="22"/>
      <c r="U1452" s="22"/>
      <c r="V1452" s="22"/>
      <c r="W1452" s="24"/>
      <c r="X1452" s="24"/>
      <c r="Y1452" s="22"/>
      <c r="Z1452" s="22"/>
      <c r="AA1452" s="22"/>
      <c r="AB1452" s="22"/>
      <c r="AC1452" s="22"/>
      <c r="AD1452" s="22"/>
      <c r="AE1452" s="22"/>
      <c r="AF1452" s="22"/>
      <c r="AG1452" s="22"/>
      <c r="AH1452" s="22"/>
      <c r="AI1452" s="22"/>
      <c r="AJ1452" s="22"/>
      <c r="AK1452" s="22"/>
      <c r="AL1452" s="22"/>
      <c r="AM1452" s="22"/>
      <c r="AN1452" s="22"/>
      <c r="AO1452" s="22"/>
      <c r="AP1452" s="22"/>
      <c r="AQ1452" s="22"/>
      <c r="AR1452" s="22"/>
      <c r="AS1452" s="22"/>
      <c r="AT1452" s="22"/>
      <c r="AU1452" s="22"/>
      <c r="AV1452" s="22"/>
      <c r="AW1452" s="22"/>
      <c r="AX1452" s="22"/>
      <c r="AY1452" s="22"/>
      <c r="AZ1452" s="22"/>
      <c r="BA1452" s="22"/>
      <c r="BB1452" s="22"/>
      <c r="BC1452" s="22"/>
      <c r="BD1452" s="22"/>
      <c r="BE1452" s="22"/>
      <c r="BF1452" s="22"/>
      <c r="BG1452" s="22"/>
      <c r="BH1452" s="22"/>
      <c r="BI1452" s="22"/>
    </row>
    <row r="1453">
      <c r="A1453" s="25"/>
      <c r="B1453" s="50"/>
      <c r="C1453" s="56"/>
      <c r="D1453" s="120"/>
      <c r="E1453" s="53"/>
      <c r="H1453" s="106"/>
      <c r="I1453" s="72"/>
      <c r="J1453" s="21"/>
      <c r="K1453" s="21"/>
      <c r="L1453" s="21"/>
      <c r="M1453" s="22"/>
      <c r="N1453" s="22"/>
      <c r="O1453" s="22"/>
      <c r="P1453" s="22"/>
      <c r="Q1453" s="22"/>
      <c r="R1453" s="23"/>
      <c r="S1453" s="22"/>
      <c r="T1453" s="22"/>
      <c r="U1453" s="22"/>
      <c r="V1453" s="22"/>
      <c r="W1453" s="24"/>
      <c r="X1453" s="24"/>
      <c r="Y1453" s="22"/>
      <c r="Z1453" s="22"/>
      <c r="AA1453" s="22"/>
      <c r="AB1453" s="22"/>
      <c r="AC1453" s="22"/>
      <c r="AD1453" s="22"/>
      <c r="AE1453" s="22"/>
      <c r="AF1453" s="22"/>
      <c r="AG1453" s="22"/>
      <c r="AH1453" s="22"/>
      <c r="AI1453" s="22"/>
      <c r="AJ1453" s="22"/>
      <c r="AK1453" s="22"/>
      <c r="AL1453" s="22"/>
      <c r="AM1453" s="22"/>
      <c r="AN1453" s="22"/>
      <c r="AO1453" s="22"/>
      <c r="AP1453" s="22"/>
      <c r="AQ1453" s="22"/>
      <c r="AR1453" s="22"/>
      <c r="AS1453" s="22"/>
      <c r="AT1453" s="22"/>
      <c r="AU1453" s="22"/>
      <c r="AV1453" s="22"/>
      <c r="AW1453" s="22"/>
      <c r="AX1453" s="22"/>
      <c r="AY1453" s="22"/>
      <c r="AZ1453" s="22"/>
      <c r="BA1453" s="22"/>
      <c r="BB1453" s="22"/>
      <c r="BC1453" s="22"/>
      <c r="BD1453" s="22"/>
      <c r="BE1453" s="22"/>
      <c r="BF1453" s="22"/>
      <c r="BG1453" s="22"/>
      <c r="BH1453" s="22"/>
      <c r="BI1453" s="22"/>
    </row>
    <row r="1454">
      <c r="A1454" s="25"/>
      <c r="B1454" s="50"/>
      <c r="C1454" s="56"/>
      <c r="D1454" s="120"/>
      <c r="E1454" s="53"/>
      <c r="H1454" s="106"/>
      <c r="I1454" s="72"/>
      <c r="J1454" s="21"/>
      <c r="K1454" s="21"/>
      <c r="L1454" s="21"/>
      <c r="M1454" s="22"/>
      <c r="N1454" s="22"/>
      <c r="O1454" s="22"/>
      <c r="P1454" s="22"/>
      <c r="Q1454" s="22"/>
      <c r="R1454" s="23"/>
      <c r="S1454" s="22"/>
      <c r="T1454" s="22"/>
      <c r="U1454" s="22"/>
      <c r="V1454" s="22"/>
      <c r="W1454" s="24"/>
      <c r="X1454" s="24"/>
      <c r="Y1454" s="22"/>
      <c r="Z1454" s="22"/>
      <c r="AA1454" s="22"/>
      <c r="AB1454" s="22"/>
      <c r="AC1454" s="22"/>
      <c r="AD1454" s="22"/>
      <c r="AE1454" s="22"/>
      <c r="AF1454" s="22"/>
      <c r="AG1454" s="22"/>
      <c r="AH1454" s="22"/>
      <c r="AI1454" s="22"/>
      <c r="AJ1454" s="22"/>
      <c r="AK1454" s="22"/>
      <c r="AL1454" s="22"/>
      <c r="AM1454" s="22"/>
      <c r="AN1454" s="22"/>
      <c r="AO1454" s="22"/>
      <c r="AP1454" s="22"/>
      <c r="AQ1454" s="22"/>
      <c r="AR1454" s="22"/>
      <c r="AS1454" s="22"/>
      <c r="AT1454" s="22"/>
      <c r="AU1454" s="22"/>
      <c r="AV1454" s="22"/>
      <c r="AW1454" s="22"/>
      <c r="AX1454" s="22"/>
      <c r="AY1454" s="22"/>
      <c r="AZ1454" s="22"/>
      <c r="BA1454" s="22"/>
      <c r="BB1454" s="22"/>
      <c r="BC1454" s="22"/>
      <c r="BD1454" s="22"/>
      <c r="BE1454" s="22"/>
      <c r="BF1454" s="22"/>
      <c r="BG1454" s="22"/>
      <c r="BH1454" s="22"/>
      <c r="BI1454" s="22"/>
    </row>
    <row r="1455">
      <c r="A1455" s="25"/>
      <c r="B1455" s="50"/>
      <c r="C1455" s="56"/>
      <c r="D1455" s="120"/>
      <c r="E1455" s="53"/>
      <c r="H1455" s="106"/>
      <c r="I1455" s="72"/>
      <c r="J1455" s="21"/>
      <c r="K1455" s="21"/>
      <c r="L1455" s="21"/>
      <c r="M1455" s="22"/>
      <c r="N1455" s="22"/>
      <c r="O1455" s="22"/>
      <c r="P1455" s="22"/>
      <c r="Q1455" s="22"/>
      <c r="R1455" s="23"/>
      <c r="S1455" s="22"/>
      <c r="T1455" s="22"/>
      <c r="U1455" s="22"/>
      <c r="V1455" s="22"/>
      <c r="W1455" s="24"/>
      <c r="X1455" s="24"/>
      <c r="Y1455" s="22"/>
      <c r="Z1455" s="22"/>
      <c r="AA1455" s="22"/>
      <c r="AB1455" s="22"/>
      <c r="AC1455" s="22"/>
      <c r="AD1455" s="22"/>
      <c r="AE1455" s="22"/>
      <c r="AF1455" s="22"/>
      <c r="AG1455" s="22"/>
      <c r="AH1455" s="22"/>
      <c r="AI1455" s="22"/>
      <c r="AJ1455" s="22"/>
      <c r="AK1455" s="22"/>
      <c r="AL1455" s="22"/>
      <c r="AM1455" s="22"/>
      <c r="AN1455" s="22"/>
      <c r="AO1455" s="22"/>
      <c r="AP1455" s="22"/>
      <c r="AQ1455" s="22"/>
      <c r="AR1455" s="22"/>
      <c r="AS1455" s="22"/>
      <c r="AT1455" s="22"/>
      <c r="AU1455" s="22"/>
      <c r="AV1455" s="22"/>
      <c r="AW1455" s="22"/>
      <c r="AX1455" s="22"/>
      <c r="AY1455" s="22"/>
      <c r="AZ1455" s="22"/>
      <c r="BA1455" s="22"/>
      <c r="BB1455" s="22"/>
      <c r="BC1455" s="22"/>
      <c r="BD1455" s="22"/>
      <c r="BE1455" s="22"/>
      <c r="BF1455" s="22"/>
      <c r="BG1455" s="22"/>
      <c r="BH1455" s="22"/>
      <c r="BI1455" s="22"/>
    </row>
    <row r="1456">
      <c r="A1456" s="25"/>
      <c r="B1456" s="50"/>
      <c r="C1456" s="56"/>
      <c r="D1456" s="120"/>
      <c r="E1456" s="53"/>
      <c r="H1456" s="106"/>
      <c r="I1456" s="72"/>
      <c r="J1456" s="21"/>
      <c r="K1456" s="21"/>
      <c r="L1456" s="21"/>
      <c r="M1456" s="22"/>
      <c r="N1456" s="22"/>
      <c r="O1456" s="22"/>
      <c r="P1456" s="22"/>
      <c r="Q1456" s="22"/>
      <c r="R1456" s="23"/>
      <c r="S1456" s="22"/>
      <c r="T1456" s="22"/>
      <c r="U1456" s="22"/>
      <c r="V1456" s="22"/>
      <c r="W1456" s="24"/>
      <c r="X1456" s="24"/>
      <c r="Y1456" s="22"/>
      <c r="Z1456" s="22"/>
      <c r="AA1456" s="22"/>
      <c r="AB1456" s="22"/>
      <c r="AC1456" s="22"/>
      <c r="AD1456" s="22"/>
      <c r="AE1456" s="22"/>
      <c r="AF1456" s="22"/>
      <c r="AG1456" s="22"/>
      <c r="AH1456" s="22"/>
      <c r="AI1456" s="22"/>
      <c r="AJ1456" s="22"/>
      <c r="AK1456" s="22"/>
      <c r="AL1456" s="22"/>
      <c r="AM1456" s="22"/>
      <c r="AN1456" s="22"/>
      <c r="AO1456" s="22"/>
      <c r="AP1456" s="22"/>
      <c r="AQ1456" s="22"/>
      <c r="AR1456" s="22"/>
      <c r="AS1456" s="22"/>
      <c r="AT1456" s="22"/>
      <c r="AU1456" s="22"/>
      <c r="AV1456" s="22"/>
      <c r="AW1456" s="22"/>
      <c r="AX1456" s="22"/>
      <c r="AY1456" s="22"/>
      <c r="AZ1456" s="22"/>
      <c r="BA1456" s="22"/>
      <c r="BB1456" s="22"/>
      <c r="BC1456" s="22"/>
      <c r="BD1456" s="22"/>
      <c r="BE1456" s="22"/>
      <c r="BF1456" s="22"/>
      <c r="BG1456" s="22"/>
      <c r="BH1456" s="22"/>
      <c r="BI1456" s="22"/>
    </row>
    <row r="1457">
      <c r="A1457" s="25"/>
      <c r="B1457" s="50"/>
      <c r="C1457" s="56"/>
      <c r="D1457" s="120"/>
      <c r="E1457" s="53"/>
      <c r="H1457" s="106"/>
      <c r="I1457" s="72"/>
      <c r="J1457" s="21"/>
      <c r="K1457" s="21"/>
      <c r="L1457" s="21"/>
      <c r="M1457" s="22"/>
      <c r="N1457" s="22"/>
      <c r="O1457" s="22"/>
      <c r="P1457" s="22"/>
      <c r="Q1457" s="22"/>
      <c r="R1457" s="23"/>
      <c r="S1457" s="22"/>
      <c r="T1457" s="22"/>
      <c r="U1457" s="22"/>
      <c r="V1457" s="22"/>
      <c r="W1457" s="24"/>
      <c r="X1457" s="24"/>
      <c r="Y1457" s="22"/>
      <c r="Z1457" s="22"/>
      <c r="AA1457" s="22"/>
      <c r="AB1457" s="22"/>
      <c r="AC1457" s="22"/>
      <c r="AD1457" s="22"/>
      <c r="AE1457" s="22"/>
      <c r="AF1457" s="22"/>
      <c r="AG1457" s="22"/>
      <c r="AH1457" s="22"/>
      <c r="AI1457" s="22"/>
      <c r="AJ1457" s="22"/>
      <c r="AK1457" s="22"/>
      <c r="AL1457" s="22"/>
      <c r="AM1457" s="22"/>
      <c r="AN1457" s="22"/>
      <c r="AO1457" s="22"/>
      <c r="AP1457" s="22"/>
      <c r="AQ1457" s="22"/>
      <c r="AR1457" s="22"/>
      <c r="AS1457" s="22"/>
      <c r="AT1457" s="22"/>
      <c r="AU1457" s="22"/>
      <c r="AV1457" s="22"/>
      <c r="AW1457" s="22"/>
      <c r="AX1457" s="22"/>
      <c r="AY1457" s="22"/>
      <c r="AZ1457" s="22"/>
      <c r="BA1457" s="22"/>
      <c r="BB1457" s="22"/>
      <c r="BC1457" s="22"/>
      <c r="BD1457" s="22"/>
      <c r="BE1457" s="22"/>
      <c r="BF1457" s="22"/>
      <c r="BG1457" s="22"/>
      <c r="BH1457" s="22"/>
      <c r="BI1457" s="22"/>
    </row>
    <row r="1458">
      <c r="A1458" s="25"/>
      <c r="B1458" s="50"/>
      <c r="C1458" s="56"/>
      <c r="D1458" s="120"/>
      <c r="E1458" s="53"/>
      <c r="H1458" s="106"/>
      <c r="I1458" s="72"/>
      <c r="J1458" s="21"/>
      <c r="K1458" s="21"/>
      <c r="L1458" s="21"/>
      <c r="M1458" s="22"/>
      <c r="N1458" s="22"/>
      <c r="O1458" s="22"/>
      <c r="P1458" s="22"/>
      <c r="Q1458" s="22"/>
      <c r="R1458" s="23"/>
      <c r="S1458" s="22"/>
      <c r="T1458" s="22"/>
      <c r="U1458" s="22"/>
      <c r="V1458" s="22"/>
      <c r="W1458" s="24"/>
      <c r="X1458" s="24"/>
      <c r="Y1458" s="22"/>
      <c r="Z1458" s="22"/>
      <c r="AA1458" s="22"/>
      <c r="AB1458" s="22"/>
      <c r="AC1458" s="22"/>
      <c r="AD1458" s="22"/>
      <c r="AE1458" s="22"/>
      <c r="AF1458" s="22"/>
      <c r="AG1458" s="22"/>
      <c r="AH1458" s="22"/>
      <c r="AI1458" s="22"/>
      <c r="AJ1458" s="22"/>
      <c r="AK1458" s="22"/>
      <c r="AL1458" s="22"/>
      <c r="AM1458" s="22"/>
      <c r="AN1458" s="22"/>
      <c r="AO1458" s="22"/>
      <c r="AP1458" s="22"/>
      <c r="AQ1458" s="22"/>
      <c r="AR1458" s="22"/>
      <c r="AS1458" s="22"/>
      <c r="AT1458" s="22"/>
      <c r="AU1458" s="22"/>
      <c r="AV1458" s="22"/>
      <c r="AW1458" s="22"/>
      <c r="AX1458" s="22"/>
      <c r="AY1458" s="22"/>
      <c r="AZ1458" s="22"/>
      <c r="BA1458" s="22"/>
      <c r="BB1458" s="22"/>
      <c r="BC1458" s="22"/>
      <c r="BD1458" s="22"/>
      <c r="BE1458" s="22"/>
      <c r="BF1458" s="22"/>
      <c r="BG1458" s="22"/>
      <c r="BH1458" s="22"/>
      <c r="BI1458" s="22"/>
    </row>
    <row r="1459">
      <c r="A1459" s="25"/>
      <c r="B1459" s="50"/>
      <c r="C1459" s="56"/>
      <c r="D1459" s="120"/>
      <c r="E1459" s="53"/>
      <c r="H1459" s="106"/>
      <c r="I1459" s="72"/>
      <c r="J1459" s="21"/>
      <c r="K1459" s="21"/>
      <c r="L1459" s="21"/>
      <c r="M1459" s="22"/>
      <c r="N1459" s="22"/>
      <c r="O1459" s="22"/>
      <c r="P1459" s="22"/>
      <c r="Q1459" s="22"/>
      <c r="R1459" s="23"/>
      <c r="S1459" s="22"/>
      <c r="T1459" s="22"/>
      <c r="U1459" s="22"/>
      <c r="V1459" s="22"/>
      <c r="W1459" s="24"/>
      <c r="X1459" s="24"/>
      <c r="Y1459" s="22"/>
      <c r="Z1459" s="22"/>
      <c r="AA1459" s="22"/>
      <c r="AB1459" s="22"/>
      <c r="AC1459" s="22"/>
      <c r="AD1459" s="22"/>
      <c r="AE1459" s="22"/>
      <c r="AF1459" s="22"/>
      <c r="AG1459" s="22"/>
      <c r="AH1459" s="22"/>
      <c r="AI1459" s="22"/>
      <c r="AJ1459" s="22"/>
      <c r="AK1459" s="22"/>
      <c r="AL1459" s="22"/>
      <c r="AM1459" s="22"/>
      <c r="AN1459" s="22"/>
      <c r="AO1459" s="22"/>
      <c r="AP1459" s="22"/>
      <c r="AQ1459" s="22"/>
      <c r="AR1459" s="22"/>
      <c r="AS1459" s="22"/>
      <c r="AT1459" s="22"/>
      <c r="AU1459" s="22"/>
      <c r="AV1459" s="22"/>
      <c r="AW1459" s="22"/>
      <c r="AX1459" s="22"/>
      <c r="AY1459" s="22"/>
      <c r="AZ1459" s="22"/>
      <c r="BA1459" s="22"/>
      <c r="BB1459" s="22"/>
      <c r="BC1459" s="22"/>
      <c r="BD1459" s="22"/>
      <c r="BE1459" s="22"/>
      <c r="BF1459" s="22"/>
      <c r="BG1459" s="22"/>
      <c r="BH1459" s="22"/>
      <c r="BI1459" s="22"/>
    </row>
    <row r="1460">
      <c r="A1460" s="25"/>
      <c r="B1460" s="50"/>
      <c r="C1460" s="56"/>
      <c r="D1460" s="120"/>
      <c r="E1460" s="53"/>
      <c r="H1460" s="106"/>
      <c r="I1460" s="72"/>
      <c r="J1460" s="21"/>
      <c r="K1460" s="21"/>
      <c r="L1460" s="21"/>
      <c r="M1460" s="22"/>
      <c r="N1460" s="22"/>
      <c r="O1460" s="22"/>
      <c r="P1460" s="22"/>
      <c r="Q1460" s="22"/>
      <c r="R1460" s="23"/>
      <c r="S1460" s="22"/>
      <c r="T1460" s="22"/>
      <c r="U1460" s="22"/>
      <c r="V1460" s="22"/>
      <c r="W1460" s="24"/>
      <c r="X1460" s="24"/>
      <c r="Y1460" s="22"/>
      <c r="Z1460" s="22"/>
      <c r="AA1460" s="22"/>
      <c r="AB1460" s="22"/>
      <c r="AC1460" s="22"/>
      <c r="AD1460" s="22"/>
      <c r="AE1460" s="22"/>
      <c r="AF1460" s="22"/>
      <c r="AG1460" s="22"/>
      <c r="AH1460" s="22"/>
      <c r="AI1460" s="22"/>
      <c r="AJ1460" s="22"/>
      <c r="AK1460" s="22"/>
      <c r="AL1460" s="22"/>
      <c r="AM1460" s="22"/>
      <c r="AN1460" s="22"/>
      <c r="AO1460" s="22"/>
      <c r="AP1460" s="22"/>
      <c r="AQ1460" s="22"/>
      <c r="AR1460" s="22"/>
      <c r="AS1460" s="22"/>
      <c r="AT1460" s="22"/>
      <c r="AU1460" s="22"/>
      <c r="AV1460" s="22"/>
      <c r="AW1460" s="22"/>
      <c r="AX1460" s="22"/>
      <c r="AY1460" s="22"/>
      <c r="AZ1460" s="22"/>
      <c r="BA1460" s="22"/>
      <c r="BB1460" s="22"/>
      <c r="BC1460" s="22"/>
      <c r="BD1460" s="22"/>
      <c r="BE1460" s="22"/>
      <c r="BF1460" s="22"/>
      <c r="BG1460" s="22"/>
      <c r="BH1460" s="22"/>
      <c r="BI1460" s="22"/>
    </row>
    <row r="1461">
      <c r="A1461" s="25"/>
      <c r="B1461" s="50"/>
      <c r="C1461" s="56"/>
      <c r="D1461" s="120"/>
      <c r="E1461" s="53"/>
      <c r="H1461" s="106"/>
      <c r="I1461" s="72"/>
      <c r="J1461" s="21"/>
      <c r="K1461" s="21"/>
      <c r="L1461" s="21"/>
      <c r="M1461" s="22"/>
      <c r="N1461" s="22"/>
      <c r="O1461" s="22"/>
      <c r="P1461" s="22"/>
      <c r="Q1461" s="22"/>
      <c r="R1461" s="23"/>
      <c r="S1461" s="22"/>
      <c r="T1461" s="22"/>
      <c r="U1461" s="22"/>
      <c r="V1461" s="22"/>
      <c r="W1461" s="24"/>
      <c r="X1461" s="24"/>
      <c r="Y1461" s="22"/>
      <c r="Z1461" s="22"/>
      <c r="AA1461" s="22"/>
      <c r="AB1461" s="22"/>
      <c r="AC1461" s="22"/>
      <c r="AD1461" s="22"/>
      <c r="AE1461" s="22"/>
      <c r="AF1461" s="22"/>
      <c r="AG1461" s="22"/>
      <c r="AH1461" s="22"/>
      <c r="AI1461" s="22"/>
      <c r="AJ1461" s="22"/>
      <c r="AK1461" s="22"/>
      <c r="AL1461" s="22"/>
      <c r="AM1461" s="22"/>
      <c r="AN1461" s="22"/>
      <c r="AO1461" s="22"/>
      <c r="AP1461" s="22"/>
      <c r="AQ1461" s="22"/>
      <c r="AR1461" s="22"/>
      <c r="AS1461" s="22"/>
      <c r="AT1461" s="22"/>
      <c r="AU1461" s="22"/>
      <c r="AV1461" s="22"/>
      <c r="AW1461" s="22"/>
      <c r="AX1461" s="22"/>
      <c r="AY1461" s="22"/>
      <c r="AZ1461" s="22"/>
      <c r="BA1461" s="22"/>
      <c r="BB1461" s="22"/>
      <c r="BC1461" s="22"/>
      <c r="BD1461" s="22"/>
      <c r="BE1461" s="22"/>
      <c r="BF1461" s="22"/>
      <c r="BG1461" s="22"/>
      <c r="BH1461" s="22"/>
      <c r="BI1461" s="22"/>
    </row>
    <row r="1462">
      <c r="A1462" s="25"/>
      <c r="B1462" s="50"/>
      <c r="C1462" s="56"/>
      <c r="D1462" s="120"/>
      <c r="E1462" s="53"/>
      <c r="H1462" s="106"/>
      <c r="I1462" s="72"/>
      <c r="J1462" s="21"/>
      <c r="K1462" s="21"/>
      <c r="L1462" s="21"/>
      <c r="M1462" s="22"/>
      <c r="N1462" s="22"/>
      <c r="O1462" s="22"/>
      <c r="P1462" s="22"/>
      <c r="Q1462" s="22"/>
      <c r="R1462" s="23"/>
      <c r="S1462" s="22"/>
      <c r="T1462" s="22"/>
      <c r="U1462" s="22"/>
      <c r="V1462" s="22"/>
      <c r="W1462" s="24"/>
      <c r="X1462" s="24"/>
      <c r="Y1462" s="22"/>
      <c r="Z1462" s="22"/>
      <c r="AA1462" s="22"/>
      <c r="AB1462" s="22"/>
      <c r="AC1462" s="22"/>
      <c r="AD1462" s="22"/>
      <c r="AE1462" s="22"/>
      <c r="AF1462" s="22"/>
      <c r="AG1462" s="22"/>
      <c r="AH1462" s="22"/>
      <c r="AI1462" s="22"/>
      <c r="AJ1462" s="22"/>
      <c r="AK1462" s="22"/>
      <c r="AL1462" s="22"/>
      <c r="AM1462" s="22"/>
      <c r="AN1462" s="22"/>
      <c r="AO1462" s="22"/>
      <c r="AP1462" s="22"/>
      <c r="AQ1462" s="22"/>
      <c r="AR1462" s="22"/>
      <c r="AS1462" s="22"/>
      <c r="AT1462" s="22"/>
      <c r="AU1462" s="22"/>
      <c r="AV1462" s="22"/>
      <c r="AW1462" s="22"/>
      <c r="AX1462" s="22"/>
      <c r="AY1462" s="22"/>
      <c r="AZ1462" s="22"/>
      <c r="BA1462" s="22"/>
      <c r="BB1462" s="22"/>
      <c r="BC1462" s="22"/>
      <c r="BD1462" s="22"/>
      <c r="BE1462" s="22"/>
      <c r="BF1462" s="22"/>
      <c r="BG1462" s="22"/>
      <c r="BH1462" s="22"/>
      <c r="BI1462" s="22"/>
    </row>
  </sheetData>
  <conditionalFormatting sqref="H1:I1 K1:K163 L1:L115 L118 L120 L122:L163 K167:K195 L167:L193 L195 K199:L217 K222:L226 K228:L241 K243:L249 J250:J252 K253:L280 K284:L1462">
    <cfRule type="beginsWith" dxfId="0" priority="1" operator="beginsWith" text="=">
      <formula>LEFT((H1),LEN("="))=("=")</formula>
    </cfRule>
  </conditionalFormatting>
  <hyperlinks>
    <hyperlink r:id="rId1" ref="C10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5.71"/>
    <col customWidth="1" min="4" max="4" width="15.71"/>
    <col customWidth="1" min="5" max="5" width="9.71"/>
    <col customWidth="1" min="7" max="7" width="17.86"/>
    <col customWidth="1" min="8" max="8" width="8.0"/>
    <col customWidth="1" min="9" max="9" width="21.0"/>
    <col customWidth="1" min="10" max="10" width="11.14"/>
    <col customWidth="1" min="11" max="12" width="10.14"/>
    <col customWidth="1" min="13" max="13" width="19.57"/>
    <col customWidth="1" min="14" max="14" width="25.0"/>
    <col customWidth="1" min="15" max="15" width="13.29"/>
    <col customWidth="1" min="16" max="18" width="26.14"/>
    <col customWidth="1" min="19" max="19" width="12.86"/>
    <col customWidth="1" min="20" max="20" width="22.14"/>
    <col customWidth="1" min="21" max="22" width="26.71"/>
    <col customWidth="1" min="23" max="23" width="10.71"/>
    <col customWidth="1" min="24" max="24" width="11.71"/>
    <col customWidth="1" min="25" max="25" width="10.0"/>
    <col customWidth="1" min="26" max="26" width="8.86"/>
    <col customWidth="1" min="27" max="61" width="26.71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1" t="s">
        <v>6</v>
      </c>
      <c r="H1" s="6" t="s">
        <v>7</v>
      </c>
      <c r="I1" s="3" t="s">
        <v>8</v>
      </c>
      <c r="J1" s="3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7" t="s">
        <v>22</v>
      </c>
      <c r="X1" s="7" t="s">
        <v>23</v>
      </c>
      <c r="Y1" s="10" t="s">
        <v>24</v>
      </c>
      <c r="Z1" s="10" t="s">
        <v>25</v>
      </c>
      <c r="AA1" s="11"/>
      <c r="AB1" s="11"/>
      <c r="AC1" s="11"/>
      <c r="AD1" s="11"/>
      <c r="AE1" s="12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</row>
    <row r="2">
      <c r="A2" s="13" t="s">
        <v>26</v>
      </c>
      <c r="B2" s="14" t="s">
        <v>27</v>
      </c>
      <c r="C2" s="15" t="s">
        <v>28</v>
      </c>
      <c r="D2" s="16" t="s">
        <v>29</v>
      </c>
      <c r="E2" s="16" t="s">
        <v>30</v>
      </c>
      <c r="F2" s="17"/>
      <c r="G2" s="17"/>
      <c r="H2" s="18"/>
      <c r="I2" s="19"/>
      <c r="J2" s="20"/>
      <c r="K2" s="21"/>
      <c r="L2" s="21"/>
      <c r="M2" s="22"/>
      <c r="N2" s="22"/>
      <c r="O2" s="22"/>
      <c r="P2" s="22"/>
      <c r="Q2" s="22"/>
      <c r="R2" s="23"/>
      <c r="S2" s="22"/>
      <c r="T2" s="22"/>
      <c r="U2" s="22"/>
      <c r="V2" s="22"/>
      <c r="W2" s="24"/>
      <c r="X2" s="24"/>
      <c r="Y2" s="22"/>
      <c r="Z2" s="22"/>
    </row>
    <row r="3">
      <c r="A3" s="13" t="s">
        <v>26</v>
      </c>
      <c r="B3" s="14" t="s">
        <v>31</v>
      </c>
      <c r="C3" s="15" t="s">
        <v>32</v>
      </c>
      <c r="D3" s="16" t="s">
        <v>29</v>
      </c>
      <c r="E3" s="16" t="s">
        <v>30</v>
      </c>
      <c r="F3" s="17"/>
      <c r="G3" s="17"/>
      <c r="H3" s="18"/>
      <c r="I3" s="19"/>
      <c r="J3" s="20"/>
      <c r="K3" s="21"/>
      <c r="L3" s="21"/>
      <c r="M3" s="22"/>
      <c r="N3" s="22"/>
      <c r="O3" s="22"/>
      <c r="P3" s="22"/>
      <c r="Q3" s="22"/>
      <c r="R3" s="23"/>
      <c r="S3" s="22"/>
      <c r="T3" s="22"/>
      <c r="U3" s="22"/>
      <c r="V3" s="22"/>
      <c r="W3" s="24"/>
      <c r="X3" s="24"/>
      <c r="Y3" s="22"/>
      <c r="Z3" s="22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</row>
    <row r="4">
      <c r="A4" s="13" t="s">
        <v>26</v>
      </c>
      <c r="B4" s="14" t="s">
        <v>33</v>
      </c>
      <c r="C4" s="15" t="s">
        <v>34</v>
      </c>
      <c r="D4" s="16" t="s">
        <v>29</v>
      </c>
      <c r="E4" s="16" t="s">
        <v>30</v>
      </c>
      <c r="F4" s="17"/>
      <c r="G4" s="17"/>
      <c r="H4" s="18"/>
      <c r="I4" s="19"/>
      <c r="J4" s="20"/>
      <c r="K4" s="21"/>
      <c r="L4" s="21"/>
      <c r="M4" s="22"/>
      <c r="N4" s="22"/>
      <c r="O4" s="22"/>
      <c r="P4" s="22"/>
      <c r="Q4" s="22"/>
      <c r="R4" s="23"/>
      <c r="S4" s="22"/>
      <c r="T4" s="22"/>
      <c r="U4" s="22"/>
      <c r="V4" s="22"/>
      <c r="W4" s="24"/>
      <c r="X4" s="24"/>
      <c r="Y4" s="22"/>
      <c r="Z4" s="22"/>
    </row>
    <row r="5">
      <c r="A5" s="13" t="s">
        <v>26</v>
      </c>
      <c r="B5" s="14" t="s">
        <v>35</v>
      </c>
      <c r="C5" s="15" t="s">
        <v>36</v>
      </c>
      <c r="D5" s="16" t="s">
        <v>29</v>
      </c>
      <c r="E5" s="16" t="s">
        <v>30</v>
      </c>
      <c r="F5" s="17"/>
      <c r="G5" s="17"/>
      <c r="H5" s="18"/>
      <c r="I5" s="19"/>
      <c r="J5" s="20"/>
      <c r="K5" s="21"/>
      <c r="L5" s="21"/>
      <c r="M5" s="22"/>
      <c r="N5" s="22"/>
      <c r="O5" s="22"/>
      <c r="P5" s="22"/>
      <c r="Q5" s="22"/>
      <c r="R5" s="23"/>
      <c r="S5" s="22"/>
      <c r="T5" s="22"/>
      <c r="U5" s="22"/>
      <c r="V5" s="22"/>
      <c r="W5" s="24"/>
      <c r="X5" s="24"/>
      <c r="Y5" s="22"/>
      <c r="Z5" s="22"/>
    </row>
    <row r="6">
      <c r="A6" s="13" t="s">
        <v>26</v>
      </c>
      <c r="B6" s="14" t="s">
        <v>37</v>
      </c>
      <c r="C6" s="15" t="s">
        <v>38</v>
      </c>
      <c r="D6" s="16" t="s">
        <v>29</v>
      </c>
      <c r="E6" s="16" t="s">
        <v>30</v>
      </c>
      <c r="F6" s="17"/>
      <c r="G6" s="17"/>
      <c r="H6" s="18"/>
      <c r="I6" s="19"/>
      <c r="J6" s="20"/>
      <c r="K6" s="25"/>
      <c r="L6" s="25"/>
      <c r="M6" s="22"/>
      <c r="N6" s="22"/>
      <c r="O6" s="22"/>
      <c r="P6" s="22"/>
      <c r="Q6" s="22"/>
      <c r="R6" s="23"/>
      <c r="S6" s="22"/>
      <c r="T6" s="22"/>
      <c r="U6" s="22"/>
      <c r="V6" s="22"/>
      <c r="W6" s="24"/>
      <c r="X6" s="24"/>
      <c r="Y6" s="22"/>
      <c r="Z6" s="22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</row>
    <row r="7">
      <c r="A7" s="13" t="s">
        <v>26</v>
      </c>
      <c r="B7" s="14" t="s">
        <v>39</v>
      </c>
      <c r="C7" s="15" t="s">
        <v>40</v>
      </c>
      <c r="D7" s="16" t="s">
        <v>29</v>
      </c>
      <c r="E7" s="16" t="s">
        <v>30</v>
      </c>
      <c r="F7" s="17"/>
      <c r="G7" s="17"/>
      <c r="H7" s="18"/>
      <c r="I7" s="19"/>
      <c r="J7" s="20"/>
      <c r="K7" s="25"/>
      <c r="L7" s="25"/>
      <c r="M7" s="22"/>
      <c r="N7" s="22"/>
      <c r="O7" s="22"/>
      <c r="P7" s="22"/>
      <c r="Q7" s="22"/>
      <c r="R7" s="23"/>
      <c r="S7" s="22"/>
      <c r="T7" s="22"/>
      <c r="U7" s="22"/>
      <c r="V7" s="22"/>
      <c r="W7" s="24"/>
      <c r="X7" s="24"/>
      <c r="Y7" s="22"/>
      <c r="Z7" s="22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</row>
    <row r="8">
      <c r="A8" s="13" t="s">
        <v>26</v>
      </c>
      <c r="B8" s="14" t="s">
        <v>41</v>
      </c>
      <c r="C8" s="15" t="s">
        <v>42</v>
      </c>
      <c r="D8" s="16" t="s">
        <v>29</v>
      </c>
      <c r="E8" s="16" t="s">
        <v>43</v>
      </c>
      <c r="F8" s="17"/>
      <c r="G8" s="17"/>
      <c r="H8" s="18"/>
      <c r="I8" s="27"/>
      <c r="J8" s="20"/>
      <c r="K8" s="25"/>
      <c r="L8" s="25"/>
      <c r="M8" s="22"/>
      <c r="N8" s="22"/>
      <c r="O8" s="22"/>
      <c r="P8" s="22"/>
      <c r="Q8" s="22"/>
      <c r="R8" s="23"/>
      <c r="S8" s="22"/>
      <c r="T8" s="22"/>
      <c r="U8" s="22"/>
      <c r="V8" s="22"/>
      <c r="W8" s="24"/>
      <c r="X8" s="24"/>
      <c r="Y8" s="22"/>
      <c r="Z8" s="22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</row>
    <row r="9">
      <c r="A9" s="13" t="s">
        <v>26</v>
      </c>
      <c r="B9" s="14" t="s">
        <v>44</v>
      </c>
      <c r="C9" s="15" t="s">
        <v>45</v>
      </c>
      <c r="D9" s="16" t="s">
        <v>29</v>
      </c>
      <c r="E9" s="16" t="s">
        <v>30</v>
      </c>
      <c r="F9" s="17"/>
      <c r="G9" s="17"/>
      <c r="H9" s="18"/>
      <c r="I9" s="19"/>
      <c r="J9" s="20"/>
      <c r="K9" s="25"/>
      <c r="L9" s="25"/>
      <c r="M9" s="22"/>
      <c r="N9" s="22"/>
      <c r="O9" s="22"/>
      <c r="P9" s="22"/>
      <c r="Q9" s="22"/>
      <c r="R9" s="23"/>
      <c r="S9" s="22"/>
      <c r="T9" s="22"/>
      <c r="U9" s="22"/>
      <c r="V9" s="22"/>
      <c r="W9" s="24"/>
      <c r="X9" s="24"/>
      <c r="Y9" s="22"/>
      <c r="Z9" s="22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</row>
    <row r="10">
      <c r="A10" s="13" t="s">
        <v>26</v>
      </c>
      <c r="B10" s="14" t="s">
        <v>46</v>
      </c>
      <c r="C10" s="15" t="s">
        <v>47</v>
      </c>
      <c r="D10" s="16" t="s">
        <v>29</v>
      </c>
      <c r="E10" s="16" t="s">
        <v>30</v>
      </c>
      <c r="F10" s="17"/>
      <c r="G10" s="17"/>
      <c r="H10" s="18"/>
      <c r="I10" s="19"/>
      <c r="J10" s="20"/>
      <c r="K10" s="25"/>
      <c r="L10" s="25"/>
      <c r="M10" s="22"/>
      <c r="N10" s="22"/>
      <c r="O10" s="22"/>
      <c r="P10" s="22"/>
      <c r="Q10" s="22"/>
      <c r="R10" s="23"/>
      <c r="S10" s="22"/>
      <c r="T10" s="22"/>
      <c r="U10" s="22"/>
      <c r="V10" s="22"/>
      <c r="W10" s="24"/>
      <c r="X10" s="24"/>
      <c r="Y10" s="22"/>
      <c r="Z10" s="22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</row>
    <row r="11">
      <c r="A11" s="13" t="s">
        <v>26</v>
      </c>
      <c r="B11" s="14" t="s">
        <v>48</v>
      </c>
      <c r="C11" s="15" t="s">
        <v>49</v>
      </c>
      <c r="D11" s="16" t="s">
        <v>29</v>
      </c>
      <c r="E11" s="16" t="s">
        <v>50</v>
      </c>
      <c r="F11" s="17"/>
      <c r="G11" s="17"/>
      <c r="H11" s="18"/>
      <c r="I11" s="19"/>
      <c r="J11" s="20"/>
      <c r="K11" s="25"/>
      <c r="L11" s="25"/>
      <c r="M11" s="22"/>
      <c r="N11" s="22"/>
      <c r="O11" s="22"/>
      <c r="P11" s="22"/>
      <c r="Q11" s="22"/>
      <c r="R11" s="23"/>
      <c r="S11" s="22"/>
      <c r="T11" s="22"/>
      <c r="U11" s="22"/>
      <c r="V11" s="22"/>
      <c r="W11" s="24"/>
      <c r="X11" s="24"/>
      <c r="Y11" s="22"/>
      <c r="Z11" s="22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</row>
    <row r="12">
      <c r="A12" s="13" t="s">
        <v>26</v>
      </c>
      <c r="B12" s="14" t="s">
        <v>51</v>
      </c>
      <c r="C12" s="15" t="s">
        <v>52</v>
      </c>
      <c r="D12" s="16" t="s">
        <v>29</v>
      </c>
      <c r="E12" s="16" t="s">
        <v>30</v>
      </c>
      <c r="F12" s="17"/>
      <c r="G12" s="17"/>
      <c r="H12" s="18"/>
      <c r="I12" s="19"/>
      <c r="J12" s="20"/>
      <c r="K12" s="25"/>
      <c r="L12" s="25"/>
      <c r="M12" s="22"/>
      <c r="N12" s="22"/>
      <c r="O12" s="22"/>
      <c r="P12" s="22"/>
      <c r="Q12" s="22"/>
      <c r="R12" s="23"/>
      <c r="S12" s="22"/>
      <c r="T12" s="22"/>
      <c r="U12" s="22"/>
      <c r="V12" s="22"/>
      <c r="W12" s="24"/>
      <c r="X12" s="24"/>
      <c r="Y12" s="22"/>
      <c r="Z12" s="22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</row>
    <row r="13">
      <c r="A13" s="13" t="s">
        <v>26</v>
      </c>
      <c r="B13" s="14" t="s">
        <v>53</v>
      </c>
      <c r="C13" s="15" t="s">
        <v>54</v>
      </c>
      <c r="D13" s="16" t="s">
        <v>29</v>
      </c>
      <c r="E13" s="16" t="s">
        <v>55</v>
      </c>
      <c r="F13" s="17"/>
      <c r="G13" s="17"/>
      <c r="H13" s="18"/>
      <c r="I13" s="19"/>
      <c r="J13" s="20"/>
      <c r="K13" s="25"/>
      <c r="L13" s="25"/>
      <c r="M13" s="22"/>
      <c r="N13" s="22"/>
      <c r="O13" s="22"/>
      <c r="P13" s="22"/>
      <c r="Q13" s="22"/>
      <c r="R13" s="23"/>
      <c r="S13" s="22"/>
      <c r="T13" s="22"/>
      <c r="U13" s="22"/>
      <c r="V13" s="22"/>
      <c r="W13" s="24"/>
      <c r="X13" s="24"/>
      <c r="Y13" s="22"/>
      <c r="Z13" s="22"/>
    </row>
    <row r="14">
      <c r="A14" s="13" t="s">
        <v>26</v>
      </c>
      <c r="B14" s="14" t="s">
        <v>56</v>
      </c>
      <c r="C14" s="15" t="s">
        <v>57</v>
      </c>
      <c r="D14" s="16" t="s">
        <v>29</v>
      </c>
      <c r="E14" s="16" t="s">
        <v>58</v>
      </c>
      <c r="F14" s="17"/>
      <c r="G14" s="17"/>
      <c r="H14" s="18"/>
      <c r="I14" s="19"/>
      <c r="J14" s="20"/>
      <c r="K14" s="25"/>
      <c r="L14" s="25"/>
      <c r="M14" s="22"/>
      <c r="N14" s="22"/>
      <c r="O14" s="22"/>
      <c r="P14" s="22"/>
      <c r="Q14" s="22"/>
      <c r="R14" s="23"/>
      <c r="S14" s="22"/>
      <c r="T14" s="22"/>
      <c r="U14" s="22"/>
      <c r="V14" s="22"/>
      <c r="W14" s="24"/>
      <c r="X14" s="24"/>
      <c r="Y14" s="22"/>
      <c r="Z14" s="22"/>
    </row>
    <row r="15">
      <c r="A15" s="13" t="s">
        <v>26</v>
      </c>
      <c r="B15" s="14" t="s">
        <v>59</v>
      </c>
      <c r="C15" s="15" t="s">
        <v>60</v>
      </c>
      <c r="D15" s="16" t="s">
        <v>29</v>
      </c>
      <c r="E15" s="16" t="s">
        <v>55</v>
      </c>
      <c r="F15" s="17"/>
      <c r="G15" s="17"/>
      <c r="H15" s="18"/>
      <c r="I15" s="19"/>
      <c r="J15" s="20"/>
      <c r="K15" s="25"/>
      <c r="L15" s="25"/>
      <c r="M15" s="22"/>
      <c r="N15" s="22"/>
      <c r="O15" s="22"/>
      <c r="P15" s="22"/>
      <c r="Q15" s="22"/>
      <c r="R15" s="23"/>
      <c r="S15" s="22"/>
      <c r="T15" s="22"/>
      <c r="U15" s="22"/>
      <c r="V15" s="22"/>
      <c r="W15" s="24"/>
      <c r="X15" s="24"/>
      <c r="Y15" s="22"/>
      <c r="Z15" s="22"/>
    </row>
    <row r="16">
      <c r="A16" s="13" t="s">
        <v>26</v>
      </c>
      <c r="B16" s="14" t="s">
        <v>61</v>
      </c>
      <c r="C16" s="15" t="s">
        <v>62</v>
      </c>
      <c r="D16" s="16" t="s">
        <v>29</v>
      </c>
      <c r="E16" s="16" t="s">
        <v>55</v>
      </c>
      <c r="F16" s="17"/>
      <c r="G16" s="17"/>
      <c r="H16" s="18"/>
      <c r="I16" s="19"/>
      <c r="J16" s="20"/>
      <c r="K16" s="25"/>
      <c r="L16" s="25"/>
      <c r="M16" s="22"/>
      <c r="N16" s="22"/>
      <c r="O16" s="22"/>
      <c r="P16" s="22"/>
      <c r="Q16" s="22"/>
      <c r="R16" s="23"/>
      <c r="S16" s="22"/>
      <c r="T16" s="22"/>
      <c r="U16" s="22"/>
      <c r="V16" s="22"/>
      <c r="W16" s="24"/>
      <c r="X16" s="24"/>
      <c r="Y16" s="22"/>
      <c r="Z16" s="22"/>
    </row>
    <row r="17">
      <c r="A17" s="13" t="s">
        <v>26</v>
      </c>
      <c r="B17" s="14" t="s">
        <v>63</v>
      </c>
      <c r="C17" s="15" t="s">
        <v>64</v>
      </c>
      <c r="D17" s="16" t="s">
        <v>29</v>
      </c>
      <c r="E17" s="16" t="s">
        <v>30</v>
      </c>
      <c r="F17" s="17"/>
      <c r="G17" s="17"/>
      <c r="H17" s="18"/>
      <c r="I17" s="19"/>
      <c r="J17" s="20"/>
      <c r="K17" s="25"/>
      <c r="L17" s="25"/>
      <c r="M17" s="22"/>
      <c r="N17" s="22"/>
      <c r="O17" s="22"/>
      <c r="P17" s="22"/>
      <c r="Q17" s="22"/>
      <c r="R17" s="23"/>
      <c r="S17" s="22"/>
      <c r="T17" s="22"/>
      <c r="U17" s="22"/>
      <c r="V17" s="22"/>
      <c r="W17" s="24"/>
      <c r="X17" s="24"/>
      <c r="Y17" s="22"/>
      <c r="Z17" s="22"/>
    </row>
    <row r="18">
      <c r="A18" s="13" t="s">
        <v>26</v>
      </c>
      <c r="B18" s="14" t="s">
        <v>65</v>
      </c>
      <c r="C18" s="28" t="s">
        <v>66</v>
      </c>
      <c r="D18" s="16" t="s">
        <v>29</v>
      </c>
      <c r="E18" s="16" t="s">
        <v>67</v>
      </c>
      <c r="F18" s="17"/>
      <c r="G18" s="17"/>
      <c r="H18" s="18"/>
      <c r="I18" s="27"/>
      <c r="J18" s="20"/>
      <c r="K18" s="21"/>
      <c r="L18" s="21"/>
      <c r="M18" s="22"/>
      <c r="N18" s="22"/>
      <c r="O18" s="22"/>
      <c r="P18" s="22"/>
      <c r="Q18" s="22"/>
      <c r="R18" s="23"/>
      <c r="S18" s="22"/>
      <c r="T18" s="22"/>
      <c r="U18" s="22"/>
      <c r="V18" s="22"/>
      <c r="W18" s="24"/>
      <c r="X18" s="24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>
      <c r="A19" s="13" t="s">
        <v>26</v>
      </c>
      <c r="B19" s="14" t="s">
        <v>68</v>
      </c>
      <c r="C19" s="15" t="s">
        <v>69</v>
      </c>
      <c r="D19" s="16" t="s">
        <v>29</v>
      </c>
      <c r="E19" s="16" t="s">
        <v>70</v>
      </c>
      <c r="F19" s="17"/>
      <c r="G19" s="17"/>
      <c r="H19" s="18"/>
      <c r="I19" s="19"/>
      <c r="J19" s="20"/>
      <c r="K19" s="21"/>
      <c r="L19" s="21"/>
      <c r="M19" s="22"/>
      <c r="N19" s="22"/>
      <c r="O19" s="22"/>
      <c r="P19" s="22"/>
      <c r="Q19" s="22"/>
      <c r="R19" s="23"/>
      <c r="S19" s="22"/>
      <c r="T19" s="22"/>
      <c r="U19" s="22"/>
      <c r="V19" s="22"/>
      <c r="W19" s="24"/>
      <c r="X19" s="24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>
      <c r="A20" s="13" t="s">
        <v>26</v>
      </c>
      <c r="B20" s="14" t="s">
        <v>71</v>
      </c>
      <c r="C20" s="15" t="s">
        <v>72</v>
      </c>
      <c r="D20" s="16" t="s">
        <v>29</v>
      </c>
      <c r="E20" s="16" t="s">
        <v>73</v>
      </c>
      <c r="F20" s="17"/>
      <c r="G20" s="17"/>
      <c r="H20" s="18"/>
      <c r="I20" s="19"/>
      <c r="J20" s="20"/>
      <c r="K20" s="21"/>
      <c r="L20" s="21"/>
      <c r="M20" s="22"/>
      <c r="N20" s="22"/>
      <c r="O20" s="22"/>
      <c r="P20" s="22"/>
      <c r="Q20" s="22"/>
      <c r="R20" s="23"/>
      <c r="S20" s="22"/>
      <c r="T20" s="22"/>
      <c r="U20" s="22"/>
      <c r="V20" s="22"/>
      <c r="W20" s="24"/>
      <c r="X20" s="24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>
      <c r="A21" s="13" t="s">
        <v>26</v>
      </c>
      <c r="B21" s="14" t="s">
        <v>74</v>
      </c>
      <c r="C21" s="15" t="s">
        <v>75</v>
      </c>
      <c r="D21" s="16" t="s">
        <v>29</v>
      </c>
      <c r="E21" s="16" t="s">
        <v>76</v>
      </c>
      <c r="F21" s="17"/>
      <c r="G21" s="17"/>
      <c r="H21" s="18"/>
      <c r="I21" s="17"/>
      <c r="J21" s="20"/>
      <c r="K21" s="21"/>
      <c r="L21" s="21"/>
      <c r="M21" s="29"/>
      <c r="N21" s="29"/>
      <c r="O21" s="30"/>
      <c r="P21" s="31"/>
      <c r="Q21" s="31"/>
      <c r="R21" s="32"/>
      <c r="S21" s="31"/>
      <c r="T21" s="31"/>
      <c r="U21" s="31"/>
      <c r="V21" s="22"/>
      <c r="W21" s="33"/>
      <c r="X21" s="34"/>
      <c r="Y21" s="30"/>
      <c r="Z21" s="29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>
      <c r="A22" s="13" t="s">
        <v>77</v>
      </c>
      <c r="B22" s="14" t="s">
        <v>78</v>
      </c>
      <c r="C22" s="15" t="s">
        <v>79</v>
      </c>
      <c r="D22" s="16" t="s">
        <v>29</v>
      </c>
      <c r="E22" s="16" t="s">
        <v>80</v>
      </c>
      <c r="F22" s="17"/>
      <c r="G22" s="17"/>
      <c r="H22" s="35"/>
      <c r="I22" s="19"/>
      <c r="J22" s="21"/>
      <c r="K22" s="21"/>
      <c r="L22" s="21"/>
      <c r="M22" s="22"/>
      <c r="N22" s="22"/>
      <c r="O22" s="22"/>
      <c r="P22" s="22"/>
      <c r="Q22" s="22"/>
      <c r="R22" s="23"/>
      <c r="S22" s="22"/>
      <c r="T22" s="22"/>
      <c r="U22" s="22"/>
      <c r="V22" s="22"/>
      <c r="W22" s="24"/>
      <c r="X22" s="24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>
      <c r="A23" s="13" t="s">
        <v>77</v>
      </c>
      <c r="B23" s="14" t="s">
        <v>81</v>
      </c>
      <c r="C23" s="15" t="s">
        <v>82</v>
      </c>
      <c r="D23" s="16" t="s">
        <v>29</v>
      </c>
      <c r="E23" s="16" t="s">
        <v>83</v>
      </c>
      <c r="F23" s="17"/>
      <c r="G23" s="17"/>
      <c r="H23" s="35"/>
      <c r="I23" s="19"/>
      <c r="J23" s="21"/>
      <c r="K23" s="21"/>
      <c r="L23" s="21"/>
      <c r="M23" s="22"/>
      <c r="N23" s="22"/>
      <c r="O23" s="22"/>
      <c r="P23" s="22"/>
      <c r="Q23" s="22"/>
      <c r="R23" s="23"/>
      <c r="S23" s="22"/>
      <c r="T23" s="22"/>
      <c r="U23" s="22"/>
      <c r="V23" s="22"/>
      <c r="W23" s="24"/>
      <c r="X23" s="24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>
      <c r="A24" s="13" t="s">
        <v>77</v>
      </c>
      <c r="B24" s="14" t="s">
        <v>84</v>
      </c>
      <c r="C24" s="15" t="s">
        <v>85</v>
      </c>
      <c r="D24" s="16" t="s">
        <v>29</v>
      </c>
      <c r="E24" s="16" t="s">
        <v>83</v>
      </c>
      <c r="F24" s="17"/>
      <c r="G24" s="17"/>
      <c r="H24" s="35"/>
      <c r="I24" s="19"/>
      <c r="J24" s="21"/>
      <c r="K24" s="21"/>
      <c r="L24" s="21"/>
      <c r="M24" s="22"/>
      <c r="N24" s="22"/>
      <c r="O24" s="22"/>
      <c r="P24" s="22"/>
      <c r="Q24" s="22"/>
      <c r="R24" s="23"/>
      <c r="S24" s="22"/>
      <c r="T24" s="22"/>
      <c r="U24" s="22"/>
      <c r="V24" s="22"/>
      <c r="W24" s="24"/>
      <c r="X24" s="24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>
      <c r="A25" s="13" t="s">
        <v>86</v>
      </c>
      <c r="B25" s="14" t="s">
        <v>87</v>
      </c>
      <c r="C25" s="15" t="s">
        <v>88</v>
      </c>
      <c r="D25" s="16" t="s">
        <v>29</v>
      </c>
      <c r="E25" s="36" t="s">
        <v>89</v>
      </c>
      <c r="F25" s="37" t="s">
        <v>90</v>
      </c>
      <c r="G25" s="17"/>
      <c r="H25" s="35"/>
      <c r="I25" s="19"/>
      <c r="J25" s="21"/>
      <c r="K25" s="21"/>
      <c r="L25" s="21"/>
      <c r="M25" s="22"/>
      <c r="N25" s="22"/>
      <c r="O25" s="22"/>
      <c r="P25" s="22"/>
      <c r="Q25" s="22"/>
      <c r="R25" s="23"/>
      <c r="S25" s="22"/>
      <c r="T25" s="22"/>
      <c r="U25" s="22"/>
      <c r="V25" s="22"/>
      <c r="W25" s="24"/>
      <c r="X25" s="24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>
      <c r="A26" s="13" t="s">
        <v>86</v>
      </c>
      <c r="B26" s="14" t="s">
        <v>91</v>
      </c>
      <c r="C26" s="15" t="s">
        <v>92</v>
      </c>
      <c r="D26" s="16" t="s">
        <v>29</v>
      </c>
      <c r="E26" s="16" t="s">
        <v>93</v>
      </c>
      <c r="F26" s="17"/>
      <c r="G26" s="17"/>
      <c r="H26" s="35"/>
      <c r="I26" s="19"/>
      <c r="J26" s="21"/>
      <c r="K26" s="21"/>
      <c r="L26" s="21"/>
      <c r="M26" s="22"/>
      <c r="N26" s="22"/>
      <c r="O26" s="22"/>
      <c r="P26" s="22"/>
      <c r="Q26" s="22"/>
      <c r="R26" s="23"/>
      <c r="S26" s="22"/>
      <c r="T26" s="22"/>
      <c r="U26" s="22"/>
      <c r="V26" s="22"/>
      <c r="W26" s="24"/>
      <c r="X26" s="24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>
      <c r="A27" s="13" t="s">
        <v>86</v>
      </c>
      <c r="B27" s="14" t="s">
        <v>94</v>
      </c>
      <c r="C27" s="28" t="s">
        <v>95</v>
      </c>
      <c r="D27" s="16" t="s">
        <v>29</v>
      </c>
      <c r="E27" s="16" t="s">
        <v>96</v>
      </c>
      <c r="F27" s="13" t="s">
        <v>97</v>
      </c>
      <c r="G27" s="17"/>
      <c r="H27" s="35"/>
      <c r="I27" s="19"/>
      <c r="K27" s="21"/>
      <c r="L27" s="21"/>
      <c r="M27" s="31"/>
      <c r="N27" s="38"/>
      <c r="O27" s="31"/>
      <c r="P27" s="31"/>
      <c r="Q27" s="31"/>
      <c r="R27" s="32"/>
      <c r="S27" s="31"/>
      <c r="T27" s="31"/>
      <c r="U27" s="31"/>
      <c r="V27" s="31"/>
      <c r="W27" s="24"/>
      <c r="X27" s="24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>
      <c r="A28" s="13" t="s">
        <v>86</v>
      </c>
      <c r="B28" s="14" t="s">
        <v>98</v>
      </c>
      <c r="C28" s="15" t="s">
        <v>99</v>
      </c>
      <c r="D28" s="16" t="s">
        <v>29</v>
      </c>
      <c r="E28" s="16" t="s">
        <v>100</v>
      </c>
      <c r="F28" s="37" t="s">
        <v>101</v>
      </c>
      <c r="G28" s="17"/>
      <c r="H28" s="35"/>
      <c r="I28" s="19"/>
      <c r="J28" s="21"/>
      <c r="K28" s="21"/>
      <c r="L28" s="21"/>
      <c r="M28" s="22"/>
      <c r="N28" s="22"/>
      <c r="O28" s="22"/>
      <c r="P28" s="22"/>
      <c r="Q28" s="22"/>
      <c r="R28" s="23"/>
      <c r="S28" s="22"/>
      <c r="T28" s="22"/>
      <c r="U28" s="22"/>
      <c r="V28" s="22"/>
      <c r="W28" s="24"/>
      <c r="X28" s="24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>
      <c r="A29" s="13" t="s">
        <v>86</v>
      </c>
      <c r="B29" s="14" t="s">
        <v>102</v>
      </c>
      <c r="C29" s="15" t="s">
        <v>103</v>
      </c>
      <c r="D29" s="16" t="s">
        <v>29</v>
      </c>
      <c r="E29" s="16" t="s">
        <v>100</v>
      </c>
      <c r="F29" s="37" t="s">
        <v>104</v>
      </c>
      <c r="G29" s="17"/>
      <c r="H29" s="35"/>
      <c r="I29" s="19"/>
      <c r="J29" s="21"/>
      <c r="K29" s="21"/>
      <c r="L29" s="21"/>
      <c r="M29" s="22"/>
      <c r="N29" s="22"/>
      <c r="O29" s="22"/>
      <c r="P29" s="22"/>
      <c r="Q29" s="22"/>
      <c r="R29" s="23"/>
      <c r="S29" s="22"/>
      <c r="T29" s="22"/>
      <c r="U29" s="22"/>
      <c r="V29" s="22"/>
      <c r="W29" s="24"/>
      <c r="X29" s="24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>
      <c r="A30" s="13" t="s">
        <v>86</v>
      </c>
      <c r="B30" s="14" t="s">
        <v>105</v>
      </c>
      <c r="C30" s="15" t="s">
        <v>106</v>
      </c>
      <c r="D30" s="16" t="s">
        <v>29</v>
      </c>
      <c r="E30" s="16" t="s">
        <v>107</v>
      </c>
      <c r="F30" s="37" t="s">
        <v>108</v>
      </c>
      <c r="G30" s="17"/>
      <c r="H30" s="35"/>
      <c r="I30" s="19"/>
      <c r="J30" s="21"/>
      <c r="K30" s="21"/>
      <c r="L30" s="21"/>
      <c r="M30" s="22"/>
      <c r="N30" s="22"/>
      <c r="O30" s="22"/>
      <c r="P30" s="22"/>
      <c r="Q30" s="22"/>
      <c r="R30" s="23"/>
      <c r="S30" s="22"/>
      <c r="T30" s="22"/>
      <c r="U30" s="22"/>
      <c r="V30" s="22"/>
      <c r="W30" s="24"/>
      <c r="X30" s="24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>
      <c r="A31" s="13" t="s">
        <v>86</v>
      </c>
      <c r="B31" s="14" t="s">
        <v>109</v>
      </c>
      <c r="C31" s="39" t="s">
        <v>110</v>
      </c>
      <c r="D31" s="16" t="s">
        <v>29</v>
      </c>
      <c r="E31" s="16" t="s">
        <v>93</v>
      </c>
      <c r="F31" s="37" t="s">
        <v>111</v>
      </c>
      <c r="G31" s="17"/>
      <c r="H31" s="35"/>
      <c r="I31" s="19"/>
      <c r="J31" s="21"/>
      <c r="K31" s="21"/>
      <c r="L31" s="21"/>
      <c r="M31" s="22"/>
      <c r="N31" s="22"/>
      <c r="O31" s="22"/>
      <c r="P31" s="22"/>
      <c r="Q31" s="22"/>
      <c r="R31" s="23"/>
      <c r="S31" s="22"/>
      <c r="T31" s="22"/>
      <c r="U31" s="22"/>
      <c r="V31" s="22"/>
      <c r="W31" s="24"/>
      <c r="X31" s="24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>
      <c r="A32" s="13" t="s">
        <v>86</v>
      </c>
      <c r="B32" s="14" t="s">
        <v>112</v>
      </c>
      <c r="C32" s="15" t="s">
        <v>113</v>
      </c>
      <c r="D32" s="16" t="s">
        <v>29</v>
      </c>
      <c r="E32" s="16" t="s">
        <v>93</v>
      </c>
      <c r="F32" s="37" t="s">
        <v>114</v>
      </c>
      <c r="G32" s="17"/>
      <c r="H32" s="35"/>
      <c r="I32" s="19"/>
      <c r="J32" s="21"/>
      <c r="K32" s="21"/>
      <c r="L32" s="21"/>
      <c r="M32" s="22"/>
      <c r="N32" s="22"/>
      <c r="O32" s="22"/>
      <c r="P32" s="22"/>
      <c r="Q32" s="22"/>
      <c r="R32" s="23"/>
      <c r="S32" s="22"/>
      <c r="T32" s="22"/>
      <c r="U32" s="22"/>
      <c r="V32" s="22"/>
      <c r="W32" s="24"/>
      <c r="X32" s="24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>
      <c r="A33" s="13" t="s">
        <v>115</v>
      </c>
      <c r="B33" s="14" t="s">
        <v>116</v>
      </c>
      <c r="C33" s="40" t="s">
        <v>117</v>
      </c>
      <c r="D33" s="16" t="s">
        <v>29</v>
      </c>
      <c r="E33" s="16" t="s">
        <v>118</v>
      </c>
      <c r="F33" s="17"/>
      <c r="G33" s="17"/>
      <c r="H33" s="35"/>
      <c r="I33" s="19"/>
      <c r="J33" s="21"/>
      <c r="K33" s="21"/>
      <c r="L33" s="21"/>
      <c r="M33" s="31"/>
      <c r="N33" s="31"/>
      <c r="O33" s="22"/>
      <c r="P33" s="22"/>
      <c r="Q33" s="22"/>
      <c r="R33" s="23"/>
      <c r="S33" s="22"/>
      <c r="T33" s="22"/>
      <c r="U33" s="22"/>
      <c r="W33" s="24"/>
      <c r="X33" s="24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>
      <c r="A34" s="13" t="s">
        <v>115</v>
      </c>
      <c r="B34" s="14" t="s">
        <v>119</v>
      </c>
      <c r="C34" s="15" t="s">
        <v>120</v>
      </c>
      <c r="D34" s="16" t="s">
        <v>29</v>
      </c>
      <c r="E34" s="16" t="s">
        <v>121</v>
      </c>
      <c r="F34" s="17"/>
      <c r="G34" s="17"/>
      <c r="H34" s="35"/>
      <c r="I34" s="19"/>
      <c r="J34" s="21"/>
      <c r="K34" s="21"/>
      <c r="L34" s="21"/>
      <c r="M34" s="22"/>
      <c r="N34" s="22"/>
      <c r="O34" s="22"/>
      <c r="P34" s="22"/>
      <c r="Q34" s="22"/>
      <c r="R34" s="23"/>
      <c r="S34" s="22"/>
      <c r="T34" s="22"/>
      <c r="U34" s="22"/>
      <c r="W34" s="24"/>
      <c r="X34" s="24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>
      <c r="A35" s="13" t="s">
        <v>115</v>
      </c>
      <c r="B35" s="14" t="s">
        <v>122</v>
      </c>
      <c r="C35" s="40" t="s">
        <v>123</v>
      </c>
      <c r="D35" s="41" t="s">
        <v>29</v>
      </c>
      <c r="E35" s="41" t="s">
        <v>124</v>
      </c>
      <c r="F35" s="17"/>
      <c r="G35" s="17"/>
      <c r="H35" s="42"/>
      <c r="I35" s="13"/>
      <c r="J35" s="25"/>
      <c r="K35" s="25"/>
      <c r="L35" s="25"/>
      <c r="M35" s="25"/>
      <c r="N35" s="25"/>
      <c r="O35" s="25"/>
      <c r="P35" s="25"/>
      <c r="Q35" s="25"/>
      <c r="R35" s="32"/>
      <c r="V35" s="25"/>
      <c r="W35" s="43"/>
      <c r="X35" s="43"/>
      <c r="Y35" s="25"/>
      <c r="Z35" s="25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>
      <c r="A36" s="13" t="s">
        <v>115</v>
      </c>
      <c r="B36" s="14" t="s">
        <v>125</v>
      </c>
      <c r="C36" s="40" t="s">
        <v>126</v>
      </c>
      <c r="D36" s="41" t="s">
        <v>29</v>
      </c>
      <c r="E36" s="41" t="s">
        <v>127</v>
      </c>
      <c r="F36" s="17"/>
      <c r="G36" s="17"/>
      <c r="H36" s="42"/>
      <c r="I36" s="17"/>
      <c r="J36" s="21"/>
      <c r="K36" s="21"/>
      <c r="L36" s="21"/>
      <c r="R36" s="23"/>
      <c r="W36" s="44"/>
      <c r="X36" s="44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>
      <c r="A37" s="13" t="s">
        <v>115</v>
      </c>
      <c r="B37" s="14" t="s">
        <v>128</v>
      </c>
      <c r="C37" s="15" t="s">
        <v>129</v>
      </c>
      <c r="D37" s="16" t="s">
        <v>29</v>
      </c>
      <c r="E37" s="16" t="s">
        <v>130</v>
      </c>
      <c r="F37" s="17"/>
      <c r="G37" s="17"/>
      <c r="H37" s="35"/>
      <c r="I37" s="19"/>
      <c r="J37" s="21"/>
      <c r="K37" s="21"/>
      <c r="L37" s="21"/>
      <c r="M37" s="22"/>
      <c r="N37" s="22"/>
      <c r="O37" s="22"/>
      <c r="P37" s="22"/>
      <c r="Q37" s="22"/>
      <c r="R37" s="23"/>
      <c r="S37" s="22"/>
      <c r="T37" s="22"/>
      <c r="U37" s="22"/>
      <c r="V37" s="22"/>
      <c r="W37" s="24"/>
      <c r="X37" s="24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>
      <c r="A38" s="13" t="s">
        <v>115</v>
      </c>
      <c r="B38" s="14" t="s">
        <v>131</v>
      </c>
      <c r="C38" s="15" t="s">
        <v>132</v>
      </c>
      <c r="D38" s="16" t="s">
        <v>29</v>
      </c>
      <c r="E38" s="16" t="s">
        <v>133</v>
      </c>
      <c r="F38" s="17"/>
      <c r="G38" s="17"/>
      <c r="H38" s="35"/>
      <c r="I38" s="19"/>
      <c r="J38" s="21"/>
      <c r="K38" s="21"/>
      <c r="L38" s="21"/>
      <c r="M38" s="22"/>
      <c r="N38" s="22"/>
      <c r="O38" s="22"/>
      <c r="P38" s="22"/>
      <c r="Q38" s="22"/>
      <c r="R38" s="23"/>
      <c r="S38" s="22"/>
      <c r="T38" s="22"/>
      <c r="U38" s="22"/>
      <c r="V38" s="22"/>
      <c r="W38" s="24"/>
      <c r="X38" s="24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>
      <c r="A39" s="13" t="s">
        <v>115</v>
      </c>
      <c r="B39" s="14" t="s">
        <v>134</v>
      </c>
      <c r="C39" s="15" t="s">
        <v>135</v>
      </c>
      <c r="D39" s="16" t="s">
        <v>29</v>
      </c>
      <c r="E39" s="16" t="s">
        <v>136</v>
      </c>
      <c r="F39" s="17"/>
      <c r="G39" s="17"/>
      <c r="H39" s="35"/>
      <c r="I39" s="19"/>
      <c r="J39" s="21"/>
      <c r="K39" s="21"/>
      <c r="L39" s="21"/>
      <c r="M39" s="22"/>
      <c r="N39" s="22"/>
      <c r="O39" s="22"/>
      <c r="P39" s="22"/>
      <c r="Q39" s="22"/>
      <c r="R39" s="23"/>
      <c r="S39" s="22"/>
      <c r="T39" s="22"/>
      <c r="U39" s="22"/>
      <c r="V39" s="22"/>
      <c r="W39" s="24"/>
      <c r="X39" s="24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>
      <c r="A40" s="13" t="s">
        <v>115</v>
      </c>
      <c r="B40" s="14" t="s">
        <v>137</v>
      </c>
      <c r="C40" s="15" t="s">
        <v>138</v>
      </c>
      <c r="D40" s="16" t="s">
        <v>29</v>
      </c>
      <c r="E40" s="16" t="s">
        <v>136</v>
      </c>
      <c r="F40" s="17"/>
      <c r="G40" s="17"/>
      <c r="H40" s="35"/>
      <c r="I40" s="19"/>
      <c r="J40" s="21"/>
      <c r="K40" s="21"/>
      <c r="L40" s="21"/>
      <c r="M40" s="22"/>
      <c r="N40" s="22"/>
      <c r="O40" s="22"/>
      <c r="P40" s="22"/>
      <c r="Q40" s="22"/>
      <c r="R40" s="23"/>
      <c r="S40" s="22"/>
      <c r="T40" s="22"/>
      <c r="U40" s="22"/>
      <c r="V40" s="22"/>
      <c r="W40" s="24"/>
      <c r="X40" s="24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>
      <c r="A41" s="13" t="s">
        <v>115</v>
      </c>
      <c r="B41" s="14" t="s">
        <v>139</v>
      </c>
      <c r="C41" s="15" t="s">
        <v>140</v>
      </c>
      <c r="D41" s="16" t="s">
        <v>29</v>
      </c>
      <c r="E41" s="16" t="s">
        <v>136</v>
      </c>
      <c r="F41" s="17"/>
      <c r="G41" s="17"/>
      <c r="H41" s="35"/>
      <c r="I41" s="19"/>
      <c r="J41" s="21"/>
      <c r="K41" s="21"/>
      <c r="L41" s="21"/>
      <c r="M41" s="22"/>
      <c r="N41" s="22"/>
      <c r="O41" s="22"/>
      <c r="P41" s="22"/>
      <c r="Q41" s="22"/>
      <c r="R41" s="23"/>
      <c r="S41" s="22"/>
      <c r="T41" s="22"/>
      <c r="U41" s="22"/>
      <c r="V41" s="22"/>
      <c r="W41" s="24"/>
      <c r="X41" s="24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>
      <c r="A42" s="13" t="s">
        <v>115</v>
      </c>
      <c r="B42" s="14" t="s">
        <v>141</v>
      </c>
      <c r="C42" s="15" t="s">
        <v>142</v>
      </c>
      <c r="D42" s="16" t="s">
        <v>29</v>
      </c>
      <c r="E42" s="16" t="s">
        <v>143</v>
      </c>
      <c r="F42" s="17"/>
      <c r="G42" s="17"/>
      <c r="H42" s="35"/>
      <c r="I42" s="19"/>
      <c r="J42" s="21"/>
      <c r="K42" s="21"/>
      <c r="L42" s="21"/>
      <c r="M42" s="22"/>
      <c r="N42" s="22"/>
      <c r="O42" s="22"/>
      <c r="P42" s="22"/>
      <c r="Q42" s="22"/>
      <c r="R42" s="23"/>
      <c r="S42" s="22"/>
      <c r="T42" s="22"/>
      <c r="U42" s="22"/>
      <c r="V42" s="22"/>
      <c r="W42" s="24"/>
      <c r="X42" s="24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>
      <c r="A43" s="13" t="s">
        <v>144</v>
      </c>
      <c r="B43" s="14" t="s">
        <v>145</v>
      </c>
      <c r="C43" s="15" t="s">
        <v>146</v>
      </c>
      <c r="D43" s="16" t="s">
        <v>29</v>
      </c>
      <c r="E43" s="16" t="s">
        <v>143</v>
      </c>
      <c r="F43" s="37"/>
      <c r="G43" s="17"/>
      <c r="H43" s="35"/>
      <c r="I43" s="19"/>
      <c r="J43" s="21"/>
      <c r="K43" s="21"/>
      <c r="L43" s="21"/>
      <c r="M43" s="22"/>
      <c r="N43" s="22"/>
      <c r="O43" s="22"/>
      <c r="P43" s="22"/>
      <c r="Q43" s="22"/>
      <c r="R43" s="23"/>
      <c r="S43" s="22"/>
      <c r="T43" s="22"/>
      <c r="U43" s="22"/>
      <c r="V43" s="22"/>
      <c r="W43" s="24"/>
      <c r="X43" s="24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>
      <c r="A44" s="13" t="s">
        <v>144</v>
      </c>
      <c r="B44" s="14" t="s">
        <v>147</v>
      </c>
      <c r="C44" s="15" t="s">
        <v>148</v>
      </c>
      <c r="D44" s="16" t="s">
        <v>29</v>
      </c>
      <c r="E44" s="16" t="s">
        <v>136</v>
      </c>
      <c r="F44" s="37"/>
      <c r="G44" s="17"/>
      <c r="H44" s="35"/>
      <c r="I44" s="19"/>
      <c r="J44" s="21"/>
      <c r="K44" s="21"/>
      <c r="L44" s="21"/>
      <c r="M44" s="22"/>
      <c r="N44" s="22"/>
      <c r="O44" s="22"/>
      <c r="P44" s="22"/>
      <c r="Q44" s="22"/>
      <c r="R44" s="23"/>
      <c r="S44" s="22"/>
      <c r="T44" s="22"/>
      <c r="U44" s="22"/>
      <c r="V44" s="22"/>
      <c r="W44" s="24"/>
      <c r="X44" s="24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>
      <c r="A45" s="13" t="s">
        <v>144</v>
      </c>
      <c r="B45" s="14" t="s">
        <v>149</v>
      </c>
      <c r="C45" s="15" t="s">
        <v>150</v>
      </c>
      <c r="D45" s="16" t="s">
        <v>29</v>
      </c>
      <c r="E45" s="16" t="s">
        <v>151</v>
      </c>
      <c r="F45" s="13" t="s">
        <v>152</v>
      </c>
      <c r="G45" s="17"/>
      <c r="H45" s="35"/>
      <c r="I45" s="19"/>
      <c r="J45" s="21"/>
      <c r="K45" s="21"/>
      <c r="L45" s="21"/>
      <c r="M45" s="22"/>
      <c r="N45" s="22"/>
      <c r="O45" s="22"/>
      <c r="P45" s="22"/>
      <c r="Q45" s="22"/>
      <c r="R45" s="23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>
      <c r="A46" s="13" t="s">
        <v>144</v>
      </c>
      <c r="B46" s="14" t="s">
        <v>153</v>
      </c>
      <c r="C46" s="15" t="s">
        <v>154</v>
      </c>
      <c r="D46" s="16" t="s">
        <v>29</v>
      </c>
      <c r="E46" s="16" t="s">
        <v>143</v>
      </c>
      <c r="F46" s="37"/>
      <c r="G46" s="17"/>
      <c r="H46" s="35"/>
      <c r="I46" s="19"/>
      <c r="J46" s="21"/>
      <c r="K46" s="21"/>
      <c r="L46" s="21"/>
      <c r="M46" s="22"/>
      <c r="N46" s="22"/>
      <c r="O46" s="22"/>
      <c r="P46" s="22"/>
      <c r="Q46" s="22"/>
      <c r="R46" s="23"/>
      <c r="S46" s="22"/>
      <c r="T46" s="22"/>
      <c r="U46" s="22"/>
      <c r="V46" s="22"/>
      <c r="W46" s="24"/>
      <c r="X46" s="24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>
      <c r="A47" s="13" t="s">
        <v>144</v>
      </c>
      <c r="B47" s="14" t="s">
        <v>155</v>
      </c>
      <c r="C47" s="15" t="s">
        <v>156</v>
      </c>
      <c r="D47" s="16" t="s">
        <v>29</v>
      </c>
      <c r="E47" s="16" t="s">
        <v>143</v>
      </c>
      <c r="F47" s="37"/>
      <c r="G47" s="17"/>
      <c r="H47" s="35"/>
      <c r="I47" s="19"/>
      <c r="J47" s="21"/>
      <c r="K47" s="21"/>
      <c r="L47" s="21"/>
      <c r="M47" s="22"/>
      <c r="N47" s="22"/>
      <c r="O47" s="22"/>
      <c r="P47" s="22"/>
      <c r="Q47" s="22"/>
      <c r="R47" s="23"/>
      <c r="S47" s="22"/>
      <c r="T47" s="22"/>
      <c r="U47" s="22"/>
      <c r="V47" s="22"/>
      <c r="W47" s="24"/>
      <c r="X47" s="24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>
      <c r="A48" s="13" t="s">
        <v>144</v>
      </c>
      <c r="B48" s="14" t="s">
        <v>157</v>
      </c>
      <c r="C48" s="15" t="s">
        <v>158</v>
      </c>
      <c r="D48" s="16" t="s">
        <v>29</v>
      </c>
      <c r="E48" s="16" t="s">
        <v>143</v>
      </c>
      <c r="F48" s="37"/>
      <c r="G48" s="17"/>
      <c r="H48" s="35"/>
      <c r="I48" s="19"/>
      <c r="J48" s="21"/>
      <c r="K48" s="21"/>
      <c r="L48" s="21"/>
      <c r="M48" s="22"/>
      <c r="N48" s="22"/>
      <c r="O48" s="22"/>
      <c r="P48" s="22"/>
      <c r="Q48" s="22"/>
      <c r="R48" s="23"/>
      <c r="S48" s="22"/>
      <c r="T48" s="22"/>
      <c r="U48" s="22"/>
      <c r="V48" s="22"/>
      <c r="W48" s="24"/>
      <c r="X48" s="24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>
      <c r="A49" s="13" t="s">
        <v>144</v>
      </c>
      <c r="B49" s="14" t="s">
        <v>159</v>
      </c>
      <c r="C49" s="15" t="s">
        <v>160</v>
      </c>
      <c r="D49" s="16" t="s">
        <v>29</v>
      </c>
      <c r="E49" s="16" t="s">
        <v>143</v>
      </c>
      <c r="F49" s="37"/>
      <c r="G49" s="17"/>
      <c r="H49" s="35"/>
      <c r="I49" s="19"/>
      <c r="J49" s="21"/>
      <c r="K49" s="21"/>
      <c r="L49" s="21"/>
      <c r="M49" s="22"/>
      <c r="N49" s="22"/>
      <c r="O49" s="22"/>
      <c r="P49" s="22"/>
      <c r="Q49" s="22"/>
      <c r="R49" s="23"/>
      <c r="S49" s="22"/>
      <c r="T49" s="22"/>
      <c r="U49" s="22"/>
      <c r="V49" s="22"/>
      <c r="W49" s="24"/>
      <c r="X49" s="24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>
      <c r="A50" s="13" t="s">
        <v>144</v>
      </c>
      <c r="B50" s="14" t="s">
        <v>161</v>
      </c>
      <c r="C50" s="15" t="s">
        <v>162</v>
      </c>
      <c r="D50" s="16" t="s">
        <v>29</v>
      </c>
      <c r="E50" s="16" t="s">
        <v>143</v>
      </c>
      <c r="F50" s="37"/>
      <c r="G50" s="17"/>
      <c r="H50" s="35"/>
      <c r="I50" s="19"/>
      <c r="J50" s="21"/>
      <c r="K50" s="21"/>
      <c r="L50" s="21"/>
      <c r="M50" s="22"/>
      <c r="N50" s="22"/>
      <c r="O50" s="22"/>
      <c r="P50" s="22"/>
      <c r="Q50" s="22"/>
      <c r="R50" s="23"/>
      <c r="S50" s="22"/>
      <c r="T50" s="22"/>
      <c r="U50" s="22"/>
      <c r="V50" s="22"/>
      <c r="W50" s="24"/>
      <c r="X50" s="24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>
      <c r="A51" s="13" t="s">
        <v>144</v>
      </c>
      <c r="B51" s="14" t="s">
        <v>163</v>
      </c>
      <c r="C51" s="15" t="s">
        <v>164</v>
      </c>
      <c r="D51" s="16" t="s">
        <v>29</v>
      </c>
      <c r="E51" s="16" t="s">
        <v>165</v>
      </c>
      <c r="F51" s="37"/>
      <c r="G51" s="17"/>
      <c r="H51" s="45"/>
      <c r="I51" s="27"/>
      <c r="J51" s="25"/>
      <c r="M51" s="31"/>
      <c r="N51" s="31"/>
      <c r="O51" s="22"/>
      <c r="P51" s="31"/>
      <c r="Q51" s="31"/>
      <c r="R51" s="32"/>
      <c r="S51" s="31"/>
      <c r="T51" s="31"/>
      <c r="U51" s="31"/>
      <c r="V51" s="31"/>
      <c r="W51" s="24"/>
      <c r="X51" s="24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>
      <c r="A52" s="13" t="s">
        <v>144</v>
      </c>
      <c r="B52" s="14" t="s">
        <v>166</v>
      </c>
      <c r="C52" s="15" t="s">
        <v>167</v>
      </c>
      <c r="D52" s="16" t="s">
        <v>29</v>
      </c>
      <c r="E52" s="16" t="s">
        <v>168</v>
      </c>
      <c r="F52" s="17"/>
      <c r="G52" s="17"/>
      <c r="H52" s="35"/>
      <c r="I52" s="19"/>
      <c r="J52" s="21"/>
      <c r="K52" s="21"/>
      <c r="L52" s="21"/>
      <c r="M52" s="22"/>
      <c r="N52" s="22"/>
      <c r="O52" s="22"/>
      <c r="P52" s="22"/>
      <c r="Q52" s="22"/>
      <c r="R52" s="23"/>
      <c r="S52" s="22"/>
      <c r="T52" s="22"/>
      <c r="U52" s="22"/>
      <c r="V52" s="22"/>
      <c r="W52" s="24"/>
      <c r="X52" s="24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>
      <c r="A53" s="13" t="s">
        <v>144</v>
      </c>
      <c r="B53" s="14" t="s">
        <v>169</v>
      </c>
      <c r="C53" s="46" t="s">
        <v>170</v>
      </c>
      <c r="D53" s="47" t="s">
        <v>29</v>
      </c>
      <c r="E53" s="16" t="s">
        <v>171</v>
      </c>
      <c r="F53" s="17"/>
      <c r="G53" s="17"/>
      <c r="H53" s="35"/>
      <c r="I53" s="19"/>
      <c r="J53" s="21"/>
      <c r="K53" s="21"/>
      <c r="L53" s="21"/>
      <c r="M53" s="22"/>
      <c r="N53" s="22"/>
      <c r="O53" s="22"/>
      <c r="P53" s="22"/>
      <c r="Q53" s="22"/>
      <c r="R53" s="23"/>
      <c r="S53" s="22"/>
      <c r="T53" s="22"/>
      <c r="U53" s="22"/>
      <c r="V53" s="22"/>
      <c r="W53" s="24"/>
      <c r="X53" s="24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>
      <c r="A54" s="13" t="s">
        <v>144</v>
      </c>
      <c r="B54" s="14" t="s">
        <v>172</v>
      </c>
      <c r="C54" s="15" t="s">
        <v>173</v>
      </c>
      <c r="D54" s="16" t="s">
        <v>29</v>
      </c>
      <c r="E54" s="16" t="s">
        <v>143</v>
      </c>
      <c r="F54" s="17"/>
      <c r="G54" s="17"/>
      <c r="H54" s="35"/>
      <c r="I54" s="19"/>
      <c r="J54" s="21"/>
      <c r="K54" s="21"/>
      <c r="L54" s="21"/>
      <c r="M54" s="22"/>
      <c r="N54" s="22"/>
      <c r="O54" s="22"/>
      <c r="P54" s="22"/>
      <c r="Q54" s="22"/>
      <c r="R54" s="23"/>
      <c r="S54" s="22"/>
      <c r="T54" s="22"/>
      <c r="U54" s="22"/>
      <c r="V54" s="22"/>
      <c r="W54" s="24"/>
      <c r="X54" s="24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>
      <c r="A55" s="13" t="s">
        <v>144</v>
      </c>
      <c r="B55" s="14" t="s">
        <v>174</v>
      </c>
      <c r="C55" s="15" t="s">
        <v>175</v>
      </c>
      <c r="D55" s="16" t="s">
        <v>29</v>
      </c>
      <c r="E55" s="16" t="s">
        <v>143</v>
      </c>
      <c r="F55" s="17"/>
      <c r="G55" s="17"/>
      <c r="H55" s="35"/>
      <c r="I55" s="19"/>
      <c r="J55" s="21"/>
      <c r="K55" s="21"/>
      <c r="L55" s="21"/>
      <c r="M55" s="22"/>
      <c r="N55" s="22"/>
      <c r="O55" s="22"/>
      <c r="P55" s="22"/>
      <c r="Q55" s="22"/>
      <c r="R55" s="23"/>
      <c r="S55" s="22"/>
      <c r="T55" s="22"/>
      <c r="U55" s="22"/>
      <c r="V55" s="22"/>
      <c r="W55" s="24"/>
      <c r="X55" s="24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>
      <c r="A56" s="13" t="s">
        <v>144</v>
      </c>
      <c r="B56" s="14" t="s">
        <v>176</v>
      </c>
      <c r="C56" s="28" t="s">
        <v>177</v>
      </c>
      <c r="D56" s="47" t="s">
        <v>29</v>
      </c>
      <c r="E56" s="16" t="s">
        <v>178</v>
      </c>
      <c r="F56" s="17"/>
      <c r="G56" s="17"/>
      <c r="H56" s="35"/>
      <c r="I56" s="19"/>
      <c r="J56" s="21"/>
      <c r="K56" s="21"/>
      <c r="L56" s="21"/>
      <c r="M56" s="22"/>
      <c r="N56" s="22"/>
      <c r="O56" s="22"/>
      <c r="P56" s="22"/>
      <c r="Q56" s="22"/>
      <c r="R56" s="23"/>
      <c r="S56" s="22"/>
      <c r="T56" s="22"/>
      <c r="U56" s="22"/>
      <c r="V56" s="22"/>
      <c r="W56" s="24"/>
      <c r="X56" s="24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>
      <c r="A57" s="13" t="s">
        <v>144</v>
      </c>
      <c r="B57" s="14" t="s">
        <v>179</v>
      </c>
      <c r="C57" s="28" t="s">
        <v>180</v>
      </c>
      <c r="D57" s="16" t="s">
        <v>29</v>
      </c>
      <c r="E57" s="16" t="s">
        <v>136</v>
      </c>
      <c r="F57" s="17"/>
      <c r="G57" s="17"/>
      <c r="H57" s="35"/>
      <c r="I57" s="19"/>
      <c r="J57" s="21"/>
      <c r="K57" s="21"/>
      <c r="L57" s="21"/>
      <c r="M57" s="22"/>
      <c r="N57" s="22"/>
      <c r="O57" s="22"/>
      <c r="P57" s="22"/>
      <c r="Q57" s="22"/>
      <c r="R57" s="23"/>
      <c r="S57" s="22"/>
      <c r="T57" s="22"/>
      <c r="U57" s="22"/>
      <c r="V57" s="22"/>
      <c r="W57" s="24"/>
      <c r="X57" s="24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>
      <c r="A58" s="13" t="s">
        <v>144</v>
      </c>
      <c r="B58" s="14" t="s">
        <v>181</v>
      </c>
      <c r="C58" s="15" t="s">
        <v>182</v>
      </c>
      <c r="D58" s="16" t="s">
        <v>29</v>
      </c>
      <c r="E58" s="16" t="s">
        <v>183</v>
      </c>
      <c r="F58" s="17"/>
      <c r="G58" s="17"/>
      <c r="H58" s="35"/>
      <c r="I58" s="19"/>
      <c r="J58" s="21"/>
      <c r="K58" s="21"/>
      <c r="L58" s="21"/>
      <c r="M58" s="22"/>
      <c r="N58" s="22"/>
      <c r="O58" s="22"/>
      <c r="P58" s="22"/>
      <c r="Q58" s="22"/>
      <c r="R58" s="23"/>
      <c r="S58" s="22"/>
      <c r="T58" s="22"/>
      <c r="U58" s="22"/>
      <c r="V58" s="22"/>
      <c r="W58" s="24"/>
      <c r="X58" s="24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>
      <c r="A59" s="13" t="s">
        <v>144</v>
      </c>
      <c r="B59" s="14" t="s">
        <v>184</v>
      </c>
      <c r="C59" s="15" t="s">
        <v>185</v>
      </c>
      <c r="D59" s="16" t="s">
        <v>29</v>
      </c>
      <c r="E59" s="16" t="s">
        <v>186</v>
      </c>
      <c r="F59" s="17"/>
      <c r="G59" s="17"/>
      <c r="H59" s="35"/>
      <c r="I59" s="19"/>
      <c r="J59" s="21"/>
      <c r="K59" s="21"/>
      <c r="L59" s="21"/>
      <c r="M59" s="22"/>
      <c r="N59" s="22"/>
      <c r="O59" s="22"/>
      <c r="P59" s="22"/>
      <c r="Q59" s="22"/>
      <c r="R59" s="23"/>
      <c r="S59" s="22"/>
      <c r="T59" s="22"/>
      <c r="U59" s="22"/>
      <c r="V59" s="22"/>
      <c r="W59" s="24"/>
      <c r="X59" s="24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>
      <c r="A60" s="13" t="s">
        <v>144</v>
      </c>
      <c r="B60" s="14" t="s">
        <v>187</v>
      </c>
      <c r="C60" s="15" t="s">
        <v>188</v>
      </c>
      <c r="D60" s="16" t="s">
        <v>29</v>
      </c>
      <c r="E60" s="16" t="s">
        <v>189</v>
      </c>
      <c r="F60" s="17"/>
      <c r="G60" s="17"/>
      <c r="H60" s="35"/>
      <c r="I60" s="19"/>
      <c r="J60" s="21"/>
      <c r="K60" s="21"/>
      <c r="L60" s="21"/>
      <c r="M60" s="22"/>
      <c r="N60" s="22"/>
      <c r="O60" s="22"/>
      <c r="P60" s="22"/>
      <c r="Q60" s="22"/>
      <c r="R60" s="23"/>
      <c r="S60" s="22"/>
      <c r="T60" s="22"/>
      <c r="U60" s="22"/>
      <c r="V60" s="22"/>
      <c r="W60" s="24"/>
      <c r="X60" s="24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>
      <c r="A61" s="13" t="s">
        <v>144</v>
      </c>
      <c r="B61" s="14" t="s">
        <v>190</v>
      </c>
      <c r="C61" s="15" t="s">
        <v>191</v>
      </c>
      <c r="D61" s="16" t="s">
        <v>29</v>
      </c>
      <c r="E61" s="16" t="s">
        <v>192</v>
      </c>
      <c r="F61" s="37"/>
      <c r="G61" s="17"/>
      <c r="H61" s="45"/>
      <c r="I61" s="27"/>
      <c r="K61" s="21"/>
      <c r="L61" s="21"/>
      <c r="M61" s="22"/>
      <c r="N61" s="22"/>
      <c r="O61" s="22"/>
      <c r="P61" s="22"/>
      <c r="Q61" s="22"/>
      <c r="R61" s="23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>
      <c r="A62" s="13" t="s">
        <v>144</v>
      </c>
      <c r="B62" s="14" t="s">
        <v>193</v>
      </c>
      <c r="C62" s="15" t="s">
        <v>194</v>
      </c>
      <c r="D62" s="16" t="s">
        <v>29</v>
      </c>
      <c r="E62" s="16" t="s">
        <v>195</v>
      </c>
      <c r="F62" s="17"/>
      <c r="G62" s="17"/>
      <c r="H62" s="35"/>
      <c r="I62" s="19"/>
      <c r="J62" s="21"/>
      <c r="K62" s="21"/>
      <c r="L62" s="21"/>
      <c r="M62" s="22"/>
      <c r="N62" s="22"/>
      <c r="O62" s="22"/>
      <c r="P62" s="22"/>
      <c r="Q62" s="22"/>
      <c r="R62" s="23"/>
      <c r="S62" s="22"/>
      <c r="T62" s="22"/>
      <c r="U62" s="22"/>
      <c r="V62" s="22"/>
      <c r="W62" s="24"/>
      <c r="X62" s="24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>
      <c r="A63" s="13" t="s">
        <v>144</v>
      </c>
      <c r="B63" s="14" t="s">
        <v>196</v>
      </c>
      <c r="C63" s="15" t="s">
        <v>197</v>
      </c>
      <c r="D63" s="16" t="s">
        <v>29</v>
      </c>
      <c r="E63" s="16" t="s">
        <v>198</v>
      </c>
      <c r="F63" s="17"/>
      <c r="G63" s="17"/>
      <c r="H63" s="35"/>
      <c r="I63" s="19"/>
      <c r="J63" s="21"/>
      <c r="K63" s="21"/>
      <c r="L63" s="21"/>
      <c r="M63" s="22"/>
      <c r="N63" s="22"/>
      <c r="O63" s="22"/>
      <c r="P63" s="22"/>
      <c r="Q63" s="22"/>
      <c r="R63" s="23"/>
      <c r="S63" s="22"/>
      <c r="T63" s="22"/>
      <c r="U63" s="22"/>
      <c r="V63" s="22"/>
      <c r="W63" s="24"/>
      <c r="X63" s="24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>
      <c r="A64" s="13" t="s">
        <v>144</v>
      </c>
      <c r="B64" s="14" t="s">
        <v>199</v>
      </c>
      <c r="C64" s="15" t="s">
        <v>200</v>
      </c>
      <c r="D64" s="16" t="s">
        <v>29</v>
      </c>
      <c r="E64" s="16" t="s">
        <v>201</v>
      </c>
      <c r="F64" s="17"/>
      <c r="G64" s="17"/>
      <c r="H64" s="35"/>
      <c r="I64" s="19"/>
      <c r="J64" s="21"/>
      <c r="K64" s="21"/>
      <c r="L64" s="21"/>
      <c r="M64" s="22"/>
      <c r="N64" s="22"/>
      <c r="O64" s="22"/>
      <c r="P64" s="22"/>
      <c r="Q64" s="22"/>
      <c r="R64" s="23"/>
      <c r="S64" s="22"/>
      <c r="T64" s="22"/>
      <c r="U64" s="22"/>
      <c r="V64" s="22"/>
      <c r="W64" s="24"/>
      <c r="X64" s="24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>
      <c r="A65" s="13" t="s">
        <v>144</v>
      </c>
      <c r="B65" s="14" t="s">
        <v>202</v>
      </c>
      <c r="C65" s="15" t="s">
        <v>203</v>
      </c>
      <c r="D65" s="16" t="s">
        <v>29</v>
      </c>
      <c r="E65" s="16" t="s">
        <v>204</v>
      </c>
      <c r="F65" s="37"/>
      <c r="G65" s="17"/>
      <c r="H65" s="45"/>
      <c r="I65" s="27"/>
      <c r="M65" s="22"/>
      <c r="N65" s="22"/>
      <c r="O65" s="22"/>
      <c r="P65" s="22"/>
      <c r="Q65" s="22"/>
      <c r="R65" s="23"/>
      <c r="S65" s="22"/>
      <c r="T65" s="22"/>
      <c r="U65" s="22"/>
      <c r="V65" s="22"/>
      <c r="W65" s="24"/>
      <c r="X65" s="24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>
      <c r="A66" s="13" t="s">
        <v>144</v>
      </c>
      <c r="B66" s="14" t="s">
        <v>205</v>
      </c>
      <c r="C66" s="48" t="s">
        <v>206</v>
      </c>
      <c r="D66" s="16" t="s">
        <v>29</v>
      </c>
      <c r="E66" s="16" t="s">
        <v>207</v>
      </c>
      <c r="F66" s="17"/>
      <c r="G66" s="17"/>
      <c r="H66" s="35"/>
      <c r="I66" s="19"/>
      <c r="J66" s="21"/>
      <c r="K66" s="21"/>
      <c r="L66" s="21"/>
      <c r="M66" s="22"/>
      <c r="N66" s="22"/>
      <c r="O66" s="22"/>
      <c r="P66" s="22"/>
      <c r="Q66" s="22"/>
      <c r="R66" s="23"/>
      <c r="S66" s="22"/>
      <c r="T66" s="22"/>
      <c r="U66" s="22"/>
      <c r="V66" s="22"/>
      <c r="W66" s="24"/>
      <c r="X66" s="24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>
      <c r="A67" s="13" t="s">
        <v>144</v>
      </c>
      <c r="B67" s="14" t="s">
        <v>208</v>
      </c>
      <c r="C67" s="15" t="s">
        <v>209</v>
      </c>
      <c r="D67" s="16" t="s">
        <v>29</v>
      </c>
      <c r="E67" s="16" t="s">
        <v>210</v>
      </c>
      <c r="F67" s="17"/>
      <c r="G67" s="17"/>
      <c r="H67" s="35"/>
      <c r="I67" s="19"/>
      <c r="J67" s="21"/>
      <c r="K67" s="21"/>
      <c r="L67" s="21"/>
      <c r="M67" s="22"/>
      <c r="N67" s="22"/>
      <c r="O67" s="22"/>
      <c r="P67" s="22"/>
      <c r="Q67" s="22"/>
      <c r="R67" s="23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>
      <c r="A68" s="13" t="s">
        <v>144</v>
      </c>
      <c r="B68" s="14" t="s">
        <v>211</v>
      </c>
      <c r="C68" s="15" t="s">
        <v>212</v>
      </c>
      <c r="D68" s="16" t="s">
        <v>29</v>
      </c>
      <c r="E68" s="16" t="s">
        <v>213</v>
      </c>
      <c r="F68" s="17"/>
      <c r="G68" s="17"/>
      <c r="H68" s="35"/>
      <c r="I68" s="19"/>
      <c r="J68" s="21"/>
      <c r="K68" s="21"/>
      <c r="L68" s="21"/>
      <c r="M68" s="22"/>
      <c r="N68" s="22"/>
      <c r="O68" s="22"/>
      <c r="P68" s="22"/>
      <c r="Q68" s="22"/>
      <c r="R68" s="23"/>
      <c r="S68" s="22"/>
      <c r="T68" s="22"/>
      <c r="U68" s="22"/>
      <c r="V68" s="22"/>
      <c r="W68" s="24"/>
      <c r="X68" s="24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>
      <c r="A69" s="13" t="s">
        <v>144</v>
      </c>
      <c r="B69" s="14" t="s">
        <v>214</v>
      </c>
      <c r="C69" s="15" t="s">
        <v>215</v>
      </c>
      <c r="D69" s="47" t="s">
        <v>29</v>
      </c>
      <c r="E69" s="16" t="s">
        <v>216</v>
      </c>
      <c r="F69" s="17"/>
      <c r="G69" s="17"/>
      <c r="H69" s="35"/>
      <c r="I69" s="19"/>
      <c r="J69" s="21"/>
      <c r="K69" s="21"/>
      <c r="L69" s="21"/>
      <c r="M69" s="22"/>
      <c r="N69" s="22"/>
      <c r="O69" s="22"/>
      <c r="P69" s="22"/>
      <c r="Q69" s="22"/>
      <c r="R69" s="23"/>
      <c r="S69" s="22"/>
      <c r="T69" s="22"/>
      <c r="U69" s="22"/>
      <c r="V69" s="22"/>
      <c r="W69" s="24"/>
      <c r="X69" s="24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>
      <c r="A70" s="13" t="s">
        <v>144</v>
      </c>
      <c r="B70" s="14" t="s">
        <v>217</v>
      </c>
      <c r="C70" s="15" t="s">
        <v>218</v>
      </c>
      <c r="D70" s="16" t="s">
        <v>29</v>
      </c>
      <c r="E70" s="16" t="s">
        <v>219</v>
      </c>
      <c r="F70" s="37"/>
      <c r="G70" s="17"/>
      <c r="H70" s="35"/>
      <c r="I70" s="19"/>
      <c r="J70" s="21"/>
      <c r="K70" s="21"/>
      <c r="L70" s="21"/>
      <c r="M70" s="22"/>
      <c r="N70" s="22"/>
      <c r="O70" s="22"/>
      <c r="P70" s="22"/>
      <c r="Q70" s="22"/>
      <c r="R70" s="23"/>
      <c r="S70" s="22"/>
      <c r="T70" s="22"/>
      <c r="U70" s="22"/>
      <c r="V70" s="22"/>
      <c r="W70" s="24"/>
      <c r="X70" s="24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>
      <c r="A71" s="13" t="s">
        <v>144</v>
      </c>
      <c r="B71" s="14" t="s">
        <v>220</v>
      </c>
      <c r="C71" s="15" t="s">
        <v>221</v>
      </c>
      <c r="D71" s="16" t="s">
        <v>29</v>
      </c>
      <c r="E71" s="16" t="s">
        <v>219</v>
      </c>
      <c r="F71" s="17"/>
      <c r="G71" s="17"/>
      <c r="H71" s="35"/>
      <c r="I71" s="19"/>
      <c r="J71" s="21"/>
      <c r="K71" s="21"/>
      <c r="L71" s="21"/>
      <c r="M71" s="22"/>
      <c r="N71" s="22"/>
      <c r="O71" s="22"/>
      <c r="P71" s="22"/>
      <c r="Q71" s="22"/>
      <c r="R71" s="23"/>
      <c r="S71" s="22"/>
      <c r="T71" s="22"/>
      <c r="U71" s="22"/>
      <c r="V71" s="22"/>
      <c r="W71" s="24"/>
      <c r="X71" s="24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>
      <c r="A72" s="13" t="s">
        <v>144</v>
      </c>
      <c r="B72" s="14" t="s">
        <v>222</v>
      </c>
      <c r="C72" s="15" t="s">
        <v>223</v>
      </c>
      <c r="D72" s="16" t="s">
        <v>29</v>
      </c>
      <c r="E72" s="16" t="s">
        <v>219</v>
      </c>
      <c r="F72" s="17"/>
      <c r="G72" s="17"/>
      <c r="H72" s="35"/>
      <c r="I72" s="19"/>
      <c r="J72" s="21"/>
      <c r="K72" s="21"/>
      <c r="L72" s="21"/>
      <c r="M72" s="22"/>
      <c r="N72" s="22"/>
      <c r="O72" s="22"/>
      <c r="P72" s="22"/>
      <c r="Q72" s="22"/>
      <c r="R72" s="23"/>
      <c r="S72" s="22"/>
      <c r="T72" s="22"/>
      <c r="U72" s="22"/>
      <c r="V72" s="22"/>
      <c r="W72" s="24"/>
      <c r="X72" s="24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>
      <c r="A73" s="13" t="s">
        <v>144</v>
      </c>
      <c r="B73" s="14" t="s">
        <v>224</v>
      </c>
      <c r="C73" s="15" t="s">
        <v>225</v>
      </c>
      <c r="D73" s="16" t="s">
        <v>29</v>
      </c>
      <c r="E73" s="16" t="s">
        <v>219</v>
      </c>
      <c r="F73" s="17"/>
      <c r="G73" s="17"/>
      <c r="H73" s="35"/>
      <c r="I73" s="19"/>
      <c r="J73" s="21"/>
      <c r="K73" s="21"/>
      <c r="L73" s="21"/>
      <c r="M73" s="22"/>
      <c r="N73" s="22"/>
      <c r="O73" s="22"/>
      <c r="P73" s="22"/>
      <c r="Q73" s="22"/>
      <c r="R73" s="23"/>
      <c r="S73" s="22"/>
      <c r="T73" s="22"/>
      <c r="U73" s="22"/>
      <c r="V73" s="22"/>
      <c r="W73" s="24"/>
      <c r="X73" s="24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>
      <c r="A74" s="13" t="s">
        <v>144</v>
      </c>
      <c r="B74" s="14" t="s">
        <v>226</v>
      </c>
      <c r="C74" s="15" t="s">
        <v>227</v>
      </c>
      <c r="D74" s="16" t="s">
        <v>29</v>
      </c>
      <c r="E74" s="16" t="s">
        <v>228</v>
      </c>
      <c r="F74" s="17"/>
      <c r="G74" s="17"/>
      <c r="H74" s="35"/>
      <c r="I74" s="19"/>
      <c r="J74" s="21"/>
      <c r="K74" s="21"/>
      <c r="L74" s="21"/>
      <c r="M74" s="22"/>
      <c r="N74" s="22"/>
      <c r="O74" s="22"/>
      <c r="P74" s="22"/>
      <c r="Q74" s="22"/>
      <c r="R74" s="23"/>
      <c r="S74" s="22"/>
      <c r="T74" s="22"/>
      <c r="U74" s="22"/>
      <c r="V74" s="22"/>
      <c r="W74" s="24"/>
      <c r="X74" s="24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>
      <c r="A75" s="13" t="s">
        <v>144</v>
      </c>
      <c r="B75" s="14" t="s">
        <v>229</v>
      </c>
      <c r="C75" s="49" t="s">
        <v>230</v>
      </c>
      <c r="D75" s="16" t="s">
        <v>29</v>
      </c>
      <c r="E75" s="16" t="s">
        <v>228</v>
      </c>
      <c r="F75" s="17"/>
      <c r="G75" s="17"/>
      <c r="H75" s="18"/>
      <c r="I75" s="19"/>
      <c r="J75" s="20"/>
      <c r="K75" s="25"/>
      <c r="L75" s="25"/>
      <c r="M75" s="22"/>
      <c r="N75" s="22"/>
      <c r="O75" s="22"/>
      <c r="P75" s="22"/>
      <c r="Q75" s="22"/>
      <c r="R75" s="23"/>
      <c r="S75" s="22"/>
      <c r="T75" s="22"/>
      <c r="U75" s="22"/>
      <c r="V75" s="22"/>
      <c r="W75" s="24"/>
      <c r="X75" s="24"/>
      <c r="Y75" s="22"/>
      <c r="Z75" s="22"/>
    </row>
    <row r="76">
      <c r="A76" s="13" t="s">
        <v>144</v>
      </c>
      <c r="B76" s="14" t="s">
        <v>231</v>
      </c>
      <c r="C76" s="15" t="s">
        <v>232</v>
      </c>
      <c r="D76" s="16" t="s">
        <v>29</v>
      </c>
      <c r="E76" s="16" t="s">
        <v>228</v>
      </c>
      <c r="F76" s="17"/>
      <c r="G76" s="17"/>
      <c r="H76" s="35"/>
      <c r="I76" s="19"/>
      <c r="J76" s="21"/>
      <c r="K76" s="21"/>
      <c r="L76" s="21"/>
      <c r="M76" s="22"/>
      <c r="N76" s="22"/>
      <c r="O76" s="22"/>
      <c r="P76" s="22"/>
      <c r="Q76" s="22"/>
      <c r="R76" s="23"/>
      <c r="S76" s="22"/>
      <c r="T76" s="22"/>
      <c r="U76" s="22"/>
      <c r="V76" s="22"/>
      <c r="W76" s="24"/>
      <c r="X76" s="24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>
      <c r="A77" t="str">
        <f>IFERROR(__xludf.DUMMYFUNCTION("UNIQUE(D77:E280)"),"Fu")</f>
        <v>Fu</v>
      </c>
      <c r="B77" t="str">
        <f>IFERROR(__xludf.DUMMYFUNCTION("""COMPUTED_VALUE"""),"riis2003")</f>
        <v>riis2003</v>
      </c>
      <c r="C77" s="51"/>
      <c r="D77" s="25" t="s">
        <v>26</v>
      </c>
      <c r="E77" s="50" t="s">
        <v>233</v>
      </c>
      <c r="H77" s="54"/>
      <c r="I77" s="55"/>
      <c r="J77" s="20"/>
      <c r="K77" s="25">
        <v>12.0</v>
      </c>
      <c r="L77" s="25"/>
      <c r="M77" s="31" t="s">
        <v>239</v>
      </c>
      <c r="N77" s="31" t="s">
        <v>240</v>
      </c>
      <c r="O77" s="31" t="s">
        <v>241</v>
      </c>
      <c r="P77" s="31" t="s">
        <v>242</v>
      </c>
      <c r="Q77" s="31" t="s">
        <v>243</v>
      </c>
      <c r="R77" s="32">
        <v>1.0</v>
      </c>
      <c r="S77" s="31" t="s">
        <v>244</v>
      </c>
      <c r="T77" s="31" t="s">
        <v>245</v>
      </c>
      <c r="U77" s="31" t="s">
        <v>245</v>
      </c>
      <c r="V77" s="31" t="s">
        <v>246</v>
      </c>
      <c r="W77" s="24"/>
      <c r="X77" s="24"/>
      <c r="Y77" s="22"/>
      <c r="Z77" s="22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</row>
    <row r="78">
      <c r="A78" t="str">
        <f>IFERROR(__xludf.DUMMYFUNCTION("""COMPUTED_VALUE"""),"Fu")</f>
        <v>Fu</v>
      </c>
      <c r="B78" t="str">
        <f>IFERROR(__xludf.DUMMYFUNCTION("""COMPUTED_VALUE"""),"sides2000")</f>
        <v>sides2000</v>
      </c>
      <c r="C78" s="51"/>
      <c r="D78" s="25" t="s">
        <v>26</v>
      </c>
      <c r="E78" s="50" t="s">
        <v>233</v>
      </c>
      <c r="H78" s="54"/>
      <c r="I78" s="55"/>
      <c r="J78" s="20"/>
      <c r="K78" s="25">
        <v>19.0</v>
      </c>
      <c r="L78" s="25"/>
      <c r="M78" s="31" t="s">
        <v>239</v>
      </c>
      <c r="N78" s="31" t="s">
        <v>240</v>
      </c>
      <c r="O78" s="31" t="s">
        <v>241</v>
      </c>
      <c r="P78" s="31" t="s">
        <v>242</v>
      </c>
      <c r="Q78" s="31" t="s">
        <v>243</v>
      </c>
      <c r="R78" s="32">
        <v>1.0</v>
      </c>
      <c r="S78" s="31" t="s">
        <v>244</v>
      </c>
      <c r="T78" s="31" t="s">
        <v>245</v>
      </c>
      <c r="U78" s="31" t="s">
        <v>245</v>
      </c>
      <c r="V78" s="31" t="s">
        <v>246</v>
      </c>
      <c r="W78" s="24"/>
      <c r="X78" s="24"/>
      <c r="Y78" s="22"/>
      <c r="Z78" s="22"/>
    </row>
    <row r="79">
      <c r="A79" t="str">
        <f>IFERROR(__xludf.DUMMYFUNCTION("""COMPUTED_VALUE"""),"Fu")</f>
        <v>Fu</v>
      </c>
      <c r="B79" t="str">
        <f>IFERROR(__xludf.DUMMYFUNCTION("""COMPUTED_VALUE"""),"wells1985")</f>
        <v>wells1985</v>
      </c>
      <c r="C79" s="51"/>
      <c r="D79" s="25" t="s">
        <v>26</v>
      </c>
      <c r="E79" s="50" t="s">
        <v>233</v>
      </c>
      <c r="H79" s="54"/>
      <c r="I79" s="55"/>
      <c r="J79" s="20"/>
      <c r="K79" s="25">
        <v>15.0</v>
      </c>
      <c r="L79" s="25"/>
      <c r="M79" s="31" t="s">
        <v>239</v>
      </c>
      <c r="N79" s="31" t="s">
        <v>240</v>
      </c>
      <c r="O79" s="31" t="s">
        <v>241</v>
      </c>
      <c r="P79" s="31" t="s">
        <v>242</v>
      </c>
      <c r="Q79" s="31" t="s">
        <v>243</v>
      </c>
      <c r="R79" s="32">
        <v>1.0</v>
      </c>
      <c r="S79" s="31" t="s">
        <v>244</v>
      </c>
      <c r="T79" s="31" t="s">
        <v>245</v>
      </c>
      <c r="U79" s="31" t="s">
        <v>250</v>
      </c>
      <c r="V79" s="31" t="s">
        <v>246</v>
      </c>
      <c r="W79" s="24"/>
      <c r="X79" s="24"/>
      <c r="Y79" s="22"/>
      <c r="Z79" s="22"/>
    </row>
    <row r="80">
      <c r="A80" t="str">
        <f>IFERROR(__xludf.DUMMYFUNCTION("""COMPUTED_VALUE"""),"Fu")</f>
        <v>Fu</v>
      </c>
      <c r="B80" t="str">
        <f>IFERROR(__xludf.DUMMYFUNCTION("""COMPUTED_VALUE"""),"wolford1990")</f>
        <v>wolford1990</v>
      </c>
      <c r="C80" s="51"/>
      <c r="D80" s="25" t="s">
        <v>26</v>
      </c>
      <c r="E80" s="50" t="s">
        <v>233</v>
      </c>
      <c r="H80" s="54"/>
      <c r="I80" s="55"/>
      <c r="J80" s="20"/>
      <c r="K80" s="25">
        <v>23.0</v>
      </c>
      <c r="L80" s="25"/>
      <c r="M80" s="31" t="s">
        <v>239</v>
      </c>
      <c r="N80" s="31" t="s">
        <v>240</v>
      </c>
      <c r="O80" s="31" t="s">
        <v>241</v>
      </c>
      <c r="P80" s="31" t="s">
        <v>242</v>
      </c>
      <c r="Q80" s="31" t="s">
        <v>243</v>
      </c>
      <c r="R80" s="32">
        <v>1.0</v>
      </c>
      <c r="S80" s="31" t="s">
        <v>244</v>
      </c>
      <c r="T80" s="31" t="s">
        <v>245</v>
      </c>
      <c r="U80" s="31" t="s">
        <v>250</v>
      </c>
      <c r="V80" s="31" t="s">
        <v>246</v>
      </c>
      <c r="W80" s="24"/>
      <c r="X80" s="24"/>
      <c r="Y80" s="22"/>
      <c r="Z80" s="22"/>
    </row>
    <row r="81">
      <c r="A81" t="str">
        <f>IFERROR(__xludf.DUMMYFUNCTION("""COMPUTED_VALUE"""),"Fu")</f>
        <v>Fu</v>
      </c>
      <c r="B81" t="str">
        <f>IFERROR(__xludf.DUMMYFUNCTION("""COMPUTED_VALUE"""),"zizzo2003")</f>
        <v>zizzo2003</v>
      </c>
      <c r="C81" s="51"/>
      <c r="D81" s="25" t="s">
        <v>26</v>
      </c>
      <c r="E81" s="50" t="s">
        <v>233</v>
      </c>
      <c r="H81" s="54"/>
      <c r="I81" s="55"/>
      <c r="J81" s="20"/>
      <c r="K81" s="25">
        <v>18.0</v>
      </c>
      <c r="L81" s="25"/>
      <c r="M81" s="31" t="s">
        <v>239</v>
      </c>
      <c r="N81" s="31" t="s">
        <v>240</v>
      </c>
      <c r="O81" s="31" t="s">
        <v>241</v>
      </c>
      <c r="P81" s="31" t="s">
        <v>242</v>
      </c>
      <c r="Q81" s="31" t="s">
        <v>243</v>
      </c>
      <c r="R81" s="32">
        <v>1.0</v>
      </c>
      <c r="S81" s="31" t="s">
        <v>244</v>
      </c>
      <c r="T81" s="31" t="s">
        <v>245</v>
      </c>
      <c r="U81" s="31" t="s">
        <v>250</v>
      </c>
      <c r="V81" s="31" t="s">
        <v>246</v>
      </c>
      <c r="W81" s="24"/>
      <c r="X81" s="24"/>
      <c r="Y81" s="22"/>
      <c r="Z81" s="22"/>
    </row>
    <row r="82">
      <c r="A82" t="str">
        <f>IFERROR(__xludf.DUMMYFUNCTION("""COMPUTED_VALUE"""),"Molly")</f>
        <v>Molly</v>
      </c>
      <c r="B82" t="str">
        <f>IFERROR(__xludf.DUMMYFUNCTION("""COMPUTED_VALUE"""),"sides2002")</f>
        <v>sides2002</v>
      </c>
      <c r="C82" s="56"/>
      <c r="D82" s="25" t="s">
        <v>26</v>
      </c>
      <c r="E82" s="50" t="s">
        <v>254</v>
      </c>
      <c r="H82" s="54"/>
      <c r="I82" s="55"/>
      <c r="J82" s="20"/>
      <c r="K82" s="25">
        <v>38.0</v>
      </c>
      <c r="L82" s="25"/>
      <c r="M82" s="31" t="s">
        <v>239</v>
      </c>
      <c r="N82" s="25" t="s">
        <v>240</v>
      </c>
      <c r="O82" s="31" t="s">
        <v>258</v>
      </c>
      <c r="P82" s="31" t="s">
        <v>259</v>
      </c>
      <c r="Q82" s="31" t="s">
        <v>243</v>
      </c>
      <c r="R82" s="32">
        <v>1.0</v>
      </c>
      <c r="S82" s="31" t="s">
        <v>244</v>
      </c>
      <c r="T82" s="31" t="s">
        <v>245</v>
      </c>
      <c r="U82" s="31" t="s">
        <v>250</v>
      </c>
      <c r="V82" s="31" t="s">
        <v>246</v>
      </c>
      <c r="W82" s="43"/>
      <c r="X82" s="43">
        <v>2.52</v>
      </c>
      <c r="Y82" s="22"/>
      <c r="Z82" s="22"/>
    </row>
    <row r="83">
      <c r="A83" t="str">
        <f>IFERROR(__xludf.DUMMYFUNCTION("""COMPUTED_VALUE"""),"Nicole")</f>
        <v>Nicole</v>
      </c>
      <c r="B83" t="str">
        <f>IFERROR(__xludf.DUMMYFUNCTION("""COMPUTED_VALUE"""),"handley2006")</f>
        <v>handley2006</v>
      </c>
      <c r="C83" s="56"/>
      <c r="D83" s="25" t="s">
        <v>26</v>
      </c>
      <c r="E83" s="50" t="s">
        <v>254</v>
      </c>
      <c r="H83" s="54"/>
      <c r="I83" s="55"/>
      <c r="J83" s="20"/>
      <c r="K83" s="25">
        <v>36.0</v>
      </c>
      <c r="L83" s="25"/>
      <c r="M83" s="31" t="s">
        <v>239</v>
      </c>
      <c r="N83" s="25" t="s">
        <v>240</v>
      </c>
      <c r="O83" s="31" t="s">
        <v>258</v>
      </c>
      <c r="P83" s="31" t="s">
        <v>259</v>
      </c>
      <c r="Q83" s="31" t="s">
        <v>243</v>
      </c>
      <c r="R83" s="32">
        <v>1.0</v>
      </c>
      <c r="S83" s="31" t="s">
        <v>244</v>
      </c>
      <c r="T83" s="31" t="s">
        <v>245</v>
      </c>
      <c r="U83" s="31" t="s">
        <v>250</v>
      </c>
      <c r="V83" s="31" t="s">
        <v>246</v>
      </c>
      <c r="W83" s="24"/>
      <c r="X83" s="43">
        <v>2.37</v>
      </c>
      <c r="Y83" s="22"/>
      <c r="Z83" s="22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</row>
    <row r="84">
      <c r="A84" t="str">
        <f>IFERROR(__xludf.DUMMYFUNCTION("""COMPUTED_VALUE"""),"Nicole")</f>
        <v>Nicole</v>
      </c>
      <c r="B84" t="str">
        <f>IFERROR(__xludf.DUMMYFUNCTION("""COMPUTED_VALUE"""),"hertwig1999")</f>
        <v>hertwig1999</v>
      </c>
      <c r="C84" s="56"/>
      <c r="D84" s="25" t="s">
        <v>26</v>
      </c>
      <c r="E84" s="50" t="s">
        <v>254</v>
      </c>
      <c r="H84" s="54"/>
      <c r="I84" s="55"/>
      <c r="J84" s="20"/>
      <c r="K84" s="25">
        <v>29.0</v>
      </c>
      <c r="L84" s="25"/>
      <c r="M84" s="31" t="s">
        <v>239</v>
      </c>
      <c r="N84" s="25" t="s">
        <v>240</v>
      </c>
      <c r="O84" s="31" t="s">
        <v>258</v>
      </c>
      <c r="P84" s="31" t="s">
        <v>259</v>
      </c>
      <c r="Q84" s="31" t="s">
        <v>243</v>
      </c>
      <c r="R84" s="32">
        <v>1.0</v>
      </c>
      <c r="S84" s="31" t="s">
        <v>244</v>
      </c>
      <c r="T84" s="31" t="s">
        <v>245</v>
      </c>
      <c r="U84" s="31" t="s">
        <v>250</v>
      </c>
      <c r="V84" s="31" t="s">
        <v>246</v>
      </c>
      <c r="W84" s="24"/>
      <c r="X84" s="43">
        <v>1.6</v>
      </c>
      <c r="Y84" s="22"/>
      <c r="Z84" s="22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</row>
    <row r="85">
      <c r="A85" t="str">
        <f>IFERROR(__xludf.DUMMYFUNCTION("""COMPUTED_VALUE"""),"Nicole")</f>
        <v>Nicole</v>
      </c>
      <c r="B85" t="str">
        <f>IFERROR(__xludf.DUMMYFUNCTION("""COMPUTED_VALUE"""),"hertwig2008")</f>
        <v>hertwig2008</v>
      </c>
      <c r="C85" s="56"/>
      <c r="D85" s="25" t="s">
        <v>26</v>
      </c>
      <c r="E85" s="50" t="s">
        <v>254</v>
      </c>
      <c r="H85" s="54"/>
      <c r="I85" s="55"/>
      <c r="J85" s="20"/>
      <c r="K85" s="25">
        <v>25.0</v>
      </c>
      <c r="L85" s="25"/>
      <c r="M85" s="31" t="s">
        <v>239</v>
      </c>
      <c r="N85" s="25" t="s">
        <v>240</v>
      </c>
      <c r="O85" s="31" t="s">
        <v>258</v>
      </c>
      <c r="P85" s="31" t="s">
        <v>259</v>
      </c>
      <c r="Q85" s="31" t="s">
        <v>243</v>
      </c>
      <c r="R85" s="32">
        <v>1.0</v>
      </c>
      <c r="S85" s="31" t="s">
        <v>244</v>
      </c>
      <c r="T85" s="31" t="s">
        <v>245</v>
      </c>
      <c r="U85" s="31" t="s">
        <v>250</v>
      </c>
      <c r="V85" s="31" t="s">
        <v>246</v>
      </c>
      <c r="W85" s="24"/>
      <c r="X85" s="43">
        <v>2.63</v>
      </c>
      <c r="Y85" s="22"/>
      <c r="Z85" s="22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</row>
    <row r="86">
      <c r="A86" t="str">
        <f>IFERROR(__xludf.DUMMYFUNCTION("""COMPUTED_VALUE"""),"Themi")</f>
        <v>Themi</v>
      </c>
      <c r="B86" t="str">
        <f>IFERROR(__xludf.DUMMYFUNCTION("""COMPUTED_VALUE"""),"donovan1997")</f>
        <v>donovan1997</v>
      </c>
      <c r="C86" s="56"/>
      <c r="D86" s="25" t="s">
        <v>26</v>
      </c>
      <c r="E86" s="50" t="s">
        <v>261</v>
      </c>
      <c r="H86" s="54"/>
      <c r="I86" s="55"/>
      <c r="J86" s="20"/>
      <c r="K86" s="25">
        <v>2.0</v>
      </c>
      <c r="L86" s="25"/>
      <c r="M86" s="31" t="s">
        <v>239</v>
      </c>
      <c r="N86" s="31" t="s">
        <v>240</v>
      </c>
      <c r="O86" s="31" t="s">
        <v>258</v>
      </c>
      <c r="P86" s="31" t="s">
        <v>259</v>
      </c>
      <c r="Q86" s="31" t="s">
        <v>243</v>
      </c>
      <c r="R86" s="32">
        <v>1.0</v>
      </c>
      <c r="S86" s="31" t="s">
        <v>244</v>
      </c>
      <c r="T86" s="31" t="s">
        <v>245</v>
      </c>
      <c r="U86" s="31" t="s">
        <v>245</v>
      </c>
      <c r="V86" s="31" t="s">
        <v>246</v>
      </c>
      <c r="W86" s="24"/>
      <c r="X86" s="24"/>
      <c r="Y86" s="22"/>
      <c r="Z86" s="22"/>
    </row>
    <row r="87">
      <c r="A87" t="str">
        <f>IFERROR(__xludf.DUMMYFUNCTION("""COMPUTED_VALUE"""),"Themi")</f>
        <v>Themi</v>
      </c>
      <c r="B87" t="str">
        <f>IFERROR(__xludf.DUMMYFUNCTION("""COMPUTED_VALUE"""),"dulany1991")</f>
        <v>dulany1991</v>
      </c>
      <c r="C87" s="56"/>
      <c r="D87" s="25" t="s">
        <v>26</v>
      </c>
      <c r="E87" s="50" t="s">
        <v>261</v>
      </c>
      <c r="H87" s="54"/>
      <c r="I87" s="55"/>
      <c r="J87" s="20"/>
      <c r="K87" s="25">
        <v>1.0</v>
      </c>
      <c r="L87" s="25"/>
      <c r="M87" s="31" t="s">
        <v>239</v>
      </c>
      <c r="N87" s="31" t="s">
        <v>240</v>
      </c>
      <c r="O87" s="31" t="s">
        <v>258</v>
      </c>
      <c r="P87" s="31" t="s">
        <v>259</v>
      </c>
      <c r="Q87" s="31" t="s">
        <v>243</v>
      </c>
      <c r="R87" s="32">
        <v>1.0</v>
      </c>
      <c r="S87" s="31" t="s">
        <v>244</v>
      </c>
      <c r="T87" s="31" t="s">
        <v>245</v>
      </c>
      <c r="U87" s="31" t="s">
        <v>245</v>
      </c>
      <c r="V87" s="31" t="s">
        <v>246</v>
      </c>
      <c r="W87" s="24"/>
      <c r="X87" s="24"/>
      <c r="Y87" s="22"/>
      <c r="Z87" s="22"/>
    </row>
    <row r="88">
      <c r="A88" t="str">
        <f>IFERROR(__xludf.DUMMYFUNCTION("""COMPUTED_VALUE"""),"Themi")</f>
        <v>Themi</v>
      </c>
      <c r="B88" t="str">
        <f>IFERROR(__xludf.DUMMYFUNCTION("""COMPUTED_VALUE"""),"erceg2014")</f>
        <v>erceg2014</v>
      </c>
      <c r="C88" s="56"/>
      <c r="D88" s="25" t="s">
        <v>26</v>
      </c>
      <c r="E88" s="50" t="s">
        <v>261</v>
      </c>
      <c r="H88" s="54"/>
      <c r="I88" s="55"/>
      <c r="J88" s="20"/>
      <c r="K88" s="25">
        <v>2.0</v>
      </c>
      <c r="L88" s="25"/>
      <c r="M88" s="31" t="s">
        <v>239</v>
      </c>
      <c r="N88" s="31" t="s">
        <v>240</v>
      </c>
      <c r="O88" s="31" t="s">
        <v>258</v>
      </c>
      <c r="P88" s="31" t="s">
        <v>259</v>
      </c>
      <c r="Q88" s="31" t="s">
        <v>243</v>
      </c>
      <c r="R88" s="32">
        <v>1.0</v>
      </c>
      <c r="S88" s="31" t="s">
        <v>244</v>
      </c>
      <c r="T88" s="31" t="s">
        <v>245</v>
      </c>
      <c r="U88" s="31" t="s">
        <v>245</v>
      </c>
      <c r="V88" s="31" t="s">
        <v>246</v>
      </c>
      <c r="W88" s="24"/>
      <c r="X88" s="24"/>
      <c r="Y88" s="22"/>
      <c r="Z88" s="22"/>
    </row>
    <row r="89">
      <c r="A89" t="str">
        <f>IFERROR(__xludf.DUMMYFUNCTION("""COMPUTED_VALUE"""),"Themi")</f>
        <v>Themi</v>
      </c>
      <c r="B89" t="str">
        <f>IFERROR(__xludf.DUMMYFUNCTION("""COMPUTED_VALUE"""),"faurebloom2015")</f>
        <v>faurebloom2015</v>
      </c>
      <c r="C89" s="56"/>
      <c r="D89" s="25" t="s">
        <v>26</v>
      </c>
      <c r="E89" s="50" t="s">
        <v>261</v>
      </c>
      <c r="H89" s="54"/>
      <c r="I89" s="55"/>
      <c r="J89" s="20"/>
      <c r="K89" s="25">
        <v>2.0</v>
      </c>
      <c r="L89" s="25"/>
      <c r="M89" s="31" t="s">
        <v>239</v>
      </c>
      <c r="N89" s="31" t="s">
        <v>240</v>
      </c>
      <c r="O89" s="31" t="s">
        <v>258</v>
      </c>
      <c r="P89" s="31" t="s">
        <v>259</v>
      </c>
      <c r="Q89" s="31" t="s">
        <v>243</v>
      </c>
      <c r="R89" s="32">
        <v>1.0</v>
      </c>
      <c r="S89" s="31" t="s">
        <v>244</v>
      </c>
      <c r="T89" s="31" t="s">
        <v>245</v>
      </c>
      <c r="U89" s="31" t="s">
        <v>245</v>
      </c>
      <c r="V89" s="31" t="s">
        <v>246</v>
      </c>
      <c r="W89" s="24"/>
      <c r="X89" s="24"/>
      <c r="Y89" s="22"/>
      <c r="Z89" s="22"/>
    </row>
    <row r="90">
      <c r="A90" t="str">
        <f>IFERROR(__xludf.DUMMYFUNCTION("""COMPUTED_VALUE"""),"Themi")</f>
        <v>Themi</v>
      </c>
      <c r="B90" t="str">
        <f>IFERROR(__xludf.DUMMYFUNCTION("""COMPUTED_VALUE"""),"garb2006")</f>
        <v>garb2006</v>
      </c>
      <c r="C90" s="56"/>
      <c r="D90" s="25" t="s">
        <v>26</v>
      </c>
      <c r="E90" s="50" t="s">
        <v>261</v>
      </c>
      <c r="H90" s="54"/>
      <c r="I90" s="55"/>
      <c r="J90" s="20"/>
      <c r="K90" s="25">
        <v>7.0</v>
      </c>
      <c r="L90" s="25"/>
      <c r="M90" s="31" t="s">
        <v>239</v>
      </c>
      <c r="N90" s="31" t="s">
        <v>240</v>
      </c>
      <c r="O90" s="31" t="s">
        <v>258</v>
      </c>
      <c r="P90" s="31" t="s">
        <v>259</v>
      </c>
      <c r="Q90" s="31" t="s">
        <v>243</v>
      </c>
      <c r="R90" s="32">
        <v>1.0</v>
      </c>
      <c r="S90" s="31" t="s">
        <v>244</v>
      </c>
      <c r="T90" s="31" t="s">
        <v>245</v>
      </c>
      <c r="U90" s="31" t="s">
        <v>245</v>
      </c>
      <c r="V90" s="31" t="s">
        <v>246</v>
      </c>
      <c r="W90" s="24"/>
      <c r="X90" s="24"/>
      <c r="Y90" s="22"/>
      <c r="Z90" s="22"/>
    </row>
    <row r="91">
      <c r="A91" t="str">
        <f>IFERROR(__xludf.DUMMYFUNCTION("""COMPUTED_VALUE"""),"Zoe")</f>
        <v>Zoe</v>
      </c>
      <c r="B91" t="str">
        <f>IFERROR(__xludf.DUMMYFUNCTION("""COMPUTED_VALUE"""),"agnoli1989")</f>
        <v>agnoli1989</v>
      </c>
      <c r="C91" s="56"/>
      <c r="D91" s="25" t="s">
        <v>26</v>
      </c>
      <c r="E91" s="50" t="s">
        <v>261</v>
      </c>
      <c r="H91" s="54"/>
      <c r="I91" s="55"/>
      <c r="J91" s="20"/>
      <c r="K91" s="25">
        <v>5.0</v>
      </c>
      <c r="L91" s="25"/>
      <c r="M91" s="31" t="s">
        <v>239</v>
      </c>
      <c r="N91" s="31" t="s">
        <v>240</v>
      </c>
      <c r="O91" s="31" t="s">
        <v>258</v>
      </c>
      <c r="P91" s="31" t="s">
        <v>259</v>
      </c>
      <c r="Q91" s="31" t="s">
        <v>243</v>
      </c>
      <c r="R91" s="32">
        <v>1.0</v>
      </c>
      <c r="S91" s="31" t="s">
        <v>244</v>
      </c>
      <c r="T91" s="31" t="s">
        <v>245</v>
      </c>
      <c r="U91" s="31" t="s">
        <v>245</v>
      </c>
      <c r="V91" s="31" t="s">
        <v>246</v>
      </c>
      <c r="W91" s="24"/>
      <c r="X91" s="24"/>
      <c r="Y91" s="22"/>
      <c r="Z91" s="22"/>
    </row>
    <row r="92">
      <c r="A92" t="str">
        <f>IFERROR(__xludf.DUMMYFUNCTION("""COMPUTED_VALUE"""),"Zoe")</f>
        <v>Zoe</v>
      </c>
      <c r="B92" t="str">
        <f>IFERROR(__xludf.DUMMYFUNCTION("""COMPUTED_VALUE"""),"alos-ferrer2016")</f>
        <v>alos-ferrer2016</v>
      </c>
      <c r="C92" s="56"/>
      <c r="D92" s="25" t="s">
        <v>26</v>
      </c>
      <c r="E92" s="50" t="s">
        <v>261</v>
      </c>
      <c r="H92" s="54"/>
      <c r="I92" s="55"/>
      <c r="J92" s="20"/>
      <c r="K92" s="25">
        <v>5.0</v>
      </c>
      <c r="L92" s="25"/>
      <c r="M92" s="31" t="s">
        <v>239</v>
      </c>
      <c r="N92" s="31" t="s">
        <v>240</v>
      </c>
      <c r="O92" s="31" t="s">
        <v>258</v>
      </c>
      <c r="P92" s="31" t="s">
        <v>259</v>
      </c>
      <c r="Q92" s="31" t="s">
        <v>243</v>
      </c>
      <c r="R92" s="32">
        <v>1.0</v>
      </c>
      <c r="S92" s="31" t="s">
        <v>244</v>
      </c>
      <c r="T92" s="31" t="s">
        <v>245</v>
      </c>
      <c r="U92" s="31" t="s">
        <v>245</v>
      </c>
      <c r="V92" s="31" t="s">
        <v>246</v>
      </c>
      <c r="W92" s="24"/>
      <c r="X92" s="24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>
      <c r="A93" t="str">
        <f>IFERROR(__xludf.DUMMYFUNCTION("""COMPUTED_VALUE"""),"Zoe")</f>
        <v>Zoe</v>
      </c>
      <c r="B93" t="str">
        <f>IFERROR(__xludf.DUMMYFUNCTION("""COMPUTED_VALUE"""),"alósferrer2016")</f>
        <v>alósferrer2016</v>
      </c>
      <c r="C93" s="56"/>
      <c r="D93" s="25" t="s">
        <v>26</v>
      </c>
      <c r="E93" s="50" t="s">
        <v>261</v>
      </c>
      <c r="H93" s="54"/>
      <c r="I93" s="55"/>
      <c r="J93" s="20"/>
      <c r="K93" s="25">
        <v>6.0</v>
      </c>
      <c r="L93" s="25"/>
      <c r="M93" s="31" t="s">
        <v>239</v>
      </c>
      <c r="N93" s="31" t="s">
        <v>240</v>
      </c>
      <c r="O93" s="31" t="s">
        <v>258</v>
      </c>
      <c r="P93" s="31" t="s">
        <v>259</v>
      </c>
      <c r="Q93" s="31" t="s">
        <v>243</v>
      </c>
      <c r="R93" s="32">
        <v>1.0</v>
      </c>
      <c r="S93" s="31" t="s">
        <v>244</v>
      </c>
      <c r="T93" s="31" t="s">
        <v>245</v>
      </c>
      <c r="U93" s="31" t="s">
        <v>245</v>
      </c>
      <c r="V93" s="31" t="s">
        <v>246</v>
      </c>
      <c r="W93" s="24"/>
      <c r="X93" s="24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>
      <c r="A94" t="str">
        <f>IFERROR(__xludf.DUMMYFUNCTION("""COMPUTED_VALUE"""),"Zoe")</f>
        <v>Zoe</v>
      </c>
      <c r="B94" t="str">
        <f>IFERROR(__xludf.DUMMYFUNCTION("""COMPUTED_VALUE"""),"andersson2020")</f>
        <v>andersson2020</v>
      </c>
      <c r="C94" s="56"/>
      <c r="D94" s="25" t="s">
        <v>26</v>
      </c>
      <c r="E94" s="50" t="s">
        <v>261</v>
      </c>
      <c r="H94" s="54"/>
      <c r="I94" s="55"/>
      <c r="J94" s="20"/>
      <c r="K94" s="25">
        <v>15.0</v>
      </c>
      <c r="L94" s="25"/>
      <c r="M94" s="31" t="s">
        <v>239</v>
      </c>
      <c r="N94" s="31" t="s">
        <v>240</v>
      </c>
      <c r="O94" s="31" t="s">
        <v>258</v>
      </c>
      <c r="P94" s="31" t="s">
        <v>259</v>
      </c>
      <c r="Q94" s="31" t="s">
        <v>243</v>
      </c>
      <c r="R94" s="32">
        <v>1.0</v>
      </c>
      <c r="S94" s="31" t="s">
        <v>244</v>
      </c>
      <c r="T94" s="31" t="s">
        <v>245</v>
      </c>
      <c r="U94" s="31" t="s">
        <v>245</v>
      </c>
      <c r="V94" s="31" t="s">
        <v>246</v>
      </c>
      <c r="W94" s="24"/>
      <c r="X94" s="24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>
      <c r="A95" t="str">
        <f>IFERROR(__xludf.DUMMYFUNCTION("""COMPUTED_VALUE"""),"Zoe")</f>
        <v>Zoe</v>
      </c>
      <c r="B95" t="str">
        <f>IFERROR(__xludf.DUMMYFUNCTION("""COMPUTED_VALUE"""),"bonini2004")</f>
        <v>bonini2004</v>
      </c>
      <c r="C95" s="56"/>
      <c r="D95" s="25" t="s">
        <v>26</v>
      </c>
      <c r="E95" s="50" t="s">
        <v>261</v>
      </c>
      <c r="H95" s="54"/>
      <c r="I95" s="55"/>
      <c r="J95" s="20"/>
      <c r="K95" s="25">
        <v>19.0</v>
      </c>
      <c r="L95" s="25"/>
      <c r="M95" s="31" t="s">
        <v>239</v>
      </c>
      <c r="N95" s="31" t="s">
        <v>240</v>
      </c>
      <c r="O95" s="31" t="s">
        <v>258</v>
      </c>
      <c r="P95" s="31" t="s">
        <v>259</v>
      </c>
      <c r="Q95" s="31" t="s">
        <v>243</v>
      </c>
      <c r="R95" s="32">
        <v>1.0</v>
      </c>
      <c r="S95" s="31" t="s">
        <v>244</v>
      </c>
      <c r="T95" s="31" t="s">
        <v>245</v>
      </c>
      <c r="U95" s="31" t="s">
        <v>245</v>
      </c>
      <c r="V95" s="31" t="s">
        <v>246</v>
      </c>
      <c r="W95" s="24"/>
      <c r="X95" s="24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>
      <c r="A96" t="str">
        <f>IFERROR(__xludf.DUMMYFUNCTION("""COMPUTED_VALUE"""),"V")</f>
        <v>V</v>
      </c>
      <c r="B96" t="str">
        <f>IFERROR(__xludf.DUMMYFUNCTION("""COMPUTED_VALUE"""),"braga2015")</f>
        <v>braga2015</v>
      </c>
      <c r="C96" s="56"/>
      <c r="D96" s="25" t="s">
        <v>26</v>
      </c>
      <c r="E96" s="50" t="s">
        <v>261</v>
      </c>
      <c r="H96" s="54"/>
      <c r="I96" s="55"/>
      <c r="J96" s="20"/>
      <c r="K96" s="25">
        <v>17.0</v>
      </c>
      <c r="L96" s="25"/>
      <c r="M96" s="31" t="s">
        <v>239</v>
      </c>
      <c r="N96" s="31" t="s">
        <v>240</v>
      </c>
      <c r="O96" s="31" t="s">
        <v>258</v>
      </c>
      <c r="P96" s="31" t="s">
        <v>259</v>
      </c>
      <c r="Q96" s="31" t="s">
        <v>243</v>
      </c>
      <c r="R96" s="32">
        <v>1.0</v>
      </c>
      <c r="S96" s="31" t="s">
        <v>244</v>
      </c>
      <c r="T96" s="31" t="s">
        <v>245</v>
      </c>
      <c r="U96" s="31" t="s">
        <v>245</v>
      </c>
      <c r="V96" s="31" t="s">
        <v>246</v>
      </c>
      <c r="W96" s="24"/>
      <c r="X96" s="24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>
      <c r="A97" t="str">
        <f>IFERROR(__xludf.DUMMYFUNCTION("""COMPUTED_VALUE"""),"V")</f>
        <v>V</v>
      </c>
      <c r="B97" t="str">
        <f>IFERROR(__xludf.DUMMYFUNCTION("""COMPUTED_VALUE"""),"carlberg2017")</f>
        <v>carlberg2017</v>
      </c>
      <c r="C97" s="56"/>
      <c r="D97" s="25" t="s">
        <v>26</v>
      </c>
      <c r="E97" s="50" t="s">
        <v>261</v>
      </c>
      <c r="H97" s="54"/>
      <c r="I97" s="55"/>
      <c r="J97" s="20"/>
      <c r="K97" s="25">
        <v>18.0</v>
      </c>
      <c r="L97" s="25"/>
      <c r="M97" s="31" t="s">
        <v>239</v>
      </c>
      <c r="N97" s="31" t="s">
        <v>240</v>
      </c>
      <c r="O97" s="31" t="s">
        <v>258</v>
      </c>
      <c r="P97" s="31" t="s">
        <v>259</v>
      </c>
      <c r="Q97" s="31" t="s">
        <v>243</v>
      </c>
      <c r="R97" s="32">
        <v>1.0</v>
      </c>
      <c r="S97" s="31" t="s">
        <v>244</v>
      </c>
      <c r="T97" s="31" t="s">
        <v>245</v>
      </c>
      <c r="U97" s="31" t="s">
        <v>245</v>
      </c>
      <c r="V97" s="31" t="s">
        <v>246</v>
      </c>
      <c r="W97" s="24"/>
      <c r="X97" s="24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>
      <c r="A98" t="str">
        <f>IFERROR(__xludf.DUMMYFUNCTION("""COMPUTED_VALUE"""),"V")</f>
        <v>V</v>
      </c>
      <c r="B98" t="str">
        <f>IFERROR(__xludf.DUMMYFUNCTION("""COMPUTED_VALUE"""),"charness2010")</f>
        <v>charness2010</v>
      </c>
      <c r="C98" s="57"/>
      <c r="D98" s="25" t="s">
        <v>26</v>
      </c>
      <c r="E98" s="50" t="s">
        <v>276</v>
      </c>
      <c r="H98" s="54"/>
      <c r="I98" s="55"/>
      <c r="J98" s="20"/>
      <c r="K98" s="25">
        <v>34.0</v>
      </c>
      <c r="L98" s="25"/>
      <c r="M98" s="31" t="s">
        <v>239</v>
      </c>
      <c r="N98" s="31" t="s">
        <v>240</v>
      </c>
      <c r="O98" s="31" t="s">
        <v>280</v>
      </c>
      <c r="P98" s="31" t="s">
        <v>259</v>
      </c>
      <c r="Q98" s="31" t="s">
        <v>243</v>
      </c>
      <c r="R98" s="32">
        <v>1.0</v>
      </c>
      <c r="S98" s="31" t="s">
        <v>244</v>
      </c>
      <c r="T98" s="31" t="s">
        <v>245</v>
      </c>
      <c r="U98" s="31" t="s">
        <v>245</v>
      </c>
      <c r="V98" s="31" t="s">
        <v>246</v>
      </c>
      <c r="W98" s="24"/>
      <c r="X98" s="24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>
      <c r="A99" t="str">
        <f>IFERROR(__xludf.DUMMYFUNCTION("""COMPUTED_VALUE"""),"V")</f>
        <v>V</v>
      </c>
      <c r="B99" t="str">
        <f>IFERROR(__xludf.DUMMYFUNCTION("""COMPUTED_VALUE"""),"crisp2009")</f>
        <v>crisp2009</v>
      </c>
      <c r="C99" s="57"/>
      <c r="D99" s="25" t="s">
        <v>26</v>
      </c>
      <c r="E99" s="50" t="s">
        <v>276</v>
      </c>
      <c r="H99" s="54"/>
      <c r="I99" s="55"/>
      <c r="J99" s="20"/>
      <c r="K99" s="25">
        <v>43.0</v>
      </c>
      <c r="L99" s="25"/>
      <c r="M99" s="31" t="s">
        <v>239</v>
      </c>
      <c r="N99" s="31" t="s">
        <v>240</v>
      </c>
      <c r="O99" s="31" t="s">
        <v>280</v>
      </c>
      <c r="P99" s="31" t="s">
        <v>259</v>
      </c>
      <c r="Q99" s="31" t="s">
        <v>243</v>
      </c>
      <c r="R99" s="32">
        <v>1.0</v>
      </c>
      <c r="S99" s="31" t="s">
        <v>244</v>
      </c>
      <c r="T99" s="31" t="s">
        <v>245</v>
      </c>
      <c r="U99" s="31" t="s">
        <v>250</v>
      </c>
      <c r="V99" s="31" t="s">
        <v>246</v>
      </c>
      <c r="W99" s="24"/>
      <c r="X99" s="24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>
      <c r="A100" t="str">
        <f>IFERROR(__xludf.DUMMYFUNCTION("""COMPUTED_VALUE"""),"V")</f>
        <v>V</v>
      </c>
      <c r="B100" t="str">
        <f>IFERROR(__xludf.DUMMYFUNCTION("""COMPUTED_VALUE"""),"dagnall2016")</f>
        <v>dagnall2016</v>
      </c>
      <c r="C100" s="57"/>
      <c r="D100" s="25" t="s">
        <v>26</v>
      </c>
      <c r="E100" s="50" t="s">
        <v>276</v>
      </c>
      <c r="H100" s="54"/>
      <c r="I100" s="55"/>
      <c r="J100" s="20"/>
      <c r="K100" s="25">
        <v>22.0</v>
      </c>
      <c r="L100" s="25"/>
      <c r="M100" s="31" t="s">
        <v>239</v>
      </c>
      <c r="N100" s="31" t="s">
        <v>240</v>
      </c>
      <c r="O100" s="31" t="s">
        <v>280</v>
      </c>
      <c r="P100" s="31" t="s">
        <v>259</v>
      </c>
      <c r="Q100" s="31" t="s">
        <v>243</v>
      </c>
      <c r="R100" s="32">
        <v>1.0</v>
      </c>
      <c r="S100" s="31" t="s">
        <v>244</v>
      </c>
      <c r="T100" s="31" t="s">
        <v>245</v>
      </c>
      <c r="U100" s="31" t="s">
        <v>250</v>
      </c>
      <c r="V100" s="31" t="s">
        <v>246</v>
      </c>
      <c r="W100" s="24"/>
      <c r="X100" s="24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>
      <c r="A101" t="str">
        <f>IFERROR(__xludf.DUMMYFUNCTION("""COMPUTED_VALUE"""),"V")</f>
        <v>V</v>
      </c>
      <c r="B101" t="str">
        <f>IFERROR(__xludf.DUMMYFUNCTION("""COMPUTED_VALUE"""),"deneys2011")</f>
        <v>deneys2011</v>
      </c>
      <c r="C101" s="57"/>
      <c r="D101" s="25" t="s">
        <v>26</v>
      </c>
      <c r="E101" s="50" t="s">
        <v>276</v>
      </c>
      <c r="H101" s="54"/>
      <c r="I101" s="55"/>
      <c r="J101" s="20"/>
      <c r="K101" s="25">
        <v>37.0</v>
      </c>
      <c r="L101" s="25"/>
      <c r="M101" s="31" t="s">
        <v>239</v>
      </c>
      <c r="N101" s="31" t="s">
        <v>240</v>
      </c>
      <c r="O101" s="31" t="s">
        <v>280</v>
      </c>
      <c r="P101" s="31" t="s">
        <v>259</v>
      </c>
      <c r="Q101" s="31" t="s">
        <v>243</v>
      </c>
      <c r="R101" s="32">
        <v>1.0</v>
      </c>
      <c r="S101" s="31" t="s">
        <v>244</v>
      </c>
      <c r="T101" s="31" t="s">
        <v>245</v>
      </c>
      <c r="U101" s="31" t="s">
        <v>245</v>
      </c>
      <c r="V101" s="31" t="s">
        <v>246</v>
      </c>
      <c r="W101" s="24"/>
      <c r="X101" s="24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>
      <c r="A102" t="str">
        <f>IFERROR(__xludf.DUMMYFUNCTION("""COMPUTED_VALUE"""),"V")</f>
        <v>V</v>
      </c>
      <c r="B102" t="str">
        <f>IFERROR(__xludf.DUMMYFUNCTION("""COMPUTED_VALUE"""),"devetag2013")</f>
        <v>devetag2013</v>
      </c>
      <c r="C102" s="129"/>
      <c r="D102" s="25" t="s">
        <v>26</v>
      </c>
      <c r="E102" s="50" t="s">
        <v>276</v>
      </c>
      <c r="H102" s="54"/>
      <c r="I102" s="55"/>
      <c r="J102" s="20"/>
      <c r="K102" s="25">
        <v>40.0</v>
      </c>
      <c r="L102" s="25"/>
      <c r="M102" s="31" t="s">
        <v>239</v>
      </c>
      <c r="N102" s="31" t="s">
        <v>240</v>
      </c>
      <c r="O102" s="31" t="s">
        <v>280</v>
      </c>
      <c r="P102" s="31" t="s">
        <v>259</v>
      </c>
      <c r="Q102" s="31" t="s">
        <v>243</v>
      </c>
      <c r="R102" s="32">
        <v>1.0</v>
      </c>
      <c r="S102" s="31" t="s">
        <v>244</v>
      </c>
      <c r="T102" s="31" t="s">
        <v>245</v>
      </c>
      <c r="U102" s="31" t="s">
        <v>245</v>
      </c>
      <c r="V102" s="31" t="s">
        <v>246</v>
      </c>
      <c r="W102" s="24"/>
      <c r="X102" s="24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>
      <c r="A103" t="str">
        <f>IFERROR(__xludf.DUMMYFUNCTION("""COMPUTED_VALUE"""),"V")</f>
        <v>V</v>
      </c>
      <c r="B103" t="str">
        <f>IFERROR(__xludf.DUMMYFUNCTION("""COMPUTED_VALUE"""),"donati2019")</f>
        <v>donati2019</v>
      </c>
      <c r="C103" s="57"/>
      <c r="D103" s="25" t="s">
        <v>26</v>
      </c>
      <c r="E103" s="50" t="s">
        <v>276</v>
      </c>
      <c r="H103" s="54"/>
      <c r="I103" s="55"/>
      <c r="J103" s="20"/>
      <c r="K103" s="25">
        <v>26.0</v>
      </c>
      <c r="L103" s="25"/>
      <c r="M103" s="25" t="s">
        <v>239</v>
      </c>
      <c r="N103" s="31" t="s">
        <v>240</v>
      </c>
      <c r="O103" s="31" t="s">
        <v>280</v>
      </c>
      <c r="P103" s="31" t="s">
        <v>259</v>
      </c>
      <c r="Q103" s="31" t="s">
        <v>243</v>
      </c>
      <c r="R103" s="32">
        <v>1.0</v>
      </c>
      <c r="S103" s="31" t="s">
        <v>244</v>
      </c>
      <c r="T103" s="31" t="s">
        <v>245</v>
      </c>
      <c r="U103" s="31" t="s">
        <v>245</v>
      </c>
      <c r="V103" s="31" t="s">
        <v>246</v>
      </c>
      <c r="W103" s="24"/>
      <c r="X103" s="24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>
      <c r="A104" t="str">
        <f>IFERROR(__xludf.DUMMYFUNCTION("""COMPUTED_VALUE"""),"V")</f>
        <v>V</v>
      </c>
      <c r="B104" t="str">
        <f>IFERROR(__xludf.DUMMYFUNCTION("""COMPUTED_VALUE"""),"giddings2016")</f>
        <v>giddings2016</v>
      </c>
      <c r="C104" s="57"/>
      <c r="D104" s="25" t="s">
        <v>26</v>
      </c>
      <c r="E104" s="50" t="s">
        <v>276</v>
      </c>
      <c r="H104" s="54"/>
      <c r="I104" s="55"/>
      <c r="J104" s="20"/>
      <c r="K104" s="25">
        <v>11.0</v>
      </c>
      <c r="L104" s="25"/>
      <c r="M104" s="31" t="s">
        <v>239</v>
      </c>
      <c r="N104" s="31" t="s">
        <v>240</v>
      </c>
      <c r="O104" s="31" t="s">
        <v>280</v>
      </c>
      <c r="P104" s="31" t="s">
        <v>259</v>
      </c>
      <c r="Q104" s="31" t="s">
        <v>243</v>
      </c>
      <c r="R104" s="32">
        <v>1.0</v>
      </c>
      <c r="S104" s="31" t="s">
        <v>244</v>
      </c>
      <c r="T104" s="31" t="s">
        <v>245</v>
      </c>
      <c r="U104" s="31" t="s">
        <v>245</v>
      </c>
      <c r="V104" s="31" t="s">
        <v>246</v>
      </c>
      <c r="W104" s="24"/>
      <c r="X104" s="24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>
      <c r="A105" t="str">
        <f>IFERROR(__xludf.DUMMYFUNCTION("""COMPUTED_VALUE"""),"V")</f>
        <v>V</v>
      </c>
      <c r="B105" t="str">
        <f>IFERROR(__xludf.DUMMYFUNCTION("""COMPUTED_VALUE"""),"hilton1991")</f>
        <v>hilton1991</v>
      </c>
      <c r="C105" s="57"/>
      <c r="D105" s="25" t="s">
        <v>26</v>
      </c>
      <c r="E105" s="50" t="s">
        <v>276</v>
      </c>
      <c r="H105" s="54"/>
      <c r="I105" s="55"/>
      <c r="J105" s="20"/>
      <c r="K105" s="25">
        <v>17.0</v>
      </c>
      <c r="L105" s="25"/>
      <c r="M105" s="31" t="s">
        <v>239</v>
      </c>
      <c r="N105" s="31" t="s">
        <v>240</v>
      </c>
      <c r="O105" s="31" t="s">
        <v>280</v>
      </c>
      <c r="P105" s="31" t="s">
        <v>259</v>
      </c>
      <c r="Q105" s="31" t="s">
        <v>243</v>
      </c>
      <c r="R105" s="32">
        <v>1.0</v>
      </c>
      <c r="S105" s="31" t="s">
        <v>244</v>
      </c>
      <c r="T105" s="31" t="s">
        <v>245</v>
      </c>
      <c r="U105" s="31" t="s">
        <v>245</v>
      </c>
      <c r="V105" s="31" t="s">
        <v>295</v>
      </c>
      <c r="W105" s="24"/>
      <c r="X105" s="24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>
      <c r="A106" t="str">
        <f>IFERROR(__xludf.DUMMYFUNCTION("""COMPUTED_VALUE"""),"V")</f>
        <v>V</v>
      </c>
      <c r="B106" t="str">
        <f>IFERROR(__xludf.DUMMYFUNCTION("""COMPUTED_VALUE"""),"howe2016")</f>
        <v>howe2016</v>
      </c>
      <c r="C106" s="57"/>
      <c r="D106" s="25" t="s">
        <v>26</v>
      </c>
      <c r="E106" s="50" t="s">
        <v>276</v>
      </c>
      <c r="H106" s="54"/>
      <c r="I106" s="55"/>
      <c r="J106" s="20"/>
      <c r="K106" s="25">
        <v>12.0</v>
      </c>
      <c r="L106" s="25"/>
      <c r="M106" s="31" t="s">
        <v>239</v>
      </c>
      <c r="N106" s="31" t="s">
        <v>240</v>
      </c>
      <c r="O106" s="31" t="s">
        <v>280</v>
      </c>
      <c r="P106" s="31" t="s">
        <v>259</v>
      </c>
      <c r="Q106" s="31" t="s">
        <v>243</v>
      </c>
      <c r="R106" s="32">
        <v>1.0</v>
      </c>
      <c r="S106" s="31" t="s">
        <v>244</v>
      </c>
      <c r="T106" s="31" t="s">
        <v>245</v>
      </c>
      <c r="U106" s="31" t="s">
        <v>245</v>
      </c>
      <c r="V106" s="31" t="s">
        <v>246</v>
      </c>
      <c r="W106" s="24"/>
      <c r="X106" s="24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>
      <c r="A107" t="str">
        <f>IFERROR(__xludf.DUMMYFUNCTION("""COMPUTED_VALUE"""),"V")</f>
        <v>V</v>
      </c>
      <c r="B107" t="str">
        <f>IFERROR(__xludf.DUMMYFUNCTION("""COMPUTED_VALUE"""),"jarvstad2011")</f>
        <v>jarvstad2011</v>
      </c>
      <c r="C107" s="57"/>
      <c r="D107" s="25" t="s">
        <v>26</v>
      </c>
      <c r="E107" s="50" t="s">
        <v>276</v>
      </c>
      <c r="H107" s="54"/>
      <c r="I107" s="55"/>
      <c r="J107" s="20"/>
      <c r="K107" s="25">
        <v>13.0</v>
      </c>
      <c r="L107" s="25"/>
      <c r="M107" s="31" t="s">
        <v>239</v>
      </c>
      <c r="N107" s="31" t="s">
        <v>240</v>
      </c>
      <c r="O107" s="31" t="s">
        <v>280</v>
      </c>
      <c r="P107" s="31" t="s">
        <v>259</v>
      </c>
      <c r="Q107" s="31" t="s">
        <v>243</v>
      </c>
      <c r="R107" s="32">
        <v>1.0</v>
      </c>
      <c r="S107" s="31" t="s">
        <v>244</v>
      </c>
      <c r="T107" s="31" t="s">
        <v>245</v>
      </c>
      <c r="U107" s="31" t="s">
        <v>245</v>
      </c>
      <c r="V107" s="31" t="s">
        <v>295</v>
      </c>
      <c r="W107" s="24"/>
      <c r="X107" s="24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>
      <c r="A108" t="str">
        <f>IFERROR(__xludf.DUMMYFUNCTION("""COMPUTED_VALUE"""),"V")</f>
        <v>V</v>
      </c>
      <c r="B108" t="str">
        <f>IFERROR(__xludf.DUMMYFUNCTION("""COMPUTED_VALUE"""),"klacynski2001")</f>
        <v>klacynski2001</v>
      </c>
      <c r="C108" s="57"/>
      <c r="D108" s="25" t="s">
        <v>26</v>
      </c>
      <c r="E108" s="50" t="s">
        <v>276</v>
      </c>
      <c r="H108" s="54"/>
      <c r="I108" s="55"/>
      <c r="J108" s="20"/>
      <c r="K108" s="25">
        <v>11.0</v>
      </c>
      <c r="L108" s="25"/>
      <c r="M108" s="31" t="s">
        <v>239</v>
      </c>
      <c r="N108" s="31" t="s">
        <v>240</v>
      </c>
      <c r="O108" s="31" t="s">
        <v>280</v>
      </c>
      <c r="P108" s="31" t="s">
        <v>259</v>
      </c>
      <c r="Q108" s="31" t="s">
        <v>243</v>
      </c>
      <c r="R108" s="32">
        <v>1.0</v>
      </c>
      <c r="S108" s="31" t="s">
        <v>244</v>
      </c>
      <c r="T108" s="31" t="s">
        <v>245</v>
      </c>
      <c r="U108" s="31" t="s">
        <v>245</v>
      </c>
      <c r="V108" s="31" t="s">
        <v>246</v>
      </c>
      <c r="W108" s="24"/>
      <c r="X108" s="24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>
      <c r="A109" t="str">
        <f>IFERROR(__xludf.DUMMYFUNCTION("""COMPUTED_VALUE"""),"V")</f>
        <v>V</v>
      </c>
      <c r="B109" t="str">
        <f>IFERROR(__xludf.DUMMYFUNCTION("""COMPUTED_VALUE"""),"knoth2009")</f>
        <v>knoth2009</v>
      </c>
      <c r="C109" s="57"/>
      <c r="D109" s="25" t="s">
        <v>26</v>
      </c>
      <c r="E109" s="50" t="s">
        <v>276</v>
      </c>
      <c r="H109" s="54"/>
      <c r="I109" s="55"/>
      <c r="J109" s="20"/>
      <c r="K109" s="25">
        <v>7.0</v>
      </c>
      <c r="L109" s="25"/>
      <c r="M109" s="31" t="s">
        <v>239</v>
      </c>
      <c r="N109" s="31" t="s">
        <v>240</v>
      </c>
      <c r="O109" s="31" t="s">
        <v>280</v>
      </c>
      <c r="P109" s="31" t="s">
        <v>259</v>
      </c>
      <c r="Q109" s="31" t="s">
        <v>243</v>
      </c>
      <c r="R109" s="32">
        <v>1.0</v>
      </c>
      <c r="S109" s="31" t="s">
        <v>244</v>
      </c>
      <c r="T109" s="31" t="s">
        <v>245</v>
      </c>
      <c r="U109" s="31" t="s">
        <v>245</v>
      </c>
      <c r="V109" s="31" t="s">
        <v>295</v>
      </c>
      <c r="W109" s="24"/>
      <c r="X109" s="24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>
      <c r="A110" t="str">
        <f>IFERROR(__xludf.DUMMYFUNCTION("""COMPUTED_VALUE"""),"V")</f>
        <v>V</v>
      </c>
      <c r="B110" t="str">
        <f>IFERROR(__xludf.DUMMYFUNCTION("""COMPUTED_VALUE"""),"lash2017")</f>
        <v>lash2017</v>
      </c>
      <c r="C110" s="57"/>
      <c r="D110" s="25" t="s">
        <v>26</v>
      </c>
      <c r="E110" s="50" t="s">
        <v>276</v>
      </c>
      <c r="H110" s="54"/>
      <c r="I110" s="55"/>
      <c r="J110" s="20"/>
      <c r="K110" s="25">
        <v>16.0</v>
      </c>
      <c r="L110" s="25"/>
      <c r="M110" s="31" t="s">
        <v>239</v>
      </c>
      <c r="N110" s="31" t="s">
        <v>240</v>
      </c>
      <c r="O110" s="31" t="s">
        <v>280</v>
      </c>
      <c r="P110" s="31" t="s">
        <v>259</v>
      </c>
      <c r="Q110" s="31" t="s">
        <v>243</v>
      </c>
      <c r="R110" s="32">
        <v>1.0</v>
      </c>
      <c r="S110" s="31" t="s">
        <v>244</v>
      </c>
      <c r="T110" s="31" t="s">
        <v>245</v>
      </c>
      <c r="U110" s="31" t="s">
        <v>245</v>
      </c>
      <c r="V110" s="31" t="s">
        <v>295</v>
      </c>
      <c r="W110" s="24"/>
      <c r="X110" s="24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>
      <c r="A111" t="str">
        <f>IFERROR(__xludf.DUMMYFUNCTION("""COMPUTED_VALUE"""),"V")</f>
        <v>V</v>
      </c>
      <c r="B111" t="str">
        <f>IFERROR(__xludf.DUMMYFUNCTION("""COMPUTED_VALUE"""),"lu2015")</f>
        <v>lu2015</v>
      </c>
      <c r="C111" s="57"/>
      <c r="D111" s="25" t="s">
        <v>26</v>
      </c>
      <c r="E111" s="50" t="s">
        <v>276</v>
      </c>
      <c r="H111" s="54"/>
      <c r="J111" s="20"/>
      <c r="K111" s="25">
        <v>15.0</v>
      </c>
      <c r="L111" s="25"/>
      <c r="M111" s="31" t="s">
        <v>239</v>
      </c>
      <c r="N111" s="31" t="s">
        <v>240</v>
      </c>
      <c r="O111" s="59" t="s">
        <v>280</v>
      </c>
      <c r="P111" s="31" t="s">
        <v>259</v>
      </c>
      <c r="Q111" s="31" t="s">
        <v>243</v>
      </c>
      <c r="R111" s="32">
        <v>1.0</v>
      </c>
      <c r="S111" s="31" t="s">
        <v>244</v>
      </c>
      <c r="T111" s="31" t="s">
        <v>245</v>
      </c>
      <c r="U111" s="31" t="s">
        <v>245</v>
      </c>
      <c r="V111" s="31" t="s">
        <v>295</v>
      </c>
      <c r="W111" s="33"/>
      <c r="X111" s="34"/>
      <c r="Y111" s="30"/>
      <c r="Z111" s="29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>
      <c r="A112" t="str">
        <f>IFERROR(__xludf.DUMMYFUNCTION("""COMPUTED_VALUE"""),"V")</f>
        <v>V</v>
      </c>
      <c r="B112" t="str">
        <f>IFERROR(__xludf.DUMMYFUNCTION("""COMPUTED_VALUE"""),"ludwinpeery2019")</f>
        <v>ludwinpeery2019</v>
      </c>
      <c r="C112" s="56"/>
      <c r="D112" s="25" t="s">
        <v>26</v>
      </c>
      <c r="E112" s="59" t="s">
        <v>308</v>
      </c>
      <c r="H112" s="54"/>
      <c r="I112" s="60"/>
      <c r="J112" s="20"/>
      <c r="K112" s="60">
        <v>5.0</v>
      </c>
      <c r="L112" s="60">
        <v>0.313</v>
      </c>
      <c r="M112" s="25" t="s">
        <v>312</v>
      </c>
      <c r="N112" s="25" t="s">
        <v>313</v>
      </c>
      <c r="O112" s="25" t="s">
        <v>314</v>
      </c>
      <c r="P112" s="25" t="s">
        <v>242</v>
      </c>
      <c r="Q112" s="25" t="s">
        <v>243</v>
      </c>
      <c r="R112" s="32">
        <v>1.0</v>
      </c>
      <c r="S112" s="25" t="s">
        <v>244</v>
      </c>
      <c r="T112" s="25" t="s">
        <v>250</v>
      </c>
      <c r="U112" s="25" t="s">
        <v>250</v>
      </c>
      <c r="V112" s="31" t="s">
        <v>246</v>
      </c>
      <c r="W112" s="44"/>
      <c r="X112" s="44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>
      <c r="A113" t="str">
        <f>IFERROR(__xludf.DUMMYFUNCTION("""COMPUTED_VALUE"""),"V")</f>
        <v>V</v>
      </c>
      <c r="B113" t="str">
        <f>IFERROR(__xludf.DUMMYFUNCTION("""COMPUTED_VALUE"""),"ma2007")</f>
        <v>ma2007</v>
      </c>
      <c r="C113" s="56"/>
      <c r="D113" s="25" t="s">
        <v>26</v>
      </c>
      <c r="E113" s="59" t="s">
        <v>308</v>
      </c>
      <c r="H113" s="54"/>
      <c r="K113" s="25">
        <v>6.0</v>
      </c>
      <c r="L113" s="25">
        <v>0.398</v>
      </c>
      <c r="M113" s="31" t="s">
        <v>312</v>
      </c>
      <c r="N113" s="25" t="s">
        <v>313</v>
      </c>
      <c r="O113" s="25" t="s">
        <v>314</v>
      </c>
      <c r="P113" s="25" t="s">
        <v>242</v>
      </c>
      <c r="Q113" s="25" t="s">
        <v>243</v>
      </c>
      <c r="R113" s="32">
        <v>1.0</v>
      </c>
      <c r="S113" s="25" t="s">
        <v>244</v>
      </c>
      <c r="T113" s="25" t="s">
        <v>250</v>
      </c>
      <c r="U113" s="25" t="s">
        <v>250</v>
      </c>
      <c r="V113" s="31" t="s">
        <v>246</v>
      </c>
      <c r="W113" s="24"/>
      <c r="X113" s="24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>
      <c r="A114" t="str">
        <f>IFERROR(__xludf.DUMMYFUNCTION("""COMPUTED_VALUE"""),"V")</f>
        <v>V</v>
      </c>
      <c r="B114" t="str">
        <f>IFERROR(__xludf.DUMMYFUNCTION("""COMPUTED_VALUE"""),"maguire2018")</f>
        <v>maguire2018</v>
      </c>
      <c r="C114" s="56"/>
      <c r="D114" s="25" t="s">
        <v>26</v>
      </c>
      <c r="E114" s="59" t="s">
        <v>308</v>
      </c>
      <c r="H114" s="54"/>
      <c r="I114" s="55"/>
      <c r="K114" s="25">
        <v>5.0</v>
      </c>
      <c r="L114" s="25">
        <v>0.333</v>
      </c>
      <c r="M114" s="31" t="s">
        <v>312</v>
      </c>
      <c r="N114" s="25" t="s">
        <v>313</v>
      </c>
      <c r="O114" s="25" t="s">
        <v>314</v>
      </c>
      <c r="P114" s="25" t="s">
        <v>242</v>
      </c>
      <c r="Q114" s="25" t="s">
        <v>243</v>
      </c>
      <c r="R114" s="32">
        <v>1.0</v>
      </c>
      <c r="S114" s="25" t="s">
        <v>244</v>
      </c>
      <c r="T114" s="25" t="s">
        <v>250</v>
      </c>
      <c r="U114" s="25" t="s">
        <v>250</v>
      </c>
      <c r="V114" s="31" t="s">
        <v>246</v>
      </c>
      <c r="W114" s="24"/>
      <c r="X114" s="24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>
      <c r="A115" t="str">
        <f>IFERROR(__xludf.DUMMYFUNCTION("""COMPUTED_VALUE"""),"V")</f>
        <v>V</v>
      </c>
      <c r="B115" t="str">
        <f>IFERROR(__xludf.DUMMYFUNCTION("""COMPUTED_VALUE"""),"messer1993")</f>
        <v>messer1993</v>
      </c>
      <c r="C115" s="56"/>
      <c r="D115" s="25" t="s">
        <v>26</v>
      </c>
      <c r="E115" s="59" t="s">
        <v>308</v>
      </c>
      <c r="H115" s="54"/>
      <c r="I115" s="55"/>
      <c r="K115" s="25">
        <v>4.0</v>
      </c>
      <c r="L115" s="25">
        <v>0.286</v>
      </c>
      <c r="M115" s="31" t="s">
        <v>312</v>
      </c>
      <c r="N115" s="25" t="s">
        <v>313</v>
      </c>
      <c r="O115" s="25" t="s">
        <v>314</v>
      </c>
      <c r="P115" s="25" t="s">
        <v>242</v>
      </c>
      <c r="Q115" s="25" t="s">
        <v>243</v>
      </c>
      <c r="R115" s="32">
        <v>1.0</v>
      </c>
      <c r="S115" s="25" t="s">
        <v>244</v>
      </c>
      <c r="T115" s="25" t="s">
        <v>250</v>
      </c>
      <c r="U115" s="25" t="s">
        <v>250</v>
      </c>
      <c r="V115" s="31" t="s">
        <v>246</v>
      </c>
      <c r="W115" s="24"/>
      <c r="X115" s="24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>
      <c r="A116" t="str">
        <f>IFERROR(__xludf.DUMMYFUNCTION("""COMPUTED_VALUE"""),"V")</f>
        <v>V</v>
      </c>
      <c r="B116" t="str">
        <f>IFERROR(__xludf.DUMMYFUNCTION("""COMPUTED_VALUE"""),"mirza2017")</f>
        <v>mirza2017</v>
      </c>
      <c r="C116" s="61"/>
      <c r="D116" s="25" t="s">
        <v>318</v>
      </c>
      <c r="E116" s="25" t="s">
        <v>319</v>
      </c>
      <c r="F116" s="61"/>
      <c r="H116" s="64"/>
      <c r="K116" s="25">
        <v>38.0</v>
      </c>
      <c r="L116" s="25">
        <v>0.37777</v>
      </c>
      <c r="M116" s="25" t="s">
        <v>239</v>
      </c>
      <c r="N116" s="25" t="s">
        <v>240</v>
      </c>
      <c r="O116" s="25" t="s">
        <v>258</v>
      </c>
      <c r="P116" s="31" t="s">
        <v>259</v>
      </c>
      <c r="Q116" s="25" t="s">
        <v>243</v>
      </c>
      <c r="R116" s="32">
        <v>1.0</v>
      </c>
      <c r="S116" s="25" t="s">
        <v>244</v>
      </c>
      <c r="T116" s="25" t="s">
        <v>245</v>
      </c>
      <c r="U116" s="25" t="s">
        <v>250</v>
      </c>
      <c r="V116" s="25" t="s">
        <v>246</v>
      </c>
      <c r="W116" s="43">
        <v>0.3777778</v>
      </c>
      <c r="X116" s="43">
        <v>0.2833333</v>
      </c>
      <c r="Y116" s="25"/>
      <c r="Z116" s="25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>
      <c r="A117" t="str">
        <f>IFERROR(__xludf.DUMMYFUNCTION("""COMPUTED_VALUE"""),"V")</f>
        <v>V</v>
      </c>
      <c r="B117" t="str">
        <f>IFERROR(__xludf.DUMMYFUNCTION("""COMPUTED_VALUE"""),"morsanyi2009")</f>
        <v>morsanyi2009</v>
      </c>
      <c r="C117" s="61"/>
      <c r="D117" s="25" t="s">
        <v>318</v>
      </c>
      <c r="E117" s="25" t="s">
        <v>319</v>
      </c>
      <c r="F117" s="61"/>
      <c r="H117" s="64"/>
      <c r="K117" s="25">
        <v>36.0</v>
      </c>
      <c r="L117" s="25">
        <v>0.3555</v>
      </c>
      <c r="M117" s="25" t="s">
        <v>239</v>
      </c>
      <c r="N117" s="25" t="s">
        <v>240</v>
      </c>
      <c r="O117" s="25" t="s">
        <v>258</v>
      </c>
      <c r="P117" s="31" t="s">
        <v>259</v>
      </c>
      <c r="Q117" s="25" t="s">
        <v>243</v>
      </c>
      <c r="R117" s="32">
        <v>1.0</v>
      </c>
      <c r="S117" s="25" t="s">
        <v>244</v>
      </c>
      <c r="T117" s="25" t="s">
        <v>245</v>
      </c>
      <c r="U117" s="25" t="s">
        <v>250</v>
      </c>
      <c r="V117" s="25" t="s">
        <v>246</v>
      </c>
      <c r="W117" s="43">
        <v>0.3555556</v>
      </c>
      <c r="X117" s="43">
        <v>0.2588889</v>
      </c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>
      <c r="A118" t="str">
        <f>IFERROR(__xludf.DUMMYFUNCTION("""COMPUTED_VALUE"""),"V")</f>
        <v>V</v>
      </c>
      <c r="B118" t="str">
        <f>IFERROR(__xludf.DUMMYFUNCTION("""COMPUTED_VALUE"""),"morsanyi2010")</f>
        <v>morsanyi2010</v>
      </c>
      <c r="C118" s="61"/>
      <c r="D118" s="25" t="s">
        <v>318</v>
      </c>
      <c r="E118" s="25" t="s">
        <v>319</v>
      </c>
      <c r="F118" s="61"/>
      <c r="H118" s="64"/>
      <c r="K118" s="25">
        <v>29.0</v>
      </c>
      <c r="L118" s="25">
        <v>0.659</v>
      </c>
      <c r="M118" s="25" t="s">
        <v>239</v>
      </c>
      <c r="N118" s="25" t="s">
        <v>240</v>
      </c>
      <c r="O118" s="25" t="s">
        <v>258</v>
      </c>
      <c r="P118" s="31" t="s">
        <v>259</v>
      </c>
      <c r="Q118" s="25" t="s">
        <v>243</v>
      </c>
      <c r="R118" s="32">
        <v>1.0</v>
      </c>
      <c r="S118" s="25" t="s">
        <v>244</v>
      </c>
      <c r="T118" s="25" t="s">
        <v>245</v>
      </c>
      <c r="U118" s="25" t="s">
        <v>250</v>
      </c>
      <c r="V118" s="25" t="s">
        <v>246</v>
      </c>
      <c r="W118" s="43">
        <v>0.2944444</v>
      </c>
      <c r="X118" s="43">
        <v>0.6588889</v>
      </c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>
      <c r="A119" t="str">
        <f>IFERROR(__xludf.DUMMYFUNCTION("""COMPUTED_VALUE"""),"V")</f>
        <v>V</v>
      </c>
      <c r="B119" t="str">
        <f>IFERROR(__xludf.DUMMYFUNCTION("""COMPUTED_VALUE"""),"msaouel2014")</f>
        <v>msaouel2014</v>
      </c>
      <c r="C119" s="61"/>
      <c r="D119" s="25" t="s">
        <v>318</v>
      </c>
      <c r="E119" s="25" t="s">
        <v>319</v>
      </c>
      <c r="F119" s="61"/>
      <c r="H119" s="64"/>
      <c r="K119" s="25">
        <v>25.0</v>
      </c>
      <c r="L119" s="25">
        <v>0.54</v>
      </c>
      <c r="M119" s="25" t="s">
        <v>239</v>
      </c>
      <c r="N119" s="25" t="s">
        <v>240</v>
      </c>
      <c r="O119" s="25" t="s">
        <v>258</v>
      </c>
      <c r="P119" s="31" t="s">
        <v>259</v>
      </c>
      <c r="Q119" s="25" t="s">
        <v>243</v>
      </c>
      <c r="R119" s="32">
        <v>1.0</v>
      </c>
      <c r="S119" s="25" t="s">
        <v>244</v>
      </c>
      <c r="T119" s="25" t="s">
        <v>245</v>
      </c>
      <c r="U119" s="25" t="s">
        <v>250</v>
      </c>
      <c r="V119" s="25" t="s">
        <v>246</v>
      </c>
      <c r="W119" s="43">
        <v>0.54</v>
      </c>
      <c r="X119" s="43">
        <v>0.2944444</v>
      </c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>
      <c r="A120" t="str">
        <f>IFERROR(__xludf.DUMMYFUNCTION("""COMPUTED_VALUE"""),"V")</f>
        <v>V</v>
      </c>
      <c r="B120" t="str">
        <f>IFERROR(__xludf.DUMMYFUNCTION("""COMPUTED_VALUE"""),"neace2008")</f>
        <v>neace2008</v>
      </c>
      <c r="C120" s="61"/>
      <c r="D120" s="25" t="s">
        <v>318</v>
      </c>
      <c r="E120" s="25" t="s">
        <v>319</v>
      </c>
      <c r="F120" s="61"/>
      <c r="H120" s="64"/>
      <c r="K120" s="25">
        <v>90.0</v>
      </c>
      <c r="L120" s="25">
        <v>0.481</v>
      </c>
      <c r="M120" s="25" t="s">
        <v>239</v>
      </c>
      <c r="N120" s="25" t="s">
        <v>240</v>
      </c>
      <c r="O120" s="25" t="s">
        <v>258</v>
      </c>
      <c r="P120" s="31" t="s">
        <v>259</v>
      </c>
      <c r="Q120" s="25" t="s">
        <v>243</v>
      </c>
      <c r="R120" s="32">
        <v>1.0</v>
      </c>
      <c r="S120" s="25" t="s">
        <v>324</v>
      </c>
      <c r="T120" s="25" t="s">
        <v>245</v>
      </c>
      <c r="U120" s="25" t="s">
        <v>250</v>
      </c>
      <c r="V120" s="25" t="s">
        <v>246</v>
      </c>
      <c r="W120" s="43">
        <v>0.4811111</v>
      </c>
      <c r="X120" s="43">
        <v>0.1788889</v>
      </c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>
      <c r="A121" t="str">
        <f>IFERROR(__xludf.DUMMYFUNCTION("""COMPUTED_VALUE"""),"V")</f>
        <v>V</v>
      </c>
      <c r="B121" t="str">
        <f>IFERROR(__xludf.DUMMYFUNCTION("""COMPUTED_VALUE"""),"neys2006")</f>
        <v>neys2006</v>
      </c>
      <c r="C121" s="61"/>
      <c r="D121" s="25" t="s">
        <v>318</v>
      </c>
      <c r="E121" s="25" t="s">
        <v>319</v>
      </c>
      <c r="F121" s="61"/>
      <c r="H121" s="64"/>
      <c r="K121" s="25">
        <v>60.0</v>
      </c>
      <c r="L121" s="25">
        <v>0.53888</v>
      </c>
      <c r="M121" s="25" t="s">
        <v>239</v>
      </c>
      <c r="N121" s="25" t="s">
        <v>240</v>
      </c>
      <c r="O121" s="25" t="s">
        <v>258</v>
      </c>
      <c r="P121" s="31" t="s">
        <v>259</v>
      </c>
      <c r="Q121" s="25" t="s">
        <v>243</v>
      </c>
      <c r="R121" s="32">
        <v>1.0</v>
      </c>
      <c r="S121" s="25" t="s">
        <v>324</v>
      </c>
      <c r="T121" s="25" t="s">
        <v>245</v>
      </c>
      <c r="U121" s="25" t="s">
        <v>250</v>
      </c>
      <c r="V121" s="25" t="s">
        <v>246</v>
      </c>
      <c r="W121" s="43">
        <v>0.1788889</v>
      </c>
      <c r="X121" s="43">
        <v>0.5388889</v>
      </c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>
      <c r="A122" t="str">
        <f>IFERROR(__xludf.DUMMYFUNCTION("""COMPUTED_VALUE"""),"V")</f>
        <v>V</v>
      </c>
      <c r="B122" t="str">
        <f>IFERROR(__xludf.DUMMYFUNCTION("""COMPUTED_VALUE"""),"nilson2008")</f>
        <v>nilson2008</v>
      </c>
      <c r="C122" s="65"/>
      <c r="D122" s="25" t="s">
        <v>77</v>
      </c>
      <c r="E122" s="50" t="s">
        <v>325</v>
      </c>
      <c r="H122" s="67"/>
      <c r="I122" s="55"/>
      <c r="K122" s="25">
        <v>39.0</v>
      </c>
      <c r="L122" s="25"/>
      <c r="M122" s="31" t="s">
        <v>239</v>
      </c>
      <c r="N122" s="31" t="s">
        <v>240</v>
      </c>
      <c r="O122" s="31" t="s">
        <v>258</v>
      </c>
      <c r="P122" s="31" t="s">
        <v>259</v>
      </c>
      <c r="Q122" s="31" t="s">
        <v>243</v>
      </c>
      <c r="R122" s="32">
        <v>1.0</v>
      </c>
      <c r="S122" s="31" t="s">
        <v>244</v>
      </c>
      <c r="T122" s="31" t="s">
        <v>250</v>
      </c>
      <c r="U122" s="31" t="s">
        <v>250</v>
      </c>
      <c r="V122" s="31" t="s">
        <v>246</v>
      </c>
      <c r="W122" s="24"/>
      <c r="X122" s="24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>
      <c r="A123" t="str">
        <f>IFERROR(__xludf.DUMMYFUNCTION("""COMPUTED_VALUE"""),"V")</f>
        <v>V</v>
      </c>
      <c r="B123" t="str">
        <f>IFERROR(__xludf.DUMMYFUNCTION("""COMPUTED_VALUE"""),"nordgren2016")</f>
        <v>nordgren2016</v>
      </c>
      <c r="C123" s="65"/>
      <c r="D123" s="25" t="s">
        <v>77</v>
      </c>
      <c r="E123" s="59" t="s">
        <v>325</v>
      </c>
      <c r="H123" s="67"/>
      <c r="I123" s="55"/>
      <c r="K123" s="25">
        <v>15.0</v>
      </c>
      <c r="L123" s="25"/>
      <c r="M123" s="31" t="s">
        <v>239</v>
      </c>
      <c r="N123" s="31" t="s">
        <v>240</v>
      </c>
      <c r="O123" s="31" t="s">
        <v>258</v>
      </c>
      <c r="P123" s="31" t="s">
        <v>259</v>
      </c>
      <c r="Q123" s="31" t="s">
        <v>243</v>
      </c>
      <c r="R123" s="32">
        <v>1.0</v>
      </c>
      <c r="S123" s="31" t="s">
        <v>244</v>
      </c>
      <c r="T123" s="31" t="s">
        <v>250</v>
      </c>
      <c r="U123" s="31" t="s">
        <v>250</v>
      </c>
      <c r="V123" s="31" t="s">
        <v>246</v>
      </c>
      <c r="W123" s="24"/>
      <c r="X123" s="24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>
      <c r="A124" t="str">
        <f>IFERROR(__xludf.DUMMYFUNCTION("""COMPUTED_VALUE"""),"V")</f>
        <v>V</v>
      </c>
      <c r="B124" t="str">
        <f>IFERROR(__xludf.DUMMYFUNCTION("""COMPUTED_VALUE"""),"oechssler2009")</f>
        <v>oechssler2009</v>
      </c>
      <c r="C124" s="68"/>
      <c r="D124" s="25" t="s">
        <v>77</v>
      </c>
      <c r="E124" s="59" t="s">
        <v>325</v>
      </c>
      <c r="H124" s="67"/>
      <c r="I124" s="55"/>
      <c r="K124" s="25">
        <v>21.0</v>
      </c>
      <c r="L124" s="25"/>
      <c r="M124" s="31" t="s">
        <v>239</v>
      </c>
      <c r="N124" s="31" t="s">
        <v>240</v>
      </c>
      <c r="O124" s="31" t="s">
        <v>258</v>
      </c>
      <c r="P124" s="31" t="s">
        <v>259</v>
      </c>
      <c r="Q124" s="31" t="s">
        <v>243</v>
      </c>
      <c r="R124" s="32">
        <v>1.0</v>
      </c>
      <c r="S124" s="31" t="s">
        <v>244</v>
      </c>
      <c r="T124" s="31" t="s">
        <v>250</v>
      </c>
      <c r="U124" s="31" t="s">
        <v>250</v>
      </c>
      <c r="V124" s="31" t="s">
        <v>246</v>
      </c>
      <c r="W124" s="24"/>
      <c r="X124" s="24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>
      <c r="A125" t="str">
        <f>IFERROR(__xludf.DUMMYFUNCTION("""COMPUTED_VALUE"""),"V")</f>
        <v>V</v>
      </c>
      <c r="B125" t="str">
        <f>IFERROR(__xludf.DUMMYFUNCTION("""COMPUTED_VALUE"""),"pagin2017")</f>
        <v>pagin2017</v>
      </c>
      <c r="C125" s="68"/>
      <c r="D125" s="25" t="s">
        <v>77</v>
      </c>
      <c r="E125" s="59" t="s">
        <v>325</v>
      </c>
      <c r="H125" s="67"/>
      <c r="I125" s="55"/>
      <c r="K125" s="25">
        <v>13.0</v>
      </c>
      <c r="L125" s="25"/>
      <c r="M125" s="31" t="s">
        <v>239</v>
      </c>
      <c r="N125" s="31" t="s">
        <v>240</v>
      </c>
      <c r="O125" s="31" t="s">
        <v>258</v>
      </c>
      <c r="P125" s="31" t="s">
        <v>259</v>
      </c>
      <c r="Q125" s="31" t="s">
        <v>243</v>
      </c>
      <c r="R125" s="32">
        <v>1.0</v>
      </c>
      <c r="S125" s="31" t="s">
        <v>244</v>
      </c>
      <c r="T125" s="31" t="s">
        <v>250</v>
      </c>
      <c r="U125" s="31" t="s">
        <v>250</v>
      </c>
      <c r="V125" s="31" t="s">
        <v>246</v>
      </c>
      <c r="W125" s="24"/>
      <c r="X125" s="24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>
      <c r="A126" t="str">
        <f>IFERROR(__xludf.DUMMYFUNCTION("""COMPUTED_VALUE"""),"V")</f>
        <v>V</v>
      </c>
      <c r="B126" t="str">
        <f>IFERROR(__xludf.DUMMYFUNCTION("""COMPUTED_VALUE"""),"pfeifer2002")</f>
        <v>pfeifer2002</v>
      </c>
      <c r="C126" s="51"/>
      <c r="D126" s="25" t="s">
        <v>77</v>
      </c>
      <c r="E126" s="50" t="s">
        <v>331</v>
      </c>
      <c r="F126" s="61"/>
      <c r="H126" s="67"/>
      <c r="I126" s="55"/>
      <c r="K126" s="25">
        <v>15.0</v>
      </c>
      <c r="L126" s="25"/>
      <c r="M126" s="31" t="s">
        <v>239</v>
      </c>
      <c r="N126" s="31" t="s">
        <v>240</v>
      </c>
      <c r="O126" s="31" t="s">
        <v>258</v>
      </c>
      <c r="P126" s="31" t="s">
        <v>259</v>
      </c>
      <c r="Q126" s="31" t="s">
        <v>243</v>
      </c>
      <c r="R126" s="32">
        <v>1.0</v>
      </c>
      <c r="S126" s="31" t="s">
        <v>336</v>
      </c>
      <c r="T126" s="31" t="s">
        <v>250</v>
      </c>
      <c r="U126" s="31" t="s">
        <v>245</v>
      </c>
      <c r="V126" s="31" t="s">
        <v>246</v>
      </c>
      <c r="W126" s="24"/>
      <c r="X126" s="24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>
      <c r="A127" t="str">
        <f>IFERROR(__xludf.DUMMYFUNCTION("""COMPUTED_VALUE"""),"V")</f>
        <v>V</v>
      </c>
      <c r="B127" t="str">
        <f>IFERROR(__xludf.DUMMYFUNCTION("""COMPUTED_VALUE"""),"politzer1990")</f>
        <v>politzer1990</v>
      </c>
      <c r="C127" s="51"/>
      <c r="D127" s="25" t="s">
        <v>77</v>
      </c>
      <c r="E127" s="59" t="s">
        <v>331</v>
      </c>
      <c r="F127" s="61"/>
      <c r="H127" s="67"/>
      <c r="I127" s="55"/>
      <c r="K127" s="25">
        <v>6.0</v>
      </c>
      <c r="L127" s="25"/>
      <c r="M127" s="31" t="s">
        <v>239</v>
      </c>
      <c r="N127" s="31" t="s">
        <v>240</v>
      </c>
      <c r="O127" s="31" t="s">
        <v>258</v>
      </c>
      <c r="P127" s="31" t="s">
        <v>259</v>
      </c>
      <c r="Q127" s="31" t="s">
        <v>243</v>
      </c>
      <c r="R127" s="32">
        <v>1.0</v>
      </c>
      <c r="S127" s="31" t="s">
        <v>336</v>
      </c>
      <c r="T127" s="31" t="s">
        <v>250</v>
      </c>
      <c r="U127" s="31" t="s">
        <v>245</v>
      </c>
      <c r="V127" s="31" t="s">
        <v>246</v>
      </c>
      <c r="W127" s="24"/>
      <c r="X127" s="24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>
      <c r="A128" t="str">
        <f>IFERROR(__xludf.DUMMYFUNCTION("""COMPUTED_VALUE"""),"V")</f>
        <v>V</v>
      </c>
      <c r="B128" t="str">
        <f>IFERROR(__xludf.DUMMYFUNCTION("""COMPUTED_VALUE"""),"prike2017")</f>
        <v>prike2017</v>
      </c>
      <c r="C128" s="69"/>
      <c r="D128" s="25" t="s">
        <v>77</v>
      </c>
      <c r="E128" s="59" t="s">
        <v>331</v>
      </c>
      <c r="F128" s="61"/>
      <c r="H128" s="67"/>
      <c r="I128" s="55"/>
      <c r="K128" s="25">
        <v>18.0</v>
      </c>
      <c r="L128" s="25"/>
      <c r="M128" s="31" t="s">
        <v>239</v>
      </c>
      <c r="N128" s="31" t="s">
        <v>240</v>
      </c>
      <c r="O128" s="31" t="s">
        <v>258</v>
      </c>
      <c r="P128" s="31" t="s">
        <v>259</v>
      </c>
      <c r="Q128" s="31" t="s">
        <v>243</v>
      </c>
      <c r="R128" s="32">
        <v>1.0</v>
      </c>
      <c r="S128" s="31" t="s">
        <v>336</v>
      </c>
      <c r="T128" s="31" t="s">
        <v>250</v>
      </c>
      <c r="U128" s="31" t="s">
        <v>245</v>
      </c>
      <c r="V128" s="31" t="s">
        <v>246</v>
      </c>
      <c r="W128" s="24"/>
      <c r="X128" s="24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>
      <c r="C129" s="69"/>
      <c r="D129" s="25" t="s">
        <v>77</v>
      </c>
      <c r="E129" s="59" t="s">
        <v>331</v>
      </c>
      <c r="F129" s="61"/>
      <c r="H129" s="67"/>
      <c r="I129" s="55"/>
      <c r="K129" s="25">
        <v>13.0</v>
      </c>
      <c r="L129" s="25"/>
      <c r="M129" s="31" t="s">
        <v>239</v>
      </c>
      <c r="N129" s="31" t="s">
        <v>240</v>
      </c>
      <c r="O129" s="31" t="s">
        <v>258</v>
      </c>
      <c r="P129" s="31" t="s">
        <v>259</v>
      </c>
      <c r="Q129" s="31" t="s">
        <v>243</v>
      </c>
      <c r="R129" s="32">
        <v>1.0</v>
      </c>
      <c r="S129" s="31" t="s">
        <v>336</v>
      </c>
      <c r="T129" s="31" t="s">
        <v>250</v>
      </c>
      <c r="U129" s="31" t="s">
        <v>245</v>
      </c>
      <c r="V129" s="31" t="s">
        <v>246</v>
      </c>
      <c r="W129" s="24"/>
      <c r="X129" s="24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>
      <c r="C130" s="69"/>
      <c r="D130" s="25" t="s">
        <v>77</v>
      </c>
      <c r="E130" s="59" t="s">
        <v>331</v>
      </c>
      <c r="F130" s="61"/>
      <c r="H130" s="67"/>
      <c r="I130" s="55"/>
      <c r="K130" s="25">
        <v>21.0</v>
      </c>
      <c r="L130" s="25"/>
      <c r="M130" s="31" t="s">
        <v>239</v>
      </c>
      <c r="N130" s="31" t="s">
        <v>240</v>
      </c>
      <c r="O130" s="31" t="s">
        <v>258</v>
      </c>
      <c r="P130" s="31" t="s">
        <v>259</v>
      </c>
      <c r="Q130" s="31" t="s">
        <v>243</v>
      </c>
      <c r="R130" s="32">
        <v>1.0</v>
      </c>
      <c r="S130" s="31" t="s">
        <v>336</v>
      </c>
      <c r="T130" s="31" t="s">
        <v>250</v>
      </c>
      <c r="U130" s="31" t="s">
        <v>245</v>
      </c>
      <c r="V130" s="31" t="s">
        <v>246</v>
      </c>
      <c r="W130" s="24"/>
      <c r="X130" s="24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>
      <c r="C131" s="69"/>
      <c r="D131" s="25" t="s">
        <v>77</v>
      </c>
      <c r="E131" s="59" t="s">
        <v>331</v>
      </c>
      <c r="F131" s="61"/>
      <c r="H131" s="67"/>
      <c r="I131" s="55"/>
      <c r="K131" s="25">
        <v>3.0</v>
      </c>
      <c r="L131" s="25"/>
      <c r="M131" s="31" t="s">
        <v>239</v>
      </c>
      <c r="N131" s="31" t="s">
        <v>240</v>
      </c>
      <c r="O131" s="31" t="s">
        <v>258</v>
      </c>
      <c r="P131" s="31" t="s">
        <v>259</v>
      </c>
      <c r="Q131" s="31" t="s">
        <v>243</v>
      </c>
      <c r="R131" s="32">
        <v>1.0</v>
      </c>
      <c r="S131" s="31" t="s">
        <v>336</v>
      </c>
      <c r="T131" s="31" t="s">
        <v>250</v>
      </c>
      <c r="U131" s="31" t="s">
        <v>245</v>
      </c>
      <c r="V131" s="31" t="s">
        <v>246</v>
      </c>
      <c r="W131" s="24"/>
      <c r="X131" s="24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>
      <c r="C132" s="69"/>
      <c r="D132" s="25" t="s">
        <v>77</v>
      </c>
      <c r="E132" s="59" t="s">
        <v>331</v>
      </c>
      <c r="F132" s="61"/>
      <c r="H132" s="67"/>
      <c r="I132" s="55"/>
      <c r="K132" s="25">
        <v>5.0</v>
      </c>
      <c r="L132" s="25"/>
      <c r="M132" s="31" t="s">
        <v>239</v>
      </c>
      <c r="N132" s="31" t="s">
        <v>240</v>
      </c>
      <c r="O132" s="31" t="s">
        <v>258</v>
      </c>
      <c r="P132" s="31" t="s">
        <v>259</v>
      </c>
      <c r="Q132" s="31" t="s">
        <v>243</v>
      </c>
      <c r="R132" s="32">
        <v>1.0</v>
      </c>
      <c r="S132" s="31" t="s">
        <v>336</v>
      </c>
      <c r="T132" s="31" t="s">
        <v>250</v>
      </c>
      <c r="U132" s="31" t="s">
        <v>245</v>
      </c>
      <c r="V132" s="31" t="s">
        <v>246</v>
      </c>
      <c r="W132" s="24"/>
      <c r="X132" s="24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>
      <c r="C133" s="69"/>
      <c r="D133" s="25" t="s">
        <v>77</v>
      </c>
      <c r="E133" s="59" t="s">
        <v>331</v>
      </c>
      <c r="F133" s="61"/>
      <c r="H133" s="67"/>
      <c r="I133" s="55"/>
      <c r="K133" s="25">
        <v>4.0</v>
      </c>
      <c r="L133" s="25"/>
      <c r="M133" s="31" t="s">
        <v>239</v>
      </c>
      <c r="N133" s="31" t="s">
        <v>240</v>
      </c>
      <c r="O133" s="31" t="s">
        <v>258</v>
      </c>
      <c r="P133" s="31" t="s">
        <v>259</v>
      </c>
      <c r="Q133" s="31" t="s">
        <v>243</v>
      </c>
      <c r="R133" s="32">
        <v>1.0</v>
      </c>
      <c r="S133" s="31" t="s">
        <v>336</v>
      </c>
      <c r="T133" s="31" t="s">
        <v>250</v>
      </c>
      <c r="U133" s="31" t="s">
        <v>245</v>
      </c>
      <c r="V133" s="31" t="s">
        <v>246</v>
      </c>
      <c r="W133" s="24"/>
      <c r="X133" s="24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>
      <c r="C134" s="69"/>
      <c r="D134" s="25" t="s">
        <v>77</v>
      </c>
      <c r="E134" s="59" t="s">
        <v>331</v>
      </c>
      <c r="F134" s="61"/>
      <c r="H134" s="67"/>
      <c r="I134" s="55"/>
      <c r="K134" s="25">
        <v>16.0</v>
      </c>
      <c r="L134" s="25"/>
      <c r="M134" s="31" t="s">
        <v>239</v>
      </c>
      <c r="N134" s="31" t="s">
        <v>240</v>
      </c>
      <c r="O134" s="31" t="s">
        <v>258</v>
      </c>
      <c r="P134" s="31" t="s">
        <v>259</v>
      </c>
      <c r="Q134" s="31" t="s">
        <v>243</v>
      </c>
      <c r="R134" s="32">
        <v>1.0</v>
      </c>
      <c r="S134" s="31" t="s">
        <v>336</v>
      </c>
      <c r="T134" s="31" t="s">
        <v>250</v>
      </c>
      <c r="U134" s="31" t="s">
        <v>245</v>
      </c>
      <c r="V134" s="31" t="s">
        <v>246</v>
      </c>
      <c r="W134" s="24"/>
      <c r="X134" s="24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>
      <c r="C135" s="56"/>
      <c r="D135" s="25" t="s">
        <v>77</v>
      </c>
      <c r="E135" s="50" t="s">
        <v>345</v>
      </c>
      <c r="F135" s="61"/>
      <c r="H135" s="67"/>
      <c r="I135" s="55"/>
      <c r="K135" s="25">
        <v>13.0</v>
      </c>
      <c r="L135" s="25"/>
      <c r="M135" s="31" t="s">
        <v>239</v>
      </c>
      <c r="N135" s="31" t="s">
        <v>240</v>
      </c>
      <c r="O135" s="31" t="s">
        <v>258</v>
      </c>
      <c r="P135" s="31" t="s">
        <v>259</v>
      </c>
      <c r="Q135" s="31" t="s">
        <v>243</v>
      </c>
      <c r="R135" s="32">
        <v>1.0</v>
      </c>
      <c r="S135" s="31" t="s">
        <v>336</v>
      </c>
      <c r="T135" s="31" t="s">
        <v>250</v>
      </c>
      <c r="U135" s="31" t="s">
        <v>250</v>
      </c>
      <c r="V135" s="31" t="s">
        <v>295</v>
      </c>
      <c r="W135" s="24"/>
      <c r="X135" s="24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>
      <c r="C136" s="56"/>
      <c r="D136" s="25" t="s">
        <v>77</v>
      </c>
      <c r="E136" s="59" t="s">
        <v>345</v>
      </c>
      <c r="F136" s="61"/>
      <c r="H136" s="67"/>
      <c r="I136" s="55"/>
      <c r="K136" s="25">
        <v>64.0</v>
      </c>
      <c r="L136" s="25"/>
      <c r="M136" s="31" t="s">
        <v>239</v>
      </c>
      <c r="N136" s="31" t="s">
        <v>240</v>
      </c>
      <c r="O136" s="31" t="s">
        <v>258</v>
      </c>
      <c r="P136" s="31" t="s">
        <v>259</v>
      </c>
      <c r="Q136" s="31" t="s">
        <v>243</v>
      </c>
      <c r="R136" s="32">
        <v>1.0</v>
      </c>
      <c r="S136" s="31" t="s">
        <v>336</v>
      </c>
      <c r="T136" s="31" t="s">
        <v>250</v>
      </c>
      <c r="U136" s="31" t="s">
        <v>250</v>
      </c>
      <c r="V136" s="31" t="s">
        <v>246</v>
      </c>
      <c r="W136" s="24"/>
      <c r="X136" s="24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>
      <c r="C137" s="56"/>
      <c r="D137" s="25" t="s">
        <v>86</v>
      </c>
      <c r="E137" s="50" t="s">
        <v>352</v>
      </c>
      <c r="F137" s="61"/>
      <c r="H137" s="64"/>
      <c r="I137" s="55"/>
      <c r="K137" s="25">
        <v>39.0</v>
      </c>
      <c r="L137" s="25"/>
      <c r="M137" s="31" t="s">
        <v>357</v>
      </c>
      <c r="N137" s="38" t="s">
        <v>240</v>
      </c>
      <c r="O137" s="31" t="s">
        <v>258</v>
      </c>
      <c r="P137" s="31" t="s">
        <v>259</v>
      </c>
      <c r="Q137" s="31" t="s">
        <v>243</v>
      </c>
      <c r="R137" s="32">
        <v>1.0</v>
      </c>
      <c r="S137" s="31" t="s">
        <v>244</v>
      </c>
      <c r="T137" s="31" t="s">
        <v>245</v>
      </c>
      <c r="U137" s="31" t="s">
        <v>245</v>
      </c>
      <c r="V137" s="31" t="s">
        <v>295</v>
      </c>
      <c r="W137" s="24"/>
      <c r="X137" s="24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>
      <c r="C138" s="56"/>
      <c r="D138" s="25" t="s">
        <v>86</v>
      </c>
      <c r="E138" s="50" t="s">
        <v>352</v>
      </c>
      <c r="F138" s="61"/>
      <c r="H138" s="64"/>
      <c r="I138" s="55"/>
      <c r="K138" s="25">
        <v>23.0</v>
      </c>
      <c r="L138" s="25"/>
      <c r="M138" s="31" t="s">
        <v>357</v>
      </c>
      <c r="N138" s="38" t="s">
        <v>240</v>
      </c>
      <c r="O138" s="31" t="s">
        <v>258</v>
      </c>
      <c r="P138" s="31" t="s">
        <v>259</v>
      </c>
      <c r="Q138" s="31" t="s">
        <v>243</v>
      </c>
      <c r="R138" s="32">
        <v>1.0</v>
      </c>
      <c r="S138" s="31" t="s">
        <v>244</v>
      </c>
      <c r="T138" s="31" t="s">
        <v>245</v>
      </c>
      <c r="U138" s="31" t="s">
        <v>245</v>
      </c>
      <c r="V138" s="31" t="s">
        <v>295</v>
      </c>
      <c r="W138" s="24"/>
      <c r="X138" s="24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>
      <c r="C139" s="56"/>
      <c r="D139" s="25" t="s">
        <v>86</v>
      </c>
      <c r="E139" s="50" t="s">
        <v>352</v>
      </c>
      <c r="F139" s="61"/>
      <c r="H139" s="64"/>
      <c r="I139" s="55"/>
      <c r="K139" s="25">
        <v>43.0</v>
      </c>
      <c r="L139" s="25"/>
      <c r="M139" s="31" t="s">
        <v>357</v>
      </c>
      <c r="N139" s="38" t="s">
        <v>240</v>
      </c>
      <c r="O139" s="31" t="s">
        <v>258</v>
      </c>
      <c r="P139" s="31" t="s">
        <v>259</v>
      </c>
      <c r="Q139" s="31" t="s">
        <v>243</v>
      </c>
      <c r="R139" s="32">
        <v>1.0</v>
      </c>
      <c r="S139" s="31" t="s">
        <v>244</v>
      </c>
      <c r="T139" s="31" t="s">
        <v>245</v>
      </c>
      <c r="U139" s="31" t="s">
        <v>245</v>
      </c>
      <c r="V139" s="31" t="s">
        <v>295</v>
      </c>
      <c r="W139" s="24"/>
      <c r="X139" s="24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>
      <c r="C140" s="51"/>
      <c r="D140" s="25" t="s">
        <v>86</v>
      </c>
      <c r="E140" s="50" t="s">
        <v>360</v>
      </c>
      <c r="F140" s="61"/>
      <c r="H140" s="64"/>
      <c r="I140" s="55"/>
      <c r="K140" s="25">
        <v>49.0</v>
      </c>
      <c r="L140" s="25"/>
      <c r="M140" s="31" t="s">
        <v>357</v>
      </c>
      <c r="N140" s="38" t="s">
        <v>240</v>
      </c>
      <c r="O140" s="38" t="s">
        <v>280</v>
      </c>
      <c r="P140" s="31" t="s">
        <v>259</v>
      </c>
      <c r="Q140" s="31" t="s">
        <v>243</v>
      </c>
      <c r="R140" s="32">
        <v>1.0</v>
      </c>
      <c r="S140" s="31" t="s">
        <v>244</v>
      </c>
      <c r="T140" s="31" t="s">
        <v>245</v>
      </c>
      <c r="U140" s="31" t="s">
        <v>245</v>
      </c>
      <c r="V140" s="31" t="s">
        <v>295</v>
      </c>
      <c r="W140" s="24"/>
      <c r="X140" s="24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>
      <c r="C141" s="51"/>
      <c r="D141" s="25" t="s">
        <v>86</v>
      </c>
      <c r="E141" s="50" t="s">
        <v>360</v>
      </c>
      <c r="F141" s="61"/>
      <c r="H141" s="64"/>
      <c r="I141" s="70"/>
      <c r="K141" s="25">
        <v>32.0</v>
      </c>
      <c r="L141" s="25"/>
      <c r="M141" s="31" t="s">
        <v>357</v>
      </c>
      <c r="N141" s="38" t="s">
        <v>240</v>
      </c>
      <c r="O141" s="38" t="s">
        <v>280</v>
      </c>
      <c r="P141" s="31" t="s">
        <v>259</v>
      </c>
      <c r="Q141" s="31" t="s">
        <v>243</v>
      </c>
      <c r="R141" s="32">
        <v>1.0</v>
      </c>
      <c r="S141" s="31" t="s">
        <v>244</v>
      </c>
      <c r="T141" s="31" t="s">
        <v>245</v>
      </c>
      <c r="U141" s="31" t="s">
        <v>245</v>
      </c>
      <c r="V141" s="31" t="s">
        <v>295</v>
      </c>
      <c r="W141" s="24"/>
      <c r="X141" s="24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>
      <c r="C142" s="51"/>
      <c r="D142" s="25" t="s">
        <v>86</v>
      </c>
      <c r="E142" s="50" t="s">
        <v>360</v>
      </c>
      <c r="F142" s="61"/>
      <c r="H142" s="64"/>
      <c r="I142" s="70"/>
      <c r="K142" s="25">
        <v>41.0</v>
      </c>
      <c r="L142" s="25"/>
      <c r="M142" s="31" t="s">
        <v>357</v>
      </c>
      <c r="N142" s="38" t="s">
        <v>240</v>
      </c>
      <c r="O142" s="38" t="s">
        <v>280</v>
      </c>
      <c r="P142" s="31" t="s">
        <v>259</v>
      </c>
      <c r="Q142" s="31" t="s">
        <v>243</v>
      </c>
      <c r="R142" s="32">
        <v>1.0</v>
      </c>
      <c r="S142" s="31" t="s">
        <v>244</v>
      </c>
      <c r="T142" s="31" t="s">
        <v>245</v>
      </c>
      <c r="U142" s="31" t="s">
        <v>245</v>
      </c>
      <c r="V142" s="31" t="s">
        <v>295</v>
      </c>
      <c r="W142" s="24"/>
      <c r="X142" s="24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>
      <c r="C143" s="51"/>
      <c r="D143" s="25" t="s">
        <v>86</v>
      </c>
      <c r="E143" s="50" t="s">
        <v>360</v>
      </c>
      <c r="F143" s="61"/>
      <c r="H143" s="64"/>
      <c r="I143" s="70"/>
      <c r="K143" s="25">
        <v>40.0</v>
      </c>
      <c r="L143" s="25"/>
      <c r="M143" s="31" t="s">
        <v>357</v>
      </c>
      <c r="N143" s="38" t="s">
        <v>240</v>
      </c>
      <c r="O143" s="38" t="s">
        <v>280</v>
      </c>
      <c r="P143" s="31" t="s">
        <v>259</v>
      </c>
      <c r="Q143" s="31" t="s">
        <v>243</v>
      </c>
      <c r="R143" s="32">
        <v>1.0</v>
      </c>
      <c r="S143" s="31" t="s">
        <v>244</v>
      </c>
      <c r="T143" s="31" t="s">
        <v>245</v>
      </c>
      <c r="U143" s="31" t="s">
        <v>245</v>
      </c>
      <c r="V143" s="31" t="s">
        <v>295</v>
      </c>
      <c r="W143" s="24"/>
      <c r="X143" s="24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>
      <c r="C144" s="51"/>
      <c r="D144" s="25" t="s">
        <v>86</v>
      </c>
      <c r="E144" s="50" t="s">
        <v>360</v>
      </c>
      <c r="F144" s="61"/>
      <c r="H144" s="64"/>
      <c r="I144" s="55"/>
      <c r="K144" s="25">
        <v>70.0</v>
      </c>
      <c r="L144" s="25"/>
      <c r="M144" s="31" t="s">
        <v>357</v>
      </c>
      <c r="N144" s="38" t="s">
        <v>240</v>
      </c>
      <c r="O144" s="38" t="s">
        <v>280</v>
      </c>
      <c r="P144" s="31" t="s">
        <v>259</v>
      </c>
      <c r="Q144" s="31" t="s">
        <v>243</v>
      </c>
      <c r="R144" s="32">
        <v>1.0</v>
      </c>
      <c r="S144" s="31" t="s">
        <v>244</v>
      </c>
      <c r="T144" s="31" t="s">
        <v>245</v>
      </c>
      <c r="U144" s="31" t="s">
        <v>245</v>
      </c>
      <c r="V144" s="31" t="s">
        <v>295</v>
      </c>
      <c r="W144" s="24"/>
      <c r="X144" s="24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>
      <c r="C145" s="51"/>
      <c r="D145" s="25" t="s">
        <v>86</v>
      </c>
      <c r="E145" s="50" t="s">
        <v>360</v>
      </c>
      <c r="F145" s="61"/>
      <c r="H145" s="64"/>
      <c r="I145" s="55"/>
      <c r="K145" s="25">
        <v>65.0</v>
      </c>
      <c r="L145" s="25"/>
      <c r="M145" s="31" t="s">
        <v>357</v>
      </c>
      <c r="N145" s="38" t="s">
        <v>240</v>
      </c>
      <c r="O145" s="38" t="s">
        <v>280</v>
      </c>
      <c r="P145" s="31" t="s">
        <v>259</v>
      </c>
      <c r="Q145" s="31" t="s">
        <v>243</v>
      </c>
      <c r="R145" s="32">
        <v>1.0</v>
      </c>
      <c r="S145" s="31" t="s">
        <v>244</v>
      </c>
      <c r="T145" s="31" t="s">
        <v>245</v>
      </c>
      <c r="U145" s="31" t="s">
        <v>245</v>
      </c>
      <c r="V145" s="31" t="s">
        <v>295</v>
      </c>
      <c r="W145" s="24"/>
      <c r="X145" s="24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>
      <c r="C146" s="51"/>
      <c r="D146" s="25" t="s">
        <v>86</v>
      </c>
      <c r="E146" s="50" t="s">
        <v>360</v>
      </c>
      <c r="F146" s="61"/>
      <c r="H146" s="64"/>
      <c r="I146" s="55"/>
      <c r="K146" s="25">
        <v>34.0</v>
      </c>
      <c r="L146" s="25"/>
      <c r="M146" s="31" t="s">
        <v>357</v>
      </c>
      <c r="N146" s="38" t="s">
        <v>240</v>
      </c>
      <c r="O146" s="38" t="s">
        <v>280</v>
      </c>
      <c r="P146" s="31" t="s">
        <v>259</v>
      </c>
      <c r="Q146" s="31" t="s">
        <v>243</v>
      </c>
      <c r="R146" s="32">
        <v>1.0</v>
      </c>
      <c r="S146" s="31" t="s">
        <v>244</v>
      </c>
      <c r="T146" s="31" t="s">
        <v>245</v>
      </c>
      <c r="U146" s="31" t="s">
        <v>245</v>
      </c>
      <c r="V146" s="31" t="s">
        <v>295</v>
      </c>
      <c r="W146" s="24"/>
      <c r="X146" s="24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>
      <c r="C147" s="51"/>
      <c r="D147" s="25" t="s">
        <v>86</v>
      </c>
      <c r="E147" s="50" t="s">
        <v>360</v>
      </c>
      <c r="F147" s="61"/>
      <c r="H147" s="64"/>
      <c r="I147" s="55"/>
      <c r="K147" s="25">
        <v>56.0</v>
      </c>
      <c r="L147" s="25"/>
      <c r="M147" s="31" t="s">
        <v>357</v>
      </c>
      <c r="N147" s="38" t="s">
        <v>240</v>
      </c>
      <c r="O147" s="38" t="s">
        <v>280</v>
      </c>
      <c r="P147" s="31" t="s">
        <v>259</v>
      </c>
      <c r="Q147" s="31" t="s">
        <v>243</v>
      </c>
      <c r="R147" s="32">
        <v>1.0</v>
      </c>
      <c r="S147" s="31" t="s">
        <v>244</v>
      </c>
      <c r="T147" s="31" t="s">
        <v>245</v>
      </c>
      <c r="U147" s="31" t="s">
        <v>245</v>
      </c>
      <c r="V147" s="31" t="s">
        <v>295</v>
      </c>
      <c r="W147" s="24"/>
      <c r="X147" s="24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>
      <c r="C148" s="51"/>
      <c r="D148" s="25" t="s">
        <v>86</v>
      </c>
      <c r="E148" s="50" t="s">
        <v>360</v>
      </c>
      <c r="F148" s="61"/>
      <c r="H148" s="64"/>
      <c r="I148" s="55"/>
      <c r="K148" s="25">
        <v>24.0</v>
      </c>
      <c r="L148" s="25"/>
      <c r="M148" s="31" t="s">
        <v>357</v>
      </c>
      <c r="N148" s="38" t="s">
        <v>240</v>
      </c>
      <c r="O148" s="31" t="s">
        <v>280</v>
      </c>
      <c r="P148" s="31" t="s">
        <v>259</v>
      </c>
      <c r="Q148" s="31" t="s">
        <v>243</v>
      </c>
      <c r="R148" s="32">
        <v>1.0</v>
      </c>
      <c r="S148" s="31" t="s">
        <v>244</v>
      </c>
      <c r="T148" s="31" t="s">
        <v>245</v>
      </c>
      <c r="U148" s="31" t="s">
        <v>245</v>
      </c>
      <c r="V148" s="31" t="s">
        <v>246</v>
      </c>
      <c r="W148" s="24"/>
      <c r="X148" s="24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>
      <c r="C149" s="51"/>
      <c r="D149" s="25" t="s">
        <v>86</v>
      </c>
      <c r="E149" s="50" t="s">
        <v>360</v>
      </c>
      <c r="F149" s="61"/>
      <c r="H149" s="64"/>
      <c r="I149" s="55"/>
      <c r="K149" s="25">
        <v>18.0</v>
      </c>
      <c r="L149" s="25"/>
      <c r="M149" s="31" t="s">
        <v>357</v>
      </c>
      <c r="N149" s="38" t="s">
        <v>240</v>
      </c>
      <c r="O149" s="31" t="s">
        <v>280</v>
      </c>
      <c r="P149" s="31" t="s">
        <v>259</v>
      </c>
      <c r="Q149" s="31" t="s">
        <v>243</v>
      </c>
      <c r="R149" s="32">
        <v>1.0</v>
      </c>
      <c r="S149" s="31" t="s">
        <v>244</v>
      </c>
      <c r="T149" s="31" t="s">
        <v>245</v>
      </c>
      <c r="U149" s="31" t="s">
        <v>245</v>
      </c>
      <c r="V149" s="31" t="s">
        <v>246</v>
      </c>
      <c r="W149" s="24"/>
      <c r="X149" s="24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>
      <c r="C150" s="51"/>
      <c r="D150" s="25" t="s">
        <v>86</v>
      </c>
      <c r="E150" s="50" t="s">
        <v>360</v>
      </c>
      <c r="F150" s="61"/>
      <c r="H150" s="64"/>
      <c r="I150" s="55"/>
      <c r="K150" s="25">
        <v>7.0</v>
      </c>
      <c r="L150" s="25"/>
      <c r="M150" s="31" t="s">
        <v>357</v>
      </c>
      <c r="N150" s="38" t="s">
        <v>240</v>
      </c>
      <c r="O150" s="31" t="s">
        <v>280</v>
      </c>
      <c r="P150" s="31" t="s">
        <v>259</v>
      </c>
      <c r="Q150" s="31" t="s">
        <v>243</v>
      </c>
      <c r="R150" s="32">
        <v>1.0</v>
      </c>
      <c r="S150" s="31" t="s">
        <v>244</v>
      </c>
      <c r="T150" s="31" t="s">
        <v>245</v>
      </c>
      <c r="U150" s="31" t="s">
        <v>245</v>
      </c>
      <c r="V150" s="31" t="s">
        <v>246</v>
      </c>
      <c r="W150" s="24"/>
      <c r="X150" s="24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>
      <c r="C151" s="51"/>
      <c r="D151" s="25" t="s">
        <v>86</v>
      </c>
      <c r="E151" s="50" t="s">
        <v>360</v>
      </c>
      <c r="F151" s="61"/>
      <c r="H151" s="64"/>
      <c r="I151" s="55"/>
      <c r="K151" s="25">
        <v>14.0</v>
      </c>
      <c r="L151" s="25"/>
      <c r="M151" s="31" t="s">
        <v>357</v>
      </c>
      <c r="N151" s="38" t="s">
        <v>240</v>
      </c>
      <c r="O151" s="31" t="s">
        <v>280</v>
      </c>
      <c r="P151" s="31" t="s">
        <v>259</v>
      </c>
      <c r="Q151" s="31" t="s">
        <v>243</v>
      </c>
      <c r="R151" s="32">
        <v>1.0</v>
      </c>
      <c r="S151" s="31" t="s">
        <v>244</v>
      </c>
      <c r="T151" s="31" t="s">
        <v>245</v>
      </c>
      <c r="U151" s="31" t="s">
        <v>245</v>
      </c>
      <c r="V151" s="31" t="s">
        <v>246</v>
      </c>
      <c r="W151" s="24"/>
      <c r="X151" s="24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>
      <c r="C152" s="51"/>
      <c r="D152" s="25" t="s">
        <v>86</v>
      </c>
      <c r="E152" s="50" t="s">
        <v>360</v>
      </c>
      <c r="F152" s="61"/>
      <c r="H152" s="64"/>
      <c r="I152" s="55"/>
      <c r="K152" s="25">
        <v>29.0</v>
      </c>
      <c r="L152" s="25"/>
      <c r="M152" s="31" t="s">
        <v>357</v>
      </c>
      <c r="N152" s="38" t="s">
        <v>240</v>
      </c>
      <c r="O152" s="31" t="s">
        <v>280</v>
      </c>
      <c r="P152" s="31" t="s">
        <v>259</v>
      </c>
      <c r="Q152" s="31" t="s">
        <v>243</v>
      </c>
      <c r="R152" s="32">
        <v>1.0</v>
      </c>
      <c r="S152" s="31" t="s">
        <v>244</v>
      </c>
      <c r="T152" s="31" t="s">
        <v>245</v>
      </c>
      <c r="U152" s="31" t="s">
        <v>245</v>
      </c>
      <c r="V152" s="31" t="s">
        <v>246</v>
      </c>
      <c r="W152" s="24"/>
      <c r="X152" s="24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>
      <c r="C153" s="51"/>
      <c r="D153" s="25" t="s">
        <v>86</v>
      </c>
      <c r="E153" s="50" t="s">
        <v>360</v>
      </c>
      <c r="F153" s="61"/>
      <c r="H153" s="64"/>
      <c r="I153" s="55"/>
      <c r="K153" s="25">
        <v>14.0</v>
      </c>
      <c r="L153" s="25"/>
      <c r="M153" s="31" t="s">
        <v>357</v>
      </c>
      <c r="N153" s="38" t="s">
        <v>240</v>
      </c>
      <c r="O153" s="31" t="s">
        <v>280</v>
      </c>
      <c r="P153" s="31" t="s">
        <v>259</v>
      </c>
      <c r="Q153" s="31" t="s">
        <v>243</v>
      </c>
      <c r="R153" s="32">
        <v>1.0</v>
      </c>
      <c r="S153" s="31" t="s">
        <v>244</v>
      </c>
      <c r="T153" s="31" t="s">
        <v>245</v>
      </c>
      <c r="U153" s="31" t="s">
        <v>245</v>
      </c>
      <c r="V153" s="31" t="s">
        <v>246</v>
      </c>
      <c r="W153" s="24"/>
      <c r="X153" s="24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>
      <c r="C154" s="56"/>
      <c r="D154" s="25" t="s">
        <v>86</v>
      </c>
      <c r="E154" s="50" t="s">
        <v>375</v>
      </c>
      <c r="F154" s="61"/>
      <c r="H154" s="64"/>
      <c r="I154" s="55"/>
      <c r="K154" s="25">
        <v>33.0</v>
      </c>
      <c r="L154" s="25"/>
      <c r="M154" s="31" t="s">
        <v>312</v>
      </c>
      <c r="N154" s="38" t="s">
        <v>240</v>
      </c>
      <c r="O154" s="31" t="s">
        <v>241</v>
      </c>
      <c r="P154" s="31" t="s">
        <v>380</v>
      </c>
      <c r="Q154" s="31" t="s">
        <v>243</v>
      </c>
      <c r="R154" s="32">
        <v>1.0</v>
      </c>
      <c r="S154" s="31" t="s">
        <v>244</v>
      </c>
      <c r="T154" s="31" t="s">
        <v>245</v>
      </c>
      <c r="U154" s="31" t="s">
        <v>250</v>
      </c>
      <c r="V154" s="31" t="s">
        <v>246</v>
      </c>
      <c r="W154" s="24"/>
      <c r="X154" s="24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>
      <c r="C155" s="56"/>
      <c r="D155" s="25" t="s">
        <v>86</v>
      </c>
      <c r="E155" s="50" t="s">
        <v>375</v>
      </c>
      <c r="F155" s="61"/>
      <c r="H155" s="64"/>
      <c r="I155" s="55"/>
      <c r="K155" s="25">
        <v>27.0</v>
      </c>
      <c r="L155" s="25"/>
      <c r="M155" s="31" t="s">
        <v>312</v>
      </c>
      <c r="N155" s="38" t="s">
        <v>240</v>
      </c>
      <c r="O155" s="31" t="s">
        <v>241</v>
      </c>
      <c r="P155" s="31" t="s">
        <v>380</v>
      </c>
      <c r="Q155" s="31" t="s">
        <v>243</v>
      </c>
      <c r="R155" s="32">
        <v>1.0</v>
      </c>
      <c r="S155" s="31" t="s">
        <v>244</v>
      </c>
      <c r="T155" s="31" t="s">
        <v>245</v>
      </c>
      <c r="U155" s="31" t="s">
        <v>250</v>
      </c>
      <c r="V155" s="31" t="s">
        <v>246</v>
      </c>
      <c r="W155" s="24"/>
      <c r="X155" s="24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>
      <c r="C156" s="56"/>
      <c r="D156" s="25" t="s">
        <v>86</v>
      </c>
      <c r="E156" s="50" t="s">
        <v>382</v>
      </c>
      <c r="F156" s="71"/>
      <c r="H156" s="64"/>
      <c r="I156" s="55"/>
      <c r="K156" s="25">
        <v>34.0</v>
      </c>
      <c r="L156" s="25"/>
      <c r="M156" s="31" t="s">
        <v>312</v>
      </c>
      <c r="N156" s="38" t="s">
        <v>240</v>
      </c>
      <c r="O156" s="31" t="s">
        <v>280</v>
      </c>
      <c r="P156" s="31" t="s">
        <v>259</v>
      </c>
      <c r="Q156" s="31" t="s">
        <v>243</v>
      </c>
      <c r="R156" s="32">
        <v>1.0</v>
      </c>
      <c r="S156" s="31" t="s">
        <v>244</v>
      </c>
      <c r="T156" s="31" t="s">
        <v>245</v>
      </c>
      <c r="U156" s="31" t="s">
        <v>245</v>
      </c>
      <c r="V156" s="31" t="s">
        <v>246</v>
      </c>
      <c r="W156" s="24"/>
      <c r="X156" s="24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>
      <c r="C157" s="56"/>
      <c r="D157" s="25" t="s">
        <v>86</v>
      </c>
      <c r="E157" s="50" t="s">
        <v>382</v>
      </c>
      <c r="F157" s="71"/>
      <c r="H157" s="64"/>
      <c r="I157" s="55"/>
      <c r="K157" s="25">
        <v>35.0</v>
      </c>
      <c r="L157" s="25"/>
      <c r="M157" s="31" t="s">
        <v>312</v>
      </c>
      <c r="N157" s="38" t="s">
        <v>240</v>
      </c>
      <c r="O157" s="31" t="s">
        <v>280</v>
      </c>
      <c r="P157" s="31" t="s">
        <v>259</v>
      </c>
      <c r="Q157" s="31" t="s">
        <v>243</v>
      </c>
      <c r="R157" s="32">
        <v>1.0</v>
      </c>
      <c r="S157" s="31" t="s">
        <v>244</v>
      </c>
      <c r="T157" s="31" t="s">
        <v>245</v>
      </c>
      <c r="U157" s="31" t="s">
        <v>245</v>
      </c>
      <c r="V157" s="31" t="s">
        <v>246</v>
      </c>
      <c r="W157" s="24"/>
      <c r="X157" s="24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>
      <c r="C158" s="56"/>
      <c r="D158" s="25" t="s">
        <v>86</v>
      </c>
      <c r="E158" s="50" t="s">
        <v>388</v>
      </c>
      <c r="F158" s="61"/>
      <c r="H158" s="64"/>
      <c r="I158" s="72"/>
      <c r="K158" s="25">
        <v>23.0</v>
      </c>
      <c r="L158" s="25"/>
      <c r="M158" s="31" t="s">
        <v>239</v>
      </c>
      <c r="N158" s="38" t="s">
        <v>240</v>
      </c>
      <c r="O158" s="31" t="s">
        <v>280</v>
      </c>
      <c r="P158" s="31" t="s">
        <v>259</v>
      </c>
      <c r="Q158" s="31" t="s">
        <v>243</v>
      </c>
      <c r="R158" s="32">
        <v>1.0</v>
      </c>
      <c r="S158" s="31" t="s">
        <v>244</v>
      </c>
      <c r="T158" s="31" t="s">
        <v>245</v>
      </c>
      <c r="U158" s="31" t="s">
        <v>245</v>
      </c>
      <c r="V158" s="31" t="s">
        <v>295</v>
      </c>
      <c r="W158" s="24"/>
      <c r="X158" s="24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>
      <c r="C159" s="51"/>
      <c r="D159" s="25" t="s">
        <v>115</v>
      </c>
      <c r="E159" s="50" t="s">
        <v>392</v>
      </c>
      <c r="F159" s="73"/>
      <c r="H159" s="74"/>
      <c r="I159" s="55"/>
      <c r="K159" s="25">
        <v>15.0</v>
      </c>
      <c r="L159" s="25"/>
      <c r="M159" s="31" t="s">
        <v>312</v>
      </c>
      <c r="N159" s="31" t="s">
        <v>240</v>
      </c>
      <c r="O159" s="31" t="s">
        <v>258</v>
      </c>
      <c r="P159" s="31" t="s">
        <v>259</v>
      </c>
      <c r="Q159" s="31" t="s">
        <v>243</v>
      </c>
      <c r="R159" s="32">
        <v>1.0</v>
      </c>
      <c r="S159" s="31" t="s">
        <v>244</v>
      </c>
      <c r="T159" s="31" t="s">
        <v>250</v>
      </c>
      <c r="U159" s="31" t="s">
        <v>245</v>
      </c>
      <c r="V159" s="25" t="s">
        <v>246</v>
      </c>
      <c r="W159" s="24"/>
      <c r="X159" s="24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>
      <c r="C160" s="51"/>
      <c r="D160" s="25" t="s">
        <v>115</v>
      </c>
      <c r="E160" s="50" t="s">
        <v>392</v>
      </c>
      <c r="F160" s="75"/>
      <c r="H160" s="74"/>
      <c r="I160" s="55"/>
      <c r="K160" s="25">
        <v>18.0</v>
      </c>
      <c r="L160" s="25"/>
      <c r="M160" s="31" t="s">
        <v>312</v>
      </c>
      <c r="N160" s="31" t="s">
        <v>240</v>
      </c>
      <c r="O160" s="31" t="s">
        <v>258</v>
      </c>
      <c r="P160" s="31" t="s">
        <v>259</v>
      </c>
      <c r="Q160" s="31" t="s">
        <v>243</v>
      </c>
      <c r="R160" s="32">
        <v>1.0</v>
      </c>
      <c r="S160" s="31" t="s">
        <v>244</v>
      </c>
      <c r="T160" s="31" t="s">
        <v>250</v>
      </c>
      <c r="U160" s="31" t="s">
        <v>245</v>
      </c>
      <c r="V160" s="25" t="s">
        <v>295</v>
      </c>
      <c r="W160" s="24"/>
      <c r="X160" s="24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>
      <c r="C161" s="51"/>
      <c r="D161" s="25" t="s">
        <v>115</v>
      </c>
      <c r="E161" s="50" t="s">
        <v>392</v>
      </c>
      <c r="F161" s="76"/>
      <c r="H161" s="74"/>
      <c r="I161" s="55"/>
      <c r="K161" s="25">
        <v>250.0</v>
      </c>
      <c r="L161" s="25"/>
      <c r="M161" s="31" t="s">
        <v>312</v>
      </c>
      <c r="N161" s="31" t="s">
        <v>240</v>
      </c>
      <c r="O161" s="31" t="s">
        <v>258</v>
      </c>
      <c r="P161" s="31" t="s">
        <v>259</v>
      </c>
      <c r="Q161" s="31" t="s">
        <v>243</v>
      </c>
      <c r="R161" s="32">
        <v>1.0</v>
      </c>
      <c r="S161" s="31" t="s">
        <v>244</v>
      </c>
      <c r="T161" s="31" t="s">
        <v>250</v>
      </c>
      <c r="U161" s="31" t="s">
        <v>250</v>
      </c>
      <c r="V161" s="25" t="s">
        <v>246</v>
      </c>
      <c r="W161" s="24"/>
      <c r="X161" s="24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>
      <c r="C162" s="51"/>
      <c r="D162" s="25" t="s">
        <v>115</v>
      </c>
      <c r="E162" s="50" t="s">
        <v>392</v>
      </c>
      <c r="F162" s="76"/>
      <c r="H162" s="74"/>
      <c r="I162" s="55"/>
      <c r="K162" s="25">
        <v>260.0</v>
      </c>
      <c r="L162" s="25"/>
      <c r="M162" s="31" t="s">
        <v>312</v>
      </c>
      <c r="N162" s="31" t="s">
        <v>240</v>
      </c>
      <c r="O162" s="31" t="s">
        <v>258</v>
      </c>
      <c r="P162" s="31" t="s">
        <v>259</v>
      </c>
      <c r="Q162" s="31" t="s">
        <v>243</v>
      </c>
      <c r="R162" s="32">
        <v>1.0</v>
      </c>
      <c r="S162" s="31" t="s">
        <v>244</v>
      </c>
      <c r="T162" s="31" t="s">
        <v>250</v>
      </c>
      <c r="U162" s="31" t="s">
        <v>250</v>
      </c>
      <c r="V162" s="25" t="s">
        <v>295</v>
      </c>
      <c r="W162" s="24"/>
      <c r="X162" s="24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</row>
    <row r="163">
      <c r="C163" s="51"/>
      <c r="D163" s="25" t="s">
        <v>115</v>
      </c>
      <c r="E163" s="50" t="s">
        <v>392</v>
      </c>
      <c r="F163" s="76"/>
      <c r="H163" s="74"/>
      <c r="I163" s="55"/>
      <c r="K163" s="25">
        <v>92.0</v>
      </c>
      <c r="L163" s="25"/>
      <c r="M163" s="31" t="s">
        <v>312</v>
      </c>
      <c r="N163" s="31" t="s">
        <v>240</v>
      </c>
      <c r="O163" s="31" t="s">
        <v>258</v>
      </c>
      <c r="P163" s="31" t="s">
        <v>259</v>
      </c>
      <c r="Q163" s="31" t="s">
        <v>243</v>
      </c>
      <c r="R163" s="32">
        <v>1.0</v>
      </c>
      <c r="S163" s="31" t="s">
        <v>244</v>
      </c>
      <c r="T163" s="31" t="s">
        <v>250</v>
      </c>
      <c r="U163" s="31" t="s">
        <v>250</v>
      </c>
      <c r="V163" s="25" t="s">
        <v>246</v>
      </c>
      <c r="W163" s="24"/>
      <c r="X163" s="24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</row>
    <row r="164">
      <c r="C164" s="51"/>
      <c r="D164" s="25" t="s">
        <v>115</v>
      </c>
      <c r="E164" s="50" t="s">
        <v>392</v>
      </c>
      <c r="F164" s="76"/>
      <c r="H164" s="74"/>
      <c r="I164" s="55"/>
      <c r="K164" s="25">
        <v>54.0</v>
      </c>
      <c r="L164" s="25"/>
      <c r="M164" s="31" t="s">
        <v>312</v>
      </c>
      <c r="N164" s="31" t="s">
        <v>240</v>
      </c>
      <c r="O164" s="31" t="s">
        <v>258</v>
      </c>
      <c r="P164" s="31" t="s">
        <v>259</v>
      </c>
      <c r="Q164" s="31" t="s">
        <v>243</v>
      </c>
      <c r="R164" s="32">
        <v>1.0</v>
      </c>
      <c r="S164" s="31" t="s">
        <v>244</v>
      </c>
      <c r="T164" s="31" t="s">
        <v>250</v>
      </c>
      <c r="U164" s="31" t="s">
        <v>250</v>
      </c>
      <c r="V164" s="25" t="s">
        <v>295</v>
      </c>
      <c r="W164" s="24"/>
      <c r="X164" s="24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</row>
    <row r="165">
      <c r="C165" s="51"/>
      <c r="D165" s="25" t="s">
        <v>115</v>
      </c>
      <c r="E165" s="50" t="s">
        <v>392</v>
      </c>
      <c r="F165" s="76"/>
      <c r="H165" s="74"/>
      <c r="I165" s="55"/>
      <c r="K165" s="25">
        <v>116.0</v>
      </c>
      <c r="L165" s="25"/>
      <c r="M165" s="31" t="s">
        <v>312</v>
      </c>
      <c r="N165" s="31" t="s">
        <v>240</v>
      </c>
      <c r="O165" s="31" t="s">
        <v>258</v>
      </c>
      <c r="P165" s="31" t="s">
        <v>259</v>
      </c>
      <c r="Q165" s="31" t="s">
        <v>243</v>
      </c>
      <c r="R165" s="32">
        <v>1.0</v>
      </c>
      <c r="S165" s="31" t="s">
        <v>244</v>
      </c>
      <c r="T165" s="31" t="s">
        <v>250</v>
      </c>
      <c r="U165" s="31" t="s">
        <v>250</v>
      </c>
      <c r="V165" s="25" t="s">
        <v>246</v>
      </c>
      <c r="W165" s="24"/>
      <c r="X165" s="24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</row>
    <row r="166">
      <c r="C166" s="51"/>
      <c r="D166" s="25" t="s">
        <v>115</v>
      </c>
      <c r="E166" s="50" t="s">
        <v>392</v>
      </c>
      <c r="F166" s="76"/>
      <c r="H166" s="74"/>
      <c r="I166" s="55"/>
      <c r="K166" s="25">
        <v>113.0</v>
      </c>
      <c r="L166" s="25"/>
      <c r="M166" s="31" t="s">
        <v>312</v>
      </c>
      <c r="N166" s="31" t="s">
        <v>240</v>
      </c>
      <c r="O166" s="31" t="s">
        <v>258</v>
      </c>
      <c r="P166" s="31" t="s">
        <v>259</v>
      </c>
      <c r="Q166" s="31" t="s">
        <v>243</v>
      </c>
      <c r="R166" s="32">
        <v>1.0</v>
      </c>
      <c r="S166" s="31" t="s">
        <v>244</v>
      </c>
      <c r="T166" s="31" t="s">
        <v>250</v>
      </c>
      <c r="U166" s="31" t="s">
        <v>250</v>
      </c>
      <c r="V166" s="25" t="s">
        <v>295</v>
      </c>
      <c r="W166" s="24"/>
      <c r="X166" s="24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</row>
    <row r="167">
      <c r="C167" s="51"/>
      <c r="D167" s="25" t="s">
        <v>115</v>
      </c>
      <c r="E167" s="50" t="s">
        <v>392</v>
      </c>
      <c r="F167" s="76"/>
      <c r="H167" s="74"/>
      <c r="I167" s="55"/>
      <c r="K167" s="25">
        <v>93.0</v>
      </c>
      <c r="L167" s="25"/>
      <c r="M167" s="31" t="s">
        <v>312</v>
      </c>
      <c r="N167" s="31" t="s">
        <v>240</v>
      </c>
      <c r="O167" s="31" t="s">
        <v>258</v>
      </c>
      <c r="P167" s="31" t="s">
        <v>259</v>
      </c>
      <c r="Q167" s="31" t="s">
        <v>243</v>
      </c>
      <c r="R167" s="32">
        <v>1.0</v>
      </c>
      <c r="S167" s="31" t="s">
        <v>244</v>
      </c>
      <c r="T167" s="31" t="s">
        <v>250</v>
      </c>
      <c r="U167" s="31" t="s">
        <v>250</v>
      </c>
      <c r="V167" s="25" t="s">
        <v>246</v>
      </c>
      <c r="W167" s="24"/>
      <c r="X167" s="24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</row>
    <row r="168">
      <c r="C168" s="51"/>
      <c r="D168" s="25" t="s">
        <v>115</v>
      </c>
      <c r="E168" s="50" t="s">
        <v>392</v>
      </c>
      <c r="F168" s="76"/>
      <c r="H168" s="74"/>
      <c r="I168" s="55"/>
      <c r="K168" s="25">
        <v>92.0</v>
      </c>
      <c r="L168" s="25"/>
      <c r="M168" s="31" t="s">
        <v>312</v>
      </c>
      <c r="N168" s="31" t="s">
        <v>240</v>
      </c>
      <c r="O168" s="31" t="s">
        <v>258</v>
      </c>
      <c r="P168" s="31" t="s">
        <v>259</v>
      </c>
      <c r="Q168" s="31" t="s">
        <v>243</v>
      </c>
      <c r="R168" s="32">
        <v>1.0</v>
      </c>
      <c r="S168" s="31" t="s">
        <v>244</v>
      </c>
      <c r="T168" s="31" t="s">
        <v>250</v>
      </c>
      <c r="U168" s="31" t="s">
        <v>250</v>
      </c>
      <c r="V168" s="25" t="s">
        <v>295</v>
      </c>
      <c r="W168" s="24"/>
      <c r="X168" s="24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</row>
    <row r="169">
      <c r="C169" s="77"/>
      <c r="D169" s="25" t="s">
        <v>115</v>
      </c>
      <c r="E169" s="50" t="s">
        <v>405</v>
      </c>
      <c r="F169" s="71"/>
      <c r="H169" s="64"/>
      <c r="K169" s="25">
        <v>73.0</v>
      </c>
      <c r="L169" s="25"/>
      <c r="M169" s="25" t="s">
        <v>239</v>
      </c>
      <c r="N169" s="25" t="s">
        <v>240</v>
      </c>
      <c r="O169" s="25" t="s">
        <v>258</v>
      </c>
      <c r="P169" s="31" t="s">
        <v>259</v>
      </c>
      <c r="Q169" s="25" t="s">
        <v>243</v>
      </c>
      <c r="R169" s="32">
        <v>1.0</v>
      </c>
      <c r="S169" s="25" t="s">
        <v>410</v>
      </c>
      <c r="T169" s="25" t="s">
        <v>250</v>
      </c>
      <c r="U169" s="25" t="s">
        <v>245</v>
      </c>
      <c r="V169" s="25" t="s">
        <v>246</v>
      </c>
      <c r="W169" s="44"/>
      <c r="X169" s="44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</row>
    <row r="170">
      <c r="C170" s="77"/>
      <c r="D170" s="25" t="s">
        <v>115</v>
      </c>
      <c r="E170" s="50" t="s">
        <v>405</v>
      </c>
      <c r="F170" s="71"/>
      <c r="H170" s="64"/>
      <c r="K170" s="78">
        <v>184.0</v>
      </c>
      <c r="L170" s="78"/>
      <c r="M170" s="25" t="s">
        <v>239</v>
      </c>
      <c r="N170" s="25" t="s">
        <v>240</v>
      </c>
      <c r="O170" s="25" t="s">
        <v>258</v>
      </c>
      <c r="P170" s="31" t="s">
        <v>259</v>
      </c>
      <c r="Q170" s="25" t="s">
        <v>243</v>
      </c>
      <c r="R170" s="32">
        <v>1.0</v>
      </c>
      <c r="S170" s="25" t="s">
        <v>410</v>
      </c>
      <c r="T170" s="25" t="s">
        <v>250</v>
      </c>
      <c r="U170" s="25" t="s">
        <v>245</v>
      </c>
      <c r="V170" s="25" t="s">
        <v>246</v>
      </c>
      <c r="W170" s="44"/>
      <c r="X170" s="44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</row>
    <row r="171">
      <c r="C171" s="77"/>
      <c r="D171" s="79" t="s">
        <v>115</v>
      </c>
      <c r="E171" s="80" t="s">
        <v>405</v>
      </c>
      <c r="F171" s="71"/>
      <c r="G171" s="83"/>
      <c r="H171" s="84"/>
      <c r="I171" s="83"/>
      <c r="J171" s="83"/>
      <c r="K171" s="83">
        <v>128.0</v>
      </c>
      <c r="L171" s="83"/>
      <c r="M171" s="76" t="s">
        <v>239</v>
      </c>
      <c r="N171" s="83" t="s">
        <v>240</v>
      </c>
      <c r="O171" s="83" t="s">
        <v>258</v>
      </c>
      <c r="P171" s="31" t="s">
        <v>259</v>
      </c>
      <c r="Q171" s="83" t="s">
        <v>243</v>
      </c>
      <c r="R171" s="32">
        <v>1.0</v>
      </c>
      <c r="S171" s="83" t="s">
        <v>410</v>
      </c>
      <c r="T171" s="83" t="s">
        <v>250</v>
      </c>
      <c r="U171" s="83" t="s">
        <v>245</v>
      </c>
      <c r="V171" s="83" t="s">
        <v>246</v>
      </c>
      <c r="W171" s="85"/>
      <c r="X171" s="85"/>
      <c r="Y171" s="26"/>
      <c r="Z171" s="26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</row>
    <row r="172">
      <c r="C172" s="77"/>
      <c r="D172" s="79" t="s">
        <v>115</v>
      </c>
      <c r="E172" s="80" t="s">
        <v>405</v>
      </c>
      <c r="F172" s="71"/>
      <c r="G172" s="83"/>
      <c r="H172" s="84"/>
      <c r="I172" s="83"/>
      <c r="J172" s="83"/>
      <c r="K172" s="83">
        <v>129.0</v>
      </c>
      <c r="L172" s="83"/>
      <c r="M172" s="76" t="s">
        <v>239</v>
      </c>
      <c r="N172" s="83" t="s">
        <v>240</v>
      </c>
      <c r="O172" s="83" t="s">
        <v>258</v>
      </c>
      <c r="P172" s="31" t="s">
        <v>259</v>
      </c>
      <c r="Q172" s="83" t="s">
        <v>243</v>
      </c>
      <c r="R172" s="32">
        <v>1.0</v>
      </c>
      <c r="S172" s="83" t="s">
        <v>410</v>
      </c>
      <c r="T172" s="83" t="s">
        <v>250</v>
      </c>
      <c r="U172" s="83" t="s">
        <v>245</v>
      </c>
      <c r="V172" s="83" t="s">
        <v>246</v>
      </c>
      <c r="W172" s="85"/>
      <c r="X172" s="85"/>
      <c r="Y172" s="26"/>
      <c r="Z172" s="26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</row>
    <row r="173">
      <c r="C173" s="77"/>
      <c r="D173" s="79" t="s">
        <v>115</v>
      </c>
      <c r="E173" s="80" t="s">
        <v>405</v>
      </c>
      <c r="F173" s="71"/>
      <c r="G173" s="83"/>
      <c r="H173" s="84"/>
      <c r="I173" s="38"/>
      <c r="J173" s="83"/>
      <c r="K173" s="83">
        <v>16.0</v>
      </c>
      <c r="L173" s="83"/>
      <c r="M173" s="87" t="s">
        <v>239</v>
      </c>
      <c r="N173" s="38" t="s">
        <v>240</v>
      </c>
      <c r="O173" s="38" t="s">
        <v>258</v>
      </c>
      <c r="P173" s="31" t="s">
        <v>259</v>
      </c>
      <c r="Q173" s="38" t="s">
        <v>243</v>
      </c>
      <c r="R173" s="32">
        <v>1.0</v>
      </c>
      <c r="S173" s="38" t="s">
        <v>336</v>
      </c>
      <c r="T173" s="38" t="s">
        <v>250</v>
      </c>
      <c r="U173" s="38" t="s">
        <v>245</v>
      </c>
      <c r="V173" s="83" t="s">
        <v>246</v>
      </c>
      <c r="W173" s="88"/>
      <c r="X173" s="88"/>
      <c r="Y173" s="89"/>
      <c r="Z173" s="89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</row>
    <row r="174">
      <c r="C174" s="77"/>
      <c r="D174" s="79" t="s">
        <v>115</v>
      </c>
      <c r="E174" s="80" t="s">
        <v>405</v>
      </c>
      <c r="F174" s="71"/>
      <c r="G174" s="83"/>
      <c r="H174" s="84"/>
      <c r="I174" s="38"/>
      <c r="J174" s="90"/>
      <c r="K174" s="78">
        <v>46.0</v>
      </c>
      <c r="L174" s="78"/>
      <c r="M174" s="87" t="s">
        <v>239</v>
      </c>
      <c r="N174" s="38" t="s">
        <v>240</v>
      </c>
      <c r="O174" s="38" t="s">
        <v>258</v>
      </c>
      <c r="P174" s="31" t="s">
        <v>259</v>
      </c>
      <c r="Q174" s="38" t="s">
        <v>243</v>
      </c>
      <c r="R174" s="32">
        <v>1.0</v>
      </c>
      <c r="S174" s="38" t="s">
        <v>336</v>
      </c>
      <c r="T174" s="38" t="s">
        <v>250</v>
      </c>
      <c r="U174" s="38" t="s">
        <v>245</v>
      </c>
      <c r="V174" s="83" t="s">
        <v>246</v>
      </c>
      <c r="W174" s="88"/>
      <c r="X174" s="88"/>
      <c r="Y174" s="89"/>
      <c r="Z174" s="89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</row>
    <row r="175">
      <c r="C175" s="77"/>
      <c r="D175" s="79" t="s">
        <v>115</v>
      </c>
      <c r="E175" s="80" t="s">
        <v>405</v>
      </c>
      <c r="F175" s="71"/>
      <c r="G175" s="83"/>
      <c r="H175" s="84"/>
      <c r="I175" s="38"/>
      <c r="J175" s="83"/>
      <c r="K175" s="83">
        <v>38.0</v>
      </c>
      <c r="L175" s="83"/>
      <c r="M175" s="87" t="s">
        <v>239</v>
      </c>
      <c r="N175" s="38" t="s">
        <v>240</v>
      </c>
      <c r="O175" s="38" t="s">
        <v>258</v>
      </c>
      <c r="P175" s="31" t="s">
        <v>259</v>
      </c>
      <c r="Q175" s="38" t="s">
        <v>243</v>
      </c>
      <c r="R175" s="32">
        <v>1.0</v>
      </c>
      <c r="S175" s="38" t="s">
        <v>336</v>
      </c>
      <c r="T175" s="38" t="s">
        <v>250</v>
      </c>
      <c r="U175" s="38" t="s">
        <v>245</v>
      </c>
      <c r="V175" s="83" t="s">
        <v>246</v>
      </c>
      <c r="W175" s="88"/>
      <c r="X175" s="88"/>
      <c r="Y175" s="89"/>
      <c r="Z175" s="89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</row>
    <row r="176">
      <c r="C176" s="77"/>
      <c r="D176" s="79" t="s">
        <v>115</v>
      </c>
      <c r="E176" s="80" t="s">
        <v>405</v>
      </c>
      <c r="F176" s="71"/>
      <c r="G176" s="83"/>
      <c r="H176" s="84"/>
      <c r="I176" s="38"/>
      <c r="J176" s="83"/>
      <c r="K176" s="83">
        <v>24.0</v>
      </c>
      <c r="L176" s="83"/>
      <c r="M176" s="87" t="s">
        <v>239</v>
      </c>
      <c r="N176" s="38" t="s">
        <v>240</v>
      </c>
      <c r="O176" s="38" t="s">
        <v>258</v>
      </c>
      <c r="P176" s="31" t="s">
        <v>259</v>
      </c>
      <c r="Q176" s="38" t="s">
        <v>243</v>
      </c>
      <c r="R176" s="32">
        <v>1.0</v>
      </c>
      <c r="S176" s="38" t="s">
        <v>336</v>
      </c>
      <c r="T176" s="38" t="s">
        <v>250</v>
      </c>
      <c r="U176" s="38" t="s">
        <v>245</v>
      </c>
      <c r="V176" s="83" t="s">
        <v>246</v>
      </c>
      <c r="W176" s="88"/>
      <c r="X176" s="88"/>
      <c r="Y176" s="89"/>
      <c r="Z176" s="89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</row>
    <row r="177">
      <c r="C177" s="77"/>
      <c r="D177" s="79" t="s">
        <v>115</v>
      </c>
      <c r="E177" s="80" t="s">
        <v>405</v>
      </c>
      <c r="F177" s="71"/>
      <c r="G177" s="83"/>
      <c r="H177" s="84"/>
      <c r="I177" s="38"/>
      <c r="J177" s="83"/>
      <c r="K177" s="83">
        <v>104.0</v>
      </c>
      <c r="L177" s="83"/>
      <c r="M177" s="87" t="s">
        <v>239</v>
      </c>
      <c r="N177" s="38" t="s">
        <v>240</v>
      </c>
      <c r="O177" s="38" t="s">
        <v>258</v>
      </c>
      <c r="P177" s="31" t="s">
        <v>259</v>
      </c>
      <c r="Q177" s="38" t="s">
        <v>243</v>
      </c>
      <c r="R177" s="32">
        <v>1.0</v>
      </c>
      <c r="S177" s="38" t="s">
        <v>244</v>
      </c>
      <c r="T177" s="38" t="s">
        <v>250</v>
      </c>
      <c r="U177" s="38" t="s">
        <v>245</v>
      </c>
      <c r="V177" s="83" t="s">
        <v>295</v>
      </c>
      <c r="W177" s="88"/>
      <c r="X177" s="88"/>
      <c r="Y177" s="89"/>
      <c r="Z177" s="89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</row>
    <row r="178">
      <c r="C178" s="77"/>
      <c r="D178" s="79" t="s">
        <v>115</v>
      </c>
      <c r="E178" s="80" t="s">
        <v>405</v>
      </c>
      <c r="F178" s="71"/>
      <c r="G178" s="83"/>
      <c r="H178" s="84"/>
      <c r="I178" s="38"/>
      <c r="J178" s="90"/>
      <c r="K178" s="78">
        <v>69.0</v>
      </c>
      <c r="L178" s="78"/>
      <c r="M178" s="87" t="s">
        <v>239</v>
      </c>
      <c r="N178" s="38" t="s">
        <v>240</v>
      </c>
      <c r="O178" s="38" t="s">
        <v>258</v>
      </c>
      <c r="P178" s="31" t="s">
        <v>259</v>
      </c>
      <c r="Q178" s="38" t="s">
        <v>243</v>
      </c>
      <c r="R178" s="32">
        <v>1.0</v>
      </c>
      <c r="S178" s="38" t="s">
        <v>244</v>
      </c>
      <c r="T178" s="38" t="s">
        <v>250</v>
      </c>
      <c r="U178" s="38" t="s">
        <v>245</v>
      </c>
      <c r="V178" s="83" t="s">
        <v>295</v>
      </c>
      <c r="W178" s="88"/>
      <c r="X178" s="88"/>
      <c r="Y178" s="89"/>
      <c r="Z178" s="89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</row>
    <row r="179">
      <c r="C179" s="77"/>
      <c r="D179" s="79" t="s">
        <v>115</v>
      </c>
      <c r="E179" s="80" t="s">
        <v>405</v>
      </c>
      <c r="F179" s="71"/>
      <c r="G179" s="83"/>
      <c r="H179" s="84"/>
      <c r="I179" s="38"/>
      <c r="J179" s="83"/>
      <c r="K179" s="83">
        <v>85.0</v>
      </c>
      <c r="L179" s="83"/>
      <c r="M179" s="87" t="s">
        <v>239</v>
      </c>
      <c r="N179" s="38" t="s">
        <v>240</v>
      </c>
      <c r="O179" s="38" t="s">
        <v>258</v>
      </c>
      <c r="P179" s="31" t="s">
        <v>259</v>
      </c>
      <c r="Q179" s="38" t="s">
        <v>243</v>
      </c>
      <c r="R179" s="32">
        <v>1.0</v>
      </c>
      <c r="S179" s="38" t="s">
        <v>244</v>
      </c>
      <c r="T179" s="38" t="s">
        <v>250</v>
      </c>
      <c r="U179" s="38" t="s">
        <v>245</v>
      </c>
      <c r="V179" s="83" t="s">
        <v>295</v>
      </c>
      <c r="W179" s="88"/>
      <c r="X179" s="88"/>
      <c r="Y179" s="89"/>
      <c r="Z179" s="89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</row>
    <row r="180">
      <c r="C180" s="77"/>
      <c r="D180" s="79" t="s">
        <v>115</v>
      </c>
      <c r="E180" s="80" t="s">
        <v>405</v>
      </c>
      <c r="F180" s="71"/>
      <c r="G180" s="83"/>
      <c r="H180" s="84"/>
      <c r="I180" s="38"/>
      <c r="J180" s="83"/>
      <c r="K180" s="83">
        <v>88.0</v>
      </c>
      <c r="L180" s="83"/>
      <c r="M180" s="87" t="s">
        <v>239</v>
      </c>
      <c r="N180" s="38" t="s">
        <v>240</v>
      </c>
      <c r="O180" s="38" t="s">
        <v>258</v>
      </c>
      <c r="P180" s="31" t="s">
        <v>259</v>
      </c>
      <c r="Q180" s="38" t="s">
        <v>243</v>
      </c>
      <c r="R180" s="32">
        <v>1.0</v>
      </c>
      <c r="S180" s="38" t="s">
        <v>244</v>
      </c>
      <c r="T180" s="38" t="s">
        <v>250</v>
      </c>
      <c r="U180" s="38" t="s">
        <v>245</v>
      </c>
      <c r="V180" s="83" t="s">
        <v>295</v>
      </c>
      <c r="W180" s="88"/>
      <c r="X180" s="88"/>
      <c r="Y180" s="89"/>
      <c r="Z180" s="89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</row>
    <row r="181">
      <c r="C181" s="56"/>
      <c r="D181" s="25" t="s">
        <v>115</v>
      </c>
      <c r="E181" s="50" t="s">
        <v>414</v>
      </c>
      <c r="F181" s="71"/>
      <c r="H181" s="74"/>
      <c r="I181" s="55"/>
      <c r="K181" s="25">
        <v>66.0</v>
      </c>
      <c r="L181" s="25"/>
      <c r="M181" s="31" t="s">
        <v>239</v>
      </c>
      <c r="N181" s="31" t="s">
        <v>240</v>
      </c>
      <c r="O181" s="31" t="s">
        <v>258</v>
      </c>
      <c r="P181" s="31" t="s">
        <v>259</v>
      </c>
      <c r="Q181" s="31" t="s">
        <v>243</v>
      </c>
      <c r="R181" s="32">
        <v>1.0</v>
      </c>
      <c r="S181" s="31" t="s">
        <v>336</v>
      </c>
      <c r="T181" s="31" t="s">
        <v>250</v>
      </c>
      <c r="U181" s="31" t="s">
        <v>250</v>
      </c>
      <c r="V181" s="31" t="s">
        <v>246</v>
      </c>
      <c r="W181" s="24"/>
      <c r="X181" s="24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</row>
    <row r="182">
      <c r="C182" s="56"/>
      <c r="D182" s="25" t="s">
        <v>115</v>
      </c>
      <c r="E182" s="50" t="s">
        <v>419</v>
      </c>
      <c r="F182" s="71"/>
      <c r="H182" s="74"/>
      <c r="I182" s="55"/>
      <c r="K182" s="25">
        <v>19.0</v>
      </c>
      <c r="L182" s="25"/>
      <c r="M182" s="31" t="s">
        <v>423</v>
      </c>
      <c r="N182" s="31" t="s">
        <v>240</v>
      </c>
      <c r="O182" s="31" t="s">
        <v>241</v>
      </c>
      <c r="P182" s="31" t="s">
        <v>242</v>
      </c>
      <c r="Q182" s="31" t="s">
        <v>243</v>
      </c>
      <c r="R182" s="32">
        <v>1.0</v>
      </c>
      <c r="S182" s="31" t="s">
        <v>424</v>
      </c>
      <c r="T182" s="31" t="s">
        <v>250</v>
      </c>
      <c r="U182" s="31" t="s">
        <v>245</v>
      </c>
      <c r="V182" s="31" t="s">
        <v>246</v>
      </c>
      <c r="W182" s="24"/>
      <c r="X182" s="24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</row>
    <row r="183">
      <c r="C183" s="56"/>
      <c r="D183" s="25" t="s">
        <v>115</v>
      </c>
      <c r="E183" s="50" t="s">
        <v>419</v>
      </c>
      <c r="F183" s="71"/>
      <c r="H183" s="74"/>
      <c r="I183" s="55"/>
      <c r="K183" s="25">
        <v>14.0</v>
      </c>
      <c r="L183" s="25"/>
      <c r="M183" s="31" t="s">
        <v>423</v>
      </c>
      <c r="N183" s="31" t="s">
        <v>240</v>
      </c>
      <c r="O183" s="31" t="s">
        <v>241</v>
      </c>
      <c r="P183" s="31" t="s">
        <v>242</v>
      </c>
      <c r="Q183" s="31" t="s">
        <v>243</v>
      </c>
      <c r="R183" s="32">
        <v>1.0</v>
      </c>
      <c r="S183" s="31" t="s">
        <v>424</v>
      </c>
      <c r="T183" s="31" t="s">
        <v>250</v>
      </c>
      <c r="U183" s="31" t="s">
        <v>245</v>
      </c>
      <c r="V183" s="31" t="s">
        <v>246</v>
      </c>
      <c r="W183" s="24"/>
      <c r="X183" s="24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</row>
    <row r="184">
      <c r="C184" s="56"/>
      <c r="D184" s="25" t="s">
        <v>115</v>
      </c>
      <c r="E184" s="50" t="s">
        <v>419</v>
      </c>
      <c r="F184" s="71"/>
      <c r="H184" s="74"/>
      <c r="I184" s="55"/>
      <c r="K184" s="25">
        <v>1.0</v>
      </c>
      <c r="L184" s="25"/>
      <c r="M184" s="31" t="s">
        <v>423</v>
      </c>
      <c r="N184" s="31" t="s">
        <v>240</v>
      </c>
      <c r="O184" s="31" t="s">
        <v>241</v>
      </c>
      <c r="P184" s="31" t="s">
        <v>242</v>
      </c>
      <c r="Q184" s="31" t="s">
        <v>243</v>
      </c>
      <c r="R184" s="32">
        <v>1.0</v>
      </c>
      <c r="S184" s="31" t="s">
        <v>424</v>
      </c>
      <c r="T184" s="31" t="s">
        <v>250</v>
      </c>
      <c r="U184" s="31" t="s">
        <v>245</v>
      </c>
      <c r="V184" s="31" t="s">
        <v>295</v>
      </c>
      <c r="W184" s="24"/>
      <c r="X184" s="24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</row>
    <row r="185">
      <c r="C185" s="51"/>
      <c r="D185" s="25" t="s">
        <v>115</v>
      </c>
      <c r="E185" s="50" t="s">
        <v>427</v>
      </c>
      <c r="F185" s="76"/>
      <c r="H185" s="74"/>
      <c r="I185" s="55"/>
      <c r="K185" s="25">
        <v>51.0</v>
      </c>
      <c r="L185" s="25"/>
      <c r="M185" s="31" t="s">
        <v>239</v>
      </c>
      <c r="N185" s="31" t="s">
        <v>240</v>
      </c>
      <c r="O185" s="31" t="s">
        <v>258</v>
      </c>
      <c r="P185" s="31" t="s">
        <v>259</v>
      </c>
      <c r="Q185" s="31" t="s">
        <v>243</v>
      </c>
      <c r="R185" s="32">
        <v>1.0</v>
      </c>
      <c r="S185" s="31" t="s">
        <v>324</v>
      </c>
      <c r="T185" s="31" t="s">
        <v>250</v>
      </c>
      <c r="U185" s="31" t="s">
        <v>250</v>
      </c>
      <c r="V185" s="31" t="s">
        <v>246</v>
      </c>
      <c r="W185" s="24"/>
      <c r="X185" s="24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</row>
    <row r="186" ht="15.0" customHeight="1">
      <c r="C186" s="91"/>
      <c r="D186" s="25" t="s">
        <v>115</v>
      </c>
      <c r="E186" s="50" t="s">
        <v>427</v>
      </c>
      <c r="F186" s="92"/>
      <c r="H186" s="74"/>
      <c r="I186" s="55"/>
      <c r="K186" s="25">
        <v>47.0</v>
      </c>
      <c r="L186" s="25"/>
      <c r="M186" s="31" t="s">
        <v>239</v>
      </c>
      <c r="N186" s="31" t="s">
        <v>240</v>
      </c>
      <c r="O186" s="31" t="s">
        <v>258</v>
      </c>
      <c r="P186" s="31" t="s">
        <v>259</v>
      </c>
      <c r="Q186" s="31" t="s">
        <v>243</v>
      </c>
      <c r="R186" s="32">
        <v>1.0</v>
      </c>
      <c r="S186" s="31" t="s">
        <v>324</v>
      </c>
      <c r="T186" s="31" t="s">
        <v>250</v>
      </c>
      <c r="U186" s="31" t="s">
        <v>250</v>
      </c>
      <c r="V186" s="31" t="s">
        <v>246</v>
      </c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</row>
    <row r="187">
      <c r="C187" s="56"/>
      <c r="D187" s="25" t="s">
        <v>144</v>
      </c>
      <c r="E187" s="50" t="s">
        <v>432</v>
      </c>
      <c r="F187" s="61"/>
      <c r="H187" s="74"/>
      <c r="I187" s="55"/>
      <c r="K187" s="25">
        <v>40.0</v>
      </c>
      <c r="L187" s="25">
        <v>0.83</v>
      </c>
      <c r="M187" s="31" t="s">
        <v>239</v>
      </c>
      <c r="N187" s="31" t="s">
        <v>240</v>
      </c>
      <c r="O187" s="31" t="s">
        <v>280</v>
      </c>
      <c r="P187" s="31" t="s">
        <v>259</v>
      </c>
      <c r="Q187" s="31" t="s">
        <v>243</v>
      </c>
      <c r="R187" s="32">
        <v>1.0</v>
      </c>
      <c r="S187" s="31" t="s">
        <v>244</v>
      </c>
      <c r="T187" s="31" t="s">
        <v>245</v>
      </c>
      <c r="U187" s="31" t="s">
        <v>245</v>
      </c>
      <c r="V187" s="31" t="s">
        <v>246</v>
      </c>
      <c r="W187" s="24"/>
      <c r="X187" s="24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</row>
    <row r="188">
      <c r="C188" s="56"/>
      <c r="D188" s="25" t="s">
        <v>144</v>
      </c>
      <c r="E188" s="50" t="s">
        <v>432</v>
      </c>
      <c r="F188" s="61"/>
      <c r="H188" s="74"/>
      <c r="I188" s="55"/>
      <c r="K188" s="25">
        <v>27.0</v>
      </c>
      <c r="L188" s="25">
        <v>0.56</v>
      </c>
      <c r="M188" s="31" t="s">
        <v>239</v>
      </c>
      <c r="N188" s="31" t="s">
        <v>240</v>
      </c>
      <c r="O188" s="31" t="s">
        <v>280</v>
      </c>
      <c r="P188" s="31" t="s">
        <v>259</v>
      </c>
      <c r="Q188" s="31" t="s">
        <v>243</v>
      </c>
      <c r="R188" s="32">
        <v>1.0</v>
      </c>
      <c r="S188" s="31" t="s">
        <v>244</v>
      </c>
      <c r="T188" s="31" t="s">
        <v>245</v>
      </c>
      <c r="U188" s="31" t="s">
        <v>437</v>
      </c>
      <c r="V188" s="31" t="s">
        <v>246</v>
      </c>
      <c r="W188" s="24"/>
      <c r="X188" s="24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</row>
    <row r="189">
      <c r="C189" s="56"/>
      <c r="D189" s="25" t="s">
        <v>144</v>
      </c>
      <c r="E189" s="50" t="s">
        <v>438</v>
      </c>
      <c r="F189" s="61"/>
      <c r="H189" s="74"/>
      <c r="I189" s="55"/>
      <c r="K189" s="25">
        <v>18.0</v>
      </c>
      <c r="L189" s="25">
        <v>0.737</v>
      </c>
      <c r="M189" s="31" t="s">
        <v>312</v>
      </c>
      <c r="N189" s="31" t="s">
        <v>240</v>
      </c>
      <c r="O189" s="31" t="s">
        <v>241</v>
      </c>
      <c r="P189" s="31" t="s">
        <v>242</v>
      </c>
      <c r="Q189" s="31" t="s">
        <v>243</v>
      </c>
      <c r="R189" s="32">
        <v>1.0</v>
      </c>
      <c r="S189" s="31" t="s">
        <v>424</v>
      </c>
      <c r="T189" s="31" t="s">
        <v>250</v>
      </c>
      <c r="U189" s="31" t="s">
        <v>250</v>
      </c>
      <c r="V189" s="31" t="s">
        <v>246</v>
      </c>
      <c r="W189" s="24"/>
      <c r="X189" s="24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</row>
    <row r="190">
      <c r="C190" s="56"/>
      <c r="D190" s="26" t="s">
        <v>144</v>
      </c>
      <c r="E190" s="80" t="s">
        <v>438</v>
      </c>
      <c r="F190" s="94"/>
      <c r="H190" s="95"/>
      <c r="I190" s="55"/>
      <c r="J190" s="83"/>
      <c r="K190" s="83">
        <v>6.0</v>
      </c>
      <c r="L190" s="83">
        <v>0.23</v>
      </c>
      <c r="M190" s="38" t="s">
        <v>312</v>
      </c>
      <c r="N190" s="38" t="s">
        <v>240</v>
      </c>
      <c r="O190" s="38" t="s">
        <v>241</v>
      </c>
      <c r="P190" s="38" t="s">
        <v>242</v>
      </c>
      <c r="Q190" s="38" t="s">
        <v>243</v>
      </c>
      <c r="R190" s="32">
        <v>1.0</v>
      </c>
      <c r="S190" s="38" t="s">
        <v>424</v>
      </c>
      <c r="T190" s="38" t="s">
        <v>250</v>
      </c>
      <c r="U190" s="38" t="s">
        <v>250</v>
      </c>
      <c r="V190" s="38" t="s">
        <v>295</v>
      </c>
      <c r="W190" s="88"/>
      <c r="X190" s="88"/>
      <c r="Y190" s="89"/>
      <c r="Z190" s="89"/>
      <c r="AA190" s="89"/>
      <c r="AB190" s="89"/>
      <c r="AC190" s="89"/>
      <c r="AD190" s="89"/>
      <c r="AE190" s="89"/>
      <c r="AF190" s="89"/>
      <c r="AG190" s="89"/>
      <c r="AH190" s="89"/>
      <c r="AI190" s="89"/>
      <c r="AJ190" s="89"/>
      <c r="AK190" s="89"/>
      <c r="AL190" s="89"/>
      <c r="AM190" s="89"/>
      <c r="AN190" s="89"/>
      <c r="AO190" s="89"/>
      <c r="AP190" s="89"/>
      <c r="AQ190" s="89"/>
      <c r="AR190" s="89"/>
      <c r="AS190" s="89"/>
      <c r="AT190" s="89"/>
      <c r="AU190" s="89"/>
      <c r="AV190" s="89"/>
      <c r="AW190" s="89"/>
      <c r="AX190" s="89"/>
      <c r="AY190" s="89"/>
      <c r="AZ190" s="89"/>
      <c r="BA190" s="89"/>
      <c r="BB190" s="89"/>
      <c r="BC190" s="89"/>
      <c r="BD190" s="89"/>
      <c r="BE190" s="89"/>
      <c r="BF190" s="89"/>
      <c r="BG190" s="89"/>
      <c r="BH190" s="89"/>
      <c r="BI190" s="89"/>
    </row>
    <row r="191">
      <c r="C191" s="56"/>
      <c r="D191" s="26" t="s">
        <v>144</v>
      </c>
      <c r="E191" s="80" t="s">
        <v>438</v>
      </c>
      <c r="F191" s="94"/>
      <c r="H191" s="95"/>
      <c r="I191" s="96"/>
      <c r="J191" s="83"/>
      <c r="K191" s="83">
        <v>22.0</v>
      </c>
      <c r="L191" s="83">
        <v>0.904</v>
      </c>
      <c r="M191" s="38" t="s">
        <v>312</v>
      </c>
      <c r="N191" s="38" t="s">
        <v>240</v>
      </c>
      <c r="O191" s="38" t="s">
        <v>241</v>
      </c>
      <c r="P191" s="38" t="s">
        <v>242</v>
      </c>
      <c r="Q191" s="38" t="s">
        <v>243</v>
      </c>
      <c r="R191" s="32">
        <v>1.0</v>
      </c>
      <c r="S191" s="38" t="s">
        <v>424</v>
      </c>
      <c r="T191" s="38" t="s">
        <v>250</v>
      </c>
      <c r="U191" s="38" t="s">
        <v>245</v>
      </c>
      <c r="V191" s="38" t="s">
        <v>246</v>
      </c>
      <c r="W191" s="88"/>
      <c r="X191" s="88"/>
      <c r="Y191" s="89"/>
      <c r="Z191" s="89"/>
      <c r="AA191" s="89"/>
      <c r="AB191" s="89"/>
      <c r="AC191" s="89"/>
      <c r="AD191" s="89"/>
      <c r="AE191" s="89"/>
      <c r="AF191" s="89"/>
      <c r="AG191" s="89"/>
      <c r="AH191" s="89"/>
      <c r="AI191" s="89"/>
      <c r="AJ191" s="89"/>
      <c r="AK191" s="89"/>
      <c r="AL191" s="89"/>
      <c r="AM191" s="89"/>
      <c r="AN191" s="89"/>
      <c r="AO191" s="89"/>
      <c r="AP191" s="89"/>
      <c r="AQ191" s="89"/>
      <c r="AR191" s="89"/>
      <c r="AS191" s="89"/>
      <c r="AT191" s="89"/>
      <c r="AU191" s="89"/>
      <c r="AV191" s="89"/>
      <c r="AW191" s="89"/>
      <c r="AX191" s="89"/>
      <c r="AY191" s="89"/>
      <c r="AZ191" s="89"/>
      <c r="BA191" s="89"/>
      <c r="BB191" s="89"/>
      <c r="BC191" s="89"/>
      <c r="BD191" s="89"/>
      <c r="BE191" s="89"/>
      <c r="BF191" s="89"/>
      <c r="BG191" s="89"/>
      <c r="BH191" s="89"/>
      <c r="BI191" s="89"/>
    </row>
    <row r="192">
      <c r="C192" s="61"/>
      <c r="D192" s="25" t="s">
        <v>144</v>
      </c>
      <c r="E192" s="59" t="s">
        <v>444</v>
      </c>
      <c r="F192" s="61"/>
      <c r="H192" s="74"/>
      <c r="I192" s="55"/>
      <c r="K192" s="25">
        <v>50.0</v>
      </c>
      <c r="L192" s="25">
        <v>0.581</v>
      </c>
      <c r="M192" s="31" t="s">
        <v>239</v>
      </c>
      <c r="N192" s="38" t="s">
        <v>240</v>
      </c>
      <c r="O192" s="31" t="s">
        <v>258</v>
      </c>
      <c r="P192" s="31" t="s">
        <v>259</v>
      </c>
      <c r="Q192" s="31" t="s">
        <v>243</v>
      </c>
      <c r="R192" s="32">
        <v>1.0</v>
      </c>
      <c r="S192" s="31" t="s">
        <v>244</v>
      </c>
      <c r="T192" s="22" t="s">
        <v>250</v>
      </c>
      <c r="U192" s="31" t="s">
        <v>245</v>
      </c>
      <c r="V192" s="31" t="s">
        <v>246</v>
      </c>
      <c r="W192" s="24"/>
      <c r="X192" s="24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</row>
    <row r="193">
      <c r="C193" s="61"/>
      <c r="D193" s="25" t="s">
        <v>144</v>
      </c>
      <c r="E193" s="59" t="s">
        <v>444</v>
      </c>
      <c r="F193" s="61"/>
      <c r="H193" s="74"/>
      <c r="I193" s="55"/>
      <c r="K193" s="25">
        <v>31.0</v>
      </c>
      <c r="L193" s="25">
        <v>0.33</v>
      </c>
      <c r="M193" s="31" t="s">
        <v>239</v>
      </c>
      <c r="N193" s="38" t="s">
        <v>240</v>
      </c>
      <c r="O193" s="31" t="s">
        <v>258</v>
      </c>
      <c r="P193" s="31" t="s">
        <v>259</v>
      </c>
      <c r="Q193" s="31" t="s">
        <v>243</v>
      </c>
      <c r="R193" s="32">
        <v>1.0</v>
      </c>
      <c r="S193" s="31" t="s">
        <v>244</v>
      </c>
      <c r="T193" s="31" t="s">
        <v>250</v>
      </c>
      <c r="U193" s="31" t="s">
        <v>245</v>
      </c>
      <c r="V193" s="31" t="s">
        <v>246</v>
      </c>
      <c r="W193" s="24"/>
      <c r="X193" s="24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</row>
    <row r="194">
      <c r="C194" s="61"/>
      <c r="D194" s="25" t="s">
        <v>144</v>
      </c>
      <c r="E194" s="59" t="s">
        <v>444</v>
      </c>
      <c r="F194" s="61"/>
      <c r="H194" s="74"/>
      <c r="I194" s="55"/>
      <c r="K194" s="25">
        <v>27.0</v>
      </c>
      <c r="L194" s="25">
        <v>0.482</v>
      </c>
      <c r="M194" s="31" t="s">
        <v>239</v>
      </c>
      <c r="N194" s="38" t="s">
        <v>240</v>
      </c>
      <c r="O194" s="31" t="s">
        <v>258</v>
      </c>
      <c r="P194" s="31" t="s">
        <v>259</v>
      </c>
      <c r="Q194" s="31" t="s">
        <v>450</v>
      </c>
      <c r="R194" s="32">
        <v>2.0</v>
      </c>
      <c r="S194" s="31" t="s">
        <v>244</v>
      </c>
      <c r="T194" s="31" t="s">
        <v>250</v>
      </c>
      <c r="U194" s="31" t="s">
        <v>245</v>
      </c>
      <c r="V194" s="31" t="s">
        <v>246</v>
      </c>
      <c r="W194" s="24"/>
      <c r="X194" s="24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</row>
    <row r="195">
      <c r="C195" s="61"/>
      <c r="D195" s="25" t="s">
        <v>144</v>
      </c>
      <c r="E195" s="59" t="s">
        <v>444</v>
      </c>
      <c r="F195" s="61"/>
      <c r="H195" s="74"/>
      <c r="K195" s="25">
        <v>5.0</v>
      </c>
      <c r="L195" s="25">
        <v>0.132</v>
      </c>
      <c r="M195" s="25" t="s">
        <v>239</v>
      </c>
      <c r="N195" s="38" t="s">
        <v>240</v>
      </c>
      <c r="O195" s="31" t="s">
        <v>258</v>
      </c>
      <c r="P195" s="31" t="s">
        <v>259</v>
      </c>
      <c r="Q195" s="25" t="s">
        <v>450</v>
      </c>
      <c r="R195" s="32">
        <v>2.0</v>
      </c>
      <c r="S195" s="25" t="s">
        <v>244</v>
      </c>
      <c r="T195" s="25" t="s">
        <v>250</v>
      </c>
      <c r="U195" s="25" t="s">
        <v>245</v>
      </c>
      <c r="V195" s="25" t="s">
        <v>246</v>
      </c>
      <c r="W195" s="24"/>
      <c r="X195" s="24"/>
    </row>
    <row r="196">
      <c r="C196" s="61"/>
      <c r="D196" s="25" t="s">
        <v>144</v>
      </c>
      <c r="E196" s="59" t="s">
        <v>444</v>
      </c>
      <c r="F196" s="61"/>
      <c r="H196" s="74"/>
      <c r="K196" s="25">
        <v>10.0</v>
      </c>
      <c r="L196" s="25">
        <v>0.256</v>
      </c>
      <c r="M196" s="25" t="s">
        <v>239</v>
      </c>
      <c r="N196" s="38" t="s">
        <v>240</v>
      </c>
      <c r="O196" s="31" t="s">
        <v>258</v>
      </c>
      <c r="P196" s="31" t="s">
        <v>259</v>
      </c>
      <c r="Q196" s="25" t="s">
        <v>450</v>
      </c>
      <c r="R196" s="32">
        <v>3.0</v>
      </c>
      <c r="S196" s="25" t="s">
        <v>244</v>
      </c>
      <c r="T196" s="25" t="s">
        <v>250</v>
      </c>
      <c r="U196" s="25" t="s">
        <v>245</v>
      </c>
      <c r="V196" s="25" t="s">
        <v>246</v>
      </c>
      <c r="W196" s="24"/>
      <c r="X196" s="24"/>
    </row>
    <row r="197">
      <c r="C197" s="61"/>
      <c r="D197" s="25" t="s">
        <v>144</v>
      </c>
      <c r="E197" s="59" t="s">
        <v>444</v>
      </c>
      <c r="F197" s="61"/>
      <c r="H197" s="74"/>
      <c r="K197" s="25">
        <v>5.0</v>
      </c>
      <c r="L197" s="25">
        <v>0.104</v>
      </c>
      <c r="M197" s="25" t="s">
        <v>239</v>
      </c>
      <c r="N197" s="38" t="s">
        <v>240</v>
      </c>
      <c r="O197" s="31" t="s">
        <v>258</v>
      </c>
      <c r="P197" s="31" t="s">
        <v>259</v>
      </c>
      <c r="Q197" s="25" t="s">
        <v>450</v>
      </c>
      <c r="R197" s="32">
        <v>3.0</v>
      </c>
      <c r="S197" s="25" t="s">
        <v>244</v>
      </c>
      <c r="T197" s="25" t="s">
        <v>250</v>
      </c>
      <c r="U197" s="25" t="s">
        <v>245</v>
      </c>
      <c r="V197" s="25" t="s">
        <v>246</v>
      </c>
      <c r="W197" s="24"/>
      <c r="X197" s="24"/>
    </row>
    <row r="198">
      <c r="C198" s="97"/>
      <c r="D198" s="25" t="s">
        <v>144</v>
      </c>
      <c r="E198" s="50" t="s">
        <v>454</v>
      </c>
      <c r="H198" s="74"/>
      <c r="I198" s="55"/>
      <c r="K198" s="25">
        <v>26.0</v>
      </c>
      <c r="L198" s="25">
        <v>0.51</v>
      </c>
      <c r="M198" s="31" t="s">
        <v>239</v>
      </c>
      <c r="N198" s="38" t="s">
        <v>240</v>
      </c>
      <c r="O198" s="31" t="s">
        <v>258</v>
      </c>
      <c r="P198" s="31" t="s">
        <v>259</v>
      </c>
      <c r="Q198" s="31" t="s">
        <v>243</v>
      </c>
      <c r="R198" s="32">
        <v>1.0</v>
      </c>
      <c r="S198" s="31" t="s">
        <v>244</v>
      </c>
      <c r="T198" s="31" t="s">
        <v>250</v>
      </c>
      <c r="U198" s="31" t="s">
        <v>250</v>
      </c>
      <c r="V198" s="31" t="s">
        <v>246</v>
      </c>
      <c r="W198" s="24"/>
      <c r="X198" s="24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</row>
    <row r="199">
      <c r="C199" s="97"/>
      <c r="D199" s="25" t="s">
        <v>144</v>
      </c>
      <c r="E199" s="50" t="s">
        <v>454</v>
      </c>
      <c r="H199" s="74"/>
      <c r="I199" s="55"/>
      <c r="K199" s="25">
        <v>18.0</v>
      </c>
      <c r="L199" s="25">
        <v>0.35</v>
      </c>
      <c r="M199" s="31" t="s">
        <v>239</v>
      </c>
      <c r="N199" s="38" t="s">
        <v>240</v>
      </c>
      <c r="O199" s="31" t="s">
        <v>258</v>
      </c>
      <c r="P199" s="31" t="s">
        <v>259</v>
      </c>
      <c r="Q199" s="31" t="s">
        <v>243</v>
      </c>
      <c r="R199" s="32">
        <v>1.0</v>
      </c>
      <c r="S199" s="31" t="s">
        <v>244</v>
      </c>
      <c r="T199" s="31" t="s">
        <v>250</v>
      </c>
      <c r="U199" s="31" t="s">
        <v>250</v>
      </c>
      <c r="V199" s="31" t="s">
        <v>246</v>
      </c>
      <c r="W199" s="24"/>
      <c r="X199" s="24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</row>
    <row r="200">
      <c r="C200" s="97"/>
      <c r="D200" s="25" t="s">
        <v>144</v>
      </c>
      <c r="E200" s="50" t="s">
        <v>454</v>
      </c>
      <c r="H200" s="74"/>
      <c r="I200" s="55"/>
      <c r="K200" s="25">
        <v>12.0</v>
      </c>
      <c r="L200" s="25">
        <v>0.24</v>
      </c>
      <c r="M200" s="31" t="s">
        <v>239</v>
      </c>
      <c r="N200" s="38" t="s">
        <v>240</v>
      </c>
      <c r="O200" s="31" t="s">
        <v>258</v>
      </c>
      <c r="P200" s="31" t="s">
        <v>259</v>
      </c>
      <c r="Q200" s="31" t="s">
        <v>243</v>
      </c>
      <c r="R200" s="32">
        <v>1.0</v>
      </c>
      <c r="S200" s="31" t="s">
        <v>244</v>
      </c>
      <c r="T200" s="31" t="s">
        <v>250</v>
      </c>
      <c r="U200" s="31" t="s">
        <v>250</v>
      </c>
      <c r="V200" s="31" t="s">
        <v>246</v>
      </c>
      <c r="W200" s="24"/>
      <c r="X200" s="24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</row>
    <row r="201">
      <c r="C201" s="56"/>
      <c r="D201" s="25" t="s">
        <v>144</v>
      </c>
      <c r="E201" s="50" t="s">
        <v>460</v>
      </c>
      <c r="F201" s="61"/>
      <c r="H201" s="74"/>
      <c r="I201" s="72"/>
      <c r="K201" s="25">
        <v>83.0</v>
      </c>
      <c r="L201" s="25">
        <v>0.37</v>
      </c>
      <c r="M201" s="31" t="s">
        <v>239</v>
      </c>
      <c r="N201" s="38" t="s">
        <v>240</v>
      </c>
      <c r="O201" s="31" t="s">
        <v>258</v>
      </c>
      <c r="P201" s="31" t="s">
        <v>259</v>
      </c>
      <c r="Q201" s="31" t="s">
        <v>243</v>
      </c>
      <c r="R201" s="32">
        <v>1.0</v>
      </c>
      <c r="S201" s="31" t="s">
        <v>244</v>
      </c>
      <c r="T201" s="31" t="s">
        <v>250</v>
      </c>
      <c r="U201" s="31" t="s">
        <v>250</v>
      </c>
      <c r="V201" s="31" t="s">
        <v>246</v>
      </c>
      <c r="W201" s="24"/>
      <c r="X201" s="24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</row>
    <row r="202">
      <c r="C202" s="56"/>
      <c r="D202" s="25" t="s">
        <v>144</v>
      </c>
      <c r="E202" s="50" t="s">
        <v>463</v>
      </c>
      <c r="F202" s="61"/>
      <c r="H202" s="74"/>
      <c r="I202" s="55"/>
      <c r="K202" s="25">
        <v>112.0</v>
      </c>
      <c r="L202" s="25">
        <v>0.76</v>
      </c>
      <c r="M202" s="31" t="s">
        <v>357</v>
      </c>
      <c r="N202" s="38" t="s">
        <v>240</v>
      </c>
      <c r="O202" s="31" t="s">
        <v>280</v>
      </c>
      <c r="P202" s="31" t="s">
        <v>259</v>
      </c>
      <c r="Q202" s="31" t="s">
        <v>243</v>
      </c>
      <c r="R202" s="32">
        <v>1.0</v>
      </c>
      <c r="S202" s="31" t="s">
        <v>244</v>
      </c>
      <c r="T202" s="31" t="s">
        <v>250</v>
      </c>
      <c r="U202" s="31" t="s">
        <v>245</v>
      </c>
      <c r="V202" s="31" t="s">
        <v>246</v>
      </c>
      <c r="W202" s="24"/>
      <c r="X202" s="24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</row>
    <row r="203">
      <c r="C203" s="56"/>
      <c r="D203" s="25" t="s">
        <v>144</v>
      </c>
      <c r="E203" s="50" t="s">
        <v>466</v>
      </c>
      <c r="F203" s="61"/>
      <c r="H203" s="74"/>
      <c r="I203" s="55"/>
      <c r="K203" s="25">
        <v>24.0</v>
      </c>
      <c r="M203" s="31" t="s">
        <v>312</v>
      </c>
      <c r="N203" s="38" t="s">
        <v>240</v>
      </c>
      <c r="O203" s="31" t="s">
        <v>241</v>
      </c>
      <c r="P203" s="31" t="s">
        <v>380</v>
      </c>
      <c r="Q203" s="31" t="s">
        <v>243</v>
      </c>
      <c r="R203" s="32">
        <v>1.0</v>
      </c>
      <c r="S203" s="31" t="s">
        <v>244</v>
      </c>
      <c r="T203" s="31" t="s">
        <v>250</v>
      </c>
      <c r="U203" s="31" t="s">
        <v>245</v>
      </c>
      <c r="V203" s="31" t="s">
        <v>246</v>
      </c>
      <c r="W203" s="24"/>
      <c r="X203" s="24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</row>
    <row r="204">
      <c r="C204" s="56"/>
      <c r="D204" s="25" t="s">
        <v>144</v>
      </c>
      <c r="E204" s="50" t="s">
        <v>466</v>
      </c>
      <c r="F204" s="61"/>
      <c r="H204" s="74"/>
      <c r="I204" s="55"/>
      <c r="K204" s="25">
        <v>69.0</v>
      </c>
      <c r="M204" s="31" t="s">
        <v>312</v>
      </c>
      <c r="N204" s="38" t="s">
        <v>240</v>
      </c>
      <c r="O204" s="31" t="s">
        <v>241</v>
      </c>
      <c r="P204" s="31" t="s">
        <v>380</v>
      </c>
      <c r="Q204" s="31" t="s">
        <v>243</v>
      </c>
      <c r="R204" s="32">
        <v>1.0</v>
      </c>
      <c r="S204" s="31" t="s">
        <v>244</v>
      </c>
      <c r="T204" s="31" t="s">
        <v>250</v>
      </c>
      <c r="U204" s="31" t="s">
        <v>245</v>
      </c>
      <c r="V204" s="31" t="s">
        <v>246</v>
      </c>
      <c r="W204" s="24"/>
      <c r="X204" s="24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</row>
    <row r="205">
      <c r="C205" s="56"/>
      <c r="D205" s="25" t="s">
        <v>144</v>
      </c>
      <c r="E205" s="50" t="s">
        <v>466</v>
      </c>
      <c r="F205" s="61"/>
      <c r="H205" s="74"/>
      <c r="I205" s="55"/>
      <c r="K205" s="25">
        <v>95.0</v>
      </c>
      <c r="M205" s="31" t="s">
        <v>312</v>
      </c>
      <c r="N205" s="38" t="s">
        <v>240</v>
      </c>
      <c r="O205" s="31" t="s">
        <v>241</v>
      </c>
      <c r="P205" s="31" t="s">
        <v>380</v>
      </c>
      <c r="Q205" s="31" t="s">
        <v>243</v>
      </c>
      <c r="R205" s="32">
        <v>1.0</v>
      </c>
      <c r="S205" s="31" t="s">
        <v>244</v>
      </c>
      <c r="T205" s="31" t="s">
        <v>250</v>
      </c>
      <c r="U205" s="31" t="s">
        <v>245</v>
      </c>
      <c r="V205" s="31" t="s">
        <v>246</v>
      </c>
      <c r="W205" s="24"/>
      <c r="X205" s="24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</row>
    <row r="206">
      <c r="C206" s="56"/>
      <c r="D206" s="25" t="s">
        <v>144</v>
      </c>
      <c r="E206" s="50" t="s">
        <v>466</v>
      </c>
      <c r="F206" s="61"/>
      <c r="H206" s="74"/>
      <c r="I206" s="55"/>
      <c r="K206" s="25">
        <v>87.0</v>
      </c>
      <c r="M206" s="31" t="s">
        <v>312</v>
      </c>
      <c r="N206" s="38" t="s">
        <v>240</v>
      </c>
      <c r="O206" s="31" t="s">
        <v>241</v>
      </c>
      <c r="P206" s="31" t="s">
        <v>380</v>
      </c>
      <c r="Q206" s="31" t="s">
        <v>243</v>
      </c>
      <c r="R206" s="32">
        <v>1.0</v>
      </c>
      <c r="S206" s="31" t="s">
        <v>244</v>
      </c>
      <c r="T206" s="31" t="s">
        <v>250</v>
      </c>
      <c r="U206" s="31" t="s">
        <v>245</v>
      </c>
      <c r="V206" s="31" t="s">
        <v>246</v>
      </c>
      <c r="W206" s="24"/>
      <c r="X206" s="24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</row>
    <row r="207">
      <c r="C207" s="56"/>
      <c r="D207" s="25" t="s">
        <v>144</v>
      </c>
      <c r="E207" s="50" t="s">
        <v>466</v>
      </c>
      <c r="F207" s="61"/>
      <c r="H207" s="74"/>
      <c r="I207" s="55"/>
      <c r="K207" s="25">
        <v>54.0</v>
      </c>
      <c r="M207" s="31" t="s">
        <v>312</v>
      </c>
      <c r="N207" s="38" t="s">
        <v>240</v>
      </c>
      <c r="O207" s="31" t="s">
        <v>241</v>
      </c>
      <c r="P207" s="31" t="s">
        <v>380</v>
      </c>
      <c r="Q207" s="31" t="s">
        <v>243</v>
      </c>
      <c r="R207" s="32">
        <v>1.0</v>
      </c>
      <c r="S207" s="31" t="s">
        <v>244</v>
      </c>
      <c r="T207" s="31" t="s">
        <v>250</v>
      </c>
      <c r="U207" s="31" t="s">
        <v>245</v>
      </c>
      <c r="V207" s="31" t="s">
        <v>246</v>
      </c>
      <c r="W207" s="24"/>
      <c r="X207" s="24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</row>
    <row r="208">
      <c r="C208" s="56"/>
      <c r="D208" s="25" t="s">
        <v>144</v>
      </c>
      <c r="E208" s="50" t="s">
        <v>466</v>
      </c>
      <c r="F208" s="61"/>
      <c r="H208" s="74"/>
      <c r="I208" s="55"/>
      <c r="K208" s="25">
        <v>63.0</v>
      </c>
      <c r="M208" s="31" t="s">
        <v>312</v>
      </c>
      <c r="N208" s="38" t="s">
        <v>240</v>
      </c>
      <c r="O208" s="31" t="s">
        <v>241</v>
      </c>
      <c r="P208" s="31" t="s">
        <v>380</v>
      </c>
      <c r="Q208" s="31" t="s">
        <v>243</v>
      </c>
      <c r="R208" s="32">
        <v>1.0</v>
      </c>
      <c r="S208" s="31" t="s">
        <v>244</v>
      </c>
      <c r="T208" s="31" t="s">
        <v>250</v>
      </c>
      <c r="U208" s="31" t="s">
        <v>245</v>
      </c>
      <c r="V208" s="31" t="s">
        <v>246</v>
      </c>
      <c r="W208" s="24"/>
      <c r="X208" s="24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</row>
    <row r="209">
      <c r="C209" s="56"/>
      <c r="D209" s="25" t="s">
        <v>144</v>
      </c>
      <c r="E209" s="50" t="s">
        <v>475</v>
      </c>
      <c r="F209" s="61"/>
      <c r="H209" s="74"/>
      <c r="I209" s="55"/>
      <c r="K209" s="25">
        <v>53.0</v>
      </c>
      <c r="L209" s="25">
        <v>0.879</v>
      </c>
      <c r="M209" s="31" t="s">
        <v>312</v>
      </c>
      <c r="N209" s="31" t="s">
        <v>240</v>
      </c>
      <c r="O209" s="31" t="s">
        <v>280</v>
      </c>
      <c r="P209" s="31" t="s">
        <v>259</v>
      </c>
      <c r="Q209" s="31" t="s">
        <v>243</v>
      </c>
      <c r="R209" s="32">
        <v>1.0</v>
      </c>
      <c r="S209" s="31" t="s">
        <v>324</v>
      </c>
      <c r="T209" s="31" t="s">
        <v>250</v>
      </c>
      <c r="U209" s="31" t="s">
        <v>245</v>
      </c>
      <c r="V209" s="31" t="s">
        <v>246</v>
      </c>
      <c r="W209" s="24"/>
      <c r="X209" s="24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</row>
    <row r="210">
      <c r="C210" s="56"/>
      <c r="D210" s="25" t="s">
        <v>144</v>
      </c>
      <c r="E210" s="50" t="s">
        <v>475</v>
      </c>
      <c r="F210" s="61"/>
      <c r="H210" s="74"/>
      <c r="I210" s="55"/>
      <c r="K210" s="25">
        <v>32.0</v>
      </c>
      <c r="L210" s="25">
        <v>0.533</v>
      </c>
      <c r="M210" s="31" t="s">
        <v>312</v>
      </c>
      <c r="N210" s="31" t="s">
        <v>240</v>
      </c>
      <c r="O210" s="31" t="s">
        <v>280</v>
      </c>
      <c r="P210" s="31" t="s">
        <v>259</v>
      </c>
      <c r="Q210" s="31" t="s">
        <v>450</v>
      </c>
      <c r="R210" s="32">
        <v>3.0</v>
      </c>
      <c r="S210" s="31" t="s">
        <v>324</v>
      </c>
      <c r="T210" s="31" t="s">
        <v>250</v>
      </c>
      <c r="U210" s="31" t="s">
        <v>245</v>
      </c>
      <c r="V210" s="31" t="s">
        <v>246</v>
      </c>
      <c r="W210" s="24"/>
      <c r="X210" s="24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</row>
    <row r="211">
      <c r="C211" s="56"/>
      <c r="D211" s="25" t="s">
        <v>144</v>
      </c>
      <c r="E211" s="50" t="s">
        <v>475</v>
      </c>
      <c r="F211" s="61"/>
      <c r="H211" s="74"/>
      <c r="I211" s="55"/>
      <c r="K211" s="25">
        <v>15.0</v>
      </c>
      <c r="L211" s="25">
        <v>0.25</v>
      </c>
      <c r="M211" s="31" t="s">
        <v>312</v>
      </c>
      <c r="N211" s="31" t="s">
        <v>240</v>
      </c>
      <c r="O211" s="31" t="s">
        <v>280</v>
      </c>
      <c r="P211" s="31" t="s">
        <v>259</v>
      </c>
      <c r="Q211" s="31" t="s">
        <v>243</v>
      </c>
      <c r="R211" s="32">
        <v>1.0</v>
      </c>
      <c r="S211" s="31" t="s">
        <v>324</v>
      </c>
      <c r="T211" s="31" t="s">
        <v>250</v>
      </c>
      <c r="U211" s="31" t="s">
        <v>245</v>
      </c>
      <c r="V211" s="31" t="s">
        <v>246</v>
      </c>
      <c r="W211" s="24"/>
      <c r="X211" s="24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</row>
    <row r="212">
      <c r="C212" s="56"/>
      <c r="D212" s="25" t="s">
        <v>144</v>
      </c>
      <c r="E212" s="50" t="s">
        <v>475</v>
      </c>
      <c r="F212" s="61"/>
      <c r="H212" s="74"/>
      <c r="I212" s="55"/>
      <c r="K212" s="25">
        <v>52.0</v>
      </c>
      <c r="L212" s="25">
        <v>0.872</v>
      </c>
      <c r="M212" s="31" t="s">
        <v>312</v>
      </c>
      <c r="N212" s="31" t="s">
        <v>240</v>
      </c>
      <c r="O212" s="31" t="s">
        <v>280</v>
      </c>
      <c r="P212" s="31" t="s">
        <v>259</v>
      </c>
      <c r="Q212" s="31" t="s">
        <v>243</v>
      </c>
      <c r="R212" s="32">
        <v>1.0</v>
      </c>
      <c r="S212" s="31" t="s">
        <v>324</v>
      </c>
      <c r="T212" s="31" t="s">
        <v>250</v>
      </c>
      <c r="U212" s="31" t="s">
        <v>245</v>
      </c>
      <c r="V212" s="31" t="s">
        <v>246</v>
      </c>
      <c r="W212" s="24"/>
      <c r="X212" s="24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</row>
    <row r="213">
      <c r="C213" s="98"/>
      <c r="D213" s="25" t="s">
        <v>144</v>
      </c>
      <c r="E213" s="50" t="s">
        <v>480</v>
      </c>
      <c r="F213" s="99"/>
      <c r="H213" s="74"/>
      <c r="I213" s="55"/>
      <c r="K213" s="25">
        <v>52.0</v>
      </c>
      <c r="M213" s="31" t="s">
        <v>239</v>
      </c>
      <c r="N213" s="31" t="s">
        <v>240</v>
      </c>
      <c r="O213" s="31" t="s">
        <v>280</v>
      </c>
      <c r="P213" s="31" t="s">
        <v>259</v>
      </c>
      <c r="Q213" s="31" t="s">
        <v>243</v>
      </c>
      <c r="R213" s="32">
        <v>1.0</v>
      </c>
      <c r="S213" s="31" t="s">
        <v>244</v>
      </c>
      <c r="T213" s="31" t="s">
        <v>245</v>
      </c>
      <c r="U213" s="31" t="s">
        <v>245</v>
      </c>
      <c r="V213" s="31" t="s">
        <v>246</v>
      </c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</row>
    <row r="214">
      <c r="C214" s="56"/>
      <c r="D214" s="25" t="s">
        <v>144</v>
      </c>
      <c r="E214" s="50" t="s">
        <v>480</v>
      </c>
      <c r="F214" s="61"/>
      <c r="H214" s="74"/>
      <c r="I214" s="55"/>
      <c r="K214" s="25">
        <v>36.0</v>
      </c>
      <c r="M214" s="31" t="s">
        <v>239</v>
      </c>
      <c r="N214" s="31" t="s">
        <v>240</v>
      </c>
      <c r="O214" s="31" t="s">
        <v>280</v>
      </c>
      <c r="P214" s="31" t="s">
        <v>259</v>
      </c>
      <c r="Q214" s="31" t="s">
        <v>243</v>
      </c>
      <c r="R214" s="32">
        <v>1.0</v>
      </c>
      <c r="S214" s="31" t="s">
        <v>244</v>
      </c>
      <c r="T214" s="31" t="s">
        <v>245</v>
      </c>
      <c r="U214" s="31" t="s">
        <v>245</v>
      </c>
      <c r="V214" s="31" t="s">
        <v>246</v>
      </c>
      <c r="W214" s="24"/>
      <c r="X214" s="24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</row>
    <row r="215">
      <c r="C215" s="97"/>
      <c r="D215" s="25" t="s">
        <v>144</v>
      </c>
      <c r="E215" s="50" t="s">
        <v>485</v>
      </c>
      <c r="F215" s="61"/>
      <c r="H215" s="74"/>
      <c r="I215" s="55"/>
      <c r="K215" s="25">
        <v>60.0</v>
      </c>
      <c r="M215" s="31" t="s">
        <v>357</v>
      </c>
      <c r="N215" s="31" t="s">
        <v>240</v>
      </c>
      <c r="O215" s="31" t="s">
        <v>280</v>
      </c>
      <c r="P215" s="31" t="s">
        <v>259</v>
      </c>
      <c r="Q215" s="31" t="s">
        <v>243</v>
      </c>
      <c r="R215" s="32">
        <v>1.0</v>
      </c>
      <c r="S215" s="31" t="s">
        <v>244</v>
      </c>
      <c r="T215" s="31" t="s">
        <v>250</v>
      </c>
      <c r="U215" s="31" t="s">
        <v>245</v>
      </c>
      <c r="V215" s="31" t="s">
        <v>246</v>
      </c>
      <c r="W215" s="24"/>
      <c r="X215" s="24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</row>
    <row r="216">
      <c r="C216" s="97"/>
      <c r="D216" s="25" t="s">
        <v>144</v>
      </c>
      <c r="E216" s="50" t="s">
        <v>485</v>
      </c>
      <c r="F216" s="61"/>
      <c r="H216" s="74"/>
      <c r="I216" s="55"/>
      <c r="K216" s="25">
        <v>14.0</v>
      </c>
      <c r="M216" s="31" t="s">
        <v>357</v>
      </c>
      <c r="N216" s="31" t="s">
        <v>240</v>
      </c>
      <c r="O216" s="31" t="s">
        <v>280</v>
      </c>
      <c r="P216" s="31" t="s">
        <v>259</v>
      </c>
      <c r="Q216" s="31" t="s">
        <v>243</v>
      </c>
      <c r="R216" s="32">
        <v>1.0</v>
      </c>
      <c r="S216" s="31" t="s">
        <v>244</v>
      </c>
      <c r="T216" s="31" t="s">
        <v>250</v>
      </c>
      <c r="U216" s="31" t="s">
        <v>245</v>
      </c>
      <c r="V216" s="31" t="s">
        <v>246</v>
      </c>
      <c r="W216" s="24"/>
      <c r="X216" s="24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</row>
    <row r="217">
      <c r="C217" s="56"/>
      <c r="D217" s="25" t="s">
        <v>144</v>
      </c>
      <c r="E217" s="50" t="s">
        <v>490</v>
      </c>
      <c r="F217" s="61"/>
      <c r="H217" s="74"/>
      <c r="I217" s="55"/>
      <c r="K217" s="25">
        <v>39.0</v>
      </c>
      <c r="L217" s="25">
        <v>0.45</v>
      </c>
      <c r="M217" s="31" t="s">
        <v>239</v>
      </c>
      <c r="N217" s="31" t="s">
        <v>240</v>
      </c>
      <c r="O217" s="31" t="s">
        <v>280</v>
      </c>
      <c r="P217" s="31" t="s">
        <v>259</v>
      </c>
      <c r="Q217" s="31" t="s">
        <v>243</v>
      </c>
      <c r="R217" s="32">
        <v>1.0</v>
      </c>
      <c r="S217" s="31" t="s">
        <v>244</v>
      </c>
      <c r="T217" s="31" t="s">
        <v>250</v>
      </c>
      <c r="U217" s="31" t="s">
        <v>245</v>
      </c>
      <c r="V217" s="31" t="s">
        <v>246</v>
      </c>
      <c r="W217" s="24"/>
      <c r="X217" s="24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</row>
    <row r="218" ht="15.0" customHeight="1">
      <c r="C218" s="56"/>
      <c r="D218" s="25" t="s">
        <v>144</v>
      </c>
      <c r="E218" s="50" t="s">
        <v>490</v>
      </c>
      <c r="F218" s="61"/>
      <c r="K218" s="25">
        <v>37.0</v>
      </c>
      <c r="L218" s="25">
        <v>0.44</v>
      </c>
      <c r="M218" s="25" t="s">
        <v>239</v>
      </c>
      <c r="N218" s="25" t="s">
        <v>240</v>
      </c>
      <c r="O218" s="25" t="s">
        <v>280</v>
      </c>
      <c r="P218" s="31" t="s">
        <v>259</v>
      </c>
      <c r="Q218" s="25" t="s">
        <v>243</v>
      </c>
      <c r="R218" s="32">
        <v>1.0</v>
      </c>
      <c r="S218" s="25" t="s">
        <v>244</v>
      </c>
      <c r="T218" s="25" t="s">
        <v>250</v>
      </c>
      <c r="U218" s="25" t="s">
        <v>245</v>
      </c>
      <c r="V218" s="25" t="s">
        <v>246</v>
      </c>
      <c r="W218" s="88"/>
      <c r="X218" s="88"/>
    </row>
    <row r="219">
      <c r="C219" s="56"/>
      <c r="D219" s="25" t="s">
        <v>144</v>
      </c>
      <c r="E219" s="50" t="s">
        <v>490</v>
      </c>
      <c r="F219" s="61"/>
      <c r="K219" s="25">
        <v>16.0</v>
      </c>
      <c r="L219" s="25">
        <v>0.41</v>
      </c>
      <c r="M219" s="25" t="s">
        <v>239</v>
      </c>
      <c r="N219" s="25" t="s">
        <v>240</v>
      </c>
      <c r="O219" s="25" t="s">
        <v>280</v>
      </c>
      <c r="P219" s="31" t="s">
        <v>259</v>
      </c>
      <c r="Q219" s="25" t="s">
        <v>243</v>
      </c>
      <c r="R219" s="32">
        <v>1.0</v>
      </c>
      <c r="S219" s="25" t="s">
        <v>244</v>
      </c>
      <c r="T219" s="25" t="s">
        <v>250</v>
      </c>
      <c r="U219" s="25" t="s">
        <v>245</v>
      </c>
      <c r="V219" s="25" t="s">
        <v>246</v>
      </c>
      <c r="W219" s="88"/>
      <c r="X219" s="88"/>
    </row>
    <row r="220">
      <c r="C220" s="56"/>
      <c r="D220" s="25" t="s">
        <v>144</v>
      </c>
      <c r="E220" s="50" t="s">
        <v>490</v>
      </c>
      <c r="F220" s="61"/>
      <c r="K220" s="25">
        <v>19.0</v>
      </c>
      <c r="L220" s="25">
        <v>0.47</v>
      </c>
      <c r="M220" s="25" t="s">
        <v>239</v>
      </c>
      <c r="N220" s="25" t="s">
        <v>240</v>
      </c>
      <c r="O220" s="25" t="s">
        <v>280</v>
      </c>
      <c r="P220" s="31" t="s">
        <v>259</v>
      </c>
      <c r="Q220" s="25" t="s">
        <v>243</v>
      </c>
      <c r="R220" s="32">
        <v>1.0</v>
      </c>
      <c r="S220" s="25" t="s">
        <v>244</v>
      </c>
      <c r="T220" s="25" t="s">
        <v>250</v>
      </c>
      <c r="U220" s="25" t="s">
        <v>245</v>
      </c>
      <c r="V220" s="25" t="s">
        <v>246</v>
      </c>
      <c r="W220" s="88"/>
      <c r="X220" s="88"/>
    </row>
    <row r="221">
      <c r="C221" s="56"/>
      <c r="D221" s="25" t="s">
        <v>144</v>
      </c>
      <c r="E221" s="50" t="s">
        <v>497</v>
      </c>
      <c r="F221" s="61"/>
      <c r="H221" s="74"/>
      <c r="I221" s="55"/>
      <c r="K221" s="25">
        <v>15.0</v>
      </c>
      <c r="L221" s="25"/>
      <c r="M221" s="31" t="s">
        <v>357</v>
      </c>
      <c r="N221" s="25" t="s">
        <v>240</v>
      </c>
      <c r="O221" s="31" t="s">
        <v>258</v>
      </c>
      <c r="P221" s="31" t="s">
        <v>259</v>
      </c>
      <c r="Q221" s="31" t="s">
        <v>243</v>
      </c>
      <c r="R221" s="32">
        <v>1.0</v>
      </c>
      <c r="S221" s="31" t="s">
        <v>244</v>
      </c>
      <c r="T221" s="31" t="s">
        <v>250</v>
      </c>
      <c r="U221" s="31" t="s">
        <v>250</v>
      </c>
      <c r="V221" s="31" t="s">
        <v>246</v>
      </c>
      <c r="W221" s="24"/>
      <c r="X221" s="24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</row>
    <row r="222">
      <c r="C222" s="56"/>
      <c r="D222" s="25" t="s">
        <v>144</v>
      </c>
      <c r="E222" s="50" t="s">
        <v>497</v>
      </c>
      <c r="F222" s="61"/>
      <c r="H222" s="74"/>
      <c r="I222" s="55"/>
      <c r="K222" s="25">
        <v>20.0</v>
      </c>
      <c r="L222" s="25"/>
      <c r="M222" s="31" t="s">
        <v>357</v>
      </c>
      <c r="N222" s="25" t="s">
        <v>240</v>
      </c>
      <c r="O222" s="31" t="s">
        <v>258</v>
      </c>
      <c r="P222" s="31" t="s">
        <v>259</v>
      </c>
      <c r="Q222" s="31" t="s">
        <v>243</v>
      </c>
      <c r="R222" s="32">
        <v>1.0</v>
      </c>
      <c r="S222" s="31" t="s">
        <v>244</v>
      </c>
      <c r="T222" s="31" t="s">
        <v>250</v>
      </c>
      <c r="U222" s="31" t="s">
        <v>250</v>
      </c>
      <c r="V222" s="31" t="s">
        <v>246</v>
      </c>
      <c r="W222" s="24"/>
      <c r="X222" s="24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</row>
    <row r="223">
      <c r="C223" s="56"/>
      <c r="D223" s="25" t="s">
        <v>144</v>
      </c>
      <c r="E223" s="50" t="s">
        <v>497</v>
      </c>
      <c r="F223" s="61"/>
      <c r="H223" s="74"/>
      <c r="I223" s="55"/>
      <c r="K223" s="25">
        <v>19.0</v>
      </c>
      <c r="L223" s="25"/>
      <c r="M223" s="31" t="s">
        <v>357</v>
      </c>
      <c r="N223" s="25" t="s">
        <v>240</v>
      </c>
      <c r="O223" s="31" t="s">
        <v>258</v>
      </c>
      <c r="P223" s="31" t="s">
        <v>259</v>
      </c>
      <c r="Q223" s="31" t="s">
        <v>243</v>
      </c>
      <c r="R223" s="32">
        <v>1.0</v>
      </c>
      <c r="S223" s="31" t="s">
        <v>244</v>
      </c>
      <c r="T223" s="31" t="s">
        <v>250</v>
      </c>
      <c r="U223" s="31" t="s">
        <v>250</v>
      </c>
      <c r="V223" s="31" t="s">
        <v>246</v>
      </c>
      <c r="W223" s="24"/>
      <c r="X223" s="24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</row>
    <row r="224">
      <c r="C224" s="56"/>
      <c r="D224" s="25" t="s">
        <v>144</v>
      </c>
      <c r="E224" s="50" t="s">
        <v>503</v>
      </c>
      <c r="F224" s="61"/>
      <c r="H224" s="74"/>
      <c r="I224" s="55"/>
      <c r="K224" s="25">
        <v>38.0</v>
      </c>
      <c r="L224" s="25"/>
      <c r="M224" s="31" t="s">
        <v>507</v>
      </c>
      <c r="N224" s="31" t="s">
        <v>240</v>
      </c>
      <c r="O224" s="31" t="s">
        <v>280</v>
      </c>
      <c r="P224" s="31" t="s">
        <v>259</v>
      </c>
      <c r="Q224" s="31" t="s">
        <v>243</v>
      </c>
      <c r="R224" s="32">
        <v>1.0</v>
      </c>
      <c r="S224" s="31" t="s">
        <v>244</v>
      </c>
      <c r="T224" s="31" t="s">
        <v>250</v>
      </c>
      <c r="U224" s="31" t="s">
        <v>245</v>
      </c>
      <c r="V224" s="31" t="s">
        <v>246</v>
      </c>
      <c r="W224" s="24"/>
      <c r="X224" s="24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</row>
    <row r="225">
      <c r="C225" s="56"/>
      <c r="D225" s="25" t="s">
        <v>144</v>
      </c>
      <c r="E225" s="50" t="s">
        <v>503</v>
      </c>
      <c r="F225" s="61"/>
      <c r="H225" s="74"/>
      <c r="I225" s="55"/>
      <c r="K225" s="25">
        <v>31.0</v>
      </c>
      <c r="L225" s="25"/>
      <c r="M225" s="31" t="s">
        <v>507</v>
      </c>
      <c r="N225" s="25" t="s">
        <v>240</v>
      </c>
      <c r="O225" s="31" t="s">
        <v>280</v>
      </c>
      <c r="P225" s="31" t="s">
        <v>259</v>
      </c>
      <c r="Q225" s="31" t="s">
        <v>243</v>
      </c>
      <c r="R225" s="32">
        <v>1.0</v>
      </c>
      <c r="S225" s="31" t="s">
        <v>244</v>
      </c>
      <c r="T225" s="31" t="s">
        <v>250</v>
      </c>
      <c r="U225" s="31" t="s">
        <v>245</v>
      </c>
      <c r="V225" s="31" t="s">
        <v>246</v>
      </c>
      <c r="W225" s="24"/>
      <c r="X225" s="24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</row>
    <row r="226">
      <c r="C226" s="56"/>
      <c r="D226" s="25" t="s">
        <v>144</v>
      </c>
      <c r="E226" s="50" t="s">
        <v>509</v>
      </c>
      <c r="F226" s="61"/>
      <c r="H226" s="74"/>
      <c r="I226" s="55"/>
      <c r="K226" s="25">
        <v>35.0</v>
      </c>
      <c r="M226" s="31" t="s">
        <v>357</v>
      </c>
      <c r="N226" s="31" t="s">
        <v>240</v>
      </c>
      <c r="O226" s="31" t="s">
        <v>280</v>
      </c>
      <c r="P226" s="31" t="s">
        <v>259</v>
      </c>
      <c r="Q226" s="31" t="s">
        <v>243</v>
      </c>
      <c r="R226" s="32">
        <v>1.0</v>
      </c>
      <c r="S226" s="31" t="s">
        <v>244</v>
      </c>
      <c r="T226" s="31" t="s">
        <v>250</v>
      </c>
      <c r="U226" s="31" t="s">
        <v>250</v>
      </c>
      <c r="V226" s="31" t="s">
        <v>246</v>
      </c>
      <c r="W226" s="24"/>
      <c r="X226" s="24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</row>
    <row r="227">
      <c r="C227" s="56"/>
      <c r="D227" s="25" t="s">
        <v>144</v>
      </c>
      <c r="E227" s="50" t="s">
        <v>509</v>
      </c>
      <c r="F227" s="61"/>
      <c r="H227" s="74"/>
      <c r="I227" s="55"/>
      <c r="K227" s="25">
        <v>46.0</v>
      </c>
      <c r="M227" s="31" t="s">
        <v>357</v>
      </c>
      <c r="N227" s="31" t="s">
        <v>240</v>
      </c>
      <c r="O227" s="31" t="s">
        <v>280</v>
      </c>
      <c r="P227" s="31" t="s">
        <v>259</v>
      </c>
      <c r="Q227" s="31" t="s">
        <v>243</v>
      </c>
      <c r="R227" s="32">
        <v>1.0</v>
      </c>
      <c r="S227" s="31" t="s">
        <v>244</v>
      </c>
      <c r="T227" s="31" t="s">
        <v>250</v>
      </c>
      <c r="U227" s="31" t="s">
        <v>250</v>
      </c>
      <c r="V227" s="31" t="s">
        <v>246</v>
      </c>
      <c r="W227" s="24"/>
      <c r="X227" s="24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</row>
    <row r="228">
      <c r="C228" s="56"/>
      <c r="D228" s="25" t="s">
        <v>144</v>
      </c>
      <c r="E228" s="50" t="s">
        <v>509</v>
      </c>
      <c r="F228" s="61"/>
      <c r="H228" s="74"/>
      <c r="I228" s="55"/>
      <c r="K228" s="25">
        <v>20.0</v>
      </c>
      <c r="L228" s="25"/>
      <c r="M228" s="31" t="s">
        <v>357</v>
      </c>
      <c r="N228" s="31" t="s">
        <v>240</v>
      </c>
      <c r="O228" s="31" t="s">
        <v>280</v>
      </c>
      <c r="P228" s="31" t="s">
        <v>259</v>
      </c>
      <c r="Q228" s="31" t="s">
        <v>243</v>
      </c>
      <c r="R228" s="32">
        <v>1.0</v>
      </c>
      <c r="S228" s="31" t="s">
        <v>244</v>
      </c>
      <c r="T228" s="31" t="s">
        <v>250</v>
      </c>
      <c r="U228" s="31" t="s">
        <v>250</v>
      </c>
      <c r="V228" s="31" t="s">
        <v>246</v>
      </c>
      <c r="W228" s="24"/>
      <c r="X228" s="24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</row>
    <row r="229">
      <c r="C229" s="56"/>
      <c r="D229" s="25" t="s">
        <v>144</v>
      </c>
      <c r="E229" s="50" t="s">
        <v>509</v>
      </c>
      <c r="F229" s="61"/>
      <c r="H229" s="74"/>
      <c r="I229" s="55"/>
      <c r="K229" s="25">
        <v>9.0</v>
      </c>
      <c r="L229" s="25"/>
      <c r="M229" s="31" t="s">
        <v>357</v>
      </c>
      <c r="N229" s="31" t="s">
        <v>240</v>
      </c>
      <c r="O229" s="31" t="s">
        <v>280</v>
      </c>
      <c r="P229" s="31" t="s">
        <v>259</v>
      </c>
      <c r="Q229" s="31" t="s">
        <v>243</v>
      </c>
      <c r="R229" s="32">
        <v>1.0</v>
      </c>
      <c r="S229" s="31" t="s">
        <v>244</v>
      </c>
      <c r="T229" s="31" t="s">
        <v>250</v>
      </c>
      <c r="U229" s="31" t="s">
        <v>250</v>
      </c>
      <c r="V229" s="31" t="s">
        <v>246</v>
      </c>
      <c r="W229" s="24"/>
      <c r="X229" s="24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</row>
    <row r="230">
      <c r="C230" s="56"/>
      <c r="D230" s="25" t="s">
        <v>144</v>
      </c>
      <c r="E230" s="50" t="s">
        <v>509</v>
      </c>
      <c r="F230" s="61"/>
      <c r="H230" s="74"/>
      <c r="I230" s="55"/>
      <c r="K230" s="25">
        <v>2.0</v>
      </c>
      <c r="L230" s="25"/>
      <c r="M230" s="31" t="s">
        <v>357</v>
      </c>
      <c r="N230" s="31" t="s">
        <v>240</v>
      </c>
      <c r="O230" s="31" t="s">
        <v>280</v>
      </c>
      <c r="P230" s="31" t="s">
        <v>259</v>
      </c>
      <c r="Q230" s="31" t="s">
        <v>243</v>
      </c>
      <c r="R230" s="32">
        <v>1.0</v>
      </c>
      <c r="S230" s="31" t="s">
        <v>244</v>
      </c>
      <c r="T230" s="31" t="s">
        <v>250</v>
      </c>
      <c r="U230" s="31" t="s">
        <v>250</v>
      </c>
      <c r="V230" s="31" t="s">
        <v>246</v>
      </c>
      <c r="W230" s="24"/>
      <c r="X230" s="24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</row>
    <row r="231">
      <c r="C231" s="56"/>
      <c r="D231" s="25" t="s">
        <v>144</v>
      </c>
      <c r="E231" s="50" t="s">
        <v>517</v>
      </c>
      <c r="F231" s="61"/>
      <c r="H231" s="74"/>
      <c r="I231" s="55"/>
      <c r="K231" s="25">
        <v>77.0</v>
      </c>
      <c r="L231" s="25">
        <v>0.34</v>
      </c>
      <c r="M231" s="31" t="s">
        <v>312</v>
      </c>
      <c r="N231" s="25" t="s">
        <v>240</v>
      </c>
      <c r="O231" s="31" t="s">
        <v>280</v>
      </c>
      <c r="P231" s="31" t="s">
        <v>259</v>
      </c>
      <c r="Q231" s="31" t="s">
        <v>243</v>
      </c>
      <c r="R231" s="32">
        <v>1.0</v>
      </c>
      <c r="S231" s="31" t="s">
        <v>244</v>
      </c>
      <c r="T231" s="31" t="s">
        <v>250</v>
      </c>
      <c r="U231" s="31" t="s">
        <v>245</v>
      </c>
      <c r="V231" s="31" t="s">
        <v>246</v>
      </c>
      <c r="W231" s="24"/>
      <c r="X231" s="24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</row>
    <row r="232">
      <c r="C232" s="56"/>
      <c r="D232" s="25" t="s">
        <v>144</v>
      </c>
      <c r="E232" s="50" t="s">
        <v>517</v>
      </c>
      <c r="F232" s="61"/>
      <c r="H232" s="74"/>
      <c r="I232" s="55"/>
      <c r="K232" s="25">
        <v>22.0</v>
      </c>
      <c r="L232" s="25">
        <v>0.48</v>
      </c>
      <c r="M232" s="31" t="s">
        <v>312</v>
      </c>
      <c r="N232" s="31" t="s">
        <v>240</v>
      </c>
      <c r="O232" s="31" t="s">
        <v>280</v>
      </c>
      <c r="P232" s="31" t="s">
        <v>259</v>
      </c>
      <c r="Q232" s="31" t="s">
        <v>243</v>
      </c>
      <c r="R232" s="32">
        <v>1.0</v>
      </c>
      <c r="S232" s="31" t="s">
        <v>244</v>
      </c>
      <c r="T232" s="31" t="s">
        <v>250</v>
      </c>
      <c r="U232" s="31" t="s">
        <v>245</v>
      </c>
      <c r="V232" s="31" t="s">
        <v>246</v>
      </c>
      <c r="W232" s="24"/>
      <c r="X232" s="24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</row>
    <row r="233">
      <c r="C233" s="56"/>
      <c r="D233" s="25" t="s">
        <v>144</v>
      </c>
      <c r="E233" s="50" t="s">
        <v>517</v>
      </c>
      <c r="F233" s="61"/>
      <c r="H233" s="74"/>
      <c r="I233" s="55"/>
      <c r="K233" s="25">
        <v>29.0</v>
      </c>
      <c r="L233" s="25">
        <v>0.46</v>
      </c>
      <c r="M233" s="31" t="s">
        <v>312</v>
      </c>
      <c r="N233" s="31" t="s">
        <v>240</v>
      </c>
      <c r="O233" s="31" t="s">
        <v>280</v>
      </c>
      <c r="P233" s="31" t="s">
        <v>259</v>
      </c>
      <c r="Q233" s="31" t="s">
        <v>243</v>
      </c>
      <c r="R233" s="32">
        <v>1.0</v>
      </c>
      <c r="S233" s="31" t="s">
        <v>244</v>
      </c>
      <c r="T233" s="31" t="s">
        <v>250</v>
      </c>
      <c r="U233" s="31" t="s">
        <v>245</v>
      </c>
      <c r="V233" s="31" t="s">
        <v>246</v>
      </c>
      <c r="W233" s="24"/>
      <c r="X233" s="24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</row>
    <row r="234">
      <c r="C234" s="56"/>
      <c r="D234" s="79" t="s">
        <v>144</v>
      </c>
      <c r="E234" s="80" t="s">
        <v>517</v>
      </c>
      <c r="F234" s="100"/>
      <c r="G234" s="26"/>
      <c r="H234" s="95"/>
      <c r="I234" s="101"/>
      <c r="J234" s="83"/>
      <c r="K234" s="83">
        <v>37.0</v>
      </c>
      <c r="L234" s="83">
        <v>0.32</v>
      </c>
      <c r="M234" s="38" t="s">
        <v>312</v>
      </c>
      <c r="N234" s="38" t="s">
        <v>240</v>
      </c>
      <c r="O234" s="38" t="s">
        <v>280</v>
      </c>
      <c r="P234" s="31" t="s">
        <v>259</v>
      </c>
      <c r="Q234" s="38" t="s">
        <v>243</v>
      </c>
      <c r="R234" s="32">
        <v>1.0</v>
      </c>
      <c r="S234" s="31" t="s">
        <v>244</v>
      </c>
      <c r="T234" s="31" t="s">
        <v>250</v>
      </c>
      <c r="U234" s="31" t="s">
        <v>245</v>
      </c>
      <c r="V234" s="31" t="s">
        <v>246</v>
      </c>
      <c r="W234" s="88"/>
      <c r="X234" s="88"/>
      <c r="Y234" s="89"/>
      <c r="Z234" s="89"/>
      <c r="AA234" s="89"/>
      <c r="AB234" s="89"/>
      <c r="AC234" s="89"/>
      <c r="AD234" s="89"/>
      <c r="AE234" s="89"/>
      <c r="AF234" s="89"/>
      <c r="AG234" s="89"/>
      <c r="AH234" s="89"/>
      <c r="AI234" s="89"/>
      <c r="AJ234" s="89"/>
      <c r="AK234" s="89"/>
      <c r="AL234" s="89"/>
      <c r="AM234" s="89"/>
      <c r="AN234" s="89"/>
      <c r="AO234" s="89"/>
      <c r="AP234" s="89"/>
      <c r="AQ234" s="89"/>
      <c r="AR234" s="89"/>
      <c r="AS234" s="89"/>
      <c r="AT234" s="89"/>
      <c r="AU234" s="89"/>
      <c r="AV234" s="89"/>
      <c r="AW234" s="89"/>
      <c r="AX234" s="89"/>
      <c r="AY234" s="89"/>
      <c r="AZ234" s="89"/>
      <c r="BA234" s="89"/>
      <c r="BB234" s="89"/>
      <c r="BC234" s="89"/>
      <c r="BD234" s="89"/>
      <c r="BE234" s="89"/>
      <c r="BF234" s="89"/>
      <c r="BG234" s="89"/>
      <c r="BH234" s="89"/>
      <c r="BI234" s="89"/>
    </row>
    <row r="235">
      <c r="C235" s="56"/>
      <c r="D235" s="26" t="s">
        <v>144</v>
      </c>
      <c r="E235" s="80" t="s">
        <v>517</v>
      </c>
      <c r="F235" s="100"/>
      <c r="G235" s="26"/>
      <c r="H235" s="103"/>
      <c r="I235" s="96"/>
      <c r="J235" s="83"/>
      <c r="K235" s="25">
        <v>30.0</v>
      </c>
      <c r="L235" s="25">
        <v>0.49</v>
      </c>
      <c r="M235" s="38" t="s">
        <v>312</v>
      </c>
      <c r="N235" s="38" t="s">
        <v>240</v>
      </c>
      <c r="O235" s="38" t="s">
        <v>280</v>
      </c>
      <c r="P235" s="31" t="s">
        <v>259</v>
      </c>
      <c r="Q235" s="38" t="s">
        <v>243</v>
      </c>
      <c r="R235" s="32">
        <v>1.0</v>
      </c>
      <c r="S235" s="31" t="s">
        <v>244</v>
      </c>
      <c r="T235" s="31" t="s">
        <v>250</v>
      </c>
      <c r="U235" s="31" t="s">
        <v>245</v>
      </c>
      <c r="V235" s="31" t="s">
        <v>246</v>
      </c>
      <c r="W235" s="88"/>
      <c r="X235" s="88"/>
      <c r="Y235" s="89"/>
      <c r="Z235" s="89"/>
      <c r="AA235" s="89"/>
      <c r="AB235" s="89"/>
      <c r="AC235" s="89"/>
      <c r="AD235" s="89"/>
      <c r="AE235" s="89"/>
      <c r="AF235" s="89"/>
      <c r="AG235" s="89"/>
      <c r="AH235" s="89"/>
      <c r="AI235" s="89"/>
      <c r="AJ235" s="89"/>
      <c r="AK235" s="89"/>
      <c r="AL235" s="89"/>
      <c r="AM235" s="89"/>
      <c r="AN235" s="89"/>
      <c r="AO235" s="89"/>
      <c r="AP235" s="89"/>
      <c r="AQ235" s="89"/>
      <c r="AR235" s="89"/>
      <c r="AS235" s="89"/>
      <c r="AT235" s="89"/>
      <c r="AU235" s="89"/>
      <c r="AV235" s="89"/>
      <c r="AW235" s="89"/>
      <c r="AX235" s="89"/>
      <c r="AY235" s="89"/>
      <c r="AZ235" s="89"/>
      <c r="BA235" s="89"/>
      <c r="BB235" s="89"/>
      <c r="BC235" s="89"/>
      <c r="BD235" s="89"/>
      <c r="BE235" s="89"/>
      <c r="BF235" s="89"/>
      <c r="BG235" s="89"/>
      <c r="BH235" s="89"/>
      <c r="BI235" s="89"/>
    </row>
    <row r="236">
      <c r="C236" s="56"/>
      <c r="D236" s="26" t="s">
        <v>144</v>
      </c>
      <c r="E236" s="80" t="s">
        <v>517</v>
      </c>
      <c r="F236" s="100"/>
      <c r="G236" s="26"/>
      <c r="H236" s="103"/>
      <c r="I236" s="96"/>
      <c r="J236" s="83"/>
      <c r="K236" s="83">
        <v>11.0</v>
      </c>
      <c r="L236" s="83">
        <v>0.75</v>
      </c>
      <c r="M236" s="38" t="s">
        <v>312</v>
      </c>
      <c r="N236" s="38" t="s">
        <v>240</v>
      </c>
      <c r="O236" s="38" t="s">
        <v>280</v>
      </c>
      <c r="P236" s="31" t="s">
        <v>259</v>
      </c>
      <c r="Q236" s="38" t="s">
        <v>243</v>
      </c>
      <c r="R236" s="32">
        <v>1.0</v>
      </c>
      <c r="S236" s="31" t="s">
        <v>244</v>
      </c>
      <c r="T236" s="31" t="s">
        <v>250</v>
      </c>
      <c r="U236" s="31" t="s">
        <v>245</v>
      </c>
      <c r="V236" s="31" t="s">
        <v>246</v>
      </c>
      <c r="W236" s="88"/>
      <c r="X236" s="88"/>
      <c r="Y236" s="89"/>
      <c r="Z236" s="89"/>
      <c r="AA236" s="89"/>
      <c r="AB236" s="89"/>
      <c r="AC236" s="89"/>
      <c r="AD236" s="89"/>
      <c r="AE236" s="89"/>
      <c r="AF236" s="89"/>
      <c r="AG236" s="89"/>
      <c r="AH236" s="89"/>
      <c r="AI236" s="89"/>
      <c r="AJ236" s="89"/>
      <c r="AK236" s="89"/>
      <c r="AL236" s="89"/>
      <c r="AM236" s="89"/>
      <c r="AN236" s="89"/>
      <c r="AO236" s="89"/>
      <c r="AP236" s="89"/>
      <c r="AQ236" s="89"/>
      <c r="AR236" s="89"/>
      <c r="AS236" s="89"/>
      <c r="AT236" s="89"/>
      <c r="AU236" s="89"/>
      <c r="AV236" s="89"/>
      <c r="AW236" s="89"/>
      <c r="AX236" s="89"/>
      <c r="AY236" s="89"/>
      <c r="AZ236" s="89"/>
      <c r="BA236" s="89"/>
      <c r="BB236" s="89"/>
      <c r="BC236" s="89"/>
      <c r="BD236" s="89"/>
      <c r="BE236" s="89"/>
      <c r="BF236" s="89"/>
      <c r="BG236" s="89"/>
      <c r="BH236" s="89"/>
      <c r="BI236" s="89"/>
    </row>
    <row r="237">
      <c r="C237" s="56"/>
      <c r="D237" s="26" t="s">
        <v>144</v>
      </c>
      <c r="E237" s="80" t="s">
        <v>517</v>
      </c>
      <c r="F237" s="100"/>
      <c r="G237" s="26"/>
      <c r="H237" s="103"/>
      <c r="I237" s="96"/>
      <c r="J237" s="83"/>
      <c r="K237" s="83">
        <v>53.0</v>
      </c>
      <c r="L237" s="83">
        <v>0.28</v>
      </c>
      <c r="M237" s="38" t="s">
        <v>312</v>
      </c>
      <c r="N237" s="38" t="s">
        <v>240</v>
      </c>
      <c r="O237" s="38" t="s">
        <v>280</v>
      </c>
      <c r="P237" s="31" t="s">
        <v>259</v>
      </c>
      <c r="Q237" s="38" t="s">
        <v>243</v>
      </c>
      <c r="R237" s="32">
        <v>1.0</v>
      </c>
      <c r="S237" s="31" t="s">
        <v>244</v>
      </c>
      <c r="T237" s="31" t="s">
        <v>250</v>
      </c>
      <c r="U237" s="31" t="s">
        <v>245</v>
      </c>
      <c r="V237" s="31" t="s">
        <v>246</v>
      </c>
      <c r="W237" s="88"/>
      <c r="X237" s="88"/>
      <c r="Y237" s="89"/>
      <c r="Z237" s="89"/>
      <c r="AA237" s="89"/>
      <c r="AB237" s="89"/>
      <c r="AC237" s="89"/>
      <c r="AD237" s="89"/>
      <c r="AE237" s="89"/>
      <c r="AF237" s="89"/>
      <c r="AG237" s="89"/>
      <c r="AH237" s="89"/>
      <c r="AI237" s="89"/>
      <c r="AJ237" s="89"/>
      <c r="AK237" s="89"/>
      <c r="AL237" s="89"/>
      <c r="AM237" s="89"/>
      <c r="AN237" s="89"/>
      <c r="AO237" s="89"/>
      <c r="AP237" s="89"/>
      <c r="AQ237" s="89"/>
      <c r="AR237" s="89"/>
      <c r="AS237" s="89"/>
      <c r="AT237" s="89"/>
      <c r="AU237" s="89"/>
      <c r="AV237" s="89"/>
      <c r="AW237" s="89"/>
      <c r="AX237" s="89"/>
      <c r="AY237" s="89"/>
      <c r="AZ237" s="89"/>
      <c r="BA237" s="89"/>
      <c r="BB237" s="89"/>
      <c r="BC237" s="89"/>
      <c r="BD237" s="89"/>
      <c r="BE237" s="89"/>
      <c r="BF237" s="89"/>
      <c r="BG237" s="89"/>
      <c r="BH237" s="89"/>
      <c r="BI237" s="89"/>
    </row>
    <row r="238">
      <c r="C238" s="56"/>
      <c r="D238" s="26" t="s">
        <v>144</v>
      </c>
      <c r="E238" s="80" t="s">
        <v>517</v>
      </c>
      <c r="F238" s="100"/>
      <c r="G238" s="26"/>
      <c r="H238" s="103"/>
      <c r="I238" s="96"/>
      <c r="J238" s="83"/>
      <c r="K238" s="83">
        <v>161.0</v>
      </c>
      <c r="L238" s="83">
        <v>0.43</v>
      </c>
      <c r="M238" s="38" t="s">
        <v>312</v>
      </c>
      <c r="N238" s="38" t="s">
        <v>240</v>
      </c>
      <c r="O238" s="38" t="s">
        <v>280</v>
      </c>
      <c r="P238" s="31" t="s">
        <v>259</v>
      </c>
      <c r="Q238" s="38" t="s">
        <v>243</v>
      </c>
      <c r="R238" s="32">
        <v>1.0</v>
      </c>
      <c r="S238" s="31" t="s">
        <v>244</v>
      </c>
      <c r="T238" s="31" t="s">
        <v>250</v>
      </c>
      <c r="U238" s="31" t="s">
        <v>245</v>
      </c>
      <c r="V238" s="31" t="s">
        <v>246</v>
      </c>
      <c r="W238" s="88"/>
      <c r="X238" s="88"/>
      <c r="Y238" s="89"/>
      <c r="Z238" s="89"/>
      <c r="AA238" s="89"/>
      <c r="AB238" s="89"/>
      <c r="AC238" s="89"/>
      <c r="AD238" s="89"/>
      <c r="AE238" s="89"/>
      <c r="AF238" s="89"/>
      <c r="AG238" s="89"/>
      <c r="AH238" s="89"/>
      <c r="AI238" s="89"/>
      <c r="AJ238" s="89"/>
      <c r="AK238" s="89"/>
      <c r="AL238" s="89"/>
      <c r="AM238" s="89"/>
      <c r="AN238" s="89"/>
      <c r="AO238" s="89"/>
      <c r="AP238" s="89"/>
      <c r="AQ238" s="89"/>
      <c r="AR238" s="89"/>
      <c r="AS238" s="89"/>
      <c r="AT238" s="89"/>
      <c r="AU238" s="89"/>
      <c r="AV238" s="89"/>
      <c r="AW238" s="89"/>
      <c r="AX238" s="89"/>
      <c r="AY238" s="89"/>
      <c r="AZ238" s="89"/>
      <c r="BA238" s="89"/>
      <c r="BB238" s="89"/>
      <c r="BC238" s="89"/>
      <c r="BD238" s="89"/>
      <c r="BE238" s="89"/>
      <c r="BF238" s="89"/>
      <c r="BG238" s="89"/>
      <c r="BH238" s="89"/>
      <c r="BI238" s="89"/>
    </row>
    <row r="239">
      <c r="C239" s="56"/>
      <c r="D239" s="25" t="s">
        <v>144</v>
      </c>
      <c r="E239" s="50" t="s">
        <v>528</v>
      </c>
      <c r="F239" s="61"/>
      <c r="H239" s="74"/>
      <c r="I239" s="72"/>
      <c r="K239" s="25">
        <v>148.0</v>
      </c>
      <c r="L239" s="25"/>
      <c r="M239" s="31" t="s">
        <v>239</v>
      </c>
      <c r="N239" s="38" t="s">
        <v>240</v>
      </c>
      <c r="O239" s="31" t="s">
        <v>258</v>
      </c>
      <c r="P239" s="31" t="s">
        <v>259</v>
      </c>
      <c r="Q239" s="31" t="s">
        <v>243</v>
      </c>
      <c r="R239" s="32">
        <v>1.0</v>
      </c>
      <c r="S239" s="31" t="s">
        <v>531</v>
      </c>
      <c r="T239" s="31" t="s">
        <v>250</v>
      </c>
      <c r="U239" s="31" t="s">
        <v>245</v>
      </c>
      <c r="V239" s="31" t="s">
        <v>246</v>
      </c>
      <c r="W239" s="24"/>
      <c r="X239" s="24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  <c r="BG239" s="22"/>
      <c r="BH239" s="22"/>
      <c r="BI239" s="22"/>
    </row>
    <row r="240">
      <c r="C240" s="56"/>
      <c r="D240" s="25" t="s">
        <v>144</v>
      </c>
      <c r="E240" s="50" t="s">
        <v>532</v>
      </c>
      <c r="F240" s="61"/>
      <c r="H240" s="74"/>
      <c r="I240" s="72"/>
      <c r="K240" s="25">
        <v>65.0</v>
      </c>
      <c r="L240" s="25"/>
      <c r="M240" s="31" t="s">
        <v>312</v>
      </c>
      <c r="N240" s="38" t="s">
        <v>240</v>
      </c>
      <c r="O240" s="38" t="s">
        <v>241</v>
      </c>
      <c r="P240" s="38" t="s">
        <v>380</v>
      </c>
      <c r="Q240" s="38" t="s">
        <v>243</v>
      </c>
      <c r="R240" s="32">
        <v>1.0</v>
      </c>
      <c r="S240" s="31" t="s">
        <v>244</v>
      </c>
      <c r="T240" s="31" t="s">
        <v>250</v>
      </c>
      <c r="U240" s="31" t="s">
        <v>245</v>
      </c>
      <c r="V240" s="31" t="s">
        <v>246</v>
      </c>
      <c r="W240" s="24"/>
      <c r="X240" s="24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  <c r="BG240" s="22"/>
      <c r="BH240" s="22"/>
      <c r="BI240" s="22"/>
    </row>
    <row r="241">
      <c r="C241" s="56"/>
      <c r="D241" s="25" t="s">
        <v>144</v>
      </c>
      <c r="E241" s="50" t="s">
        <v>535</v>
      </c>
      <c r="F241" s="61"/>
      <c r="H241" s="74"/>
      <c r="I241" s="55"/>
      <c r="K241" s="25">
        <v>11.0</v>
      </c>
      <c r="L241" s="25"/>
      <c r="M241" s="31" t="s">
        <v>357</v>
      </c>
      <c r="N241" s="31" t="s">
        <v>240</v>
      </c>
      <c r="O241" s="31" t="s">
        <v>280</v>
      </c>
      <c r="P241" s="31" t="s">
        <v>259</v>
      </c>
      <c r="Q241" s="31" t="s">
        <v>243</v>
      </c>
      <c r="R241" s="32">
        <v>1.0</v>
      </c>
      <c r="S241" s="31" t="s">
        <v>244</v>
      </c>
      <c r="T241" s="31" t="s">
        <v>250</v>
      </c>
      <c r="U241" s="31" t="s">
        <v>245</v>
      </c>
      <c r="V241" s="31" t="s">
        <v>246</v>
      </c>
      <c r="W241" s="24"/>
      <c r="X241" s="24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  <c r="BH241" s="22"/>
      <c r="BI241" s="22"/>
    </row>
    <row r="242">
      <c r="C242" s="56"/>
      <c r="D242" s="25" t="s">
        <v>144</v>
      </c>
      <c r="E242" s="50" t="s">
        <v>535</v>
      </c>
      <c r="F242" s="61"/>
      <c r="K242" s="25">
        <v>7.0</v>
      </c>
      <c r="L242" s="25"/>
      <c r="M242" s="25" t="s">
        <v>312</v>
      </c>
      <c r="N242" s="25" t="s">
        <v>240</v>
      </c>
      <c r="O242" s="25" t="s">
        <v>280</v>
      </c>
      <c r="P242" s="31" t="s">
        <v>259</v>
      </c>
      <c r="Q242" s="25" t="s">
        <v>243</v>
      </c>
      <c r="R242" s="32">
        <v>1.0</v>
      </c>
      <c r="S242" s="25" t="s">
        <v>244</v>
      </c>
      <c r="T242" s="25" t="s">
        <v>250</v>
      </c>
      <c r="U242" s="25" t="s">
        <v>245</v>
      </c>
      <c r="V242" s="25" t="s">
        <v>246</v>
      </c>
      <c r="W242" s="88"/>
      <c r="X242" s="88"/>
    </row>
    <row r="243">
      <c r="C243" s="56"/>
      <c r="D243" s="25" t="s">
        <v>144</v>
      </c>
      <c r="E243" s="50" t="s">
        <v>540</v>
      </c>
      <c r="F243" s="61"/>
      <c r="H243" s="74"/>
      <c r="I243" s="55"/>
      <c r="K243" s="25">
        <v>54.0</v>
      </c>
      <c r="L243" s="25"/>
      <c r="M243" s="31" t="s">
        <v>357</v>
      </c>
      <c r="N243" s="25" t="s">
        <v>240</v>
      </c>
      <c r="O243" s="25" t="s">
        <v>280</v>
      </c>
      <c r="P243" s="31" t="s">
        <v>259</v>
      </c>
      <c r="Q243" s="25" t="s">
        <v>243</v>
      </c>
      <c r="R243" s="32">
        <v>1.0</v>
      </c>
      <c r="S243" s="25" t="s">
        <v>244</v>
      </c>
      <c r="T243" s="25" t="s">
        <v>250</v>
      </c>
      <c r="U243" s="25" t="s">
        <v>245</v>
      </c>
      <c r="V243" s="25" t="s">
        <v>246</v>
      </c>
      <c r="W243" s="24"/>
      <c r="X243" s="24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  <c r="BG243" s="22"/>
      <c r="BH243" s="22"/>
      <c r="BI243" s="22"/>
    </row>
    <row r="244">
      <c r="C244" s="56"/>
      <c r="D244" s="25" t="s">
        <v>144</v>
      </c>
      <c r="E244" s="50" t="s">
        <v>540</v>
      </c>
      <c r="F244" s="61"/>
      <c r="H244" s="74"/>
      <c r="I244" s="55"/>
      <c r="K244" s="25">
        <v>41.0</v>
      </c>
      <c r="L244" s="25"/>
      <c r="M244" s="31" t="s">
        <v>357</v>
      </c>
      <c r="N244" s="25" t="s">
        <v>240</v>
      </c>
      <c r="O244" s="25" t="s">
        <v>280</v>
      </c>
      <c r="P244" s="31" t="s">
        <v>259</v>
      </c>
      <c r="Q244" s="25" t="s">
        <v>243</v>
      </c>
      <c r="R244" s="32">
        <v>1.0</v>
      </c>
      <c r="S244" s="25" t="s">
        <v>244</v>
      </c>
      <c r="T244" s="25" t="s">
        <v>250</v>
      </c>
      <c r="U244" s="25" t="s">
        <v>245</v>
      </c>
      <c r="V244" s="25" t="s">
        <v>246</v>
      </c>
      <c r="W244" s="24"/>
      <c r="X244" s="24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  <c r="BG244" s="22"/>
      <c r="BH244" s="22"/>
      <c r="BI244" s="22"/>
    </row>
    <row r="245">
      <c r="C245" s="56"/>
      <c r="D245" s="25" t="s">
        <v>144</v>
      </c>
      <c r="E245" s="50" t="s">
        <v>545</v>
      </c>
      <c r="F245" s="61"/>
      <c r="H245" s="104"/>
      <c r="I245" s="55"/>
      <c r="K245" s="25">
        <v>71.0</v>
      </c>
      <c r="L245" s="25">
        <v>0.71</v>
      </c>
      <c r="M245" s="31" t="s">
        <v>357</v>
      </c>
      <c r="N245" s="25" t="s">
        <v>240</v>
      </c>
      <c r="O245" s="25" t="s">
        <v>280</v>
      </c>
      <c r="P245" s="31" t="s">
        <v>259</v>
      </c>
      <c r="Q245" s="25" t="s">
        <v>243</v>
      </c>
      <c r="R245" s="32">
        <v>1.0</v>
      </c>
      <c r="S245" s="25" t="s">
        <v>244</v>
      </c>
      <c r="T245" s="25" t="s">
        <v>250</v>
      </c>
      <c r="U245" s="25" t="s">
        <v>245</v>
      </c>
      <c r="V245" s="25" t="s">
        <v>246</v>
      </c>
      <c r="W245" s="24"/>
      <c r="X245" s="24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  <c r="BH245" s="22"/>
      <c r="BI245" s="22"/>
    </row>
    <row r="246">
      <c r="C246" s="56"/>
      <c r="D246" s="25" t="s">
        <v>144</v>
      </c>
      <c r="E246" s="50" t="s">
        <v>545</v>
      </c>
      <c r="F246" s="61"/>
      <c r="H246" s="104"/>
      <c r="I246" s="55"/>
      <c r="K246" s="25">
        <v>62.0</v>
      </c>
      <c r="L246" s="25">
        <v>0.62</v>
      </c>
      <c r="M246" s="31" t="s">
        <v>357</v>
      </c>
      <c r="N246" s="25" t="s">
        <v>240</v>
      </c>
      <c r="O246" s="25" t="s">
        <v>280</v>
      </c>
      <c r="P246" s="31" t="s">
        <v>259</v>
      </c>
      <c r="Q246" s="25" t="s">
        <v>243</v>
      </c>
      <c r="R246" s="32">
        <v>1.0</v>
      </c>
      <c r="S246" s="25" t="s">
        <v>244</v>
      </c>
      <c r="T246" s="25" t="s">
        <v>250</v>
      </c>
      <c r="U246" s="25" t="s">
        <v>245</v>
      </c>
      <c r="V246" s="25" t="s">
        <v>246</v>
      </c>
      <c r="W246" s="24"/>
      <c r="X246" s="24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  <c r="BH246" s="22"/>
      <c r="BI246" s="22"/>
    </row>
    <row r="247">
      <c r="C247" s="56"/>
      <c r="D247" s="25" t="s">
        <v>144</v>
      </c>
      <c r="E247" s="50" t="s">
        <v>545</v>
      </c>
      <c r="F247" s="61"/>
      <c r="H247" s="104"/>
      <c r="I247" s="55"/>
      <c r="K247" s="25">
        <v>88.0</v>
      </c>
      <c r="L247" s="25">
        <v>0.88</v>
      </c>
      <c r="M247" s="31" t="s">
        <v>357</v>
      </c>
      <c r="N247" s="25" t="s">
        <v>240</v>
      </c>
      <c r="O247" s="25" t="s">
        <v>280</v>
      </c>
      <c r="P247" s="31" t="s">
        <v>259</v>
      </c>
      <c r="Q247" s="25" t="s">
        <v>243</v>
      </c>
      <c r="R247" s="32">
        <v>1.0</v>
      </c>
      <c r="S247" s="25" t="s">
        <v>244</v>
      </c>
      <c r="T247" s="25" t="s">
        <v>250</v>
      </c>
      <c r="U247" s="25" t="s">
        <v>245</v>
      </c>
      <c r="V247" s="25" t="s">
        <v>246</v>
      </c>
      <c r="W247" s="24"/>
      <c r="X247" s="24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  <c r="BD247" s="22"/>
      <c r="BE247" s="22"/>
      <c r="BF247" s="22"/>
      <c r="BG247" s="22"/>
      <c r="BH247" s="22"/>
      <c r="BI247" s="22"/>
    </row>
    <row r="248">
      <c r="C248" s="56"/>
      <c r="D248" s="25" t="s">
        <v>144</v>
      </c>
      <c r="E248" s="50" t="s">
        <v>551</v>
      </c>
      <c r="F248" s="61"/>
      <c r="H248" s="74"/>
      <c r="I248" s="55"/>
      <c r="K248" s="25">
        <v>12.0</v>
      </c>
      <c r="L248" s="25"/>
      <c r="M248" s="31" t="s">
        <v>357</v>
      </c>
      <c r="N248" s="25" t="s">
        <v>240</v>
      </c>
      <c r="O248" s="25" t="s">
        <v>258</v>
      </c>
      <c r="P248" s="31" t="s">
        <v>259</v>
      </c>
      <c r="Q248" s="25" t="s">
        <v>243</v>
      </c>
      <c r="R248" s="32">
        <v>1.0</v>
      </c>
      <c r="S248" s="25" t="s">
        <v>244</v>
      </c>
      <c r="T248" s="25" t="s">
        <v>250</v>
      </c>
      <c r="U248" s="25" t="s">
        <v>245</v>
      </c>
      <c r="V248" s="25" t="s">
        <v>246</v>
      </c>
      <c r="W248" s="24"/>
      <c r="X248" s="24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  <c r="BA248" s="22"/>
      <c r="BB248" s="22"/>
      <c r="BC248" s="22"/>
      <c r="BD248" s="22"/>
      <c r="BE248" s="22"/>
      <c r="BF248" s="22"/>
      <c r="BG248" s="22"/>
      <c r="BH248" s="22"/>
      <c r="BI248" s="22"/>
    </row>
    <row r="249">
      <c r="C249" s="56"/>
      <c r="D249" s="25" t="s">
        <v>144</v>
      </c>
      <c r="E249" s="50" t="s">
        <v>551</v>
      </c>
      <c r="F249" s="61"/>
      <c r="H249" s="74"/>
      <c r="I249" s="55"/>
      <c r="K249" s="25">
        <v>7.0</v>
      </c>
      <c r="L249" s="25"/>
      <c r="M249" s="31" t="s">
        <v>357</v>
      </c>
      <c r="N249" s="25" t="s">
        <v>240</v>
      </c>
      <c r="O249" s="25" t="s">
        <v>258</v>
      </c>
      <c r="P249" s="31" t="s">
        <v>259</v>
      </c>
      <c r="Q249" s="25" t="s">
        <v>243</v>
      </c>
      <c r="R249" s="32">
        <v>1.0</v>
      </c>
      <c r="S249" s="25" t="s">
        <v>244</v>
      </c>
      <c r="T249" s="25" t="s">
        <v>250</v>
      </c>
      <c r="U249" s="25" t="s">
        <v>245</v>
      </c>
      <c r="V249" s="25" t="s">
        <v>246</v>
      </c>
      <c r="W249" s="24"/>
      <c r="X249" s="24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  <c r="BG249" s="22"/>
      <c r="BH249" s="22"/>
      <c r="BI249" s="22"/>
    </row>
    <row r="250">
      <c r="C250" s="56"/>
      <c r="D250" s="25" t="s">
        <v>144</v>
      </c>
      <c r="E250" s="50" t="s">
        <v>556</v>
      </c>
      <c r="F250" s="61"/>
      <c r="H250" s="74"/>
      <c r="I250" s="55"/>
      <c r="K250" s="25">
        <v>16.0</v>
      </c>
      <c r="L250" s="25">
        <v>0.72</v>
      </c>
      <c r="M250" s="31" t="s">
        <v>560</v>
      </c>
      <c r="N250" s="25" t="s">
        <v>240</v>
      </c>
      <c r="O250" s="25" t="s">
        <v>258</v>
      </c>
      <c r="P250" s="31" t="s">
        <v>259</v>
      </c>
      <c r="Q250" s="25" t="s">
        <v>243</v>
      </c>
      <c r="R250" s="32">
        <v>1.0</v>
      </c>
      <c r="S250" s="25" t="s">
        <v>244</v>
      </c>
      <c r="T250" s="25" t="s">
        <v>250</v>
      </c>
      <c r="U250" s="25" t="s">
        <v>245</v>
      </c>
      <c r="V250" s="25" t="s">
        <v>246</v>
      </c>
      <c r="W250" s="24"/>
      <c r="X250" s="24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F250" s="22"/>
      <c r="BG250" s="22"/>
      <c r="BH250" s="22"/>
      <c r="BI250" s="22"/>
    </row>
    <row r="251">
      <c r="C251" s="56"/>
      <c r="D251" s="25" t="s">
        <v>144</v>
      </c>
      <c r="E251" s="50" t="s">
        <v>556</v>
      </c>
      <c r="F251" s="61"/>
      <c r="H251" s="74"/>
      <c r="I251" s="55"/>
      <c r="K251" s="25">
        <v>15.0</v>
      </c>
      <c r="L251" s="25">
        <v>0.65</v>
      </c>
      <c r="M251" s="31" t="s">
        <v>560</v>
      </c>
      <c r="N251" s="25" t="s">
        <v>240</v>
      </c>
      <c r="O251" s="25" t="s">
        <v>258</v>
      </c>
      <c r="P251" s="31" t="s">
        <v>259</v>
      </c>
      <c r="Q251" s="25" t="s">
        <v>243</v>
      </c>
      <c r="R251" s="32">
        <v>1.0</v>
      </c>
      <c r="S251" s="25" t="s">
        <v>244</v>
      </c>
      <c r="T251" s="25" t="s">
        <v>250</v>
      </c>
      <c r="U251" s="25" t="s">
        <v>245</v>
      </c>
      <c r="V251" s="25" t="s">
        <v>246</v>
      </c>
      <c r="W251" s="24"/>
      <c r="X251" s="24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  <c r="BG251" s="22"/>
      <c r="BH251" s="22"/>
      <c r="BI251" s="22"/>
    </row>
    <row r="252">
      <c r="C252" s="56"/>
      <c r="D252" s="25" t="s">
        <v>144</v>
      </c>
      <c r="E252" s="50" t="s">
        <v>556</v>
      </c>
      <c r="F252" s="61"/>
      <c r="H252" s="74"/>
      <c r="I252" s="55"/>
      <c r="K252" s="25">
        <v>36.0</v>
      </c>
      <c r="L252" s="25">
        <v>0.88</v>
      </c>
      <c r="M252" s="31" t="s">
        <v>560</v>
      </c>
      <c r="N252" s="25" t="s">
        <v>240</v>
      </c>
      <c r="O252" s="25" t="s">
        <v>258</v>
      </c>
      <c r="P252" s="31" t="s">
        <v>259</v>
      </c>
      <c r="Q252" s="25" t="s">
        <v>243</v>
      </c>
      <c r="R252" s="32">
        <v>1.0</v>
      </c>
      <c r="S252" s="25" t="s">
        <v>244</v>
      </c>
      <c r="T252" s="25" t="s">
        <v>250</v>
      </c>
      <c r="U252" s="25" t="s">
        <v>245</v>
      </c>
      <c r="V252" s="25" t="s">
        <v>246</v>
      </c>
      <c r="W252" s="24"/>
      <c r="X252" s="24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E252" s="22"/>
      <c r="BF252" s="22"/>
      <c r="BG252" s="22"/>
      <c r="BH252" s="22"/>
      <c r="BI252" s="22"/>
    </row>
    <row r="253">
      <c r="C253" s="56"/>
      <c r="D253" s="25" t="s">
        <v>144</v>
      </c>
      <c r="E253" s="50" t="s">
        <v>556</v>
      </c>
      <c r="F253" s="61"/>
      <c r="H253" s="74"/>
      <c r="I253" s="55"/>
      <c r="K253" s="25">
        <v>23.0</v>
      </c>
      <c r="L253" s="25">
        <v>0.56</v>
      </c>
      <c r="M253" s="31" t="s">
        <v>560</v>
      </c>
      <c r="N253" s="25" t="s">
        <v>240</v>
      </c>
      <c r="O253" s="25" t="s">
        <v>258</v>
      </c>
      <c r="P253" s="31" t="s">
        <v>259</v>
      </c>
      <c r="Q253" s="25" t="s">
        <v>243</v>
      </c>
      <c r="R253" s="32">
        <v>1.0</v>
      </c>
      <c r="S253" s="25" t="s">
        <v>244</v>
      </c>
      <c r="T253" s="25" t="s">
        <v>250</v>
      </c>
      <c r="U253" s="25" t="s">
        <v>245</v>
      </c>
      <c r="V253" s="25" t="s">
        <v>246</v>
      </c>
      <c r="W253" s="24"/>
      <c r="X253" s="24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  <c r="BG253" s="22"/>
      <c r="BH253" s="22"/>
      <c r="BI253" s="22"/>
    </row>
    <row r="254">
      <c r="C254" s="105"/>
      <c r="D254" s="25" t="s">
        <v>144</v>
      </c>
      <c r="E254" s="50" t="s">
        <v>564</v>
      </c>
      <c r="F254" s="61"/>
      <c r="H254" s="74"/>
      <c r="I254" s="55"/>
      <c r="K254" s="25">
        <v>19.0</v>
      </c>
      <c r="L254" s="25"/>
      <c r="M254" s="31" t="s">
        <v>507</v>
      </c>
      <c r="N254" s="31" t="s">
        <v>240</v>
      </c>
      <c r="O254" s="31" t="s">
        <v>258</v>
      </c>
      <c r="P254" s="31" t="s">
        <v>259</v>
      </c>
      <c r="Q254" s="25" t="s">
        <v>243</v>
      </c>
      <c r="R254" s="32">
        <v>1.0</v>
      </c>
      <c r="S254" s="25" t="s">
        <v>244</v>
      </c>
      <c r="T254" s="25" t="s">
        <v>250</v>
      </c>
      <c r="U254" s="25" t="s">
        <v>245</v>
      </c>
      <c r="V254" s="25" t="s">
        <v>246</v>
      </c>
      <c r="W254" s="24"/>
      <c r="X254" s="24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  <c r="BH254" s="22"/>
      <c r="BI254" s="22"/>
    </row>
    <row r="255">
      <c r="C255" s="105"/>
      <c r="D255" s="25" t="s">
        <v>144</v>
      </c>
      <c r="E255" s="50" t="s">
        <v>564</v>
      </c>
      <c r="F255" s="61"/>
      <c r="H255" s="74"/>
      <c r="I255" s="55"/>
      <c r="K255" s="25">
        <v>43.0</v>
      </c>
      <c r="L255" s="25"/>
      <c r="M255" s="31" t="s">
        <v>507</v>
      </c>
      <c r="N255" s="31" t="s">
        <v>240</v>
      </c>
      <c r="O255" s="31" t="s">
        <v>258</v>
      </c>
      <c r="P255" s="31" t="s">
        <v>259</v>
      </c>
      <c r="Q255" s="25" t="s">
        <v>243</v>
      </c>
      <c r="R255" s="32">
        <v>1.0</v>
      </c>
      <c r="S255" s="25" t="s">
        <v>244</v>
      </c>
      <c r="T255" s="25" t="s">
        <v>250</v>
      </c>
      <c r="U255" s="25" t="s">
        <v>245</v>
      </c>
      <c r="V255" s="25" t="s">
        <v>246</v>
      </c>
      <c r="W255" s="24"/>
      <c r="X255" s="24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2"/>
      <c r="BB255" s="22"/>
      <c r="BC255" s="22"/>
      <c r="BD255" s="22"/>
      <c r="BE255" s="22"/>
      <c r="BF255" s="22"/>
      <c r="BG255" s="22"/>
      <c r="BH255" s="22"/>
      <c r="BI255" s="22"/>
    </row>
    <row r="256">
      <c r="C256" s="56"/>
      <c r="D256" s="25" t="s">
        <v>144</v>
      </c>
      <c r="E256" s="50" t="s">
        <v>568</v>
      </c>
      <c r="F256" s="61"/>
      <c r="H256" s="74"/>
      <c r="I256" s="72"/>
      <c r="K256" s="25">
        <v>137.0</v>
      </c>
      <c r="L256" s="25"/>
      <c r="M256" s="31" t="s">
        <v>239</v>
      </c>
      <c r="N256" s="31" t="s">
        <v>240</v>
      </c>
      <c r="O256" s="31" t="s">
        <v>258</v>
      </c>
      <c r="P256" s="31" t="s">
        <v>259</v>
      </c>
      <c r="Q256" s="31" t="s">
        <v>243</v>
      </c>
      <c r="R256" s="32">
        <v>1.0</v>
      </c>
      <c r="S256" s="31" t="s">
        <v>571</v>
      </c>
      <c r="T256" s="31" t="s">
        <v>245</v>
      </c>
      <c r="U256" s="31" t="s">
        <v>250</v>
      </c>
      <c r="V256" s="31" t="s">
        <v>246</v>
      </c>
      <c r="W256" s="24"/>
      <c r="X256" s="24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E256" s="22"/>
      <c r="BF256" s="22"/>
      <c r="BG256" s="22"/>
      <c r="BH256" s="22"/>
      <c r="BI256" s="22"/>
    </row>
    <row r="257">
      <c r="C257" s="56"/>
      <c r="D257" s="25" t="s">
        <v>144</v>
      </c>
      <c r="E257" s="50" t="s">
        <v>572</v>
      </c>
      <c r="F257" s="61"/>
      <c r="H257" s="106"/>
      <c r="I257" s="55"/>
      <c r="K257" s="25">
        <v>29.0</v>
      </c>
      <c r="L257" s="25"/>
      <c r="M257" s="31" t="s">
        <v>357</v>
      </c>
      <c r="N257" s="31" t="s">
        <v>240</v>
      </c>
      <c r="O257" s="31" t="s">
        <v>258</v>
      </c>
      <c r="P257" s="31" t="s">
        <v>259</v>
      </c>
      <c r="Q257" s="31" t="s">
        <v>243</v>
      </c>
      <c r="R257" s="32">
        <v>1.0</v>
      </c>
      <c r="S257" s="31" t="s">
        <v>244</v>
      </c>
      <c r="T257" s="31" t="s">
        <v>250</v>
      </c>
      <c r="U257" s="31" t="s">
        <v>245</v>
      </c>
      <c r="V257" s="31" t="s">
        <v>246</v>
      </c>
      <c r="W257" s="24"/>
      <c r="X257" s="24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E257" s="22"/>
      <c r="BF257" s="22"/>
      <c r="BG257" s="22"/>
      <c r="BH257" s="22"/>
      <c r="BI257" s="22"/>
    </row>
    <row r="258">
      <c r="C258" s="56"/>
      <c r="D258" s="25" t="s">
        <v>144</v>
      </c>
      <c r="E258" s="50" t="s">
        <v>572</v>
      </c>
      <c r="F258" s="61"/>
      <c r="H258" s="106"/>
      <c r="I258" s="55"/>
      <c r="K258" s="25">
        <v>18.0</v>
      </c>
      <c r="L258" s="25"/>
      <c r="M258" s="31" t="s">
        <v>357</v>
      </c>
      <c r="N258" s="31" t="s">
        <v>240</v>
      </c>
      <c r="O258" s="31" t="s">
        <v>258</v>
      </c>
      <c r="P258" s="31" t="s">
        <v>259</v>
      </c>
      <c r="Q258" s="31" t="s">
        <v>243</v>
      </c>
      <c r="R258" s="32">
        <v>1.0</v>
      </c>
      <c r="S258" s="31" t="s">
        <v>244</v>
      </c>
      <c r="T258" s="31" t="s">
        <v>250</v>
      </c>
      <c r="U258" s="31" t="s">
        <v>245</v>
      </c>
      <c r="V258" s="31" t="s">
        <v>246</v>
      </c>
      <c r="W258" s="24"/>
      <c r="X258" s="24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  <c r="BG258" s="22"/>
      <c r="BH258" s="22"/>
      <c r="BI258" s="22"/>
    </row>
    <row r="259">
      <c r="C259" s="56"/>
      <c r="D259" s="25" t="s">
        <v>144</v>
      </c>
      <c r="E259" s="50" t="s">
        <v>572</v>
      </c>
      <c r="F259" s="61"/>
      <c r="H259" s="106"/>
      <c r="I259" s="55"/>
      <c r="K259" s="25">
        <v>20.0</v>
      </c>
      <c r="L259" s="25"/>
      <c r="M259" s="31" t="s">
        <v>357</v>
      </c>
      <c r="N259" s="31" t="s">
        <v>240</v>
      </c>
      <c r="O259" s="31" t="s">
        <v>258</v>
      </c>
      <c r="P259" s="31" t="s">
        <v>259</v>
      </c>
      <c r="Q259" s="31" t="s">
        <v>243</v>
      </c>
      <c r="R259" s="32">
        <v>1.0</v>
      </c>
      <c r="S259" s="31" t="s">
        <v>244</v>
      </c>
      <c r="T259" s="31" t="s">
        <v>250</v>
      </c>
      <c r="U259" s="31" t="s">
        <v>245</v>
      </c>
      <c r="V259" s="31" t="s">
        <v>246</v>
      </c>
      <c r="W259" s="24"/>
      <c r="X259" s="24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E259" s="22"/>
      <c r="BF259" s="22"/>
      <c r="BG259" s="22"/>
      <c r="BH259" s="22"/>
      <c r="BI259" s="22"/>
    </row>
    <row r="260">
      <c r="C260" s="56"/>
      <c r="D260" s="25" t="s">
        <v>144</v>
      </c>
      <c r="E260" s="50" t="s">
        <v>578</v>
      </c>
      <c r="F260" s="61"/>
      <c r="H260" s="74"/>
      <c r="I260" s="55"/>
      <c r="K260" s="25">
        <v>153.0</v>
      </c>
      <c r="L260" s="25"/>
      <c r="M260" s="31" t="s">
        <v>312</v>
      </c>
      <c r="N260" s="31" t="s">
        <v>240</v>
      </c>
      <c r="O260" s="31" t="s">
        <v>241</v>
      </c>
      <c r="P260" s="31" t="s">
        <v>242</v>
      </c>
      <c r="Q260" s="31" t="s">
        <v>243</v>
      </c>
      <c r="R260" s="32">
        <v>1.0</v>
      </c>
      <c r="S260" s="31" t="s">
        <v>582</v>
      </c>
      <c r="T260" s="31" t="s">
        <v>250</v>
      </c>
      <c r="U260" s="31" t="s">
        <v>250</v>
      </c>
      <c r="V260" s="31" t="s">
        <v>246</v>
      </c>
      <c r="W260" s="24"/>
      <c r="X260" s="24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  <c r="BG260" s="22"/>
      <c r="BH260" s="22"/>
      <c r="BI260" s="22"/>
    </row>
    <row r="261">
      <c r="C261" s="56"/>
      <c r="D261" s="25" t="s">
        <v>144</v>
      </c>
      <c r="E261" s="50" t="s">
        <v>578</v>
      </c>
      <c r="F261" s="61"/>
      <c r="H261" s="74"/>
      <c r="I261" s="55"/>
      <c r="K261" s="25">
        <v>161.0</v>
      </c>
      <c r="L261" s="25"/>
      <c r="M261" s="31" t="s">
        <v>312</v>
      </c>
      <c r="N261" s="31" t="s">
        <v>240</v>
      </c>
      <c r="O261" s="31" t="s">
        <v>241</v>
      </c>
      <c r="P261" s="31" t="s">
        <v>242</v>
      </c>
      <c r="Q261" s="31" t="s">
        <v>243</v>
      </c>
      <c r="R261" s="32">
        <v>1.0</v>
      </c>
      <c r="S261" s="31" t="s">
        <v>582</v>
      </c>
      <c r="T261" s="31" t="s">
        <v>250</v>
      </c>
      <c r="U261" s="31" t="s">
        <v>245</v>
      </c>
      <c r="V261" s="31" t="s">
        <v>246</v>
      </c>
      <c r="W261" s="24"/>
      <c r="X261" s="24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2"/>
      <c r="BE261" s="22"/>
      <c r="BF261" s="22"/>
      <c r="BG261" s="22"/>
      <c r="BH261" s="22"/>
      <c r="BI261" s="22"/>
    </row>
    <row r="262">
      <c r="C262" s="91"/>
      <c r="D262" s="25" t="s">
        <v>144</v>
      </c>
      <c r="E262" s="50" t="s">
        <v>584</v>
      </c>
      <c r="F262" s="61"/>
      <c r="H262" s="74"/>
      <c r="I262" s="55"/>
      <c r="K262" s="25">
        <v>16.0</v>
      </c>
      <c r="L262" s="25"/>
      <c r="M262" s="31" t="s">
        <v>357</v>
      </c>
      <c r="N262" s="31" t="s">
        <v>240</v>
      </c>
      <c r="O262" s="31" t="s">
        <v>241</v>
      </c>
      <c r="P262" s="31" t="s">
        <v>242</v>
      </c>
      <c r="Q262" s="31" t="s">
        <v>243</v>
      </c>
      <c r="R262" s="32">
        <v>1.0</v>
      </c>
      <c r="S262" s="31" t="s">
        <v>244</v>
      </c>
      <c r="T262" s="31" t="s">
        <v>250</v>
      </c>
      <c r="U262" s="31" t="s">
        <v>250</v>
      </c>
      <c r="V262" s="31" t="s">
        <v>246</v>
      </c>
      <c r="W262" s="24"/>
      <c r="X262" s="24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  <c r="BG262" s="22"/>
      <c r="BH262" s="22"/>
      <c r="BI262" s="22"/>
    </row>
    <row r="263">
      <c r="C263" s="91"/>
      <c r="D263" s="25" t="s">
        <v>144</v>
      </c>
      <c r="E263" s="50" t="s">
        <v>584</v>
      </c>
      <c r="F263" s="61"/>
      <c r="H263" s="74"/>
      <c r="I263" s="55"/>
      <c r="K263" s="25">
        <v>20.0</v>
      </c>
      <c r="L263" s="25"/>
      <c r="M263" s="31" t="s">
        <v>357</v>
      </c>
      <c r="N263" s="31" t="s">
        <v>240</v>
      </c>
      <c r="O263" s="31" t="s">
        <v>241</v>
      </c>
      <c r="P263" s="31" t="s">
        <v>242</v>
      </c>
      <c r="Q263" s="31" t="s">
        <v>243</v>
      </c>
      <c r="R263" s="32">
        <v>1.0</v>
      </c>
      <c r="S263" s="31" t="s">
        <v>244</v>
      </c>
      <c r="T263" s="31" t="s">
        <v>250</v>
      </c>
      <c r="U263" s="31" t="s">
        <v>250</v>
      </c>
      <c r="V263" s="31" t="s">
        <v>246</v>
      </c>
      <c r="W263" s="24"/>
      <c r="X263" s="24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E263" s="22"/>
      <c r="BF263" s="22"/>
      <c r="BG263" s="22"/>
      <c r="BH263" s="22"/>
      <c r="BI263" s="22"/>
    </row>
    <row r="264">
      <c r="C264" s="91"/>
      <c r="D264" s="25" t="s">
        <v>144</v>
      </c>
      <c r="E264" s="50" t="s">
        <v>584</v>
      </c>
      <c r="F264" s="61"/>
      <c r="H264" s="74"/>
      <c r="I264" s="55"/>
      <c r="K264" s="25">
        <v>22.0</v>
      </c>
      <c r="L264" s="25"/>
      <c r="M264" s="31" t="s">
        <v>357</v>
      </c>
      <c r="N264" s="31" t="s">
        <v>240</v>
      </c>
      <c r="O264" s="31" t="s">
        <v>241</v>
      </c>
      <c r="P264" s="31" t="s">
        <v>242</v>
      </c>
      <c r="Q264" s="31" t="s">
        <v>243</v>
      </c>
      <c r="R264" s="32">
        <v>1.0</v>
      </c>
      <c r="S264" s="31" t="s">
        <v>244</v>
      </c>
      <c r="T264" s="31" t="s">
        <v>250</v>
      </c>
      <c r="U264" s="31" t="s">
        <v>250</v>
      </c>
      <c r="V264" s="31" t="s">
        <v>246</v>
      </c>
      <c r="W264" s="24"/>
      <c r="X264" s="24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  <c r="BG264" s="22"/>
      <c r="BH264" s="22"/>
      <c r="BI264" s="22"/>
    </row>
    <row r="265">
      <c r="C265" s="56"/>
      <c r="D265" s="25" t="s">
        <v>144</v>
      </c>
      <c r="E265" s="50" t="s">
        <v>590</v>
      </c>
      <c r="F265" s="61"/>
      <c r="H265" s="74"/>
      <c r="K265" s="25">
        <v>47.0</v>
      </c>
      <c r="L265" s="25"/>
      <c r="M265" s="31" t="s">
        <v>239</v>
      </c>
      <c r="N265" s="31" t="s">
        <v>240</v>
      </c>
      <c r="O265" s="31" t="s">
        <v>241</v>
      </c>
      <c r="P265" s="31" t="s">
        <v>242</v>
      </c>
      <c r="Q265" s="31" t="s">
        <v>243</v>
      </c>
      <c r="R265" s="32">
        <v>1.0</v>
      </c>
      <c r="S265" s="31" t="s">
        <v>424</v>
      </c>
      <c r="T265" s="31" t="s">
        <v>250</v>
      </c>
      <c r="U265" s="31" t="s">
        <v>245</v>
      </c>
      <c r="V265" s="31" t="s">
        <v>246</v>
      </c>
      <c r="W265" s="24"/>
      <c r="X265" s="24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  <c r="BG265" s="22"/>
      <c r="BH265" s="22"/>
      <c r="BI265" s="22"/>
    </row>
    <row r="266">
      <c r="C266" s="56"/>
      <c r="D266" s="25" t="s">
        <v>144</v>
      </c>
      <c r="E266" s="50" t="s">
        <v>593</v>
      </c>
      <c r="F266" s="61"/>
      <c r="H266" s="74"/>
      <c r="I266" s="55"/>
      <c r="K266" s="25">
        <v>783.0</v>
      </c>
      <c r="L266" s="25"/>
      <c r="M266" s="31" t="s">
        <v>312</v>
      </c>
      <c r="N266" s="31" t="s">
        <v>240</v>
      </c>
      <c r="O266" s="31" t="s">
        <v>241</v>
      </c>
      <c r="P266" s="31" t="s">
        <v>380</v>
      </c>
      <c r="Q266" s="31" t="s">
        <v>243</v>
      </c>
      <c r="R266" s="32">
        <v>1.0</v>
      </c>
      <c r="S266" s="31" t="s">
        <v>336</v>
      </c>
      <c r="T266" s="31" t="s">
        <v>250</v>
      </c>
      <c r="U266" s="31" t="s">
        <v>245</v>
      </c>
      <c r="V266" s="31" t="s">
        <v>246</v>
      </c>
      <c r="W266" s="24"/>
      <c r="X266" s="24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  <c r="BG266" s="22"/>
      <c r="BH266" s="22"/>
      <c r="BI266" s="22"/>
    </row>
    <row r="267">
      <c r="C267" s="56"/>
      <c r="D267" s="25" t="s">
        <v>144</v>
      </c>
      <c r="E267" s="50" t="s">
        <v>593</v>
      </c>
      <c r="F267" s="61"/>
      <c r="H267" s="74"/>
      <c r="I267" s="55"/>
      <c r="K267" s="25">
        <v>479.0</v>
      </c>
      <c r="L267" s="25"/>
      <c r="M267" s="31" t="s">
        <v>312</v>
      </c>
      <c r="N267" s="31" t="s">
        <v>240</v>
      </c>
      <c r="O267" s="31" t="s">
        <v>241</v>
      </c>
      <c r="P267" s="31" t="s">
        <v>380</v>
      </c>
      <c r="Q267" s="31" t="s">
        <v>243</v>
      </c>
      <c r="R267" s="32">
        <v>1.0</v>
      </c>
      <c r="S267" s="31" t="s">
        <v>336</v>
      </c>
      <c r="T267" s="31" t="s">
        <v>250</v>
      </c>
      <c r="U267" s="31" t="s">
        <v>245</v>
      </c>
      <c r="V267" s="31" t="s">
        <v>246</v>
      </c>
      <c r="W267" s="24"/>
      <c r="X267" s="24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2"/>
      <c r="BI267" s="22"/>
    </row>
    <row r="268">
      <c r="C268" s="107"/>
      <c r="D268" s="25" t="s">
        <v>144</v>
      </c>
      <c r="E268" s="50" t="s">
        <v>596</v>
      </c>
      <c r="F268" s="61"/>
      <c r="H268" s="74"/>
      <c r="I268" s="55"/>
      <c r="K268" s="25">
        <v>21.0</v>
      </c>
      <c r="L268" s="25"/>
      <c r="M268" s="31" t="s">
        <v>312</v>
      </c>
      <c r="N268" s="31" t="s">
        <v>240</v>
      </c>
      <c r="O268" s="31" t="s">
        <v>241</v>
      </c>
      <c r="P268" s="31" t="s">
        <v>380</v>
      </c>
      <c r="Q268" s="31" t="s">
        <v>243</v>
      </c>
      <c r="R268" s="32">
        <v>1.0</v>
      </c>
      <c r="S268" s="31" t="s">
        <v>244</v>
      </c>
      <c r="T268" s="31" t="s">
        <v>250</v>
      </c>
      <c r="U268" s="31" t="s">
        <v>245</v>
      </c>
      <c r="V268" s="31" t="s">
        <v>246</v>
      </c>
      <c r="W268" s="24"/>
      <c r="X268" s="24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  <c r="BH268" s="22"/>
      <c r="BI268" s="22"/>
    </row>
    <row r="269">
      <c r="C269" s="107"/>
      <c r="D269" s="25" t="s">
        <v>144</v>
      </c>
      <c r="E269" s="50" t="s">
        <v>596</v>
      </c>
      <c r="F269" s="61"/>
      <c r="H269" s="74"/>
      <c r="I269" s="55"/>
      <c r="K269" s="25">
        <v>15.0</v>
      </c>
      <c r="L269" s="25"/>
      <c r="M269" s="31" t="s">
        <v>312</v>
      </c>
      <c r="N269" s="31" t="s">
        <v>240</v>
      </c>
      <c r="O269" s="31" t="s">
        <v>241</v>
      </c>
      <c r="P269" s="31" t="s">
        <v>380</v>
      </c>
      <c r="Q269" s="31" t="s">
        <v>243</v>
      </c>
      <c r="R269" s="32">
        <v>1.0</v>
      </c>
      <c r="S269" s="31" t="s">
        <v>244</v>
      </c>
      <c r="T269" s="31" t="s">
        <v>250</v>
      </c>
      <c r="U269" s="31" t="s">
        <v>250</v>
      </c>
      <c r="V269" s="31" t="s">
        <v>246</v>
      </c>
      <c r="W269" s="24"/>
      <c r="X269" s="24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  <c r="BG269" s="22"/>
      <c r="BH269" s="22"/>
      <c r="BI269" s="22"/>
    </row>
    <row r="270">
      <c r="C270" s="107"/>
      <c r="D270" s="25" t="s">
        <v>144</v>
      </c>
      <c r="E270" s="50" t="s">
        <v>596</v>
      </c>
      <c r="F270" s="61"/>
      <c r="H270" s="74"/>
      <c r="I270" s="55"/>
      <c r="K270" s="25">
        <v>15.0</v>
      </c>
      <c r="L270" s="25"/>
      <c r="M270" s="31" t="s">
        <v>312</v>
      </c>
      <c r="N270" s="31" t="s">
        <v>240</v>
      </c>
      <c r="O270" s="31" t="s">
        <v>241</v>
      </c>
      <c r="P270" s="31" t="s">
        <v>380</v>
      </c>
      <c r="Q270" s="31" t="s">
        <v>243</v>
      </c>
      <c r="R270" s="32">
        <v>1.0</v>
      </c>
      <c r="S270" s="31" t="s">
        <v>244</v>
      </c>
      <c r="T270" s="31" t="s">
        <v>250</v>
      </c>
      <c r="U270" s="31" t="s">
        <v>250</v>
      </c>
      <c r="V270" s="31" t="s">
        <v>246</v>
      </c>
      <c r="W270" s="24"/>
      <c r="X270" s="24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  <c r="BG270" s="22"/>
      <c r="BH270" s="22"/>
      <c r="BI270" s="22"/>
    </row>
    <row r="271">
      <c r="C271" s="56"/>
      <c r="D271" s="25" t="s">
        <v>144</v>
      </c>
      <c r="E271" s="59" t="s">
        <v>601</v>
      </c>
      <c r="F271" s="61"/>
      <c r="H271" s="74"/>
      <c r="I271" s="72"/>
      <c r="K271" s="25">
        <v>33.0</v>
      </c>
      <c r="L271" s="21"/>
      <c r="M271" s="31" t="s">
        <v>239</v>
      </c>
      <c r="N271" s="31" t="s">
        <v>240</v>
      </c>
      <c r="O271" s="31" t="s">
        <v>258</v>
      </c>
      <c r="P271" s="31" t="s">
        <v>259</v>
      </c>
      <c r="Q271" s="31" t="s">
        <v>243</v>
      </c>
      <c r="R271" s="32">
        <v>1.0</v>
      </c>
      <c r="S271" s="31" t="s">
        <v>336</v>
      </c>
      <c r="T271" s="31" t="s">
        <v>250</v>
      </c>
      <c r="U271" s="31" t="s">
        <v>245</v>
      </c>
      <c r="V271" s="31" t="s">
        <v>246</v>
      </c>
      <c r="W271" s="24"/>
      <c r="X271" s="24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2"/>
      <c r="BH271" s="22"/>
      <c r="BI271" s="22"/>
    </row>
    <row r="272">
      <c r="C272" s="110"/>
      <c r="D272" s="108" t="s">
        <v>144</v>
      </c>
      <c r="E272" s="109" t="s">
        <v>604</v>
      </c>
      <c r="F272" s="113"/>
      <c r="G272" s="114"/>
      <c r="H272" s="115"/>
      <c r="I272" s="116"/>
      <c r="K272" s="108">
        <v>102.0</v>
      </c>
      <c r="L272" s="117"/>
      <c r="M272" s="118" t="s">
        <v>239</v>
      </c>
      <c r="N272" s="118" t="s">
        <v>240</v>
      </c>
      <c r="O272" s="118" t="s">
        <v>258</v>
      </c>
      <c r="P272" s="31" t="s">
        <v>259</v>
      </c>
      <c r="Q272" s="118" t="s">
        <v>243</v>
      </c>
      <c r="R272" s="32">
        <v>1.0</v>
      </c>
      <c r="S272" s="118" t="s">
        <v>607</v>
      </c>
      <c r="T272" s="118" t="s">
        <v>250</v>
      </c>
      <c r="U272" s="118" t="s">
        <v>245</v>
      </c>
      <c r="V272" s="118" t="s">
        <v>295</v>
      </c>
      <c r="W272" s="119"/>
      <c r="X272" s="119"/>
      <c r="Y272" s="119"/>
      <c r="Z272" s="119"/>
      <c r="AA272" s="119"/>
      <c r="AB272" s="119"/>
      <c r="AC272" s="119"/>
      <c r="AD272" s="119"/>
      <c r="AE272" s="119"/>
      <c r="AF272" s="119"/>
      <c r="AG272" s="119"/>
      <c r="AH272" s="119"/>
      <c r="AI272" s="119"/>
      <c r="AJ272" s="119"/>
      <c r="AK272" s="119"/>
      <c r="AL272" s="119"/>
      <c r="AM272" s="119"/>
      <c r="AN272" s="119"/>
      <c r="AO272" s="119"/>
      <c r="AP272" s="119"/>
      <c r="AQ272" s="119"/>
      <c r="AR272" s="119"/>
      <c r="AS272" s="119"/>
      <c r="AT272" s="119"/>
      <c r="AU272" s="119"/>
      <c r="AV272" s="119"/>
      <c r="AW272" s="119"/>
      <c r="AX272" s="119"/>
      <c r="AY272" s="119"/>
      <c r="AZ272" s="119"/>
      <c r="BA272" s="119"/>
      <c r="BB272" s="119"/>
      <c r="BC272" s="119"/>
      <c r="BD272" s="119"/>
      <c r="BE272" s="119"/>
      <c r="BF272" s="119"/>
      <c r="BG272" s="119"/>
      <c r="BH272" s="119"/>
      <c r="BI272" s="119"/>
    </row>
    <row r="273">
      <c r="C273" s="110"/>
      <c r="D273" s="108" t="s">
        <v>144</v>
      </c>
      <c r="E273" s="109" t="s">
        <v>604</v>
      </c>
      <c r="F273" s="113"/>
      <c r="G273" s="114"/>
      <c r="H273" s="115"/>
      <c r="I273" s="116"/>
      <c r="K273" s="108">
        <v>43.0</v>
      </c>
      <c r="L273" s="117"/>
      <c r="M273" s="118" t="s">
        <v>239</v>
      </c>
      <c r="N273" s="118" t="s">
        <v>240</v>
      </c>
      <c r="O273" s="118" t="s">
        <v>258</v>
      </c>
      <c r="P273" s="31" t="s">
        <v>259</v>
      </c>
      <c r="Q273" s="118" t="s">
        <v>243</v>
      </c>
      <c r="R273" s="32">
        <v>1.0</v>
      </c>
      <c r="S273" s="118" t="s">
        <v>607</v>
      </c>
      <c r="T273" s="118" t="s">
        <v>250</v>
      </c>
      <c r="U273" s="118" t="s">
        <v>250</v>
      </c>
      <c r="V273" s="118" t="s">
        <v>295</v>
      </c>
      <c r="W273" s="119"/>
      <c r="X273" s="119"/>
      <c r="Y273" s="119"/>
      <c r="Z273" s="119"/>
      <c r="AA273" s="119"/>
      <c r="AB273" s="119"/>
      <c r="AC273" s="119"/>
      <c r="AD273" s="119"/>
      <c r="AE273" s="119"/>
      <c r="AF273" s="119"/>
      <c r="AG273" s="119"/>
      <c r="AH273" s="119"/>
      <c r="AI273" s="119"/>
      <c r="AJ273" s="119"/>
      <c r="AK273" s="119"/>
      <c r="AL273" s="119"/>
      <c r="AM273" s="119"/>
      <c r="AN273" s="119"/>
      <c r="AO273" s="119"/>
      <c r="AP273" s="119"/>
      <c r="AQ273" s="119"/>
      <c r="AR273" s="119"/>
      <c r="AS273" s="119"/>
      <c r="AT273" s="119"/>
      <c r="AU273" s="119"/>
      <c r="AV273" s="119"/>
      <c r="AW273" s="119"/>
      <c r="AX273" s="119"/>
      <c r="AY273" s="119"/>
      <c r="AZ273" s="119"/>
      <c r="BA273" s="119"/>
      <c r="BB273" s="119"/>
      <c r="BC273" s="119"/>
      <c r="BD273" s="119"/>
      <c r="BE273" s="119"/>
      <c r="BF273" s="119"/>
      <c r="BG273" s="119"/>
      <c r="BH273" s="119"/>
      <c r="BI273" s="119"/>
    </row>
    <row r="274">
      <c r="C274" s="110"/>
      <c r="D274" s="108" t="s">
        <v>144</v>
      </c>
      <c r="E274" s="109" t="s">
        <v>604</v>
      </c>
      <c r="F274" s="113"/>
      <c r="G274" s="114"/>
      <c r="H274" s="115"/>
      <c r="I274" s="116"/>
      <c r="K274" s="108">
        <v>70.0</v>
      </c>
      <c r="L274" s="117"/>
      <c r="M274" s="118" t="s">
        <v>239</v>
      </c>
      <c r="N274" s="118" t="s">
        <v>240</v>
      </c>
      <c r="O274" s="118" t="s">
        <v>258</v>
      </c>
      <c r="P274" s="31" t="s">
        <v>259</v>
      </c>
      <c r="Q274" s="118" t="s">
        <v>243</v>
      </c>
      <c r="R274" s="32">
        <v>1.0</v>
      </c>
      <c r="S274" s="118" t="s">
        <v>607</v>
      </c>
      <c r="T274" s="118" t="s">
        <v>250</v>
      </c>
      <c r="U274" s="118" t="s">
        <v>250</v>
      </c>
      <c r="V274" s="118" t="s">
        <v>295</v>
      </c>
      <c r="W274" s="119"/>
      <c r="X274" s="119"/>
      <c r="Y274" s="119"/>
      <c r="Z274" s="119"/>
      <c r="AA274" s="119"/>
      <c r="AB274" s="119"/>
      <c r="AC274" s="119"/>
      <c r="AD274" s="119"/>
      <c r="AE274" s="119"/>
      <c r="AF274" s="119"/>
      <c r="AG274" s="119"/>
      <c r="AH274" s="119"/>
      <c r="AI274" s="119"/>
      <c r="AJ274" s="119"/>
      <c r="AK274" s="119"/>
      <c r="AL274" s="119"/>
      <c r="AM274" s="119"/>
      <c r="AN274" s="119"/>
      <c r="AO274" s="119"/>
      <c r="AP274" s="119"/>
      <c r="AQ274" s="119"/>
      <c r="AR274" s="119"/>
      <c r="AS274" s="119"/>
      <c r="AT274" s="119"/>
      <c r="AU274" s="119"/>
      <c r="AV274" s="119"/>
      <c r="AW274" s="119"/>
      <c r="AX274" s="119"/>
      <c r="AY274" s="119"/>
      <c r="AZ274" s="119"/>
      <c r="BA274" s="119"/>
      <c r="BB274" s="119"/>
      <c r="BC274" s="119"/>
      <c r="BD274" s="119"/>
      <c r="BE274" s="119"/>
      <c r="BF274" s="119"/>
      <c r="BG274" s="119"/>
      <c r="BH274" s="119"/>
      <c r="BI274" s="119"/>
    </row>
    <row r="275">
      <c r="C275" s="110"/>
      <c r="D275" s="108" t="s">
        <v>144</v>
      </c>
      <c r="E275" s="109" t="s">
        <v>604</v>
      </c>
      <c r="F275" s="113"/>
      <c r="G275" s="114"/>
      <c r="H275" s="115"/>
      <c r="I275" s="116"/>
      <c r="K275" s="108">
        <v>45.0</v>
      </c>
      <c r="L275" s="117"/>
      <c r="M275" s="118" t="s">
        <v>239</v>
      </c>
      <c r="N275" s="118" t="s">
        <v>240</v>
      </c>
      <c r="O275" s="118" t="s">
        <v>258</v>
      </c>
      <c r="P275" s="31" t="s">
        <v>259</v>
      </c>
      <c r="Q275" s="118" t="s">
        <v>243</v>
      </c>
      <c r="R275" s="32">
        <v>1.0</v>
      </c>
      <c r="S275" s="118" t="s">
        <v>607</v>
      </c>
      <c r="T275" s="118" t="s">
        <v>250</v>
      </c>
      <c r="U275" s="118" t="s">
        <v>250</v>
      </c>
      <c r="V275" s="118" t="s">
        <v>295</v>
      </c>
      <c r="W275" s="119"/>
      <c r="X275" s="119"/>
      <c r="Y275" s="119"/>
      <c r="Z275" s="119"/>
      <c r="AA275" s="119"/>
      <c r="AB275" s="119"/>
      <c r="AC275" s="119"/>
      <c r="AD275" s="119"/>
      <c r="AE275" s="119"/>
      <c r="AF275" s="119"/>
      <c r="AG275" s="119"/>
      <c r="AH275" s="119"/>
      <c r="AI275" s="119"/>
      <c r="AJ275" s="119"/>
      <c r="AK275" s="119"/>
      <c r="AL275" s="119"/>
      <c r="AM275" s="119"/>
      <c r="AN275" s="119"/>
      <c r="AO275" s="119"/>
      <c r="AP275" s="119"/>
      <c r="AQ275" s="119"/>
      <c r="AR275" s="119"/>
      <c r="AS275" s="119"/>
      <c r="AT275" s="119"/>
      <c r="AU275" s="119"/>
      <c r="AV275" s="119"/>
      <c r="AW275" s="119"/>
      <c r="AX275" s="119"/>
      <c r="AY275" s="119"/>
      <c r="AZ275" s="119"/>
      <c r="BA275" s="119"/>
      <c r="BB275" s="119"/>
      <c r="BC275" s="119"/>
      <c r="BD275" s="119"/>
      <c r="BE275" s="119"/>
      <c r="BF275" s="119"/>
      <c r="BG275" s="119"/>
      <c r="BH275" s="119"/>
      <c r="BI275" s="119"/>
    </row>
    <row r="276">
      <c r="C276" s="110"/>
      <c r="D276" s="108" t="s">
        <v>144</v>
      </c>
      <c r="E276" s="109" t="s">
        <v>604</v>
      </c>
      <c r="F276" s="113"/>
      <c r="G276" s="114"/>
      <c r="H276" s="115"/>
      <c r="I276" s="116"/>
      <c r="K276" s="108">
        <v>70.0</v>
      </c>
      <c r="L276" s="117"/>
      <c r="M276" s="118" t="s">
        <v>239</v>
      </c>
      <c r="N276" s="118" t="s">
        <v>240</v>
      </c>
      <c r="O276" s="118" t="s">
        <v>258</v>
      </c>
      <c r="P276" s="31" t="s">
        <v>259</v>
      </c>
      <c r="Q276" s="118" t="s">
        <v>243</v>
      </c>
      <c r="R276" s="32">
        <v>1.0</v>
      </c>
      <c r="S276" s="118" t="s">
        <v>607</v>
      </c>
      <c r="T276" s="118" t="s">
        <v>250</v>
      </c>
      <c r="U276" s="118" t="s">
        <v>250</v>
      </c>
      <c r="V276" s="118" t="s">
        <v>295</v>
      </c>
      <c r="W276" s="119"/>
      <c r="X276" s="119"/>
      <c r="Y276" s="119"/>
      <c r="Z276" s="119"/>
      <c r="AA276" s="119"/>
      <c r="AB276" s="119"/>
      <c r="AC276" s="119"/>
      <c r="AD276" s="119"/>
      <c r="AE276" s="119"/>
      <c r="AF276" s="119"/>
      <c r="AG276" s="119"/>
      <c r="AH276" s="119"/>
      <c r="AI276" s="119"/>
      <c r="AJ276" s="119"/>
      <c r="AK276" s="119"/>
      <c r="AL276" s="119"/>
      <c r="AM276" s="119"/>
      <c r="AN276" s="119"/>
      <c r="AO276" s="119"/>
      <c r="AP276" s="119"/>
      <c r="AQ276" s="119"/>
      <c r="AR276" s="119"/>
      <c r="AS276" s="119"/>
      <c r="AT276" s="119"/>
      <c r="AU276" s="119"/>
      <c r="AV276" s="119"/>
      <c r="AW276" s="119"/>
      <c r="AX276" s="119"/>
      <c r="AY276" s="119"/>
      <c r="AZ276" s="119"/>
      <c r="BA276" s="119"/>
      <c r="BB276" s="119"/>
      <c r="BC276" s="119"/>
      <c r="BD276" s="119"/>
      <c r="BE276" s="119"/>
      <c r="BF276" s="119"/>
      <c r="BG276" s="119"/>
      <c r="BH276" s="119"/>
      <c r="BI276" s="119"/>
    </row>
    <row r="277">
      <c r="C277" s="110"/>
      <c r="D277" s="108" t="s">
        <v>144</v>
      </c>
      <c r="E277" s="109" t="s">
        <v>604</v>
      </c>
      <c r="F277" s="113"/>
      <c r="G277" s="114"/>
      <c r="H277" s="115"/>
      <c r="I277" s="116"/>
      <c r="K277" s="108">
        <v>28.0</v>
      </c>
      <c r="L277" s="117"/>
      <c r="M277" s="118" t="s">
        <v>239</v>
      </c>
      <c r="N277" s="118" t="s">
        <v>240</v>
      </c>
      <c r="O277" s="118" t="s">
        <v>258</v>
      </c>
      <c r="P277" s="31" t="s">
        <v>259</v>
      </c>
      <c r="Q277" s="118" t="s">
        <v>243</v>
      </c>
      <c r="R277" s="32">
        <v>1.0</v>
      </c>
      <c r="S277" s="118" t="s">
        <v>607</v>
      </c>
      <c r="T277" s="118" t="s">
        <v>250</v>
      </c>
      <c r="U277" s="118" t="s">
        <v>250</v>
      </c>
      <c r="V277" s="118" t="s">
        <v>295</v>
      </c>
      <c r="W277" s="119"/>
      <c r="X277" s="119"/>
      <c r="Y277" s="119"/>
      <c r="Z277" s="119"/>
      <c r="AA277" s="119"/>
      <c r="AB277" s="119"/>
      <c r="AC277" s="119"/>
      <c r="AD277" s="119"/>
      <c r="AE277" s="119"/>
      <c r="AF277" s="119"/>
      <c r="AG277" s="119"/>
      <c r="AH277" s="119"/>
      <c r="AI277" s="119"/>
      <c r="AJ277" s="119"/>
      <c r="AK277" s="119"/>
      <c r="AL277" s="119"/>
      <c r="AM277" s="119"/>
      <c r="AN277" s="119"/>
      <c r="AO277" s="119"/>
      <c r="AP277" s="119"/>
      <c r="AQ277" s="119"/>
      <c r="AR277" s="119"/>
      <c r="AS277" s="119"/>
      <c r="AT277" s="119"/>
      <c r="AU277" s="119"/>
      <c r="AV277" s="119"/>
      <c r="AW277" s="119"/>
      <c r="AX277" s="119"/>
      <c r="AY277" s="119"/>
      <c r="AZ277" s="119"/>
      <c r="BA277" s="119"/>
      <c r="BB277" s="119"/>
      <c r="BC277" s="119"/>
      <c r="BD277" s="119"/>
      <c r="BE277" s="119"/>
      <c r="BF277" s="119"/>
      <c r="BG277" s="119"/>
      <c r="BH277" s="119"/>
      <c r="BI277" s="119"/>
    </row>
    <row r="278">
      <c r="C278" s="110"/>
      <c r="D278" s="108" t="s">
        <v>144</v>
      </c>
      <c r="E278" s="109" t="s">
        <v>604</v>
      </c>
      <c r="F278" s="113"/>
      <c r="G278" s="114"/>
      <c r="H278" s="115"/>
      <c r="I278" s="116"/>
      <c r="K278" s="108">
        <v>22.0</v>
      </c>
      <c r="L278" s="117"/>
      <c r="M278" s="118" t="s">
        <v>239</v>
      </c>
      <c r="N278" s="118" t="s">
        <v>240</v>
      </c>
      <c r="O278" s="118" t="s">
        <v>258</v>
      </c>
      <c r="P278" s="31" t="s">
        <v>259</v>
      </c>
      <c r="Q278" s="118" t="s">
        <v>243</v>
      </c>
      <c r="R278" s="32">
        <v>1.0</v>
      </c>
      <c r="S278" s="118" t="s">
        <v>607</v>
      </c>
      <c r="T278" s="118" t="s">
        <v>250</v>
      </c>
      <c r="U278" s="118" t="s">
        <v>250</v>
      </c>
      <c r="V278" s="118" t="s">
        <v>295</v>
      </c>
      <c r="W278" s="119"/>
      <c r="X278" s="119"/>
      <c r="Y278" s="119"/>
      <c r="Z278" s="119"/>
      <c r="AA278" s="119"/>
      <c r="AB278" s="119"/>
      <c r="AC278" s="119"/>
      <c r="AD278" s="119"/>
      <c r="AE278" s="119"/>
      <c r="AF278" s="119"/>
      <c r="AG278" s="119"/>
      <c r="AH278" s="119"/>
      <c r="AI278" s="119"/>
      <c r="AJ278" s="119"/>
      <c r="AK278" s="119"/>
      <c r="AL278" s="119"/>
      <c r="AM278" s="119"/>
      <c r="AN278" s="119"/>
      <c r="AO278" s="119"/>
      <c r="AP278" s="119"/>
      <c r="AQ278" s="119"/>
      <c r="AR278" s="119"/>
      <c r="AS278" s="119"/>
      <c r="AT278" s="119"/>
      <c r="AU278" s="119"/>
      <c r="AV278" s="119"/>
      <c r="AW278" s="119"/>
      <c r="AX278" s="119"/>
      <c r="AY278" s="119"/>
      <c r="AZ278" s="119"/>
      <c r="BA278" s="119"/>
      <c r="BB278" s="119"/>
      <c r="BC278" s="119"/>
      <c r="BD278" s="119"/>
      <c r="BE278" s="119"/>
      <c r="BF278" s="119"/>
      <c r="BG278" s="119"/>
      <c r="BH278" s="119"/>
      <c r="BI278" s="119"/>
    </row>
    <row r="279">
      <c r="C279" s="56"/>
      <c r="D279" s="25" t="s">
        <v>144</v>
      </c>
      <c r="E279" s="50" t="s">
        <v>614</v>
      </c>
      <c r="H279" s="74"/>
      <c r="I279" s="55"/>
      <c r="K279" s="25">
        <v>241.0</v>
      </c>
      <c r="L279" s="21"/>
      <c r="M279" s="31" t="s">
        <v>312</v>
      </c>
      <c r="N279" s="31" t="s">
        <v>240</v>
      </c>
      <c r="O279" s="31" t="s">
        <v>241</v>
      </c>
      <c r="P279" s="31" t="s">
        <v>380</v>
      </c>
      <c r="Q279" s="31" t="s">
        <v>243</v>
      </c>
      <c r="R279" s="32">
        <v>1.0</v>
      </c>
      <c r="S279" s="31" t="s">
        <v>244</v>
      </c>
      <c r="T279" s="31" t="s">
        <v>250</v>
      </c>
      <c r="U279" s="31" t="s">
        <v>250</v>
      </c>
      <c r="V279" s="31" t="s">
        <v>246</v>
      </c>
      <c r="W279" s="24"/>
      <c r="X279" s="24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  <c r="BH279" s="22"/>
      <c r="BI279" s="22"/>
    </row>
    <row r="280">
      <c r="C280" s="56"/>
      <c r="D280" s="25" t="s">
        <v>144</v>
      </c>
      <c r="E280" s="50" t="s">
        <v>614</v>
      </c>
      <c r="H280" s="74"/>
      <c r="I280" s="55"/>
      <c r="K280" s="25">
        <v>243.0</v>
      </c>
      <c r="L280" s="21"/>
      <c r="M280" s="31" t="s">
        <v>312</v>
      </c>
      <c r="N280" s="31" t="s">
        <v>240</v>
      </c>
      <c r="O280" s="31" t="s">
        <v>241</v>
      </c>
      <c r="P280" s="31" t="s">
        <v>380</v>
      </c>
      <c r="Q280" s="31" t="s">
        <v>243</v>
      </c>
      <c r="R280" s="32">
        <v>1.0</v>
      </c>
      <c r="S280" s="31" t="s">
        <v>244</v>
      </c>
      <c r="T280" s="31" t="s">
        <v>250</v>
      </c>
      <c r="U280" s="31" t="s">
        <v>250</v>
      </c>
      <c r="V280" s="31" t="s">
        <v>246</v>
      </c>
      <c r="W280" s="24"/>
      <c r="X280" s="24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  <c r="BH280" s="22"/>
      <c r="BI280" s="22"/>
    </row>
    <row r="284">
      <c r="B284" s="50"/>
      <c r="C284" s="121"/>
      <c r="D284" s="63"/>
      <c r="E284" s="63"/>
      <c r="G284" s="22"/>
      <c r="H284" s="122"/>
      <c r="I284" s="22"/>
      <c r="K284" s="21"/>
      <c r="L284" s="21"/>
      <c r="M284" s="22"/>
      <c r="N284" s="22"/>
      <c r="O284" s="22"/>
      <c r="P284" s="22"/>
      <c r="Q284" s="22"/>
      <c r="R284" s="23"/>
      <c r="S284" s="22"/>
      <c r="T284" s="22"/>
      <c r="U284" s="22"/>
      <c r="V284" s="22"/>
      <c r="W284" s="24"/>
      <c r="X284" s="24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  <c r="BH284" s="22"/>
      <c r="BI284" s="22"/>
    </row>
    <row r="285">
      <c r="B285" s="50"/>
      <c r="C285" s="121"/>
      <c r="D285" s="63"/>
      <c r="E285" s="63"/>
      <c r="G285" s="22"/>
      <c r="H285" s="122"/>
      <c r="I285" s="22"/>
      <c r="K285" s="21"/>
      <c r="L285" s="21"/>
      <c r="M285" s="22"/>
      <c r="N285" s="22"/>
      <c r="O285" s="22"/>
      <c r="P285" s="22"/>
      <c r="Q285" s="22"/>
      <c r="R285" s="23"/>
      <c r="S285" s="22"/>
      <c r="T285" s="22"/>
      <c r="U285" s="22"/>
      <c r="V285" s="22"/>
      <c r="W285" s="24"/>
      <c r="X285" s="24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  <c r="BG285" s="22"/>
      <c r="BH285" s="22"/>
      <c r="BI285" s="22"/>
    </row>
    <row r="286">
      <c r="B286" s="50"/>
      <c r="C286" s="77"/>
      <c r="D286" s="63"/>
      <c r="E286" s="63"/>
      <c r="G286" s="22"/>
      <c r="H286" s="122"/>
      <c r="I286" s="22"/>
      <c r="K286" s="21"/>
      <c r="L286" s="21"/>
      <c r="M286" s="22"/>
      <c r="N286" s="22"/>
      <c r="O286" s="22"/>
      <c r="P286" s="22"/>
      <c r="Q286" s="22"/>
      <c r="R286" s="23"/>
      <c r="S286" s="22"/>
      <c r="T286" s="22"/>
      <c r="U286" s="22"/>
      <c r="V286" s="22"/>
      <c r="W286" s="24"/>
      <c r="X286" s="24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  <c r="BH286" s="22"/>
      <c r="BI286" s="22"/>
    </row>
    <row r="287">
      <c r="B287" s="50"/>
      <c r="C287" s="121"/>
      <c r="D287" s="63"/>
      <c r="E287" s="63"/>
      <c r="G287" s="22"/>
      <c r="H287" s="122"/>
      <c r="I287" s="22"/>
      <c r="K287" s="21"/>
      <c r="L287" s="21"/>
      <c r="M287" s="22"/>
      <c r="N287" s="22"/>
      <c r="O287" s="22"/>
      <c r="P287" s="22"/>
      <c r="Q287" s="22"/>
      <c r="R287" s="23"/>
      <c r="S287" s="22"/>
      <c r="T287" s="22"/>
      <c r="U287" s="22"/>
      <c r="V287" s="22"/>
      <c r="W287" s="24"/>
      <c r="X287" s="24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  <c r="BH287" s="22"/>
      <c r="BI287" s="22"/>
    </row>
    <row r="288">
      <c r="B288" s="50"/>
      <c r="C288" s="77"/>
      <c r="D288" s="63"/>
      <c r="E288" s="63"/>
      <c r="G288" s="22"/>
      <c r="H288" s="122"/>
      <c r="I288" s="22"/>
      <c r="K288" s="21"/>
      <c r="L288" s="21"/>
      <c r="M288" s="22"/>
      <c r="N288" s="22"/>
      <c r="O288" s="22"/>
      <c r="P288" s="22"/>
      <c r="Q288" s="22"/>
      <c r="R288" s="23"/>
      <c r="S288" s="22"/>
      <c r="T288" s="22"/>
      <c r="U288" s="22"/>
      <c r="V288" s="22"/>
      <c r="W288" s="24"/>
      <c r="X288" s="24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  <c r="BG288" s="22"/>
      <c r="BH288" s="22"/>
      <c r="BI288" s="22"/>
    </row>
    <row r="289">
      <c r="B289" s="50"/>
      <c r="C289" s="77"/>
      <c r="D289" s="63"/>
      <c r="E289" s="63"/>
      <c r="G289" s="22"/>
      <c r="H289" s="122"/>
      <c r="I289" s="22"/>
      <c r="K289" s="21"/>
      <c r="L289" s="21"/>
      <c r="M289" s="22"/>
      <c r="N289" s="22"/>
      <c r="O289" s="22"/>
      <c r="P289" s="22"/>
      <c r="Q289" s="22"/>
      <c r="R289" s="23"/>
      <c r="S289" s="22"/>
      <c r="T289" s="22"/>
      <c r="U289" s="22"/>
      <c r="V289" s="22"/>
      <c r="W289" s="24"/>
      <c r="X289" s="24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  <c r="BG289" s="22"/>
      <c r="BH289" s="22"/>
      <c r="BI289" s="22"/>
    </row>
    <row r="290">
      <c r="B290" s="50"/>
      <c r="C290" s="77"/>
      <c r="D290" s="63"/>
      <c r="E290" s="63"/>
      <c r="G290" s="22"/>
      <c r="H290" s="122"/>
      <c r="I290" s="22"/>
      <c r="K290" s="21"/>
      <c r="L290" s="21"/>
      <c r="M290" s="22"/>
      <c r="N290" s="22"/>
      <c r="O290" s="22"/>
      <c r="P290" s="22"/>
      <c r="Q290" s="22"/>
      <c r="R290" s="23"/>
      <c r="S290" s="22"/>
      <c r="T290" s="22"/>
      <c r="U290" s="22"/>
      <c r="V290" s="22"/>
      <c r="W290" s="24"/>
      <c r="X290" s="24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</row>
    <row r="291">
      <c r="B291" s="50"/>
      <c r="C291" s="77"/>
      <c r="D291" s="63"/>
      <c r="E291" s="63"/>
      <c r="G291" s="22"/>
      <c r="H291" s="122"/>
      <c r="I291" s="22"/>
      <c r="K291" s="21"/>
      <c r="L291" s="21"/>
      <c r="M291" s="22"/>
      <c r="N291" s="22"/>
      <c r="O291" s="22"/>
      <c r="P291" s="22"/>
      <c r="Q291" s="22"/>
      <c r="R291" s="23"/>
      <c r="S291" s="22"/>
      <c r="T291" s="22"/>
      <c r="U291" s="22"/>
      <c r="V291" s="22"/>
      <c r="W291" s="24"/>
      <c r="X291" s="24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  <c r="BI291" s="22"/>
    </row>
    <row r="292">
      <c r="B292" s="50"/>
      <c r="C292" s="77"/>
      <c r="D292" s="63"/>
      <c r="E292" s="63"/>
      <c r="G292" s="22"/>
      <c r="H292" s="122"/>
      <c r="I292" s="22"/>
      <c r="K292" s="21"/>
      <c r="L292" s="21"/>
      <c r="M292" s="22"/>
      <c r="N292" s="22"/>
      <c r="O292" s="22"/>
      <c r="P292" s="22"/>
      <c r="Q292" s="22"/>
      <c r="R292" s="23"/>
      <c r="S292" s="22"/>
      <c r="T292" s="22"/>
      <c r="U292" s="22"/>
      <c r="V292" s="22"/>
      <c r="W292" s="24"/>
      <c r="X292" s="24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</row>
    <row r="293">
      <c r="B293" s="50"/>
      <c r="C293" s="77"/>
      <c r="D293" s="63"/>
      <c r="E293" s="63"/>
      <c r="G293" s="22"/>
      <c r="H293" s="122"/>
      <c r="I293" s="22"/>
      <c r="K293" s="21"/>
      <c r="L293" s="21"/>
      <c r="M293" s="22"/>
      <c r="N293" s="22"/>
      <c r="O293" s="22"/>
      <c r="P293" s="22"/>
      <c r="Q293" s="22"/>
      <c r="R293" s="23"/>
      <c r="S293" s="22"/>
      <c r="T293" s="22"/>
      <c r="U293" s="22"/>
      <c r="V293" s="22"/>
      <c r="W293" s="24"/>
      <c r="X293" s="24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2"/>
      <c r="BI293" s="22"/>
    </row>
    <row r="294">
      <c r="B294" s="50"/>
      <c r="C294" s="77"/>
      <c r="D294" s="63"/>
      <c r="E294" s="63"/>
      <c r="G294" s="22"/>
      <c r="H294" s="122"/>
      <c r="I294" s="22"/>
      <c r="K294" s="21"/>
      <c r="L294" s="21"/>
      <c r="M294" s="22"/>
      <c r="N294" s="22"/>
      <c r="O294" s="22"/>
      <c r="P294" s="22"/>
      <c r="Q294" s="22"/>
      <c r="R294" s="23"/>
      <c r="S294" s="22"/>
      <c r="T294" s="22"/>
      <c r="U294" s="22"/>
      <c r="V294" s="22"/>
      <c r="W294" s="24"/>
      <c r="X294" s="24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  <c r="BD294" s="22"/>
      <c r="BE294" s="22"/>
      <c r="BF294" s="22"/>
      <c r="BG294" s="22"/>
      <c r="BH294" s="22"/>
      <c r="BI294" s="22"/>
    </row>
    <row r="295">
      <c r="B295" s="50"/>
      <c r="C295" s="77"/>
      <c r="D295" s="63"/>
      <c r="E295" s="63"/>
      <c r="G295" s="22"/>
      <c r="H295" s="122"/>
      <c r="I295" s="22"/>
      <c r="K295" s="21"/>
      <c r="L295" s="21"/>
      <c r="M295" s="22"/>
      <c r="N295" s="22"/>
      <c r="O295" s="22"/>
      <c r="P295" s="22"/>
      <c r="Q295" s="22"/>
      <c r="R295" s="23"/>
      <c r="S295" s="22"/>
      <c r="T295" s="22"/>
      <c r="U295" s="22"/>
      <c r="V295" s="22"/>
      <c r="W295" s="24"/>
      <c r="X295" s="24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  <c r="BG295" s="22"/>
      <c r="BH295" s="22"/>
      <c r="BI295" s="22"/>
    </row>
    <row r="296">
      <c r="B296" s="50"/>
      <c r="C296" s="77"/>
      <c r="D296" s="63"/>
      <c r="E296" s="63"/>
      <c r="G296" s="22"/>
      <c r="H296" s="122"/>
      <c r="I296" s="22"/>
      <c r="J296" s="21"/>
      <c r="K296" s="21"/>
      <c r="L296" s="21"/>
      <c r="M296" s="22"/>
      <c r="N296" s="22"/>
      <c r="O296" s="22"/>
      <c r="P296" s="22"/>
      <c r="Q296" s="22"/>
      <c r="R296" s="23"/>
      <c r="S296" s="22"/>
      <c r="T296" s="22"/>
      <c r="U296" s="22"/>
      <c r="V296" s="22"/>
      <c r="W296" s="24"/>
      <c r="X296" s="24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  <c r="BD296" s="22"/>
      <c r="BE296" s="22"/>
      <c r="BF296" s="22"/>
      <c r="BG296" s="22"/>
      <c r="BH296" s="22"/>
      <c r="BI296" s="22"/>
    </row>
    <row r="297">
      <c r="B297" s="50"/>
      <c r="C297" s="77"/>
      <c r="D297" s="63"/>
      <c r="E297" s="63"/>
      <c r="G297" s="22"/>
      <c r="H297" s="122"/>
      <c r="I297" s="22"/>
      <c r="J297" s="21"/>
      <c r="K297" s="21"/>
      <c r="L297" s="21"/>
      <c r="M297" s="22"/>
      <c r="N297" s="22"/>
      <c r="O297" s="22"/>
      <c r="P297" s="22"/>
      <c r="Q297" s="22"/>
      <c r="R297" s="23"/>
      <c r="S297" s="22"/>
      <c r="T297" s="22"/>
      <c r="U297" s="22"/>
      <c r="V297" s="22"/>
      <c r="W297" s="24"/>
      <c r="X297" s="24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2"/>
      <c r="BE297" s="22"/>
      <c r="BF297" s="22"/>
      <c r="BG297" s="22"/>
      <c r="BH297" s="22"/>
      <c r="BI297" s="22"/>
    </row>
    <row r="298">
      <c r="B298" s="50"/>
      <c r="C298" s="77"/>
      <c r="D298" s="63"/>
      <c r="E298" s="63"/>
      <c r="G298" s="22"/>
      <c r="H298" s="122"/>
      <c r="I298" s="22"/>
      <c r="J298" s="21"/>
      <c r="K298" s="21"/>
      <c r="L298" s="21"/>
      <c r="M298" s="22"/>
      <c r="N298" s="22"/>
      <c r="O298" s="22"/>
      <c r="P298" s="22"/>
      <c r="Q298" s="22"/>
      <c r="R298" s="23"/>
      <c r="S298" s="22"/>
      <c r="T298" s="22"/>
      <c r="U298" s="22"/>
      <c r="V298" s="22"/>
      <c r="W298" s="24"/>
      <c r="X298" s="24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  <c r="BG298" s="22"/>
      <c r="BH298" s="22"/>
      <c r="BI298" s="22"/>
    </row>
    <row r="299">
      <c r="B299" s="50"/>
      <c r="C299" s="77"/>
      <c r="D299" s="63"/>
      <c r="E299" s="63"/>
      <c r="G299" s="22"/>
      <c r="H299" s="122"/>
      <c r="I299" s="22"/>
      <c r="J299" s="21"/>
      <c r="K299" s="21"/>
      <c r="L299" s="21"/>
      <c r="M299" s="22"/>
      <c r="N299" s="22"/>
      <c r="O299" s="22"/>
      <c r="P299" s="22"/>
      <c r="Q299" s="22"/>
      <c r="R299" s="23"/>
      <c r="S299" s="22"/>
      <c r="T299" s="22"/>
      <c r="U299" s="22"/>
      <c r="V299" s="22"/>
      <c r="W299" s="24"/>
      <c r="X299" s="24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2"/>
      <c r="BE299" s="22"/>
      <c r="BF299" s="22"/>
      <c r="BG299" s="22"/>
      <c r="BH299" s="22"/>
      <c r="BI299" s="22"/>
    </row>
    <row r="300">
      <c r="B300" s="50"/>
      <c r="C300" s="77"/>
      <c r="D300" s="63"/>
      <c r="E300" s="63"/>
      <c r="G300" s="22"/>
      <c r="H300" s="122"/>
      <c r="I300" s="22"/>
      <c r="J300" s="21"/>
      <c r="K300" s="21"/>
      <c r="L300" s="21"/>
      <c r="M300" s="22"/>
      <c r="N300" s="22"/>
      <c r="O300" s="22"/>
      <c r="P300" s="22"/>
      <c r="Q300" s="22"/>
      <c r="R300" s="23"/>
      <c r="S300" s="22"/>
      <c r="T300" s="22"/>
      <c r="U300" s="22"/>
      <c r="V300" s="22"/>
      <c r="W300" s="24"/>
      <c r="X300" s="24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  <c r="BD300" s="22"/>
      <c r="BE300" s="22"/>
      <c r="BF300" s="22"/>
      <c r="BG300" s="22"/>
      <c r="BH300" s="22"/>
      <c r="BI300" s="22"/>
    </row>
    <row r="301">
      <c r="B301" s="50"/>
      <c r="C301" s="77"/>
      <c r="D301" s="63"/>
      <c r="E301" s="63"/>
      <c r="G301" s="22"/>
      <c r="H301" s="122"/>
      <c r="I301" s="22"/>
      <c r="J301" s="21"/>
      <c r="K301" s="21"/>
      <c r="L301" s="21"/>
      <c r="M301" s="22"/>
      <c r="N301" s="22"/>
      <c r="O301" s="22"/>
      <c r="P301" s="22"/>
      <c r="Q301" s="22"/>
      <c r="R301" s="23"/>
      <c r="S301" s="22"/>
      <c r="T301" s="22"/>
      <c r="U301" s="22"/>
      <c r="V301" s="22"/>
      <c r="W301" s="24"/>
      <c r="X301" s="24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2"/>
      <c r="BE301" s="22"/>
      <c r="BF301" s="22"/>
      <c r="BG301" s="22"/>
      <c r="BH301" s="22"/>
      <c r="BI301" s="22"/>
    </row>
    <row r="302">
      <c r="B302" s="50"/>
      <c r="C302" s="123"/>
      <c r="D302" s="63"/>
      <c r="E302" s="63"/>
      <c r="G302" s="22"/>
      <c r="H302" s="122"/>
      <c r="I302" s="22"/>
      <c r="J302" s="21"/>
      <c r="K302" s="21"/>
      <c r="L302" s="21"/>
      <c r="M302" s="22"/>
      <c r="N302" s="22"/>
      <c r="O302" s="22"/>
      <c r="P302" s="22"/>
      <c r="Q302" s="22"/>
      <c r="R302" s="23"/>
      <c r="S302" s="22"/>
      <c r="T302" s="22"/>
      <c r="U302" s="22"/>
      <c r="V302" s="22"/>
      <c r="W302" s="24"/>
      <c r="X302" s="24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2"/>
      <c r="BF302" s="22"/>
      <c r="BG302" s="22"/>
      <c r="BH302" s="22"/>
      <c r="BI302" s="22"/>
    </row>
    <row r="303">
      <c r="B303" s="50"/>
      <c r="C303" s="77"/>
      <c r="D303" s="63"/>
      <c r="E303" s="63"/>
      <c r="G303" s="22"/>
      <c r="H303" s="122"/>
      <c r="I303" s="22"/>
      <c r="J303" s="21"/>
      <c r="K303" s="21"/>
      <c r="L303" s="21"/>
      <c r="M303" s="22"/>
      <c r="N303" s="22"/>
      <c r="O303" s="22"/>
      <c r="P303" s="22"/>
      <c r="Q303" s="22"/>
      <c r="R303" s="23"/>
      <c r="S303" s="22"/>
      <c r="T303" s="22"/>
      <c r="U303" s="22"/>
      <c r="V303" s="22"/>
      <c r="W303" s="24"/>
      <c r="X303" s="24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  <c r="BG303" s="22"/>
      <c r="BH303" s="22"/>
      <c r="BI303" s="22"/>
    </row>
    <row r="304">
      <c r="B304" s="50"/>
      <c r="C304" s="77"/>
      <c r="D304" s="63"/>
      <c r="E304" s="63"/>
      <c r="G304" s="22"/>
      <c r="H304" s="122"/>
      <c r="I304" s="22"/>
      <c r="J304" s="21"/>
      <c r="K304" s="21"/>
      <c r="L304" s="21"/>
      <c r="M304" s="22"/>
      <c r="N304" s="22"/>
      <c r="O304" s="22"/>
      <c r="P304" s="22"/>
      <c r="Q304" s="22"/>
      <c r="R304" s="23"/>
      <c r="S304" s="22"/>
      <c r="T304" s="22"/>
      <c r="U304" s="22"/>
      <c r="V304" s="22"/>
      <c r="W304" s="24"/>
      <c r="X304" s="24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  <c r="BD304" s="22"/>
      <c r="BE304" s="22"/>
      <c r="BF304" s="22"/>
      <c r="BG304" s="22"/>
      <c r="BH304" s="22"/>
      <c r="BI304" s="22"/>
    </row>
    <row r="305">
      <c r="B305" s="50"/>
      <c r="C305" s="77"/>
      <c r="D305" s="63"/>
      <c r="E305" s="63"/>
      <c r="G305" s="22"/>
      <c r="H305" s="122"/>
      <c r="I305" s="22"/>
      <c r="J305" s="21"/>
      <c r="K305" s="21"/>
      <c r="L305" s="21"/>
      <c r="M305" s="22"/>
      <c r="N305" s="22"/>
      <c r="O305" s="22"/>
      <c r="P305" s="22"/>
      <c r="Q305" s="22"/>
      <c r="R305" s="23"/>
      <c r="S305" s="22"/>
      <c r="T305" s="22"/>
      <c r="U305" s="22"/>
      <c r="V305" s="22"/>
      <c r="W305" s="24"/>
      <c r="X305" s="24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  <c r="BD305" s="22"/>
      <c r="BE305" s="22"/>
      <c r="BF305" s="22"/>
      <c r="BG305" s="22"/>
      <c r="BH305" s="22"/>
      <c r="BI305" s="22"/>
    </row>
    <row r="306">
      <c r="B306" s="50"/>
      <c r="C306" s="77"/>
      <c r="D306" s="63"/>
      <c r="E306" s="63"/>
      <c r="G306" s="22"/>
      <c r="H306" s="122"/>
      <c r="I306" s="22"/>
      <c r="J306" s="21"/>
      <c r="K306" s="21"/>
      <c r="L306" s="21"/>
      <c r="M306" s="22"/>
      <c r="N306" s="22"/>
      <c r="O306" s="22"/>
      <c r="P306" s="22"/>
      <c r="Q306" s="22"/>
      <c r="R306" s="23"/>
      <c r="S306" s="22"/>
      <c r="T306" s="22"/>
      <c r="U306" s="22"/>
      <c r="V306" s="22"/>
      <c r="W306" s="24"/>
      <c r="X306" s="24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  <c r="BI306" s="22"/>
    </row>
    <row r="307">
      <c r="B307" s="77"/>
      <c r="C307" s="77"/>
      <c r="D307" s="63"/>
      <c r="E307" s="63"/>
      <c r="G307" s="22"/>
      <c r="H307" s="122"/>
      <c r="I307" s="22"/>
      <c r="J307" s="21"/>
      <c r="K307" s="21"/>
      <c r="L307" s="21"/>
      <c r="M307" s="22"/>
      <c r="N307" s="22"/>
      <c r="O307" s="22"/>
      <c r="P307" s="22"/>
      <c r="Q307" s="22"/>
      <c r="R307" s="23"/>
      <c r="S307" s="22"/>
      <c r="T307" s="22"/>
      <c r="U307" s="22"/>
      <c r="V307" s="22"/>
      <c r="W307" s="24"/>
      <c r="X307" s="24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F307" s="22"/>
      <c r="BG307" s="22"/>
      <c r="BH307" s="22"/>
      <c r="BI307" s="22"/>
    </row>
    <row r="308">
      <c r="A308" s="124"/>
      <c r="B308" s="125"/>
      <c r="C308" s="29"/>
      <c r="D308" s="126"/>
      <c r="E308" s="126"/>
      <c r="F308" s="124"/>
      <c r="G308" s="30"/>
      <c r="H308" s="127"/>
      <c r="I308" s="29"/>
      <c r="J308" s="29"/>
      <c r="K308" s="30"/>
      <c r="L308" s="30"/>
      <c r="M308" s="30"/>
      <c r="N308" s="30"/>
      <c r="O308" s="30"/>
      <c r="P308" s="30"/>
      <c r="Q308" s="30"/>
      <c r="R308" s="128"/>
      <c r="S308" s="30"/>
      <c r="T308" s="30"/>
      <c r="U308" s="30"/>
      <c r="V308" s="22"/>
      <c r="W308" s="7"/>
      <c r="X308" s="7"/>
      <c r="Y308" s="29"/>
      <c r="Z308" s="29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  <c r="BG308" s="22"/>
      <c r="BH308" s="22"/>
      <c r="BI308" s="22"/>
    </row>
    <row r="309">
      <c r="D309" s="63"/>
      <c r="E309" s="63"/>
      <c r="H309" s="122"/>
      <c r="J309" s="21"/>
      <c r="K309" s="21"/>
      <c r="L309" s="21"/>
      <c r="R309" s="23"/>
      <c r="V309" s="22"/>
      <c r="W309" s="44"/>
      <c r="X309" s="44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2"/>
      <c r="BE309" s="22"/>
      <c r="BF309" s="22"/>
      <c r="BG309" s="22"/>
      <c r="BH309" s="22"/>
      <c r="BI309" s="22"/>
    </row>
    <row r="310">
      <c r="D310" s="63"/>
      <c r="E310" s="63"/>
      <c r="H310" s="122"/>
      <c r="J310" s="21"/>
      <c r="K310" s="21"/>
      <c r="L310" s="21"/>
      <c r="R310" s="23"/>
      <c r="V310" s="22"/>
      <c r="W310" s="44"/>
      <c r="X310" s="44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  <c r="BG310" s="22"/>
      <c r="BH310" s="22"/>
      <c r="BI310" s="22"/>
    </row>
    <row r="311">
      <c r="D311" s="63"/>
      <c r="E311" s="63"/>
      <c r="H311" s="122"/>
      <c r="J311" s="21"/>
      <c r="K311" s="21"/>
      <c r="L311" s="21"/>
      <c r="R311" s="23"/>
      <c r="V311" s="22"/>
      <c r="W311" s="44"/>
      <c r="X311" s="44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2"/>
      <c r="BE311" s="22"/>
      <c r="BF311" s="22"/>
      <c r="BG311" s="22"/>
      <c r="BH311" s="22"/>
      <c r="BI311" s="22"/>
    </row>
    <row r="312">
      <c r="D312" s="63"/>
      <c r="E312" s="63"/>
      <c r="H312" s="122"/>
      <c r="J312" s="21"/>
      <c r="K312" s="21"/>
      <c r="L312" s="21"/>
      <c r="R312" s="23"/>
      <c r="V312" s="22"/>
      <c r="W312" s="44"/>
      <c r="X312" s="44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  <c r="BG312" s="22"/>
      <c r="BH312" s="22"/>
      <c r="BI312" s="22"/>
    </row>
    <row r="313">
      <c r="D313" s="63"/>
      <c r="E313" s="63"/>
      <c r="H313" s="122"/>
      <c r="J313" s="21"/>
      <c r="K313" s="21"/>
      <c r="L313" s="21"/>
      <c r="R313" s="23"/>
      <c r="V313" s="22"/>
      <c r="W313" s="44"/>
      <c r="X313" s="44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2"/>
      <c r="BI313" s="22"/>
    </row>
    <row r="314">
      <c r="D314" s="63"/>
      <c r="E314" s="63"/>
      <c r="H314" s="122"/>
      <c r="J314" s="21"/>
      <c r="K314" s="21"/>
      <c r="L314" s="21"/>
      <c r="R314" s="23"/>
      <c r="V314" s="22"/>
      <c r="W314" s="44"/>
      <c r="X314" s="44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  <c r="BG314" s="22"/>
      <c r="BH314" s="22"/>
      <c r="BI314" s="22"/>
    </row>
    <row r="315">
      <c r="D315" s="63"/>
      <c r="E315" s="63"/>
      <c r="H315" s="122"/>
      <c r="J315" s="21"/>
      <c r="K315" s="21"/>
      <c r="L315" s="21"/>
      <c r="R315" s="23"/>
      <c r="V315" s="22"/>
      <c r="W315" s="44"/>
      <c r="X315" s="44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  <c r="BG315" s="22"/>
      <c r="BH315" s="22"/>
      <c r="BI315" s="22"/>
    </row>
    <row r="316">
      <c r="D316" s="63"/>
      <c r="E316" s="63"/>
      <c r="H316" s="122"/>
      <c r="J316" s="21"/>
      <c r="K316" s="21"/>
      <c r="L316" s="21"/>
      <c r="R316" s="23"/>
      <c r="V316" s="22"/>
      <c r="W316" s="44"/>
      <c r="X316" s="44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  <c r="BG316" s="22"/>
      <c r="BH316" s="22"/>
      <c r="BI316" s="22"/>
    </row>
    <row r="317">
      <c r="D317" s="63"/>
      <c r="E317" s="63"/>
      <c r="H317" s="122"/>
      <c r="J317" s="21"/>
      <c r="K317" s="21"/>
      <c r="L317" s="21"/>
      <c r="R317" s="23"/>
      <c r="V317" s="22"/>
      <c r="W317" s="44"/>
      <c r="X317" s="44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  <c r="BH317" s="22"/>
      <c r="BI317" s="22"/>
    </row>
    <row r="318">
      <c r="D318" s="63"/>
      <c r="E318" s="63"/>
      <c r="H318" s="122"/>
      <c r="J318" s="21"/>
      <c r="K318" s="21"/>
      <c r="L318" s="21"/>
      <c r="R318" s="23"/>
      <c r="V318" s="22"/>
      <c r="W318" s="44"/>
      <c r="X318" s="44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2"/>
      <c r="BB318" s="22"/>
      <c r="BC318" s="22"/>
      <c r="BD318" s="22"/>
      <c r="BE318" s="22"/>
      <c r="BF318" s="22"/>
      <c r="BG318" s="22"/>
      <c r="BH318" s="22"/>
      <c r="BI318" s="22"/>
    </row>
    <row r="319">
      <c r="D319" s="63"/>
      <c r="E319" s="63"/>
      <c r="H319" s="122"/>
      <c r="J319" s="21"/>
      <c r="K319" s="21"/>
      <c r="L319" s="21"/>
      <c r="R319" s="23"/>
      <c r="V319" s="22"/>
      <c r="W319" s="44"/>
      <c r="X319" s="44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  <c r="BA319" s="22"/>
      <c r="BB319" s="22"/>
      <c r="BC319" s="22"/>
      <c r="BD319" s="22"/>
      <c r="BE319" s="22"/>
      <c r="BF319" s="22"/>
      <c r="BG319" s="22"/>
      <c r="BH319" s="22"/>
      <c r="BI319" s="22"/>
    </row>
    <row r="320">
      <c r="D320" s="63"/>
      <c r="E320" s="63"/>
      <c r="H320" s="122"/>
      <c r="J320" s="21"/>
      <c r="K320" s="21"/>
      <c r="L320" s="21"/>
      <c r="R320" s="23"/>
      <c r="V320" s="22"/>
      <c r="W320" s="44"/>
      <c r="X320" s="44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2"/>
      <c r="BB320" s="22"/>
      <c r="BC320" s="22"/>
      <c r="BD320" s="22"/>
      <c r="BE320" s="22"/>
      <c r="BF320" s="22"/>
      <c r="BG320" s="22"/>
      <c r="BH320" s="22"/>
      <c r="BI320" s="22"/>
    </row>
    <row r="321">
      <c r="D321" s="63"/>
      <c r="E321" s="63"/>
      <c r="H321" s="122"/>
      <c r="J321" s="21"/>
      <c r="K321" s="21"/>
      <c r="L321" s="21"/>
      <c r="R321" s="23"/>
      <c r="V321" s="22"/>
      <c r="W321" s="44"/>
      <c r="X321" s="44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2"/>
      <c r="BE321" s="22"/>
      <c r="BF321" s="22"/>
      <c r="BG321" s="22"/>
      <c r="BH321" s="22"/>
      <c r="BI321" s="22"/>
    </row>
    <row r="322">
      <c r="D322" s="63"/>
      <c r="E322" s="63"/>
      <c r="H322" s="122"/>
      <c r="J322" s="21"/>
      <c r="K322" s="21"/>
      <c r="L322" s="21"/>
      <c r="R322" s="23"/>
      <c r="V322" s="22"/>
      <c r="W322" s="44"/>
      <c r="X322" s="44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  <c r="BG322" s="22"/>
      <c r="BH322" s="22"/>
      <c r="BI322" s="22"/>
    </row>
    <row r="323">
      <c r="D323" s="63"/>
      <c r="E323" s="63"/>
      <c r="H323" s="122"/>
      <c r="J323" s="21"/>
      <c r="K323" s="21"/>
      <c r="L323" s="21"/>
      <c r="R323" s="23"/>
      <c r="V323" s="22"/>
      <c r="W323" s="44"/>
      <c r="X323" s="44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2"/>
      <c r="BE323" s="22"/>
      <c r="BF323" s="22"/>
      <c r="BG323" s="22"/>
      <c r="BH323" s="22"/>
      <c r="BI323" s="22"/>
    </row>
    <row r="324">
      <c r="D324" s="63"/>
      <c r="E324" s="63"/>
      <c r="H324" s="122"/>
      <c r="J324" s="21"/>
      <c r="K324" s="21"/>
      <c r="L324" s="21"/>
      <c r="R324" s="23"/>
      <c r="V324" s="22"/>
      <c r="W324" s="44"/>
      <c r="X324" s="44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2"/>
      <c r="BE324" s="22"/>
      <c r="BF324" s="22"/>
      <c r="BG324" s="22"/>
      <c r="BH324" s="22"/>
      <c r="BI324" s="22"/>
    </row>
    <row r="325">
      <c r="D325" s="63"/>
      <c r="E325" s="63"/>
      <c r="H325" s="122"/>
      <c r="J325" s="21"/>
      <c r="K325" s="21"/>
      <c r="L325" s="21"/>
      <c r="R325" s="23"/>
      <c r="V325" s="22"/>
      <c r="W325" s="44"/>
      <c r="X325" s="44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2"/>
      <c r="BE325" s="22"/>
      <c r="BF325" s="22"/>
      <c r="BG325" s="22"/>
      <c r="BH325" s="22"/>
      <c r="BI325" s="22"/>
    </row>
    <row r="326">
      <c r="D326" s="63"/>
      <c r="E326" s="63"/>
      <c r="H326" s="122"/>
      <c r="J326" s="21"/>
      <c r="K326" s="21"/>
      <c r="L326" s="21"/>
      <c r="R326" s="23"/>
      <c r="V326" s="22"/>
      <c r="W326" s="44"/>
      <c r="X326" s="44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2"/>
      <c r="BE326" s="22"/>
      <c r="BF326" s="22"/>
      <c r="BG326" s="22"/>
      <c r="BH326" s="22"/>
      <c r="BI326" s="22"/>
    </row>
    <row r="327">
      <c r="D327" s="63"/>
      <c r="E327" s="63"/>
      <c r="H327" s="122"/>
      <c r="J327" s="21"/>
      <c r="K327" s="21"/>
      <c r="L327" s="21"/>
      <c r="R327" s="23"/>
      <c r="V327" s="22"/>
      <c r="W327" s="44"/>
      <c r="X327" s="44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  <c r="BA327" s="22"/>
      <c r="BB327" s="22"/>
      <c r="BC327" s="22"/>
      <c r="BD327" s="22"/>
      <c r="BE327" s="22"/>
      <c r="BF327" s="22"/>
      <c r="BG327" s="22"/>
      <c r="BH327" s="22"/>
      <c r="BI327" s="22"/>
    </row>
    <row r="328">
      <c r="D328" s="63"/>
      <c r="E328" s="63"/>
      <c r="H328" s="122"/>
      <c r="J328" s="21"/>
      <c r="K328" s="21"/>
      <c r="L328" s="21"/>
      <c r="R328" s="23"/>
      <c r="V328" s="22"/>
      <c r="W328" s="44"/>
      <c r="X328" s="44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2"/>
      <c r="BB328" s="22"/>
      <c r="BC328" s="22"/>
      <c r="BD328" s="22"/>
      <c r="BE328" s="22"/>
      <c r="BF328" s="22"/>
      <c r="BG328" s="22"/>
      <c r="BH328" s="22"/>
      <c r="BI328" s="22"/>
    </row>
    <row r="329">
      <c r="D329" s="63"/>
      <c r="E329" s="63"/>
      <c r="H329" s="122"/>
      <c r="J329" s="21"/>
      <c r="K329" s="21"/>
      <c r="L329" s="21"/>
      <c r="R329" s="23"/>
      <c r="V329" s="22"/>
      <c r="W329" s="44"/>
      <c r="X329" s="44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2"/>
      <c r="BB329" s="22"/>
      <c r="BC329" s="22"/>
      <c r="BD329" s="22"/>
      <c r="BE329" s="22"/>
      <c r="BF329" s="22"/>
      <c r="BG329" s="22"/>
      <c r="BH329" s="22"/>
      <c r="BI329" s="22"/>
    </row>
    <row r="330">
      <c r="D330" s="63"/>
      <c r="E330" s="63"/>
      <c r="H330" s="122"/>
      <c r="J330" s="21"/>
      <c r="K330" s="21"/>
      <c r="L330" s="21"/>
      <c r="R330" s="23"/>
      <c r="V330" s="22"/>
      <c r="W330" s="44"/>
      <c r="X330" s="44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  <c r="BA330" s="22"/>
      <c r="BB330" s="22"/>
      <c r="BC330" s="22"/>
      <c r="BD330" s="22"/>
      <c r="BE330" s="22"/>
      <c r="BF330" s="22"/>
      <c r="BG330" s="22"/>
      <c r="BH330" s="22"/>
      <c r="BI330" s="22"/>
    </row>
    <row r="331">
      <c r="D331" s="63"/>
      <c r="E331" s="63"/>
      <c r="H331" s="122"/>
      <c r="J331" s="21"/>
      <c r="K331" s="21"/>
      <c r="L331" s="21"/>
      <c r="R331" s="23"/>
      <c r="V331" s="22"/>
      <c r="W331" s="44"/>
      <c r="X331" s="44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  <c r="BA331" s="22"/>
      <c r="BB331" s="22"/>
      <c r="BC331" s="22"/>
      <c r="BD331" s="22"/>
      <c r="BE331" s="22"/>
      <c r="BF331" s="22"/>
      <c r="BG331" s="22"/>
      <c r="BH331" s="22"/>
      <c r="BI331" s="22"/>
    </row>
    <row r="332">
      <c r="D332" s="63"/>
      <c r="E332" s="63"/>
      <c r="H332" s="122"/>
      <c r="J332" s="21"/>
      <c r="K332" s="21"/>
      <c r="L332" s="21"/>
      <c r="R332" s="23"/>
      <c r="V332" s="22"/>
      <c r="W332" s="44"/>
      <c r="X332" s="44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2"/>
      <c r="BB332" s="22"/>
      <c r="BC332" s="22"/>
      <c r="BD332" s="22"/>
      <c r="BE332" s="22"/>
      <c r="BF332" s="22"/>
      <c r="BG332" s="22"/>
      <c r="BH332" s="22"/>
      <c r="BI332" s="22"/>
    </row>
    <row r="333">
      <c r="D333" s="63"/>
      <c r="E333" s="63"/>
      <c r="H333" s="122"/>
      <c r="J333" s="21"/>
      <c r="K333" s="21"/>
      <c r="L333" s="21"/>
      <c r="R333" s="23"/>
      <c r="V333" s="22"/>
      <c r="W333" s="44"/>
      <c r="X333" s="44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  <c r="BG333" s="22"/>
      <c r="BH333" s="22"/>
      <c r="BI333" s="22"/>
    </row>
    <row r="334">
      <c r="D334" s="63"/>
      <c r="E334" s="63"/>
      <c r="H334" s="122"/>
      <c r="J334" s="21"/>
      <c r="K334" s="21"/>
      <c r="L334" s="21"/>
      <c r="R334" s="23"/>
      <c r="V334" s="22"/>
      <c r="W334" s="44"/>
      <c r="X334" s="44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2"/>
      <c r="BE334" s="22"/>
      <c r="BF334" s="22"/>
      <c r="BG334" s="22"/>
      <c r="BH334" s="22"/>
      <c r="BI334" s="22"/>
    </row>
    <row r="335">
      <c r="D335" s="63"/>
      <c r="E335" s="63"/>
      <c r="H335" s="122"/>
      <c r="J335" s="21"/>
      <c r="K335" s="21"/>
      <c r="L335" s="21"/>
      <c r="R335" s="23"/>
      <c r="V335" s="22"/>
      <c r="W335" s="44"/>
      <c r="X335" s="44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2"/>
      <c r="BE335" s="22"/>
      <c r="BF335" s="22"/>
      <c r="BG335" s="22"/>
      <c r="BH335" s="22"/>
      <c r="BI335" s="22"/>
    </row>
    <row r="336">
      <c r="D336" s="63"/>
      <c r="E336" s="63"/>
      <c r="H336" s="122"/>
      <c r="J336" s="21"/>
      <c r="K336" s="21"/>
      <c r="L336" s="21"/>
      <c r="R336" s="23"/>
      <c r="V336" s="22"/>
      <c r="W336" s="44"/>
      <c r="X336" s="44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2"/>
      <c r="BE336" s="22"/>
      <c r="BF336" s="22"/>
      <c r="BG336" s="22"/>
      <c r="BH336" s="22"/>
      <c r="BI336" s="22"/>
    </row>
    <row r="337">
      <c r="D337" s="63"/>
      <c r="E337" s="63"/>
      <c r="H337" s="122"/>
      <c r="J337" s="21"/>
      <c r="K337" s="21"/>
      <c r="L337" s="21"/>
      <c r="R337" s="23"/>
      <c r="V337" s="22"/>
      <c r="W337" s="44"/>
      <c r="X337" s="44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2"/>
      <c r="BE337" s="22"/>
      <c r="BF337" s="22"/>
      <c r="BG337" s="22"/>
      <c r="BH337" s="22"/>
      <c r="BI337" s="22"/>
    </row>
    <row r="338">
      <c r="D338" s="63"/>
      <c r="E338" s="63"/>
      <c r="H338" s="122"/>
      <c r="J338" s="21"/>
      <c r="K338" s="21"/>
      <c r="L338" s="21"/>
      <c r="R338" s="23"/>
      <c r="V338" s="22"/>
      <c r="W338" s="44"/>
      <c r="X338" s="44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2"/>
      <c r="BE338" s="22"/>
      <c r="BF338" s="22"/>
      <c r="BG338" s="22"/>
      <c r="BH338" s="22"/>
      <c r="BI338" s="22"/>
    </row>
    <row r="339">
      <c r="D339" s="63"/>
      <c r="E339" s="63"/>
      <c r="H339" s="122"/>
      <c r="J339" s="21"/>
      <c r="K339" s="21"/>
      <c r="L339" s="21"/>
      <c r="R339" s="23"/>
      <c r="V339" s="22"/>
      <c r="W339" s="44"/>
      <c r="X339" s="44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2"/>
      <c r="BB339" s="22"/>
      <c r="BC339" s="22"/>
      <c r="BD339" s="22"/>
      <c r="BE339" s="22"/>
      <c r="BF339" s="22"/>
      <c r="BG339" s="22"/>
      <c r="BH339" s="22"/>
      <c r="BI339" s="22"/>
    </row>
    <row r="340">
      <c r="D340" s="63"/>
      <c r="E340" s="63"/>
      <c r="H340" s="122"/>
      <c r="J340" s="21"/>
      <c r="K340" s="21"/>
      <c r="L340" s="21"/>
      <c r="R340" s="23"/>
      <c r="V340" s="22"/>
      <c r="W340" s="44"/>
      <c r="X340" s="44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  <c r="BA340" s="22"/>
      <c r="BB340" s="22"/>
      <c r="BC340" s="22"/>
      <c r="BD340" s="22"/>
      <c r="BE340" s="22"/>
      <c r="BF340" s="22"/>
      <c r="BG340" s="22"/>
      <c r="BH340" s="22"/>
      <c r="BI340" s="22"/>
    </row>
    <row r="341">
      <c r="D341" s="63"/>
      <c r="E341" s="63"/>
      <c r="H341" s="122"/>
      <c r="J341" s="21"/>
      <c r="K341" s="21"/>
      <c r="L341" s="21"/>
      <c r="R341" s="23"/>
      <c r="V341" s="22"/>
      <c r="W341" s="44"/>
      <c r="X341" s="44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BA341" s="22"/>
      <c r="BB341" s="22"/>
      <c r="BC341" s="22"/>
      <c r="BD341" s="22"/>
      <c r="BE341" s="22"/>
      <c r="BF341" s="22"/>
      <c r="BG341" s="22"/>
      <c r="BH341" s="22"/>
      <c r="BI341" s="22"/>
    </row>
    <row r="342">
      <c r="D342" s="63"/>
      <c r="E342" s="63"/>
      <c r="H342" s="122"/>
      <c r="J342" s="21"/>
      <c r="K342" s="21"/>
      <c r="L342" s="21"/>
      <c r="R342" s="23"/>
      <c r="V342" s="22"/>
      <c r="W342" s="44"/>
      <c r="X342" s="44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  <c r="BA342" s="22"/>
      <c r="BB342" s="22"/>
      <c r="BC342" s="22"/>
      <c r="BD342" s="22"/>
      <c r="BE342" s="22"/>
      <c r="BF342" s="22"/>
      <c r="BG342" s="22"/>
      <c r="BH342" s="22"/>
      <c r="BI342" s="22"/>
    </row>
    <row r="343">
      <c r="D343" s="63"/>
      <c r="E343" s="63"/>
      <c r="H343" s="122"/>
      <c r="J343" s="21"/>
      <c r="K343" s="21"/>
      <c r="L343" s="21"/>
      <c r="R343" s="23"/>
      <c r="V343" s="22"/>
      <c r="W343" s="44"/>
      <c r="X343" s="44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  <c r="BD343" s="22"/>
      <c r="BE343" s="22"/>
      <c r="BF343" s="22"/>
      <c r="BG343" s="22"/>
      <c r="BH343" s="22"/>
      <c r="BI343" s="22"/>
    </row>
    <row r="344">
      <c r="D344" s="63"/>
      <c r="E344" s="63"/>
      <c r="H344" s="122"/>
      <c r="J344" s="21"/>
      <c r="K344" s="21"/>
      <c r="L344" s="21"/>
      <c r="R344" s="23"/>
      <c r="V344" s="22"/>
      <c r="W344" s="44"/>
      <c r="X344" s="44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  <c r="BA344" s="22"/>
      <c r="BB344" s="22"/>
      <c r="BC344" s="22"/>
      <c r="BD344" s="22"/>
      <c r="BE344" s="22"/>
      <c r="BF344" s="22"/>
      <c r="BG344" s="22"/>
      <c r="BH344" s="22"/>
      <c r="BI344" s="22"/>
    </row>
    <row r="345">
      <c r="D345" s="63"/>
      <c r="E345" s="63"/>
      <c r="H345" s="122"/>
      <c r="J345" s="21"/>
      <c r="K345" s="21"/>
      <c r="L345" s="21"/>
      <c r="R345" s="23"/>
      <c r="V345" s="22"/>
      <c r="W345" s="44"/>
      <c r="X345" s="44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  <c r="BD345" s="22"/>
      <c r="BE345" s="22"/>
      <c r="BF345" s="22"/>
      <c r="BG345" s="22"/>
      <c r="BH345" s="22"/>
      <c r="BI345" s="22"/>
    </row>
    <row r="346">
      <c r="D346" s="63"/>
      <c r="E346" s="63"/>
      <c r="H346" s="122"/>
      <c r="J346" s="21"/>
      <c r="K346" s="21"/>
      <c r="L346" s="21"/>
      <c r="R346" s="23"/>
      <c r="V346" s="22"/>
      <c r="W346" s="44"/>
      <c r="X346" s="44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  <c r="BD346" s="22"/>
      <c r="BE346" s="22"/>
      <c r="BF346" s="22"/>
      <c r="BG346" s="22"/>
      <c r="BH346" s="22"/>
      <c r="BI346" s="22"/>
    </row>
    <row r="347">
      <c r="D347" s="63"/>
      <c r="E347" s="63"/>
      <c r="H347" s="122"/>
      <c r="J347" s="21"/>
      <c r="K347" s="21"/>
      <c r="L347" s="21"/>
      <c r="R347" s="23"/>
      <c r="V347" s="22"/>
      <c r="W347" s="44"/>
      <c r="X347" s="44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2"/>
      <c r="BE347" s="22"/>
      <c r="BF347" s="22"/>
      <c r="BG347" s="22"/>
      <c r="BH347" s="22"/>
      <c r="BI347" s="22"/>
    </row>
    <row r="348">
      <c r="D348" s="63"/>
      <c r="E348" s="63"/>
      <c r="H348" s="122"/>
      <c r="J348" s="21"/>
      <c r="K348" s="21"/>
      <c r="L348" s="21"/>
      <c r="R348" s="23"/>
      <c r="V348" s="22"/>
      <c r="W348" s="44"/>
      <c r="X348" s="44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  <c r="BD348" s="22"/>
      <c r="BE348" s="22"/>
      <c r="BF348" s="22"/>
      <c r="BG348" s="22"/>
      <c r="BH348" s="22"/>
      <c r="BI348" s="22"/>
    </row>
    <row r="349">
      <c r="D349" s="63"/>
      <c r="E349" s="63"/>
      <c r="H349" s="122"/>
      <c r="J349" s="21"/>
      <c r="K349" s="21"/>
      <c r="L349" s="21"/>
      <c r="R349" s="23"/>
      <c r="V349" s="22"/>
      <c r="W349" s="44"/>
      <c r="X349" s="44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2"/>
      <c r="BE349" s="22"/>
      <c r="BF349" s="22"/>
      <c r="BG349" s="22"/>
      <c r="BH349" s="22"/>
      <c r="BI349" s="22"/>
    </row>
    <row r="350">
      <c r="D350" s="63"/>
      <c r="E350" s="63"/>
      <c r="H350" s="122"/>
      <c r="J350" s="21"/>
      <c r="K350" s="21"/>
      <c r="L350" s="21"/>
      <c r="R350" s="23"/>
      <c r="V350" s="22"/>
      <c r="W350" s="44"/>
      <c r="X350" s="44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  <c r="BD350" s="22"/>
      <c r="BE350" s="22"/>
      <c r="BF350" s="22"/>
      <c r="BG350" s="22"/>
      <c r="BH350" s="22"/>
      <c r="BI350" s="22"/>
    </row>
    <row r="351">
      <c r="D351" s="63"/>
      <c r="E351" s="63"/>
      <c r="H351" s="122"/>
      <c r="J351" s="21"/>
      <c r="K351" s="21"/>
      <c r="L351" s="21"/>
      <c r="R351" s="23"/>
      <c r="V351" s="22"/>
      <c r="W351" s="44"/>
      <c r="X351" s="44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  <c r="BA351" s="22"/>
      <c r="BB351" s="22"/>
      <c r="BC351" s="22"/>
      <c r="BD351" s="22"/>
      <c r="BE351" s="22"/>
      <c r="BF351" s="22"/>
      <c r="BG351" s="22"/>
      <c r="BH351" s="22"/>
      <c r="BI351" s="22"/>
    </row>
    <row r="352">
      <c r="D352" s="63"/>
      <c r="E352" s="63"/>
      <c r="H352" s="122"/>
      <c r="J352" s="21"/>
      <c r="K352" s="21"/>
      <c r="L352" s="21"/>
      <c r="R352" s="23"/>
      <c r="V352" s="22"/>
      <c r="W352" s="44"/>
      <c r="X352" s="44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  <c r="BA352" s="22"/>
      <c r="BB352" s="22"/>
      <c r="BC352" s="22"/>
      <c r="BD352" s="22"/>
      <c r="BE352" s="22"/>
      <c r="BF352" s="22"/>
      <c r="BG352" s="22"/>
      <c r="BH352" s="22"/>
      <c r="BI352" s="22"/>
    </row>
    <row r="353">
      <c r="D353" s="63"/>
      <c r="E353" s="63"/>
      <c r="H353" s="122"/>
      <c r="J353" s="21"/>
      <c r="K353" s="21"/>
      <c r="L353" s="21"/>
      <c r="R353" s="23"/>
      <c r="V353" s="22"/>
      <c r="W353" s="44"/>
      <c r="X353" s="44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  <c r="BA353" s="22"/>
      <c r="BB353" s="22"/>
      <c r="BC353" s="22"/>
      <c r="BD353" s="22"/>
      <c r="BE353" s="22"/>
      <c r="BF353" s="22"/>
      <c r="BG353" s="22"/>
      <c r="BH353" s="22"/>
      <c r="BI353" s="22"/>
    </row>
    <row r="354">
      <c r="D354" s="63"/>
      <c r="E354" s="63"/>
      <c r="H354" s="122"/>
      <c r="J354" s="21"/>
      <c r="K354" s="21"/>
      <c r="L354" s="21"/>
      <c r="R354" s="23"/>
      <c r="V354" s="22"/>
      <c r="W354" s="44"/>
      <c r="X354" s="44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  <c r="BA354" s="22"/>
      <c r="BB354" s="22"/>
      <c r="BC354" s="22"/>
      <c r="BD354" s="22"/>
      <c r="BE354" s="22"/>
      <c r="BF354" s="22"/>
      <c r="BG354" s="22"/>
      <c r="BH354" s="22"/>
      <c r="BI354" s="22"/>
    </row>
    <row r="355">
      <c r="D355" s="63"/>
      <c r="E355" s="63"/>
      <c r="H355" s="122"/>
      <c r="J355" s="21"/>
      <c r="K355" s="21"/>
      <c r="L355" s="21"/>
      <c r="R355" s="23"/>
      <c r="V355" s="22"/>
      <c r="W355" s="44"/>
      <c r="X355" s="44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  <c r="BA355" s="22"/>
      <c r="BB355" s="22"/>
      <c r="BC355" s="22"/>
      <c r="BD355" s="22"/>
      <c r="BE355" s="22"/>
      <c r="BF355" s="22"/>
      <c r="BG355" s="22"/>
      <c r="BH355" s="22"/>
      <c r="BI355" s="22"/>
    </row>
    <row r="356">
      <c r="D356" s="63"/>
      <c r="E356" s="63"/>
      <c r="H356" s="122"/>
      <c r="J356" s="21"/>
      <c r="K356" s="21"/>
      <c r="L356" s="21"/>
      <c r="R356" s="23"/>
      <c r="V356" s="22"/>
      <c r="W356" s="44"/>
      <c r="X356" s="44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  <c r="BA356" s="22"/>
      <c r="BB356" s="22"/>
      <c r="BC356" s="22"/>
      <c r="BD356" s="22"/>
      <c r="BE356" s="22"/>
      <c r="BF356" s="22"/>
      <c r="BG356" s="22"/>
      <c r="BH356" s="22"/>
      <c r="BI356" s="22"/>
    </row>
    <row r="357">
      <c r="D357" s="63"/>
      <c r="E357" s="63"/>
      <c r="H357" s="122"/>
      <c r="J357" s="21"/>
      <c r="K357" s="21"/>
      <c r="L357" s="21"/>
      <c r="R357" s="23"/>
      <c r="V357" s="22"/>
      <c r="W357" s="44"/>
      <c r="X357" s="44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2"/>
      <c r="BE357" s="22"/>
      <c r="BF357" s="22"/>
      <c r="BG357" s="22"/>
      <c r="BH357" s="22"/>
      <c r="BI357" s="22"/>
    </row>
    <row r="358">
      <c r="D358" s="63"/>
      <c r="E358" s="63"/>
      <c r="H358" s="122"/>
      <c r="J358" s="21"/>
      <c r="K358" s="21"/>
      <c r="L358" s="21"/>
      <c r="R358" s="23"/>
      <c r="V358" s="22"/>
      <c r="W358" s="44"/>
      <c r="X358" s="44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  <c r="BD358" s="22"/>
      <c r="BE358" s="22"/>
      <c r="BF358" s="22"/>
      <c r="BG358" s="22"/>
      <c r="BH358" s="22"/>
      <c r="BI358" s="22"/>
    </row>
    <row r="359">
      <c r="D359" s="63"/>
      <c r="E359" s="63"/>
      <c r="H359" s="122"/>
      <c r="J359" s="21"/>
      <c r="K359" s="21"/>
      <c r="L359" s="21"/>
      <c r="R359" s="23"/>
      <c r="V359" s="22"/>
      <c r="W359" s="44"/>
      <c r="X359" s="44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  <c r="BD359" s="22"/>
      <c r="BE359" s="22"/>
      <c r="BF359" s="22"/>
      <c r="BG359" s="22"/>
      <c r="BH359" s="22"/>
      <c r="BI359" s="22"/>
    </row>
    <row r="360">
      <c r="D360" s="63"/>
      <c r="E360" s="63"/>
      <c r="H360" s="122"/>
      <c r="J360" s="21"/>
      <c r="K360" s="21"/>
      <c r="L360" s="21"/>
      <c r="R360" s="23"/>
      <c r="V360" s="22"/>
      <c r="W360" s="44"/>
      <c r="X360" s="44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2"/>
      <c r="BE360" s="22"/>
      <c r="BF360" s="22"/>
      <c r="BG360" s="22"/>
      <c r="BH360" s="22"/>
      <c r="BI360" s="22"/>
    </row>
    <row r="361">
      <c r="D361" s="63"/>
      <c r="E361" s="63"/>
      <c r="H361" s="122"/>
      <c r="J361" s="21"/>
      <c r="K361" s="21"/>
      <c r="L361" s="21"/>
      <c r="R361" s="23"/>
      <c r="V361" s="22"/>
      <c r="W361" s="44"/>
      <c r="X361" s="44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  <c r="BD361" s="22"/>
      <c r="BE361" s="22"/>
      <c r="BF361" s="22"/>
      <c r="BG361" s="22"/>
      <c r="BH361" s="22"/>
      <c r="BI361" s="22"/>
    </row>
    <row r="362">
      <c r="D362" s="63"/>
      <c r="E362" s="63"/>
      <c r="H362" s="122"/>
      <c r="J362" s="21"/>
      <c r="K362" s="21"/>
      <c r="L362" s="21"/>
      <c r="R362" s="23"/>
      <c r="V362" s="22"/>
      <c r="W362" s="44"/>
      <c r="X362" s="44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  <c r="BD362" s="22"/>
      <c r="BE362" s="22"/>
      <c r="BF362" s="22"/>
      <c r="BG362" s="22"/>
      <c r="BH362" s="22"/>
      <c r="BI362" s="22"/>
    </row>
    <row r="363">
      <c r="D363" s="63"/>
      <c r="E363" s="63"/>
      <c r="H363" s="122"/>
      <c r="J363" s="21"/>
      <c r="K363" s="21"/>
      <c r="L363" s="21"/>
      <c r="R363" s="23"/>
      <c r="V363" s="22"/>
      <c r="W363" s="44"/>
      <c r="X363" s="44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  <c r="BA363" s="22"/>
      <c r="BB363" s="22"/>
      <c r="BC363" s="22"/>
      <c r="BD363" s="22"/>
      <c r="BE363" s="22"/>
      <c r="BF363" s="22"/>
      <c r="BG363" s="22"/>
      <c r="BH363" s="22"/>
      <c r="BI363" s="22"/>
    </row>
    <row r="364">
      <c r="D364" s="63"/>
      <c r="E364" s="63"/>
      <c r="H364" s="122"/>
      <c r="J364" s="21"/>
      <c r="K364" s="21"/>
      <c r="L364" s="21"/>
      <c r="R364" s="23"/>
      <c r="V364" s="22"/>
      <c r="W364" s="44"/>
      <c r="X364" s="44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  <c r="BA364" s="22"/>
      <c r="BB364" s="22"/>
      <c r="BC364" s="22"/>
      <c r="BD364" s="22"/>
      <c r="BE364" s="22"/>
      <c r="BF364" s="22"/>
      <c r="BG364" s="22"/>
      <c r="BH364" s="22"/>
      <c r="BI364" s="22"/>
    </row>
    <row r="365">
      <c r="D365" s="63"/>
      <c r="E365" s="63"/>
      <c r="H365" s="122"/>
      <c r="J365" s="21"/>
      <c r="K365" s="21"/>
      <c r="L365" s="21"/>
      <c r="R365" s="23"/>
      <c r="V365" s="22"/>
      <c r="W365" s="44"/>
      <c r="X365" s="44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  <c r="BA365" s="22"/>
      <c r="BB365" s="22"/>
      <c r="BC365" s="22"/>
      <c r="BD365" s="22"/>
      <c r="BE365" s="22"/>
      <c r="BF365" s="22"/>
      <c r="BG365" s="22"/>
      <c r="BH365" s="22"/>
      <c r="BI365" s="22"/>
    </row>
    <row r="366">
      <c r="D366" s="63"/>
      <c r="E366" s="63"/>
      <c r="H366" s="122"/>
      <c r="J366" s="21"/>
      <c r="K366" s="21"/>
      <c r="L366" s="21"/>
      <c r="R366" s="23"/>
      <c r="V366" s="22"/>
      <c r="W366" s="44"/>
      <c r="X366" s="44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  <c r="BA366" s="22"/>
      <c r="BB366" s="22"/>
      <c r="BC366" s="22"/>
      <c r="BD366" s="22"/>
      <c r="BE366" s="22"/>
      <c r="BF366" s="22"/>
      <c r="BG366" s="22"/>
      <c r="BH366" s="22"/>
      <c r="BI366" s="22"/>
    </row>
    <row r="367">
      <c r="D367" s="63"/>
      <c r="E367" s="63"/>
      <c r="H367" s="122"/>
      <c r="J367" s="21"/>
      <c r="K367" s="21"/>
      <c r="L367" s="21"/>
      <c r="R367" s="23"/>
      <c r="V367" s="22"/>
      <c r="W367" s="44"/>
      <c r="X367" s="44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  <c r="BA367" s="22"/>
      <c r="BB367" s="22"/>
      <c r="BC367" s="22"/>
      <c r="BD367" s="22"/>
      <c r="BE367" s="22"/>
      <c r="BF367" s="22"/>
      <c r="BG367" s="22"/>
      <c r="BH367" s="22"/>
      <c r="BI367" s="22"/>
    </row>
    <row r="368">
      <c r="D368" s="63"/>
      <c r="E368" s="63"/>
      <c r="H368" s="122"/>
      <c r="J368" s="21"/>
      <c r="K368" s="21"/>
      <c r="L368" s="21"/>
      <c r="R368" s="23"/>
      <c r="V368" s="22"/>
      <c r="W368" s="44"/>
      <c r="X368" s="44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  <c r="BA368" s="22"/>
      <c r="BB368" s="22"/>
      <c r="BC368" s="22"/>
      <c r="BD368" s="22"/>
      <c r="BE368" s="22"/>
      <c r="BF368" s="22"/>
      <c r="BG368" s="22"/>
      <c r="BH368" s="22"/>
      <c r="BI368" s="22"/>
    </row>
    <row r="369">
      <c r="D369" s="63"/>
      <c r="E369" s="63"/>
      <c r="H369" s="122"/>
      <c r="J369" s="21"/>
      <c r="K369" s="21"/>
      <c r="L369" s="21"/>
      <c r="R369" s="23"/>
      <c r="V369" s="22"/>
      <c r="W369" s="44"/>
      <c r="X369" s="44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2"/>
      <c r="BB369" s="22"/>
      <c r="BC369" s="22"/>
      <c r="BD369" s="22"/>
      <c r="BE369" s="22"/>
      <c r="BF369" s="22"/>
      <c r="BG369" s="22"/>
      <c r="BH369" s="22"/>
      <c r="BI369" s="22"/>
    </row>
    <row r="370">
      <c r="D370" s="63"/>
      <c r="E370" s="63"/>
      <c r="H370" s="122"/>
      <c r="J370" s="21"/>
      <c r="K370" s="21"/>
      <c r="L370" s="21"/>
      <c r="R370" s="23"/>
      <c r="V370" s="22"/>
      <c r="W370" s="44"/>
      <c r="X370" s="44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  <c r="BD370" s="22"/>
      <c r="BE370" s="22"/>
      <c r="BF370" s="22"/>
      <c r="BG370" s="22"/>
      <c r="BH370" s="22"/>
      <c r="BI370" s="22"/>
    </row>
    <row r="371">
      <c r="D371" s="63"/>
      <c r="E371" s="63"/>
      <c r="H371" s="122"/>
      <c r="J371" s="21"/>
      <c r="K371" s="21"/>
      <c r="L371" s="21"/>
      <c r="R371" s="23"/>
      <c r="V371" s="22"/>
      <c r="W371" s="44"/>
      <c r="X371" s="44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2"/>
      <c r="BE371" s="22"/>
      <c r="BF371" s="22"/>
      <c r="BG371" s="22"/>
      <c r="BH371" s="22"/>
      <c r="BI371" s="22"/>
    </row>
    <row r="372">
      <c r="D372" s="63"/>
      <c r="E372" s="63"/>
      <c r="H372" s="122"/>
      <c r="J372" s="21"/>
      <c r="K372" s="21"/>
      <c r="L372" s="21"/>
      <c r="R372" s="23"/>
      <c r="V372" s="22"/>
      <c r="W372" s="44"/>
      <c r="X372" s="44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  <c r="BD372" s="22"/>
      <c r="BE372" s="22"/>
      <c r="BF372" s="22"/>
      <c r="BG372" s="22"/>
      <c r="BH372" s="22"/>
      <c r="BI372" s="22"/>
    </row>
    <row r="373">
      <c r="D373" s="63"/>
      <c r="E373" s="63"/>
      <c r="H373" s="122"/>
      <c r="J373" s="21"/>
      <c r="K373" s="21"/>
      <c r="L373" s="21"/>
      <c r="R373" s="23"/>
      <c r="V373" s="22"/>
      <c r="W373" s="44"/>
      <c r="X373" s="44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  <c r="BD373" s="22"/>
      <c r="BE373" s="22"/>
      <c r="BF373" s="22"/>
      <c r="BG373" s="22"/>
      <c r="BH373" s="22"/>
      <c r="BI373" s="22"/>
    </row>
    <row r="374">
      <c r="D374" s="63"/>
      <c r="E374" s="63"/>
      <c r="H374" s="122"/>
      <c r="J374" s="21"/>
      <c r="K374" s="21"/>
      <c r="L374" s="21"/>
      <c r="R374" s="23"/>
      <c r="V374" s="22"/>
      <c r="W374" s="44"/>
      <c r="X374" s="44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  <c r="BD374" s="22"/>
      <c r="BE374" s="22"/>
      <c r="BF374" s="22"/>
      <c r="BG374" s="22"/>
      <c r="BH374" s="22"/>
      <c r="BI374" s="22"/>
    </row>
    <row r="375">
      <c r="D375" s="63"/>
      <c r="E375" s="63"/>
      <c r="H375" s="122"/>
      <c r="J375" s="21"/>
      <c r="K375" s="21"/>
      <c r="L375" s="21"/>
      <c r="R375" s="23"/>
      <c r="V375" s="22"/>
      <c r="W375" s="44"/>
      <c r="X375" s="44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  <c r="BA375" s="22"/>
      <c r="BB375" s="22"/>
      <c r="BC375" s="22"/>
      <c r="BD375" s="22"/>
      <c r="BE375" s="22"/>
      <c r="BF375" s="22"/>
      <c r="BG375" s="22"/>
      <c r="BH375" s="22"/>
      <c r="BI375" s="22"/>
    </row>
    <row r="376">
      <c r="D376" s="63"/>
      <c r="E376" s="63"/>
      <c r="H376" s="122"/>
      <c r="J376" s="21"/>
      <c r="K376" s="21"/>
      <c r="L376" s="21"/>
      <c r="R376" s="23"/>
      <c r="V376" s="22"/>
      <c r="W376" s="44"/>
      <c r="X376" s="44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  <c r="BA376" s="22"/>
      <c r="BB376" s="22"/>
      <c r="BC376" s="22"/>
      <c r="BD376" s="22"/>
      <c r="BE376" s="22"/>
      <c r="BF376" s="22"/>
      <c r="BG376" s="22"/>
      <c r="BH376" s="22"/>
      <c r="BI376" s="22"/>
    </row>
    <row r="377">
      <c r="D377" s="63"/>
      <c r="E377" s="63"/>
      <c r="H377" s="122"/>
      <c r="J377" s="21"/>
      <c r="K377" s="21"/>
      <c r="L377" s="21"/>
      <c r="R377" s="23"/>
      <c r="V377" s="22"/>
      <c r="W377" s="44"/>
      <c r="X377" s="44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  <c r="BA377" s="22"/>
      <c r="BB377" s="22"/>
      <c r="BC377" s="22"/>
      <c r="BD377" s="22"/>
      <c r="BE377" s="22"/>
      <c r="BF377" s="22"/>
      <c r="BG377" s="22"/>
      <c r="BH377" s="22"/>
      <c r="BI377" s="22"/>
    </row>
    <row r="378">
      <c r="D378" s="63"/>
      <c r="E378" s="63"/>
      <c r="H378" s="122"/>
      <c r="J378" s="21"/>
      <c r="K378" s="21"/>
      <c r="L378" s="21"/>
      <c r="R378" s="23"/>
      <c r="V378" s="22"/>
      <c r="W378" s="44"/>
      <c r="X378" s="44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  <c r="BA378" s="22"/>
      <c r="BB378" s="22"/>
      <c r="BC378" s="22"/>
      <c r="BD378" s="22"/>
      <c r="BE378" s="22"/>
      <c r="BF378" s="22"/>
      <c r="BG378" s="22"/>
      <c r="BH378" s="22"/>
      <c r="BI378" s="22"/>
    </row>
    <row r="379">
      <c r="D379" s="63"/>
      <c r="E379" s="63"/>
      <c r="H379" s="122"/>
      <c r="J379" s="21"/>
      <c r="K379" s="21"/>
      <c r="L379" s="21"/>
      <c r="R379" s="23"/>
      <c r="V379" s="22"/>
      <c r="W379" s="44"/>
      <c r="X379" s="44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  <c r="BA379" s="22"/>
      <c r="BB379" s="22"/>
      <c r="BC379" s="22"/>
      <c r="BD379" s="22"/>
      <c r="BE379" s="22"/>
      <c r="BF379" s="22"/>
      <c r="BG379" s="22"/>
      <c r="BH379" s="22"/>
      <c r="BI379" s="22"/>
    </row>
    <row r="380">
      <c r="D380" s="63"/>
      <c r="E380" s="63"/>
      <c r="H380" s="122"/>
      <c r="J380" s="21"/>
      <c r="K380" s="21"/>
      <c r="L380" s="21"/>
      <c r="R380" s="23"/>
      <c r="V380" s="22"/>
      <c r="W380" s="44"/>
      <c r="X380" s="44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  <c r="BA380" s="22"/>
      <c r="BB380" s="22"/>
      <c r="BC380" s="22"/>
      <c r="BD380" s="22"/>
      <c r="BE380" s="22"/>
      <c r="BF380" s="22"/>
      <c r="BG380" s="22"/>
      <c r="BH380" s="22"/>
      <c r="BI380" s="22"/>
    </row>
    <row r="381">
      <c r="D381" s="63"/>
      <c r="E381" s="63"/>
      <c r="H381" s="122"/>
      <c r="J381" s="21"/>
      <c r="K381" s="21"/>
      <c r="L381" s="21"/>
      <c r="R381" s="23"/>
      <c r="V381" s="22"/>
      <c r="W381" s="44"/>
      <c r="X381" s="44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2"/>
      <c r="BB381" s="22"/>
      <c r="BC381" s="22"/>
      <c r="BD381" s="22"/>
      <c r="BE381" s="22"/>
      <c r="BF381" s="22"/>
      <c r="BG381" s="22"/>
      <c r="BH381" s="22"/>
      <c r="BI381" s="22"/>
    </row>
    <row r="382">
      <c r="D382" s="63"/>
      <c r="E382" s="63"/>
      <c r="H382" s="122"/>
      <c r="J382" s="21"/>
      <c r="K382" s="21"/>
      <c r="L382" s="21"/>
      <c r="R382" s="23"/>
      <c r="V382" s="22"/>
      <c r="W382" s="44"/>
      <c r="X382" s="44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  <c r="BD382" s="22"/>
      <c r="BE382" s="22"/>
      <c r="BF382" s="22"/>
      <c r="BG382" s="22"/>
      <c r="BH382" s="22"/>
      <c r="BI382" s="22"/>
    </row>
    <row r="383">
      <c r="D383" s="63"/>
      <c r="E383" s="63"/>
      <c r="H383" s="122"/>
      <c r="J383" s="21"/>
      <c r="K383" s="21"/>
      <c r="L383" s="21"/>
      <c r="R383" s="23"/>
      <c r="V383" s="22"/>
      <c r="W383" s="44"/>
      <c r="X383" s="44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  <c r="BD383" s="22"/>
      <c r="BE383" s="22"/>
      <c r="BF383" s="22"/>
      <c r="BG383" s="22"/>
      <c r="BH383" s="22"/>
      <c r="BI383" s="22"/>
    </row>
    <row r="384">
      <c r="D384" s="63"/>
      <c r="E384" s="63"/>
      <c r="H384" s="122"/>
      <c r="J384" s="21"/>
      <c r="K384" s="21"/>
      <c r="L384" s="21"/>
      <c r="R384" s="23"/>
      <c r="V384" s="22"/>
      <c r="W384" s="44"/>
      <c r="X384" s="44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  <c r="BD384" s="22"/>
      <c r="BE384" s="22"/>
      <c r="BF384" s="22"/>
      <c r="BG384" s="22"/>
      <c r="BH384" s="22"/>
      <c r="BI384" s="22"/>
    </row>
    <row r="385">
      <c r="D385" s="63"/>
      <c r="E385" s="63"/>
      <c r="H385" s="122"/>
      <c r="J385" s="21"/>
      <c r="K385" s="21"/>
      <c r="L385" s="21"/>
      <c r="R385" s="23"/>
      <c r="V385" s="22"/>
      <c r="W385" s="44"/>
      <c r="X385" s="44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2"/>
      <c r="BD385" s="22"/>
      <c r="BE385" s="22"/>
      <c r="BF385" s="22"/>
      <c r="BG385" s="22"/>
      <c r="BH385" s="22"/>
      <c r="BI385" s="22"/>
    </row>
    <row r="386">
      <c r="D386" s="63"/>
      <c r="E386" s="63"/>
      <c r="H386" s="122"/>
      <c r="J386" s="21"/>
      <c r="K386" s="21"/>
      <c r="L386" s="21"/>
      <c r="R386" s="23"/>
      <c r="V386" s="22"/>
      <c r="W386" s="44"/>
      <c r="X386" s="44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2"/>
      <c r="BB386" s="22"/>
      <c r="BC386" s="22"/>
      <c r="BD386" s="22"/>
      <c r="BE386" s="22"/>
      <c r="BF386" s="22"/>
      <c r="BG386" s="22"/>
      <c r="BH386" s="22"/>
      <c r="BI386" s="22"/>
    </row>
    <row r="387">
      <c r="D387" s="63"/>
      <c r="E387" s="63"/>
      <c r="H387" s="122"/>
      <c r="J387" s="21"/>
      <c r="K387" s="21"/>
      <c r="L387" s="21"/>
      <c r="R387" s="23"/>
      <c r="V387" s="22"/>
      <c r="W387" s="44"/>
      <c r="X387" s="44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  <c r="BA387" s="22"/>
      <c r="BB387" s="22"/>
      <c r="BC387" s="22"/>
      <c r="BD387" s="22"/>
      <c r="BE387" s="22"/>
      <c r="BF387" s="22"/>
      <c r="BG387" s="22"/>
      <c r="BH387" s="22"/>
      <c r="BI387" s="22"/>
    </row>
    <row r="388">
      <c r="D388" s="63"/>
      <c r="E388" s="63"/>
      <c r="H388" s="122"/>
      <c r="J388" s="21"/>
      <c r="K388" s="21"/>
      <c r="L388" s="21"/>
      <c r="R388" s="23"/>
      <c r="V388" s="22"/>
      <c r="W388" s="44"/>
      <c r="X388" s="44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  <c r="BA388" s="22"/>
      <c r="BB388" s="22"/>
      <c r="BC388" s="22"/>
      <c r="BD388" s="22"/>
      <c r="BE388" s="22"/>
      <c r="BF388" s="22"/>
      <c r="BG388" s="22"/>
      <c r="BH388" s="22"/>
      <c r="BI388" s="22"/>
    </row>
    <row r="389">
      <c r="D389" s="63"/>
      <c r="E389" s="63"/>
      <c r="H389" s="122"/>
      <c r="J389" s="21"/>
      <c r="K389" s="21"/>
      <c r="L389" s="21"/>
      <c r="R389" s="23"/>
      <c r="V389" s="22"/>
      <c r="W389" s="44"/>
      <c r="X389" s="44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  <c r="BA389" s="22"/>
      <c r="BB389" s="22"/>
      <c r="BC389" s="22"/>
      <c r="BD389" s="22"/>
      <c r="BE389" s="22"/>
      <c r="BF389" s="22"/>
      <c r="BG389" s="22"/>
      <c r="BH389" s="22"/>
      <c r="BI389" s="22"/>
    </row>
    <row r="390">
      <c r="D390" s="63"/>
      <c r="E390" s="63"/>
      <c r="H390" s="122"/>
      <c r="J390" s="21"/>
      <c r="K390" s="21"/>
      <c r="L390" s="21"/>
      <c r="R390" s="23"/>
      <c r="V390" s="22"/>
      <c r="W390" s="44"/>
      <c r="X390" s="44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  <c r="BA390" s="22"/>
      <c r="BB390" s="22"/>
      <c r="BC390" s="22"/>
      <c r="BD390" s="22"/>
      <c r="BE390" s="22"/>
      <c r="BF390" s="22"/>
      <c r="BG390" s="22"/>
      <c r="BH390" s="22"/>
      <c r="BI390" s="22"/>
    </row>
    <row r="391">
      <c r="D391" s="63"/>
      <c r="E391" s="63"/>
      <c r="H391" s="122"/>
      <c r="J391" s="21"/>
      <c r="K391" s="21"/>
      <c r="L391" s="21"/>
      <c r="R391" s="23"/>
      <c r="V391" s="22"/>
      <c r="W391" s="44"/>
      <c r="X391" s="44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  <c r="BA391" s="22"/>
      <c r="BB391" s="22"/>
      <c r="BC391" s="22"/>
      <c r="BD391" s="22"/>
      <c r="BE391" s="22"/>
      <c r="BF391" s="22"/>
      <c r="BG391" s="22"/>
      <c r="BH391" s="22"/>
      <c r="BI391" s="22"/>
    </row>
    <row r="392">
      <c r="D392" s="63"/>
      <c r="E392" s="63"/>
      <c r="H392" s="122"/>
      <c r="J392" s="21"/>
      <c r="K392" s="21"/>
      <c r="L392" s="21"/>
      <c r="R392" s="23"/>
      <c r="V392" s="22"/>
      <c r="W392" s="44"/>
      <c r="X392" s="44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  <c r="BA392" s="22"/>
      <c r="BB392" s="22"/>
      <c r="BC392" s="22"/>
      <c r="BD392" s="22"/>
      <c r="BE392" s="22"/>
      <c r="BF392" s="22"/>
      <c r="BG392" s="22"/>
      <c r="BH392" s="22"/>
      <c r="BI392" s="22"/>
    </row>
    <row r="393">
      <c r="D393" s="63"/>
      <c r="E393" s="63"/>
      <c r="H393" s="122"/>
      <c r="J393" s="21"/>
      <c r="K393" s="21"/>
      <c r="L393" s="21"/>
      <c r="R393" s="23"/>
      <c r="V393" s="22"/>
      <c r="W393" s="44"/>
      <c r="X393" s="44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  <c r="BD393" s="22"/>
      <c r="BE393" s="22"/>
      <c r="BF393" s="22"/>
      <c r="BG393" s="22"/>
      <c r="BH393" s="22"/>
      <c r="BI393" s="22"/>
    </row>
    <row r="394">
      <c r="D394" s="63"/>
      <c r="E394" s="63"/>
      <c r="H394" s="122"/>
      <c r="J394" s="21"/>
      <c r="K394" s="21"/>
      <c r="L394" s="21"/>
      <c r="R394" s="23"/>
      <c r="V394" s="22"/>
      <c r="W394" s="44"/>
      <c r="X394" s="44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  <c r="BD394" s="22"/>
      <c r="BE394" s="22"/>
      <c r="BF394" s="22"/>
      <c r="BG394" s="22"/>
      <c r="BH394" s="22"/>
      <c r="BI394" s="22"/>
    </row>
    <row r="395">
      <c r="D395" s="63"/>
      <c r="E395" s="63"/>
      <c r="H395" s="122"/>
      <c r="J395" s="21"/>
      <c r="K395" s="21"/>
      <c r="L395" s="21"/>
      <c r="R395" s="23"/>
      <c r="V395" s="22"/>
      <c r="W395" s="44"/>
      <c r="X395" s="44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  <c r="BD395" s="22"/>
      <c r="BE395" s="22"/>
      <c r="BF395" s="22"/>
      <c r="BG395" s="22"/>
      <c r="BH395" s="22"/>
      <c r="BI395" s="22"/>
    </row>
    <row r="396">
      <c r="D396" s="63"/>
      <c r="E396" s="63"/>
      <c r="H396" s="122"/>
      <c r="J396" s="21"/>
      <c r="K396" s="21"/>
      <c r="L396" s="21"/>
      <c r="R396" s="23"/>
      <c r="V396" s="22"/>
      <c r="W396" s="44"/>
      <c r="X396" s="44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  <c r="BA396" s="22"/>
      <c r="BB396" s="22"/>
      <c r="BC396" s="22"/>
      <c r="BD396" s="22"/>
      <c r="BE396" s="22"/>
      <c r="BF396" s="22"/>
      <c r="BG396" s="22"/>
      <c r="BH396" s="22"/>
      <c r="BI396" s="22"/>
    </row>
    <row r="397">
      <c r="D397" s="63"/>
      <c r="E397" s="63"/>
      <c r="H397" s="122"/>
      <c r="J397" s="21"/>
      <c r="K397" s="21"/>
      <c r="L397" s="21"/>
      <c r="R397" s="23"/>
      <c r="V397" s="22"/>
      <c r="W397" s="44"/>
      <c r="X397" s="44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  <c r="BD397" s="22"/>
      <c r="BE397" s="22"/>
      <c r="BF397" s="22"/>
      <c r="BG397" s="22"/>
      <c r="BH397" s="22"/>
      <c r="BI397" s="22"/>
    </row>
    <row r="398">
      <c r="D398" s="63"/>
      <c r="E398" s="63"/>
      <c r="H398" s="122"/>
      <c r="J398" s="21"/>
      <c r="K398" s="21"/>
      <c r="L398" s="21"/>
      <c r="R398" s="23"/>
      <c r="V398" s="22"/>
      <c r="W398" s="44"/>
      <c r="X398" s="44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  <c r="BD398" s="22"/>
      <c r="BE398" s="22"/>
      <c r="BF398" s="22"/>
      <c r="BG398" s="22"/>
      <c r="BH398" s="22"/>
      <c r="BI398" s="22"/>
    </row>
    <row r="399">
      <c r="D399" s="63"/>
      <c r="E399" s="63"/>
      <c r="H399" s="122"/>
      <c r="J399" s="21"/>
      <c r="K399" s="21"/>
      <c r="L399" s="21"/>
      <c r="R399" s="23"/>
      <c r="V399" s="22"/>
      <c r="W399" s="44"/>
      <c r="X399" s="44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  <c r="BA399" s="22"/>
      <c r="BB399" s="22"/>
      <c r="BC399" s="22"/>
      <c r="BD399" s="22"/>
      <c r="BE399" s="22"/>
      <c r="BF399" s="22"/>
      <c r="BG399" s="22"/>
      <c r="BH399" s="22"/>
      <c r="BI399" s="22"/>
    </row>
    <row r="400">
      <c r="D400" s="63"/>
      <c r="E400" s="63"/>
      <c r="H400" s="122"/>
      <c r="J400" s="21"/>
      <c r="K400" s="21"/>
      <c r="L400" s="21"/>
      <c r="R400" s="23"/>
      <c r="V400" s="22"/>
      <c r="W400" s="44"/>
      <c r="X400" s="44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  <c r="BA400" s="22"/>
      <c r="BB400" s="22"/>
      <c r="BC400" s="22"/>
      <c r="BD400" s="22"/>
      <c r="BE400" s="22"/>
      <c r="BF400" s="22"/>
      <c r="BG400" s="22"/>
      <c r="BH400" s="22"/>
      <c r="BI400" s="22"/>
    </row>
    <row r="401">
      <c r="D401" s="63"/>
      <c r="E401" s="63"/>
      <c r="H401" s="122"/>
      <c r="J401" s="21"/>
      <c r="K401" s="21"/>
      <c r="L401" s="21"/>
      <c r="R401" s="23"/>
      <c r="V401" s="22"/>
      <c r="W401" s="44"/>
      <c r="X401" s="44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  <c r="BA401" s="22"/>
      <c r="BB401" s="22"/>
      <c r="BC401" s="22"/>
      <c r="BD401" s="22"/>
      <c r="BE401" s="22"/>
      <c r="BF401" s="22"/>
      <c r="BG401" s="22"/>
      <c r="BH401" s="22"/>
      <c r="BI401" s="22"/>
    </row>
    <row r="402">
      <c r="D402" s="63"/>
      <c r="E402" s="63"/>
      <c r="H402" s="122"/>
      <c r="J402" s="21"/>
      <c r="K402" s="21"/>
      <c r="L402" s="21"/>
      <c r="R402" s="23"/>
      <c r="V402" s="22"/>
      <c r="W402" s="44"/>
      <c r="X402" s="44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  <c r="BA402" s="22"/>
      <c r="BB402" s="22"/>
      <c r="BC402" s="22"/>
      <c r="BD402" s="22"/>
      <c r="BE402" s="22"/>
      <c r="BF402" s="22"/>
      <c r="BG402" s="22"/>
      <c r="BH402" s="22"/>
      <c r="BI402" s="22"/>
    </row>
    <row r="403">
      <c r="D403" s="63"/>
      <c r="E403" s="63"/>
      <c r="H403" s="122"/>
      <c r="J403" s="21"/>
      <c r="K403" s="21"/>
      <c r="L403" s="21"/>
      <c r="R403" s="23"/>
      <c r="V403" s="22"/>
      <c r="W403" s="44"/>
      <c r="X403" s="44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  <c r="BA403" s="22"/>
      <c r="BB403" s="22"/>
      <c r="BC403" s="22"/>
      <c r="BD403" s="22"/>
      <c r="BE403" s="22"/>
      <c r="BF403" s="22"/>
      <c r="BG403" s="22"/>
      <c r="BH403" s="22"/>
      <c r="BI403" s="22"/>
    </row>
    <row r="404">
      <c r="D404" s="63"/>
      <c r="E404" s="63"/>
      <c r="H404" s="122"/>
      <c r="J404" s="21"/>
      <c r="K404" s="21"/>
      <c r="L404" s="21"/>
      <c r="R404" s="23"/>
      <c r="V404" s="22"/>
      <c r="W404" s="44"/>
      <c r="X404" s="44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  <c r="BD404" s="22"/>
      <c r="BE404" s="22"/>
      <c r="BF404" s="22"/>
      <c r="BG404" s="22"/>
      <c r="BH404" s="22"/>
      <c r="BI404" s="22"/>
    </row>
    <row r="405">
      <c r="D405" s="63"/>
      <c r="E405" s="63"/>
      <c r="H405" s="122"/>
      <c r="J405" s="21"/>
      <c r="K405" s="21"/>
      <c r="L405" s="21"/>
      <c r="R405" s="23"/>
      <c r="V405" s="22"/>
      <c r="W405" s="44"/>
      <c r="X405" s="44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  <c r="BD405" s="22"/>
      <c r="BE405" s="22"/>
      <c r="BF405" s="22"/>
      <c r="BG405" s="22"/>
      <c r="BH405" s="22"/>
      <c r="BI405" s="22"/>
    </row>
    <row r="406">
      <c r="D406" s="63"/>
      <c r="E406" s="63"/>
      <c r="H406" s="122"/>
      <c r="J406" s="21"/>
      <c r="K406" s="21"/>
      <c r="L406" s="21"/>
      <c r="R406" s="23"/>
      <c r="V406" s="22"/>
      <c r="W406" s="44"/>
      <c r="X406" s="44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2"/>
      <c r="BE406" s="22"/>
      <c r="BF406" s="22"/>
      <c r="BG406" s="22"/>
      <c r="BH406" s="22"/>
      <c r="BI406" s="22"/>
    </row>
    <row r="407">
      <c r="D407" s="63"/>
      <c r="E407" s="63"/>
      <c r="H407" s="122"/>
      <c r="J407" s="21"/>
      <c r="K407" s="21"/>
      <c r="L407" s="21"/>
      <c r="R407" s="23"/>
      <c r="V407" s="22"/>
      <c r="W407" s="44"/>
      <c r="X407" s="44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2"/>
      <c r="BE407" s="22"/>
      <c r="BF407" s="22"/>
      <c r="BG407" s="22"/>
      <c r="BH407" s="22"/>
      <c r="BI407" s="22"/>
    </row>
    <row r="408">
      <c r="D408" s="63"/>
      <c r="E408" s="63"/>
      <c r="H408" s="122"/>
      <c r="J408" s="21"/>
      <c r="K408" s="21"/>
      <c r="L408" s="21"/>
      <c r="R408" s="23"/>
      <c r="V408" s="22"/>
      <c r="W408" s="44"/>
      <c r="X408" s="44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2"/>
      <c r="BE408" s="22"/>
      <c r="BF408" s="22"/>
      <c r="BG408" s="22"/>
      <c r="BH408" s="22"/>
      <c r="BI408" s="22"/>
    </row>
    <row r="409">
      <c r="D409" s="63"/>
      <c r="E409" s="63"/>
      <c r="H409" s="122"/>
      <c r="J409" s="21"/>
      <c r="K409" s="21"/>
      <c r="L409" s="21"/>
      <c r="R409" s="23"/>
      <c r="V409" s="22"/>
      <c r="W409" s="44"/>
      <c r="X409" s="44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2"/>
      <c r="BE409" s="22"/>
      <c r="BF409" s="22"/>
      <c r="BG409" s="22"/>
      <c r="BH409" s="22"/>
      <c r="BI409" s="22"/>
    </row>
    <row r="410">
      <c r="D410" s="63"/>
      <c r="E410" s="63"/>
      <c r="H410" s="122"/>
      <c r="J410" s="21"/>
      <c r="K410" s="21"/>
      <c r="L410" s="21"/>
      <c r="R410" s="23"/>
      <c r="V410" s="22"/>
      <c r="W410" s="44"/>
      <c r="X410" s="44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  <c r="BD410" s="22"/>
      <c r="BE410" s="22"/>
      <c r="BF410" s="22"/>
      <c r="BG410" s="22"/>
      <c r="BH410" s="22"/>
      <c r="BI410" s="22"/>
    </row>
    <row r="411">
      <c r="D411" s="63"/>
      <c r="E411" s="63"/>
      <c r="H411" s="122"/>
      <c r="J411" s="21"/>
      <c r="K411" s="21"/>
      <c r="L411" s="21"/>
      <c r="R411" s="23"/>
      <c r="V411" s="22"/>
      <c r="W411" s="44"/>
      <c r="X411" s="44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  <c r="BD411" s="22"/>
      <c r="BE411" s="22"/>
      <c r="BF411" s="22"/>
      <c r="BG411" s="22"/>
      <c r="BH411" s="22"/>
      <c r="BI411" s="22"/>
    </row>
    <row r="412">
      <c r="D412" s="63"/>
      <c r="E412" s="63"/>
      <c r="H412" s="122"/>
      <c r="J412" s="21"/>
      <c r="K412" s="21"/>
      <c r="L412" s="21"/>
      <c r="R412" s="23"/>
      <c r="V412" s="22"/>
      <c r="W412" s="44"/>
      <c r="X412" s="44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  <c r="BD412" s="22"/>
      <c r="BE412" s="22"/>
      <c r="BF412" s="22"/>
      <c r="BG412" s="22"/>
      <c r="BH412" s="22"/>
      <c r="BI412" s="22"/>
    </row>
    <row r="413">
      <c r="D413" s="63"/>
      <c r="E413" s="63"/>
      <c r="H413" s="122"/>
      <c r="J413" s="21"/>
      <c r="K413" s="21"/>
      <c r="L413" s="21"/>
      <c r="R413" s="23"/>
      <c r="V413" s="22"/>
      <c r="W413" s="44"/>
      <c r="X413" s="44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  <c r="BA413" s="22"/>
      <c r="BB413" s="22"/>
      <c r="BC413" s="22"/>
      <c r="BD413" s="22"/>
      <c r="BE413" s="22"/>
      <c r="BF413" s="22"/>
      <c r="BG413" s="22"/>
      <c r="BH413" s="22"/>
      <c r="BI413" s="22"/>
    </row>
    <row r="414">
      <c r="D414" s="63"/>
      <c r="E414" s="63"/>
      <c r="H414" s="122"/>
      <c r="J414" s="21"/>
      <c r="K414" s="21"/>
      <c r="L414" s="21"/>
      <c r="R414" s="23"/>
      <c r="V414" s="22"/>
      <c r="W414" s="44"/>
      <c r="X414" s="44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  <c r="BA414" s="22"/>
      <c r="BB414" s="22"/>
      <c r="BC414" s="22"/>
      <c r="BD414" s="22"/>
      <c r="BE414" s="22"/>
      <c r="BF414" s="22"/>
      <c r="BG414" s="22"/>
      <c r="BH414" s="22"/>
      <c r="BI414" s="22"/>
    </row>
    <row r="415">
      <c r="D415" s="63"/>
      <c r="E415" s="63"/>
      <c r="H415" s="122"/>
      <c r="J415" s="21"/>
      <c r="K415" s="21"/>
      <c r="L415" s="21"/>
      <c r="R415" s="23"/>
      <c r="V415" s="22"/>
      <c r="W415" s="44"/>
      <c r="X415" s="44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  <c r="BD415" s="22"/>
      <c r="BE415" s="22"/>
      <c r="BF415" s="22"/>
      <c r="BG415" s="22"/>
      <c r="BH415" s="22"/>
      <c r="BI415" s="22"/>
    </row>
    <row r="416">
      <c r="D416" s="63"/>
      <c r="E416" s="63"/>
      <c r="H416" s="122"/>
      <c r="J416" s="21"/>
      <c r="K416" s="21"/>
      <c r="L416" s="21"/>
      <c r="R416" s="23"/>
      <c r="V416" s="22"/>
      <c r="W416" s="44"/>
      <c r="X416" s="44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  <c r="BD416" s="22"/>
      <c r="BE416" s="22"/>
      <c r="BF416" s="22"/>
      <c r="BG416" s="22"/>
      <c r="BH416" s="22"/>
      <c r="BI416" s="22"/>
    </row>
    <row r="417">
      <c r="D417" s="63"/>
      <c r="E417" s="63"/>
      <c r="H417" s="122"/>
      <c r="J417" s="21"/>
      <c r="K417" s="21"/>
      <c r="L417" s="21"/>
      <c r="R417" s="23"/>
      <c r="V417" s="22"/>
      <c r="W417" s="44"/>
      <c r="X417" s="44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  <c r="BD417" s="22"/>
      <c r="BE417" s="22"/>
      <c r="BF417" s="22"/>
      <c r="BG417" s="22"/>
      <c r="BH417" s="22"/>
      <c r="BI417" s="22"/>
    </row>
    <row r="418">
      <c r="D418" s="63"/>
      <c r="E418" s="63"/>
      <c r="H418" s="122"/>
      <c r="J418" s="21"/>
      <c r="K418" s="21"/>
      <c r="L418" s="21"/>
      <c r="R418" s="23"/>
      <c r="V418" s="22"/>
      <c r="W418" s="44"/>
      <c r="X418" s="44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2"/>
      <c r="BE418" s="22"/>
      <c r="BF418" s="22"/>
      <c r="BG418" s="22"/>
      <c r="BH418" s="22"/>
      <c r="BI418" s="22"/>
    </row>
    <row r="419">
      <c r="D419" s="63"/>
      <c r="E419" s="63"/>
      <c r="H419" s="122"/>
      <c r="J419" s="21"/>
      <c r="K419" s="21"/>
      <c r="L419" s="21"/>
      <c r="R419" s="23"/>
      <c r="V419" s="22"/>
      <c r="W419" s="44"/>
      <c r="X419" s="44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2"/>
      <c r="BE419" s="22"/>
      <c r="BF419" s="22"/>
      <c r="BG419" s="22"/>
      <c r="BH419" s="22"/>
      <c r="BI419" s="22"/>
    </row>
    <row r="420">
      <c r="D420" s="63"/>
      <c r="E420" s="63"/>
      <c r="H420" s="122"/>
      <c r="J420" s="21"/>
      <c r="K420" s="21"/>
      <c r="L420" s="21"/>
      <c r="R420" s="23"/>
      <c r="V420" s="22"/>
      <c r="W420" s="44"/>
      <c r="X420" s="44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2"/>
      <c r="BE420" s="22"/>
      <c r="BF420" s="22"/>
      <c r="BG420" s="22"/>
      <c r="BH420" s="22"/>
      <c r="BI420" s="22"/>
    </row>
    <row r="421">
      <c r="D421" s="63"/>
      <c r="E421" s="63"/>
      <c r="H421" s="122"/>
      <c r="J421" s="21"/>
      <c r="K421" s="21"/>
      <c r="L421" s="21"/>
      <c r="R421" s="23"/>
      <c r="V421" s="22"/>
      <c r="W421" s="44"/>
      <c r="X421" s="44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  <c r="BA421" s="22"/>
      <c r="BB421" s="22"/>
      <c r="BC421" s="22"/>
      <c r="BD421" s="22"/>
      <c r="BE421" s="22"/>
      <c r="BF421" s="22"/>
      <c r="BG421" s="22"/>
      <c r="BH421" s="22"/>
      <c r="BI421" s="22"/>
    </row>
    <row r="422">
      <c r="D422" s="63"/>
      <c r="E422" s="63"/>
      <c r="H422" s="122"/>
      <c r="J422" s="21"/>
      <c r="K422" s="21"/>
      <c r="L422" s="21"/>
      <c r="R422" s="23"/>
      <c r="V422" s="22"/>
      <c r="W422" s="44"/>
      <c r="X422" s="44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  <c r="BA422" s="22"/>
      <c r="BB422" s="22"/>
      <c r="BC422" s="22"/>
      <c r="BD422" s="22"/>
      <c r="BE422" s="22"/>
      <c r="BF422" s="22"/>
      <c r="BG422" s="22"/>
      <c r="BH422" s="22"/>
      <c r="BI422" s="22"/>
    </row>
    <row r="423">
      <c r="D423" s="63"/>
      <c r="E423" s="63"/>
      <c r="H423" s="122"/>
      <c r="J423" s="21"/>
      <c r="K423" s="21"/>
      <c r="L423" s="21"/>
      <c r="R423" s="23"/>
      <c r="V423" s="22"/>
      <c r="W423" s="44"/>
      <c r="X423" s="44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  <c r="BA423" s="22"/>
      <c r="BB423" s="22"/>
      <c r="BC423" s="22"/>
      <c r="BD423" s="22"/>
      <c r="BE423" s="22"/>
      <c r="BF423" s="22"/>
      <c r="BG423" s="22"/>
      <c r="BH423" s="22"/>
      <c r="BI423" s="22"/>
    </row>
    <row r="424">
      <c r="D424" s="63"/>
      <c r="E424" s="63"/>
      <c r="H424" s="122"/>
      <c r="J424" s="21"/>
      <c r="K424" s="21"/>
      <c r="L424" s="21"/>
      <c r="R424" s="23"/>
      <c r="V424" s="22"/>
      <c r="W424" s="44"/>
      <c r="X424" s="44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  <c r="BA424" s="22"/>
      <c r="BB424" s="22"/>
      <c r="BC424" s="22"/>
      <c r="BD424" s="22"/>
      <c r="BE424" s="22"/>
      <c r="BF424" s="22"/>
      <c r="BG424" s="22"/>
      <c r="BH424" s="22"/>
      <c r="BI424" s="22"/>
    </row>
    <row r="425">
      <c r="D425" s="63"/>
      <c r="E425" s="63"/>
      <c r="H425" s="122"/>
      <c r="J425" s="21"/>
      <c r="K425" s="21"/>
      <c r="L425" s="21"/>
      <c r="R425" s="23"/>
      <c r="V425" s="22"/>
      <c r="W425" s="44"/>
      <c r="X425" s="44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  <c r="BA425" s="22"/>
      <c r="BB425" s="22"/>
      <c r="BC425" s="22"/>
      <c r="BD425" s="22"/>
      <c r="BE425" s="22"/>
      <c r="BF425" s="22"/>
      <c r="BG425" s="22"/>
      <c r="BH425" s="22"/>
      <c r="BI425" s="22"/>
    </row>
    <row r="426">
      <c r="D426" s="63"/>
      <c r="E426" s="63"/>
      <c r="H426" s="122"/>
      <c r="J426" s="21"/>
      <c r="K426" s="21"/>
      <c r="L426" s="21"/>
      <c r="R426" s="23"/>
      <c r="V426" s="22"/>
      <c r="W426" s="44"/>
      <c r="X426" s="44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  <c r="BD426" s="22"/>
      <c r="BE426" s="22"/>
      <c r="BF426" s="22"/>
      <c r="BG426" s="22"/>
      <c r="BH426" s="22"/>
      <c r="BI426" s="22"/>
    </row>
    <row r="427">
      <c r="D427" s="63"/>
      <c r="E427" s="63"/>
      <c r="H427" s="122"/>
      <c r="J427" s="21"/>
      <c r="K427" s="21"/>
      <c r="L427" s="21"/>
      <c r="R427" s="23"/>
      <c r="V427" s="22"/>
      <c r="W427" s="44"/>
      <c r="X427" s="44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  <c r="BA427" s="22"/>
      <c r="BB427" s="22"/>
      <c r="BC427" s="22"/>
      <c r="BD427" s="22"/>
      <c r="BE427" s="22"/>
      <c r="BF427" s="22"/>
      <c r="BG427" s="22"/>
      <c r="BH427" s="22"/>
      <c r="BI427" s="22"/>
    </row>
    <row r="428">
      <c r="D428" s="63"/>
      <c r="E428" s="63"/>
      <c r="H428" s="122"/>
      <c r="J428" s="21"/>
      <c r="K428" s="21"/>
      <c r="L428" s="21"/>
      <c r="R428" s="23"/>
      <c r="V428" s="22"/>
      <c r="W428" s="44"/>
      <c r="X428" s="44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  <c r="BA428" s="22"/>
      <c r="BB428" s="22"/>
      <c r="BC428" s="22"/>
      <c r="BD428" s="22"/>
      <c r="BE428" s="22"/>
      <c r="BF428" s="22"/>
      <c r="BG428" s="22"/>
      <c r="BH428" s="22"/>
      <c r="BI428" s="22"/>
    </row>
    <row r="429">
      <c r="D429" s="63"/>
      <c r="E429" s="63"/>
      <c r="H429" s="122"/>
      <c r="J429" s="21"/>
      <c r="K429" s="21"/>
      <c r="L429" s="21"/>
      <c r="R429" s="23"/>
      <c r="V429" s="22"/>
      <c r="W429" s="44"/>
      <c r="X429" s="44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  <c r="BA429" s="22"/>
      <c r="BB429" s="22"/>
      <c r="BC429" s="22"/>
      <c r="BD429" s="22"/>
      <c r="BE429" s="22"/>
      <c r="BF429" s="22"/>
      <c r="BG429" s="22"/>
      <c r="BH429" s="22"/>
      <c r="BI429" s="22"/>
    </row>
    <row r="430">
      <c r="D430" s="63"/>
      <c r="E430" s="63"/>
      <c r="H430" s="122"/>
      <c r="J430" s="21"/>
      <c r="K430" s="21"/>
      <c r="L430" s="21"/>
      <c r="R430" s="23"/>
      <c r="V430" s="22"/>
      <c r="W430" s="44"/>
      <c r="X430" s="44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  <c r="BA430" s="22"/>
      <c r="BB430" s="22"/>
      <c r="BC430" s="22"/>
      <c r="BD430" s="22"/>
      <c r="BE430" s="22"/>
      <c r="BF430" s="22"/>
      <c r="BG430" s="22"/>
      <c r="BH430" s="22"/>
      <c r="BI430" s="22"/>
    </row>
    <row r="431">
      <c r="D431" s="63"/>
      <c r="E431" s="63"/>
      <c r="H431" s="122"/>
      <c r="J431" s="21"/>
      <c r="K431" s="21"/>
      <c r="L431" s="21"/>
      <c r="R431" s="23"/>
      <c r="V431" s="22"/>
      <c r="W431" s="44"/>
      <c r="X431" s="44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  <c r="BA431" s="22"/>
      <c r="BB431" s="22"/>
      <c r="BC431" s="22"/>
      <c r="BD431" s="22"/>
      <c r="BE431" s="22"/>
      <c r="BF431" s="22"/>
      <c r="BG431" s="22"/>
      <c r="BH431" s="22"/>
      <c r="BI431" s="22"/>
    </row>
    <row r="432">
      <c r="D432" s="63"/>
      <c r="E432" s="63"/>
      <c r="H432" s="122"/>
      <c r="J432" s="21"/>
      <c r="K432" s="21"/>
      <c r="L432" s="21"/>
      <c r="R432" s="23"/>
      <c r="V432" s="22"/>
      <c r="W432" s="44"/>
      <c r="X432" s="44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  <c r="BA432" s="22"/>
      <c r="BB432" s="22"/>
      <c r="BC432" s="22"/>
      <c r="BD432" s="22"/>
      <c r="BE432" s="22"/>
      <c r="BF432" s="22"/>
      <c r="BG432" s="22"/>
      <c r="BH432" s="22"/>
      <c r="BI432" s="22"/>
    </row>
    <row r="433">
      <c r="D433" s="63"/>
      <c r="E433" s="63"/>
      <c r="H433" s="122"/>
      <c r="J433" s="21"/>
      <c r="K433" s="21"/>
      <c r="L433" s="21"/>
      <c r="R433" s="23"/>
      <c r="V433" s="22"/>
      <c r="W433" s="44"/>
      <c r="X433" s="44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  <c r="BA433" s="22"/>
      <c r="BB433" s="22"/>
      <c r="BC433" s="22"/>
      <c r="BD433" s="22"/>
      <c r="BE433" s="22"/>
      <c r="BF433" s="22"/>
      <c r="BG433" s="22"/>
      <c r="BH433" s="22"/>
      <c r="BI433" s="22"/>
    </row>
    <row r="434">
      <c r="D434" s="63"/>
      <c r="E434" s="63"/>
      <c r="H434" s="122"/>
      <c r="J434" s="21"/>
      <c r="K434" s="21"/>
      <c r="L434" s="21"/>
      <c r="R434" s="23"/>
      <c r="V434" s="22"/>
      <c r="W434" s="44"/>
      <c r="X434" s="44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  <c r="BA434" s="22"/>
      <c r="BB434" s="22"/>
      <c r="BC434" s="22"/>
      <c r="BD434" s="22"/>
      <c r="BE434" s="22"/>
      <c r="BF434" s="22"/>
      <c r="BG434" s="22"/>
      <c r="BH434" s="22"/>
      <c r="BI434" s="22"/>
    </row>
    <row r="435">
      <c r="D435" s="63"/>
      <c r="E435" s="63"/>
      <c r="H435" s="122"/>
      <c r="J435" s="21"/>
      <c r="K435" s="21"/>
      <c r="L435" s="21"/>
      <c r="R435" s="23"/>
      <c r="V435" s="22"/>
      <c r="W435" s="44"/>
      <c r="X435" s="44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  <c r="BA435" s="22"/>
      <c r="BB435" s="22"/>
      <c r="BC435" s="22"/>
      <c r="BD435" s="22"/>
      <c r="BE435" s="22"/>
      <c r="BF435" s="22"/>
      <c r="BG435" s="22"/>
      <c r="BH435" s="22"/>
      <c r="BI435" s="22"/>
    </row>
    <row r="436">
      <c r="D436" s="63"/>
      <c r="E436" s="63"/>
      <c r="H436" s="122"/>
      <c r="J436" s="21"/>
      <c r="K436" s="21"/>
      <c r="L436" s="21"/>
      <c r="R436" s="23"/>
      <c r="V436" s="22"/>
      <c r="W436" s="44"/>
      <c r="X436" s="44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  <c r="BA436" s="22"/>
      <c r="BB436" s="22"/>
      <c r="BC436" s="22"/>
      <c r="BD436" s="22"/>
      <c r="BE436" s="22"/>
      <c r="BF436" s="22"/>
      <c r="BG436" s="22"/>
      <c r="BH436" s="22"/>
      <c r="BI436" s="22"/>
    </row>
    <row r="437">
      <c r="D437" s="63"/>
      <c r="E437" s="63"/>
      <c r="H437" s="122"/>
      <c r="J437" s="21"/>
      <c r="K437" s="21"/>
      <c r="L437" s="21"/>
      <c r="R437" s="23"/>
      <c r="V437" s="22"/>
      <c r="W437" s="44"/>
      <c r="X437" s="44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  <c r="BA437" s="22"/>
      <c r="BB437" s="22"/>
      <c r="BC437" s="22"/>
      <c r="BD437" s="22"/>
      <c r="BE437" s="22"/>
      <c r="BF437" s="22"/>
      <c r="BG437" s="22"/>
      <c r="BH437" s="22"/>
      <c r="BI437" s="22"/>
    </row>
    <row r="438">
      <c r="D438" s="63"/>
      <c r="E438" s="63"/>
      <c r="H438" s="122"/>
      <c r="J438" s="21"/>
      <c r="K438" s="21"/>
      <c r="L438" s="21"/>
      <c r="R438" s="23"/>
      <c r="V438" s="22"/>
      <c r="W438" s="44"/>
      <c r="X438" s="44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  <c r="BA438" s="22"/>
      <c r="BB438" s="22"/>
      <c r="BC438" s="22"/>
      <c r="BD438" s="22"/>
      <c r="BE438" s="22"/>
      <c r="BF438" s="22"/>
      <c r="BG438" s="22"/>
      <c r="BH438" s="22"/>
      <c r="BI438" s="22"/>
    </row>
    <row r="439">
      <c r="D439" s="63"/>
      <c r="E439" s="63"/>
      <c r="H439" s="122"/>
      <c r="J439" s="21"/>
      <c r="K439" s="21"/>
      <c r="L439" s="21"/>
      <c r="R439" s="23"/>
      <c r="V439" s="22"/>
      <c r="W439" s="44"/>
      <c r="X439" s="44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  <c r="BA439" s="22"/>
      <c r="BB439" s="22"/>
      <c r="BC439" s="22"/>
      <c r="BD439" s="22"/>
      <c r="BE439" s="22"/>
      <c r="BF439" s="22"/>
      <c r="BG439" s="22"/>
      <c r="BH439" s="22"/>
      <c r="BI439" s="22"/>
    </row>
    <row r="440">
      <c r="D440" s="63"/>
      <c r="E440" s="63"/>
      <c r="H440" s="122"/>
      <c r="J440" s="21"/>
      <c r="K440" s="21"/>
      <c r="L440" s="21"/>
      <c r="R440" s="23"/>
      <c r="V440" s="22"/>
      <c r="W440" s="44"/>
      <c r="X440" s="44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  <c r="BA440" s="22"/>
      <c r="BB440" s="22"/>
      <c r="BC440" s="22"/>
      <c r="BD440" s="22"/>
      <c r="BE440" s="22"/>
      <c r="BF440" s="22"/>
      <c r="BG440" s="22"/>
      <c r="BH440" s="22"/>
      <c r="BI440" s="22"/>
    </row>
    <row r="441">
      <c r="D441" s="63"/>
      <c r="E441" s="63"/>
      <c r="H441" s="122"/>
      <c r="J441" s="21"/>
      <c r="K441" s="21"/>
      <c r="L441" s="21"/>
      <c r="R441" s="23"/>
      <c r="V441" s="22"/>
      <c r="W441" s="44"/>
      <c r="X441" s="44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D441" s="22"/>
      <c r="BE441" s="22"/>
      <c r="BF441" s="22"/>
      <c r="BG441" s="22"/>
      <c r="BH441" s="22"/>
      <c r="BI441" s="22"/>
    </row>
    <row r="442">
      <c r="D442" s="63"/>
      <c r="E442" s="63"/>
      <c r="H442" s="122"/>
      <c r="J442" s="21"/>
      <c r="K442" s="21"/>
      <c r="L442" s="21"/>
      <c r="R442" s="23"/>
      <c r="V442" s="22"/>
      <c r="W442" s="44"/>
      <c r="X442" s="44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  <c r="BA442" s="22"/>
      <c r="BB442" s="22"/>
      <c r="BC442" s="22"/>
      <c r="BD442" s="22"/>
      <c r="BE442" s="22"/>
      <c r="BF442" s="22"/>
      <c r="BG442" s="22"/>
      <c r="BH442" s="22"/>
      <c r="BI442" s="22"/>
    </row>
    <row r="443">
      <c r="D443" s="63"/>
      <c r="E443" s="63"/>
      <c r="H443" s="122"/>
      <c r="J443" s="21"/>
      <c r="K443" s="21"/>
      <c r="L443" s="21"/>
      <c r="R443" s="23"/>
      <c r="V443" s="22"/>
      <c r="W443" s="44"/>
      <c r="X443" s="44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  <c r="BA443" s="22"/>
      <c r="BB443" s="22"/>
      <c r="BC443" s="22"/>
      <c r="BD443" s="22"/>
      <c r="BE443" s="22"/>
      <c r="BF443" s="22"/>
      <c r="BG443" s="22"/>
      <c r="BH443" s="22"/>
      <c r="BI443" s="22"/>
    </row>
    <row r="444">
      <c r="D444" s="63"/>
      <c r="E444" s="63"/>
      <c r="H444" s="122"/>
      <c r="J444" s="21"/>
      <c r="K444" s="21"/>
      <c r="L444" s="21"/>
      <c r="R444" s="23"/>
      <c r="V444" s="22"/>
      <c r="W444" s="44"/>
      <c r="X444" s="44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  <c r="BA444" s="22"/>
      <c r="BB444" s="22"/>
      <c r="BC444" s="22"/>
      <c r="BD444" s="22"/>
      <c r="BE444" s="22"/>
      <c r="BF444" s="22"/>
      <c r="BG444" s="22"/>
      <c r="BH444" s="22"/>
      <c r="BI444" s="22"/>
    </row>
    <row r="445">
      <c r="D445" s="63"/>
      <c r="E445" s="63"/>
      <c r="H445" s="122"/>
      <c r="J445" s="21"/>
      <c r="K445" s="21"/>
      <c r="L445" s="21"/>
      <c r="R445" s="23"/>
      <c r="V445" s="22"/>
      <c r="W445" s="44"/>
      <c r="X445" s="44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  <c r="BA445" s="22"/>
      <c r="BB445" s="22"/>
      <c r="BC445" s="22"/>
      <c r="BD445" s="22"/>
      <c r="BE445" s="22"/>
      <c r="BF445" s="22"/>
      <c r="BG445" s="22"/>
      <c r="BH445" s="22"/>
      <c r="BI445" s="22"/>
    </row>
    <row r="446">
      <c r="D446" s="63"/>
      <c r="E446" s="63"/>
      <c r="H446" s="122"/>
      <c r="J446" s="21"/>
      <c r="K446" s="21"/>
      <c r="L446" s="21"/>
      <c r="R446" s="23"/>
      <c r="V446" s="22"/>
      <c r="W446" s="44"/>
      <c r="X446" s="44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  <c r="BA446" s="22"/>
      <c r="BB446" s="22"/>
      <c r="BC446" s="22"/>
      <c r="BD446" s="22"/>
      <c r="BE446" s="22"/>
      <c r="BF446" s="22"/>
      <c r="BG446" s="22"/>
      <c r="BH446" s="22"/>
      <c r="BI446" s="22"/>
    </row>
    <row r="447">
      <c r="D447" s="63"/>
      <c r="E447" s="63"/>
      <c r="H447" s="122"/>
      <c r="J447" s="21"/>
      <c r="K447" s="21"/>
      <c r="L447" s="21"/>
      <c r="R447" s="23"/>
      <c r="V447" s="22"/>
      <c r="W447" s="44"/>
      <c r="X447" s="44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  <c r="BA447" s="22"/>
      <c r="BB447" s="22"/>
      <c r="BC447" s="22"/>
      <c r="BD447" s="22"/>
      <c r="BE447" s="22"/>
      <c r="BF447" s="22"/>
      <c r="BG447" s="22"/>
      <c r="BH447" s="22"/>
      <c r="BI447" s="22"/>
    </row>
    <row r="448">
      <c r="D448" s="63"/>
      <c r="E448" s="63"/>
      <c r="H448" s="122"/>
      <c r="J448" s="21"/>
      <c r="K448" s="21"/>
      <c r="L448" s="21"/>
      <c r="R448" s="23"/>
      <c r="V448" s="22"/>
      <c r="W448" s="44"/>
      <c r="X448" s="44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  <c r="BA448" s="22"/>
      <c r="BB448" s="22"/>
      <c r="BC448" s="22"/>
      <c r="BD448" s="22"/>
      <c r="BE448" s="22"/>
      <c r="BF448" s="22"/>
      <c r="BG448" s="22"/>
      <c r="BH448" s="22"/>
      <c r="BI448" s="22"/>
    </row>
    <row r="449">
      <c r="D449" s="63"/>
      <c r="E449" s="63"/>
      <c r="H449" s="122"/>
      <c r="J449" s="21"/>
      <c r="K449" s="21"/>
      <c r="L449" s="21"/>
      <c r="R449" s="23"/>
      <c r="V449" s="22"/>
      <c r="W449" s="44"/>
      <c r="X449" s="44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BA449" s="22"/>
      <c r="BB449" s="22"/>
      <c r="BC449" s="22"/>
      <c r="BD449" s="22"/>
      <c r="BE449" s="22"/>
      <c r="BF449" s="22"/>
      <c r="BG449" s="22"/>
      <c r="BH449" s="22"/>
      <c r="BI449" s="22"/>
    </row>
    <row r="450">
      <c r="D450" s="63"/>
      <c r="E450" s="63"/>
      <c r="H450" s="122"/>
      <c r="J450" s="21"/>
      <c r="K450" s="21"/>
      <c r="L450" s="21"/>
      <c r="R450" s="23"/>
      <c r="V450" s="22"/>
      <c r="W450" s="44"/>
      <c r="X450" s="44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  <c r="BA450" s="22"/>
      <c r="BB450" s="22"/>
      <c r="BC450" s="22"/>
      <c r="BD450" s="22"/>
      <c r="BE450" s="22"/>
      <c r="BF450" s="22"/>
      <c r="BG450" s="22"/>
      <c r="BH450" s="22"/>
      <c r="BI450" s="22"/>
    </row>
    <row r="451">
      <c r="D451" s="63"/>
      <c r="E451" s="63"/>
      <c r="H451" s="122"/>
      <c r="J451" s="21"/>
      <c r="K451" s="21"/>
      <c r="L451" s="21"/>
      <c r="R451" s="23"/>
      <c r="V451" s="22"/>
      <c r="W451" s="44"/>
      <c r="X451" s="44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  <c r="BA451" s="22"/>
      <c r="BB451" s="22"/>
      <c r="BC451" s="22"/>
      <c r="BD451" s="22"/>
      <c r="BE451" s="22"/>
      <c r="BF451" s="22"/>
      <c r="BG451" s="22"/>
      <c r="BH451" s="22"/>
      <c r="BI451" s="22"/>
    </row>
    <row r="452">
      <c r="D452" s="63"/>
      <c r="E452" s="63"/>
      <c r="H452" s="122"/>
      <c r="J452" s="21"/>
      <c r="K452" s="21"/>
      <c r="L452" s="21"/>
      <c r="R452" s="23"/>
      <c r="V452" s="22"/>
      <c r="W452" s="44"/>
      <c r="X452" s="44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  <c r="BA452" s="22"/>
      <c r="BB452" s="22"/>
      <c r="BC452" s="22"/>
      <c r="BD452" s="22"/>
      <c r="BE452" s="22"/>
      <c r="BF452" s="22"/>
      <c r="BG452" s="22"/>
      <c r="BH452" s="22"/>
      <c r="BI452" s="22"/>
    </row>
    <row r="453">
      <c r="D453" s="63"/>
      <c r="E453" s="63"/>
      <c r="H453" s="122"/>
      <c r="J453" s="21"/>
      <c r="K453" s="21"/>
      <c r="L453" s="21"/>
      <c r="R453" s="23"/>
      <c r="V453" s="22"/>
      <c r="W453" s="44"/>
      <c r="X453" s="44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  <c r="BA453" s="22"/>
      <c r="BB453" s="22"/>
      <c r="BC453" s="22"/>
      <c r="BD453" s="22"/>
      <c r="BE453" s="22"/>
      <c r="BF453" s="22"/>
      <c r="BG453" s="22"/>
      <c r="BH453" s="22"/>
      <c r="BI453" s="22"/>
    </row>
    <row r="454">
      <c r="D454" s="63"/>
      <c r="E454" s="63"/>
      <c r="H454" s="122"/>
      <c r="J454" s="21"/>
      <c r="K454" s="21"/>
      <c r="L454" s="21"/>
      <c r="R454" s="23"/>
      <c r="V454" s="22"/>
      <c r="W454" s="44"/>
      <c r="X454" s="44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  <c r="AZ454" s="22"/>
      <c r="BA454" s="22"/>
      <c r="BB454" s="22"/>
      <c r="BC454" s="22"/>
      <c r="BD454" s="22"/>
      <c r="BE454" s="22"/>
      <c r="BF454" s="22"/>
      <c r="BG454" s="22"/>
      <c r="BH454" s="22"/>
      <c r="BI454" s="22"/>
    </row>
    <row r="455">
      <c r="D455" s="63"/>
      <c r="E455" s="63"/>
      <c r="H455" s="122"/>
      <c r="J455" s="21"/>
      <c r="K455" s="21"/>
      <c r="L455" s="21"/>
      <c r="R455" s="23"/>
      <c r="V455" s="22"/>
      <c r="W455" s="44"/>
      <c r="X455" s="44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  <c r="BA455" s="22"/>
      <c r="BB455" s="22"/>
      <c r="BC455" s="22"/>
      <c r="BD455" s="22"/>
      <c r="BE455" s="22"/>
      <c r="BF455" s="22"/>
      <c r="BG455" s="22"/>
      <c r="BH455" s="22"/>
      <c r="BI455" s="22"/>
    </row>
    <row r="456">
      <c r="D456" s="63"/>
      <c r="E456" s="63"/>
      <c r="H456" s="122"/>
      <c r="J456" s="21"/>
      <c r="K456" s="21"/>
      <c r="L456" s="21"/>
      <c r="R456" s="23"/>
      <c r="V456" s="22"/>
      <c r="W456" s="44"/>
      <c r="X456" s="44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  <c r="BA456" s="22"/>
      <c r="BB456" s="22"/>
      <c r="BC456" s="22"/>
      <c r="BD456" s="22"/>
      <c r="BE456" s="22"/>
      <c r="BF456" s="22"/>
      <c r="BG456" s="22"/>
      <c r="BH456" s="22"/>
      <c r="BI456" s="22"/>
    </row>
    <row r="457">
      <c r="D457" s="63"/>
      <c r="E457" s="63"/>
      <c r="H457" s="122"/>
      <c r="J457" s="21"/>
      <c r="K457" s="21"/>
      <c r="L457" s="21"/>
      <c r="R457" s="23"/>
      <c r="V457" s="22"/>
      <c r="W457" s="44"/>
      <c r="X457" s="44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  <c r="AZ457" s="22"/>
      <c r="BA457" s="22"/>
      <c r="BB457" s="22"/>
      <c r="BC457" s="22"/>
      <c r="BD457" s="22"/>
      <c r="BE457" s="22"/>
      <c r="BF457" s="22"/>
      <c r="BG457" s="22"/>
      <c r="BH457" s="22"/>
      <c r="BI457" s="22"/>
    </row>
    <row r="458">
      <c r="D458" s="63"/>
      <c r="E458" s="63"/>
      <c r="H458" s="122"/>
      <c r="J458" s="21"/>
      <c r="K458" s="21"/>
      <c r="L458" s="21"/>
      <c r="R458" s="23"/>
      <c r="V458" s="22"/>
      <c r="W458" s="44"/>
      <c r="X458" s="44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  <c r="BA458" s="22"/>
      <c r="BB458" s="22"/>
      <c r="BC458" s="22"/>
      <c r="BD458" s="22"/>
      <c r="BE458" s="22"/>
      <c r="BF458" s="22"/>
      <c r="BG458" s="22"/>
      <c r="BH458" s="22"/>
      <c r="BI458" s="22"/>
    </row>
    <row r="459">
      <c r="D459" s="63"/>
      <c r="E459" s="63"/>
      <c r="H459" s="122"/>
      <c r="J459" s="21"/>
      <c r="K459" s="21"/>
      <c r="L459" s="21"/>
      <c r="R459" s="23"/>
      <c r="V459" s="22"/>
      <c r="W459" s="44"/>
      <c r="X459" s="44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  <c r="BA459" s="22"/>
      <c r="BB459" s="22"/>
      <c r="BC459" s="22"/>
      <c r="BD459" s="22"/>
      <c r="BE459" s="22"/>
      <c r="BF459" s="22"/>
      <c r="BG459" s="22"/>
      <c r="BH459" s="22"/>
      <c r="BI459" s="22"/>
    </row>
    <row r="460">
      <c r="D460" s="63"/>
      <c r="E460" s="63"/>
      <c r="H460" s="122"/>
      <c r="J460" s="21"/>
      <c r="K460" s="21"/>
      <c r="L460" s="21"/>
      <c r="R460" s="23"/>
      <c r="V460" s="22"/>
      <c r="W460" s="44"/>
      <c r="X460" s="44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  <c r="BA460" s="22"/>
      <c r="BB460" s="22"/>
      <c r="BC460" s="22"/>
      <c r="BD460" s="22"/>
      <c r="BE460" s="22"/>
      <c r="BF460" s="22"/>
      <c r="BG460" s="22"/>
      <c r="BH460" s="22"/>
      <c r="BI460" s="22"/>
    </row>
    <row r="461">
      <c r="D461" s="63"/>
      <c r="E461" s="63"/>
      <c r="H461" s="122"/>
      <c r="J461" s="21"/>
      <c r="K461" s="21"/>
      <c r="L461" s="21"/>
      <c r="R461" s="23"/>
      <c r="V461" s="30"/>
      <c r="W461" s="44"/>
      <c r="X461" s="44"/>
      <c r="AA461" s="30"/>
      <c r="AB461" s="30"/>
      <c r="AC461" s="30"/>
      <c r="AD461" s="30"/>
      <c r="AE461" s="30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  <c r="BA461" s="22"/>
      <c r="BB461" s="22"/>
      <c r="BC461" s="22"/>
      <c r="BD461" s="22"/>
      <c r="BE461" s="22"/>
      <c r="BF461" s="22"/>
      <c r="BG461" s="22"/>
      <c r="BH461" s="22"/>
      <c r="BI461" s="22"/>
    </row>
    <row r="462">
      <c r="D462" s="63"/>
      <c r="E462" s="63"/>
      <c r="H462" s="122"/>
      <c r="J462" s="21"/>
      <c r="K462" s="21"/>
      <c r="L462" s="21"/>
      <c r="R462" s="23"/>
      <c r="V462" s="30"/>
      <c r="W462" s="44"/>
      <c r="X462" s="44"/>
      <c r="AA462" s="30"/>
      <c r="AB462" s="30"/>
      <c r="AC462" s="30"/>
      <c r="AD462" s="30"/>
      <c r="AE462" s="30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  <c r="BA462" s="22"/>
      <c r="BB462" s="22"/>
      <c r="BC462" s="22"/>
      <c r="BD462" s="22"/>
      <c r="BE462" s="22"/>
      <c r="BF462" s="22"/>
      <c r="BG462" s="22"/>
      <c r="BH462" s="22"/>
      <c r="BI462" s="22"/>
    </row>
    <row r="463">
      <c r="D463" s="63"/>
      <c r="E463" s="63"/>
      <c r="H463" s="122"/>
      <c r="J463" s="21"/>
      <c r="K463" s="21"/>
      <c r="L463" s="21"/>
      <c r="R463" s="23"/>
      <c r="V463" s="22"/>
      <c r="W463" s="44"/>
      <c r="X463" s="44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  <c r="BA463" s="22"/>
      <c r="BB463" s="22"/>
      <c r="BC463" s="22"/>
      <c r="BD463" s="22"/>
      <c r="BE463" s="22"/>
      <c r="BF463" s="22"/>
      <c r="BG463" s="22"/>
      <c r="BH463" s="22"/>
      <c r="BI463" s="22"/>
    </row>
    <row r="464">
      <c r="D464" s="63"/>
      <c r="E464" s="63"/>
      <c r="H464" s="122"/>
      <c r="J464" s="21"/>
      <c r="K464" s="21"/>
      <c r="L464" s="21"/>
      <c r="R464" s="23"/>
      <c r="V464" s="22"/>
      <c r="W464" s="44"/>
      <c r="X464" s="44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  <c r="BA464" s="22"/>
      <c r="BB464" s="22"/>
      <c r="BC464" s="22"/>
      <c r="BD464" s="22"/>
      <c r="BE464" s="22"/>
      <c r="BF464" s="22"/>
      <c r="BG464" s="22"/>
      <c r="BH464" s="22"/>
      <c r="BI464" s="22"/>
    </row>
    <row r="465">
      <c r="D465" s="63"/>
      <c r="E465" s="63"/>
      <c r="H465" s="122"/>
      <c r="J465" s="21"/>
      <c r="K465" s="21"/>
      <c r="L465" s="21"/>
      <c r="R465" s="23"/>
      <c r="V465" s="22"/>
      <c r="W465" s="44"/>
      <c r="X465" s="44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S465" s="22"/>
      <c r="AT465" s="22"/>
      <c r="AU465" s="22"/>
      <c r="AV465" s="22"/>
      <c r="AW465" s="22"/>
      <c r="AX465" s="22"/>
      <c r="AY465" s="22"/>
      <c r="AZ465" s="22"/>
      <c r="BA465" s="22"/>
      <c r="BB465" s="22"/>
      <c r="BC465" s="22"/>
      <c r="BD465" s="22"/>
      <c r="BE465" s="22"/>
      <c r="BF465" s="22"/>
      <c r="BG465" s="22"/>
      <c r="BH465" s="22"/>
      <c r="BI465" s="22"/>
    </row>
    <row r="466">
      <c r="D466" s="63"/>
      <c r="E466" s="63"/>
      <c r="H466" s="122"/>
      <c r="J466" s="21"/>
      <c r="K466" s="21"/>
      <c r="L466" s="21"/>
      <c r="R466" s="23"/>
      <c r="V466" s="22"/>
      <c r="W466" s="44"/>
      <c r="X466" s="44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S466" s="22"/>
      <c r="AT466" s="22"/>
      <c r="AU466" s="22"/>
      <c r="AV466" s="22"/>
      <c r="AW466" s="22"/>
      <c r="AX466" s="22"/>
      <c r="AY466" s="22"/>
      <c r="AZ466" s="22"/>
      <c r="BA466" s="22"/>
      <c r="BB466" s="22"/>
      <c r="BC466" s="22"/>
      <c r="BD466" s="22"/>
      <c r="BE466" s="22"/>
      <c r="BF466" s="22"/>
      <c r="BG466" s="22"/>
      <c r="BH466" s="22"/>
      <c r="BI466" s="22"/>
    </row>
    <row r="467">
      <c r="A467" s="25"/>
      <c r="B467" s="50"/>
      <c r="C467" s="56"/>
      <c r="D467" s="120"/>
      <c r="E467" s="53"/>
      <c r="H467" s="106"/>
      <c r="I467" s="72"/>
      <c r="J467" s="21"/>
      <c r="K467" s="21"/>
      <c r="L467" s="21"/>
      <c r="M467" s="22"/>
      <c r="N467" s="22"/>
      <c r="O467" s="22"/>
      <c r="P467" s="22"/>
      <c r="Q467" s="22"/>
      <c r="R467" s="23"/>
      <c r="S467" s="22"/>
      <c r="T467" s="22"/>
      <c r="U467" s="22"/>
      <c r="V467" s="22"/>
      <c r="W467" s="24"/>
      <c r="X467" s="24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2"/>
      <c r="AW467" s="22"/>
      <c r="AX467" s="22"/>
      <c r="AY467" s="22"/>
      <c r="AZ467" s="22"/>
      <c r="BA467" s="22"/>
      <c r="BB467" s="22"/>
      <c r="BC467" s="22"/>
      <c r="BD467" s="22"/>
      <c r="BE467" s="22"/>
      <c r="BF467" s="22"/>
      <c r="BG467" s="22"/>
      <c r="BH467" s="22"/>
      <c r="BI467" s="22"/>
    </row>
    <row r="468">
      <c r="A468" s="25"/>
      <c r="B468" s="50"/>
      <c r="C468" s="56"/>
      <c r="D468" s="120"/>
      <c r="E468" s="53"/>
      <c r="H468" s="106"/>
      <c r="I468" s="72"/>
      <c r="J468" s="21"/>
      <c r="K468" s="21"/>
      <c r="L468" s="21"/>
      <c r="M468" s="22"/>
      <c r="N468" s="22"/>
      <c r="O468" s="22"/>
      <c r="P468" s="22"/>
      <c r="Q468" s="22"/>
      <c r="R468" s="23"/>
      <c r="S468" s="22"/>
      <c r="T468" s="22"/>
      <c r="U468" s="22"/>
      <c r="V468" s="22"/>
      <c r="W468" s="24"/>
      <c r="X468" s="24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  <c r="BA468" s="22"/>
      <c r="BB468" s="22"/>
      <c r="BC468" s="22"/>
      <c r="BD468" s="22"/>
      <c r="BE468" s="22"/>
      <c r="BF468" s="22"/>
      <c r="BG468" s="22"/>
      <c r="BH468" s="22"/>
      <c r="BI468" s="22"/>
    </row>
    <row r="469">
      <c r="A469" s="25"/>
      <c r="B469" s="50"/>
      <c r="C469" s="56"/>
      <c r="D469" s="120"/>
      <c r="E469" s="53"/>
      <c r="H469" s="106"/>
      <c r="I469" s="72"/>
      <c r="J469" s="21"/>
      <c r="K469" s="21"/>
      <c r="L469" s="21"/>
      <c r="M469" s="22"/>
      <c r="N469" s="22"/>
      <c r="O469" s="22"/>
      <c r="P469" s="22"/>
      <c r="Q469" s="22"/>
      <c r="R469" s="23"/>
      <c r="S469" s="22"/>
      <c r="T469" s="22"/>
      <c r="U469" s="22"/>
      <c r="V469" s="22"/>
      <c r="W469" s="24"/>
      <c r="X469" s="24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S469" s="22"/>
      <c r="AT469" s="22"/>
      <c r="AU469" s="22"/>
      <c r="AV469" s="22"/>
      <c r="AW469" s="22"/>
      <c r="AX469" s="22"/>
      <c r="AY469" s="22"/>
      <c r="AZ469" s="22"/>
      <c r="BA469" s="22"/>
      <c r="BB469" s="22"/>
      <c r="BC469" s="22"/>
      <c r="BD469" s="22"/>
      <c r="BE469" s="22"/>
      <c r="BF469" s="22"/>
      <c r="BG469" s="22"/>
      <c r="BH469" s="22"/>
      <c r="BI469" s="22"/>
    </row>
    <row r="470">
      <c r="A470" s="25"/>
      <c r="B470" s="50"/>
      <c r="C470" s="56"/>
      <c r="D470" s="120"/>
      <c r="E470" s="53"/>
      <c r="H470" s="106"/>
      <c r="I470" s="72"/>
      <c r="J470" s="21"/>
      <c r="K470" s="21"/>
      <c r="L470" s="21"/>
      <c r="M470" s="22"/>
      <c r="N470" s="22"/>
      <c r="O470" s="22"/>
      <c r="P470" s="22"/>
      <c r="Q470" s="22"/>
      <c r="R470" s="23"/>
      <c r="S470" s="22"/>
      <c r="T470" s="22"/>
      <c r="U470" s="22"/>
      <c r="V470" s="22"/>
      <c r="W470" s="24"/>
      <c r="X470" s="24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  <c r="BA470" s="22"/>
      <c r="BB470" s="22"/>
      <c r="BC470" s="22"/>
      <c r="BD470" s="22"/>
      <c r="BE470" s="22"/>
      <c r="BF470" s="22"/>
      <c r="BG470" s="22"/>
      <c r="BH470" s="22"/>
      <c r="BI470" s="22"/>
    </row>
    <row r="471">
      <c r="A471" s="25"/>
      <c r="B471" s="50"/>
      <c r="C471" s="56"/>
      <c r="D471" s="120"/>
      <c r="E471" s="53"/>
      <c r="H471" s="106"/>
      <c r="I471" s="72"/>
      <c r="J471" s="21"/>
      <c r="K471" s="21"/>
      <c r="L471" s="21"/>
      <c r="M471" s="22"/>
      <c r="N471" s="22"/>
      <c r="O471" s="22"/>
      <c r="P471" s="22"/>
      <c r="Q471" s="22"/>
      <c r="R471" s="23"/>
      <c r="S471" s="22"/>
      <c r="T471" s="22"/>
      <c r="U471" s="22"/>
      <c r="V471" s="22"/>
      <c r="W471" s="24"/>
      <c r="X471" s="24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2"/>
      <c r="AW471" s="22"/>
      <c r="AX471" s="22"/>
      <c r="AY471" s="22"/>
      <c r="AZ471" s="22"/>
      <c r="BA471" s="22"/>
      <c r="BB471" s="22"/>
      <c r="BC471" s="22"/>
      <c r="BD471" s="22"/>
      <c r="BE471" s="22"/>
      <c r="BF471" s="22"/>
      <c r="BG471" s="22"/>
      <c r="BH471" s="22"/>
      <c r="BI471" s="22"/>
    </row>
    <row r="472">
      <c r="A472" s="25"/>
      <c r="B472" s="50"/>
      <c r="C472" s="56"/>
      <c r="D472" s="120"/>
      <c r="E472" s="53"/>
      <c r="H472" s="106"/>
      <c r="I472" s="72"/>
      <c r="J472" s="21"/>
      <c r="K472" s="21"/>
      <c r="L472" s="21"/>
      <c r="M472" s="22"/>
      <c r="N472" s="22"/>
      <c r="O472" s="22"/>
      <c r="P472" s="22"/>
      <c r="Q472" s="22"/>
      <c r="R472" s="23"/>
      <c r="S472" s="22"/>
      <c r="T472" s="22"/>
      <c r="U472" s="22"/>
      <c r="V472" s="22"/>
      <c r="W472" s="24"/>
      <c r="X472" s="24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S472" s="22"/>
      <c r="AT472" s="22"/>
      <c r="AU472" s="22"/>
      <c r="AV472" s="22"/>
      <c r="AW472" s="22"/>
      <c r="AX472" s="22"/>
      <c r="AY472" s="22"/>
      <c r="AZ472" s="22"/>
      <c r="BA472" s="22"/>
      <c r="BB472" s="22"/>
      <c r="BC472" s="22"/>
      <c r="BD472" s="22"/>
      <c r="BE472" s="22"/>
      <c r="BF472" s="22"/>
      <c r="BG472" s="22"/>
      <c r="BH472" s="22"/>
      <c r="BI472" s="22"/>
    </row>
    <row r="473">
      <c r="A473" s="25"/>
      <c r="B473" s="50"/>
      <c r="C473" s="56"/>
      <c r="D473" s="120"/>
      <c r="E473" s="53"/>
      <c r="H473" s="106"/>
      <c r="I473" s="72"/>
      <c r="J473" s="21"/>
      <c r="K473" s="21"/>
      <c r="L473" s="21"/>
      <c r="M473" s="22"/>
      <c r="N473" s="22"/>
      <c r="O473" s="22"/>
      <c r="P473" s="22"/>
      <c r="Q473" s="22"/>
      <c r="R473" s="23"/>
      <c r="S473" s="22"/>
      <c r="T473" s="22"/>
      <c r="U473" s="22"/>
      <c r="V473" s="22"/>
      <c r="W473" s="24"/>
      <c r="X473" s="24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S473" s="22"/>
      <c r="AT473" s="22"/>
      <c r="AU473" s="22"/>
      <c r="AV473" s="22"/>
      <c r="AW473" s="22"/>
      <c r="AX473" s="22"/>
      <c r="AY473" s="22"/>
      <c r="AZ473" s="22"/>
      <c r="BA473" s="22"/>
      <c r="BB473" s="22"/>
      <c r="BC473" s="22"/>
      <c r="BD473" s="22"/>
      <c r="BE473" s="22"/>
      <c r="BF473" s="22"/>
      <c r="BG473" s="22"/>
      <c r="BH473" s="22"/>
      <c r="BI473" s="22"/>
    </row>
    <row r="474">
      <c r="A474" s="25"/>
      <c r="B474" s="50"/>
      <c r="C474" s="56"/>
      <c r="D474" s="120"/>
      <c r="E474" s="53"/>
      <c r="H474" s="106"/>
      <c r="I474" s="72"/>
      <c r="J474" s="21"/>
      <c r="K474" s="21"/>
      <c r="L474" s="21"/>
      <c r="M474" s="22"/>
      <c r="N474" s="22"/>
      <c r="O474" s="22"/>
      <c r="P474" s="22"/>
      <c r="Q474" s="22"/>
      <c r="R474" s="23"/>
      <c r="S474" s="22"/>
      <c r="T474" s="22"/>
      <c r="U474" s="22"/>
      <c r="V474" s="22"/>
      <c r="W474" s="24"/>
      <c r="X474" s="24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  <c r="BA474" s="22"/>
      <c r="BB474" s="22"/>
      <c r="BC474" s="22"/>
      <c r="BD474" s="22"/>
      <c r="BE474" s="22"/>
      <c r="BF474" s="22"/>
      <c r="BG474" s="22"/>
      <c r="BH474" s="22"/>
      <c r="BI474" s="22"/>
    </row>
    <row r="475">
      <c r="A475" s="25"/>
      <c r="B475" s="50"/>
      <c r="C475" s="56"/>
      <c r="D475" s="120"/>
      <c r="E475" s="53"/>
      <c r="H475" s="106"/>
      <c r="I475" s="72"/>
      <c r="J475" s="21"/>
      <c r="K475" s="21"/>
      <c r="L475" s="21"/>
      <c r="M475" s="22"/>
      <c r="N475" s="22"/>
      <c r="O475" s="22"/>
      <c r="P475" s="22"/>
      <c r="Q475" s="22"/>
      <c r="R475" s="23"/>
      <c r="S475" s="22"/>
      <c r="T475" s="22"/>
      <c r="U475" s="22"/>
      <c r="V475" s="22"/>
      <c r="W475" s="24"/>
      <c r="X475" s="24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  <c r="BA475" s="22"/>
      <c r="BB475" s="22"/>
      <c r="BC475" s="22"/>
      <c r="BD475" s="22"/>
      <c r="BE475" s="22"/>
      <c r="BF475" s="22"/>
      <c r="BG475" s="22"/>
      <c r="BH475" s="22"/>
      <c r="BI475" s="22"/>
    </row>
    <row r="476">
      <c r="A476" s="25"/>
      <c r="B476" s="50"/>
      <c r="C476" s="56"/>
      <c r="D476" s="120"/>
      <c r="E476" s="53"/>
      <c r="H476" s="106"/>
      <c r="I476" s="72"/>
      <c r="J476" s="21"/>
      <c r="K476" s="21"/>
      <c r="L476" s="21"/>
      <c r="M476" s="22"/>
      <c r="N476" s="22"/>
      <c r="O476" s="22"/>
      <c r="P476" s="22"/>
      <c r="Q476" s="22"/>
      <c r="R476" s="23"/>
      <c r="S476" s="22"/>
      <c r="T476" s="22"/>
      <c r="U476" s="22"/>
      <c r="V476" s="22"/>
      <c r="W476" s="24"/>
      <c r="X476" s="24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S476" s="22"/>
      <c r="AT476" s="22"/>
      <c r="AU476" s="22"/>
      <c r="AV476" s="22"/>
      <c r="AW476" s="22"/>
      <c r="AX476" s="22"/>
      <c r="AY476" s="22"/>
      <c r="AZ476" s="22"/>
      <c r="BA476" s="22"/>
      <c r="BB476" s="22"/>
      <c r="BC476" s="22"/>
      <c r="BD476" s="22"/>
      <c r="BE476" s="22"/>
      <c r="BF476" s="22"/>
      <c r="BG476" s="22"/>
      <c r="BH476" s="22"/>
      <c r="BI476" s="22"/>
    </row>
    <row r="477">
      <c r="A477" s="124"/>
      <c r="B477" s="125"/>
      <c r="C477" s="29"/>
      <c r="D477" s="126"/>
      <c r="E477" s="126"/>
      <c r="F477" s="124"/>
      <c r="G477" s="30"/>
      <c r="H477" s="127"/>
      <c r="I477" s="29"/>
      <c r="J477" s="29"/>
      <c r="K477" s="30"/>
      <c r="L477" s="30"/>
      <c r="M477" s="30"/>
      <c r="N477" s="30"/>
      <c r="O477" s="30"/>
      <c r="P477" s="30"/>
      <c r="Q477" s="30"/>
      <c r="R477" s="128"/>
      <c r="S477" s="30"/>
      <c r="T477" s="30"/>
      <c r="U477" s="30"/>
      <c r="V477" s="22"/>
      <c r="W477" s="7"/>
      <c r="X477" s="7"/>
      <c r="Y477" s="29"/>
      <c r="Z477" s="29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  <c r="AY477" s="22"/>
      <c r="AZ477" s="22"/>
      <c r="BA477" s="22"/>
      <c r="BB477" s="22"/>
      <c r="BC477" s="22"/>
      <c r="BD477" s="22"/>
      <c r="BE477" s="22"/>
      <c r="BF477" s="22"/>
      <c r="BG477" s="22"/>
      <c r="BH477" s="22"/>
      <c r="BI477" s="22"/>
    </row>
    <row r="478">
      <c r="A478" s="25"/>
      <c r="B478" s="50"/>
      <c r="C478" s="56"/>
      <c r="D478" s="120"/>
      <c r="E478" s="53"/>
      <c r="H478" s="106"/>
      <c r="I478" s="72"/>
      <c r="J478" s="21"/>
      <c r="K478" s="21"/>
      <c r="L478" s="21"/>
      <c r="M478" s="22"/>
      <c r="N478" s="22"/>
      <c r="O478" s="22"/>
      <c r="P478" s="22"/>
      <c r="Q478" s="22"/>
      <c r="R478" s="23"/>
      <c r="S478" s="22"/>
      <c r="T478" s="22"/>
      <c r="U478" s="22"/>
      <c r="V478" s="22"/>
      <c r="W478" s="24"/>
      <c r="X478" s="24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  <c r="BA478" s="22"/>
      <c r="BB478" s="22"/>
      <c r="BC478" s="22"/>
      <c r="BD478" s="22"/>
      <c r="BE478" s="22"/>
      <c r="BF478" s="22"/>
      <c r="BG478" s="22"/>
      <c r="BH478" s="22"/>
      <c r="BI478" s="22"/>
    </row>
    <row r="479">
      <c r="A479" s="25"/>
      <c r="B479" s="50"/>
      <c r="C479" s="56"/>
      <c r="D479" s="120"/>
      <c r="E479" s="53"/>
      <c r="H479" s="106"/>
      <c r="I479" s="72"/>
      <c r="J479" s="21"/>
      <c r="K479" s="21"/>
      <c r="L479" s="21"/>
      <c r="M479" s="22"/>
      <c r="N479" s="22"/>
      <c r="O479" s="22"/>
      <c r="P479" s="22"/>
      <c r="Q479" s="22"/>
      <c r="R479" s="23"/>
      <c r="S479" s="22"/>
      <c r="T479" s="22"/>
      <c r="U479" s="22"/>
      <c r="V479" s="22"/>
      <c r="W479" s="24"/>
      <c r="X479" s="24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2"/>
      <c r="AW479" s="22"/>
      <c r="AX479" s="22"/>
      <c r="AY479" s="22"/>
      <c r="AZ479" s="22"/>
      <c r="BA479" s="22"/>
      <c r="BB479" s="22"/>
      <c r="BC479" s="22"/>
      <c r="BD479" s="22"/>
      <c r="BE479" s="22"/>
      <c r="BF479" s="22"/>
      <c r="BG479" s="22"/>
      <c r="BH479" s="22"/>
      <c r="BI479" s="22"/>
    </row>
    <row r="480">
      <c r="A480" s="25"/>
      <c r="B480" s="50"/>
      <c r="C480" s="56"/>
      <c r="D480" s="120"/>
      <c r="E480" s="53"/>
      <c r="H480" s="106"/>
      <c r="I480" s="72"/>
      <c r="J480" s="21"/>
      <c r="K480" s="21"/>
      <c r="L480" s="21"/>
      <c r="M480" s="22"/>
      <c r="N480" s="22"/>
      <c r="O480" s="22"/>
      <c r="P480" s="22"/>
      <c r="Q480" s="22"/>
      <c r="R480" s="23"/>
      <c r="S480" s="22"/>
      <c r="T480" s="22"/>
      <c r="U480" s="22"/>
      <c r="V480" s="22"/>
      <c r="W480" s="24"/>
      <c r="X480" s="24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  <c r="AZ480" s="22"/>
      <c r="BA480" s="22"/>
      <c r="BB480" s="22"/>
      <c r="BC480" s="22"/>
      <c r="BD480" s="22"/>
      <c r="BE480" s="22"/>
      <c r="BF480" s="22"/>
      <c r="BG480" s="22"/>
      <c r="BH480" s="22"/>
      <c r="BI480" s="22"/>
    </row>
    <row r="481">
      <c r="A481" s="25"/>
      <c r="B481" s="50"/>
      <c r="C481" s="56"/>
      <c r="D481" s="120"/>
      <c r="E481" s="53"/>
      <c r="H481" s="106"/>
      <c r="I481" s="72"/>
      <c r="J481" s="21"/>
      <c r="K481" s="21"/>
      <c r="L481" s="21"/>
      <c r="M481" s="22"/>
      <c r="N481" s="22"/>
      <c r="O481" s="22"/>
      <c r="P481" s="22"/>
      <c r="Q481" s="22"/>
      <c r="R481" s="23"/>
      <c r="S481" s="22"/>
      <c r="T481" s="22"/>
      <c r="U481" s="22"/>
      <c r="V481" s="22"/>
      <c r="W481" s="24"/>
      <c r="X481" s="24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S481" s="22"/>
      <c r="AT481" s="22"/>
      <c r="AU481" s="22"/>
      <c r="AV481" s="22"/>
      <c r="AW481" s="22"/>
      <c r="AX481" s="22"/>
      <c r="AY481" s="22"/>
      <c r="AZ481" s="22"/>
      <c r="BA481" s="22"/>
      <c r="BB481" s="22"/>
      <c r="BC481" s="22"/>
      <c r="BD481" s="22"/>
      <c r="BE481" s="22"/>
      <c r="BF481" s="22"/>
      <c r="BG481" s="22"/>
      <c r="BH481" s="22"/>
      <c r="BI481" s="22"/>
    </row>
    <row r="482">
      <c r="A482" s="25"/>
      <c r="B482" s="50"/>
      <c r="C482" s="56"/>
      <c r="D482" s="120"/>
      <c r="E482" s="53"/>
      <c r="H482" s="106"/>
      <c r="I482" s="72"/>
      <c r="J482" s="21"/>
      <c r="K482" s="21"/>
      <c r="L482" s="21"/>
      <c r="M482" s="22"/>
      <c r="N482" s="22"/>
      <c r="O482" s="22"/>
      <c r="P482" s="22"/>
      <c r="Q482" s="22"/>
      <c r="R482" s="23"/>
      <c r="S482" s="22"/>
      <c r="T482" s="22"/>
      <c r="U482" s="22"/>
      <c r="V482" s="22"/>
      <c r="W482" s="24"/>
      <c r="X482" s="24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  <c r="BA482" s="22"/>
      <c r="BB482" s="22"/>
      <c r="BC482" s="22"/>
      <c r="BD482" s="22"/>
      <c r="BE482" s="22"/>
      <c r="BF482" s="22"/>
      <c r="BG482" s="22"/>
      <c r="BH482" s="22"/>
      <c r="BI482" s="22"/>
    </row>
    <row r="483">
      <c r="A483" s="25"/>
      <c r="B483" s="50"/>
      <c r="C483" s="56"/>
      <c r="D483" s="120"/>
      <c r="E483" s="53"/>
      <c r="H483" s="106"/>
      <c r="I483" s="72"/>
      <c r="J483" s="21"/>
      <c r="K483" s="21"/>
      <c r="L483" s="21"/>
      <c r="M483" s="22"/>
      <c r="N483" s="22"/>
      <c r="O483" s="22"/>
      <c r="P483" s="22"/>
      <c r="Q483" s="22"/>
      <c r="R483" s="23"/>
      <c r="S483" s="22"/>
      <c r="T483" s="22"/>
      <c r="U483" s="22"/>
      <c r="V483" s="22"/>
      <c r="W483" s="24"/>
      <c r="X483" s="24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  <c r="AY483" s="22"/>
      <c r="AZ483" s="22"/>
      <c r="BA483" s="22"/>
      <c r="BB483" s="22"/>
      <c r="BC483" s="22"/>
      <c r="BD483" s="22"/>
      <c r="BE483" s="22"/>
      <c r="BF483" s="22"/>
      <c r="BG483" s="22"/>
      <c r="BH483" s="22"/>
      <c r="BI483" s="22"/>
    </row>
    <row r="484">
      <c r="A484" s="25"/>
      <c r="B484" s="50"/>
      <c r="C484" s="56"/>
      <c r="D484" s="120"/>
      <c r="E484" s="53"/>
      <c r="H484" s="106"/>
      <c r="I484" s="72"/>
      <c r="J484" s="21"/>
      <c r="K484" s="21"/>
      <c r="L484" s="21"/>
      <c r="M484" s="22"/>
      <c r="N484" s="22"/>
      <c r="O484" s="22"/>
      <c r="P484" s="22"/>
      <c r="Q484" s="22"/>
      <c r="R484" s="23"/>
      <c r="S484" s="22"/>
      <c r="T484" s="22"/>
      <c r="U484" s="22"/>
      <c r="V484" s="22"/>
      <c r="W484" s="24"/>
      <c r="X484" s="24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  <c r="AZ484" s="22"/>
      <c r="BA484" s="22"/>
      <c r="BB484" s="22"/>
      <c r="BC484" s="22"/>
      <c r="BD484" s="22"/>
      <c r="BE484" s="22"/>
      <c r="BF484" s="22"/>
      <c r="BG484" s="22"/>
      <c r="BH484" s="22"/>
      <c r="BI484" s="22"/>
    </row>
    <row r="485">
      <c r="A485" s="25"/>
      <c r="B485" s="50"/>
      <c r="C485" s="56"/>
      <c r="D485" s="120"/>
      <c r="E485" s="53"/>
      <c r="H485" s="106"/>
      <c r="I485" s="72"/>
      <c r="J485" s="21"/>
      <c r="K485" s="21"/>
      <c r="L485" s="21"/>
      <c r="M485" s="22"/>
      <c r="N485" s="22"/>
      <c r="O485" s="22"/>
      <c r="P485" s="22"/>
      <c r="Q485" s="22"/>
      <c r="R485" s="23"/>
      <c r="S485" s="22"/>
      <c r="T485" s="22"/>
      <c r="U485" s="22"/>
      <c r="V485" s="22"/>
      <c r="W485" s="24"/>
      <c r="X485" s="24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  <c r="BA485" s="22"/>
      <c r="BB485" s="22"/>
      <c r="BC485" s="22"/>
      <c r="BD485" s="22"/>
      <c r="BE485" s="22"/>
      <c r="BF485" s="22"/>
      <c r="BG485" s="22"/>
      <c r="BH485" s="22"/>
      <c r="BI485" s="22"/>
    </row>
    <row r="486">
      <c r="A486" s="25"/>
      <c r="B486" s="50"/>
      <c r="C486" s="56"/>
      <c r="D486" s="120"/>
      <c r="E486" s="53"/>
      <c r="H486" s="106"/>
      <c r="I486" s="72"/>
      <c r="J486" s="21"/>
      <c r="K486" s="21"/>
      <c r="L486" s="21"/>
      <c r="M486" s="22"/>
      <c r="N486" s="22"/>
      <c r="O486" s="22"/>
      <c r="P486" s="22"/>
      <c r="Q486" s="22"/>
      <c r="R486" s="23"/>
      <c r="S486" s="22"/>
      <c r="T486" s="22"/>
      <c r="U486" s="22"/>
      <c r="V486" s="22"/>
      <c r="W486" s="24"/>
      <c r="X486" s="24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  <c r="AZ486" s="22"/>
      <c r="BA486" s="22"/>
      <c r="BB486" s="22"/>
      <c r="BC486" s="22"/>
      <c r="BD486" s="22"/>
      <c r="BE486" s="22"/>
      <c r="BF486" s="22"/>
      <c r="BG486" s="22"/>
      <c r="BH486" s="22"/>
      <c r="BI486" s="22"/>
    </row>
    <row r="487">
      <c r="A487" s="25"/>
      <c r="B487" s="50"/>
      <c r="C487" s="56"/>
      <c r="D487" s="120"/>
      <c r="E487" s="53"/>
      <c r="H487" s="106"/>
      <c r="I487" s="72"/>
      <c r="J487" s="21"/>
      <c r="K487" s="21"/>
      <c r="L487" s="21"/>
      <c r="M487" s="22"/>
      <c r="N487" s="22"/>
      <c r="O487" s="22"/>
      <c r="P487" s="22"/>
      <c r="Q487" s="22"/>
      <c r="R487" s="23"/>
      <c r="S487" s="22"/>
      <c r="T487" s="22"/>
      <c r="U487" s="22"/>
      <c r="V487" s="22"/>
      <c r="W487" s="24"/>
      <c r="X487" s="24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22"/>
      <c r="BA487" s="22"/>
      <c r="BB487" s="22"/>
      <c r="BC487" s="22"/>
      <c r="BD487" s="22"/>
      <c r="BE487" s="22"/>
      <c r="BF487" s="22"/>
      <c r="BG487" s="22"/>
      <c r="BH487" s="22"/>
      <c r="BI487" s="22"/>
    </row>
    <row r="488">
      <c r="A488" s="25"/>
      <c r="B488" s="50"/>
      <c r="C488" s="56"/>
      <c r="D488" s="120"/>
      <c r="E488" s="53"/>
      <c r="H488" s="106"/>
      <c r="I488" s="72"/>
      <c r="J488" s="21"/>
      <c r="K488" s="21"/>
      <c r="L488" s="21"/>
      <c r="M488" s="22"/>
      <c r="N488" s="22"/>
      <c r="O488" s="22"/>
      <c r="P488" s="22"/>
      <c r="Q488" s="22"/>
      <c r="R488" s="23"/>
      <c r="S488" s="22"/>
      <c r="T488" s="22"/>
      <c r="U488" s="22"/>
      <c r="V488" s="22"/>
      <c r="W488" s="24"/>
      <c r="X488" s="24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  <c r="AZ488" s="22"/>
      <c r="BA488" s="22"/>
      <c r="BB488" s="22"/>
      <c r="BC488" s="22"/>
      <c r="BD488" s="22"/>
      <c r="BE488" s="22"/>
      <c r="BF488" s="22"/>
      <c r="BG488" s="22"/>
      <c r="BH488" s="22"/>
      <c r="BI488" s="22"/>
    </row>
    <row r="489">
      <c r="A489" s="25"/>
      <c r="B489" s="50"/>
      <c r="C489" s="56"/>
      <c r="D489" s="120"/>
      <c r="E489" s="53"/>
      <c r="H489" s="106"/>
      <c r="I489" s="72"/>
      <c r="J489" s="21"/>
      <c r="K489" s="21"/>
      <c r="L489" s="21"/>
      <c r="M489" s="22"/>
      <c r="N489" s="22"/>
      <c r="O489" s="22"/>
      <c r="P489" s="22"/>
      <c r="Q489" s="22"/>
      <c r="R489" s="23"/>
      <c r="S489" s="22"/>
      <c r="T489" s="22"/>
      <c r="U489" s="22"/>
      <c r="V489" s="22"/>
      <c r="W489" s="24"/>
      <c r="X489" s="24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  <c r="AZ489" s="22"/>
      <c r="BA489" s="22"/>
      <c r="BB489" s="22"/>
      <c r="BC489" s="22"/>
      <c r="BD489" s="22"/>
      <c r="BE489" s="22"/>
      <c r="BF489" s="22"/>
      <c r="BG489" s="22"/>
      <c r="BH489" s="22"/>
      <c r="BI489" s="22"/>
    </row>
    <row r="490">
      <c r="A490" s="25"/>
      <c r="B490" s="50"/>
      <c r="C490" s="56"/>
      <c r="D490" s="120"/>
      <c r="E490" s="53"/>
      <c r="H490" s="106"/>
      <c r="I490" s="72"/>
      <c r="J490" s="21"/>
      <c r="K490" s="21"/>
      <c r="L490" s="21"/>
      <c r="M490" s="22"/>
      <c r="N490" s="22"/>
      <c r="O490" s="22"/>
      <c r="P490" s="22"/>
      <c r="Q490" s="22"/>
      <c r="R490" s="23"/>
      <c r="S490" s="22"/>
      <c r="T490" s="22"/>
      <c r="U490" s="22"/>
      <c r="V490" s="22"/>
      <c r="W490" s="24"/>
      <c r="X490" s="24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  <c r="AZ490" s="22"/>
      <c r="BA490" s="22"/>
      <c r="BB490" s="22"/>
      <c r="BC490" s="22"/>
      <c r="BD490" s="22"/>
      <c r="BE490" s="22"/>
      <c r="BF490" s="22"/>
      <c r="BG490" s="22"/>
      <c r="BH490" s="22"/>
      <c r="BI490" s="22"/>
    </row>
    <row r="491">
      <c r="A491" s="25"/>
      <c r="B491" s="50"/>
      <c r="C491" s="56"/>
      <c r="D491" s="120"/>
      <c r="E491" s="53"/>
      <c r="H491" s="106"/>
      <c r="I491" s="72"/>
      <c r="J491" s="21"/>
      <c r="K491" s="21"/>
      <c r="L491" s="21"/>
      <c r="M491" s="22"/>
      <c r="N491" s="22"/>
      <c r="O491" s="22"/>
      <c r="P491" s="22"/>
      <c r="Q491" s="22"/>
      <c r="R491" s="23"/>
      <c r="S491" s="22"/>
      <c r="T491" s="22"/>
      <c r="U491" s="22"/>
      <c r="V491" s="22"/>
      <c r="W491" s="24"/>
      <c r="X491" s="24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  <c r="AP491" s="22"/>
      <c r="AQ491" s="22"/>
      <c r="AR491" s="22"/>
      <c r="AS491" s="22"/>
      <c r="AT491" s="22"/>
      <c r="AU491" s="22"/>
      <c r="AV491" s="22"/>
      <c r="AW491" s="22"/>
      <c r="AX491" s="22"/>
      <c r="AY491" s="22"/>
      <c r="AZ491" s="22"/>
      <c r="BA491" s="22"/>
      <c r="BB491" s="22"/>
      <c r="BC491" s="22"/>
      <c r="BD491" s="22"/>
      <c r="BE491" s="22"/>
      <c r="BF491" s="22"/>
      <c r="BG491" s="22"/>
      <c r="BH491" s="22"/>
      <c r="BI491" s="22"/>
    </row>
    <row r="492">
      <c r="A492" s="25"/>
      <c r="B492" s="50"/>
      <c r="C492" s="56"/>
      <c r="D492" s="120"/>
      <c r="E492" s="53"/>
      <c r="H492" s="106"/>
      <c r="I492" s="72"/>
      <c r="J492" s="21"/>
      <c r="K492" s="21"/>
      <c r="L492" s="21"/>
      <c r="M492" s="22"/>
      <c r="N492" s="22"/>
      <c r="O492" s="22"/>
      <c r="P492" s="22"/>
      <c r="Q492" s="22"/>
      <c r="R492" s="23"/>
      <c r="S492" s="22"/>
      <c r="T492" s="22"/>
      <c r="U492" s="22"/>
      <c r="V492" s="22"/>
      <c r="W492" s="24"/>
      <c r="X492" s="24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22"/>
      <c r="BA492" s="22"/>
      <c r="BB492" s="22"/>
      <c r="BC492" s="22"/>
      <c r="BD492" s="22"/>
      <c r="BE492" s="22"/>
      <c r="BF492" s="22"/>
      <c r="BG492" s="22"/>
      <c r="BH492" s="22"/>
      <c r="BI492" s="22"/>
    </row>
    <row r="493">
      <c r="A493" s="25"/>
      <c r="B493" s="50"/>
      <c r="C493" s="56"/>
      <c r="D493" s="120"/>
      <c r="E493" s="53"/>
      <c r="H493" s="106"/>
      <c r="I493" s="72"/>
      <c r="J493" s="21"/>
      <c r="K493" s="21"/>
      <c r="L493" s="21"/>
      <c r="M493" s="22"/>
      <c r="N493" s="22"/>
      <c r="O493" s="22"/>
      <c r="P493" s="22"/>
      <c r="Q493" s="22"/>
      <c r="R493" s="23"/>
      <c r="S493" s="22"/>
      <c r="T493" s="22"/>
      <c r="U493" s="22"/>
      <c r="V493" s="22"/>
      <c r="W493" s="24"/>
      <c r="X493" s="24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  <c r="AZ493" s="22"/>
      <c r="BA493" s="22"/>
      <c r="BB493" s="22"/>
      <c r="BC493" s="22"/>
      <c r="BD493" s="22"/>
      <c r="BE493" s="22"/>
      <c r="BF493" s="22"/>
      <c r="BG493" s="22"/>
      <c r="BH493" s="22"/>
      <c r="BI493" s="22"/>
    </row>
    <row r="494">
      <c r="A494" s="25"/>
      <c r="B494" s="50"/>
      <c r="C494" s="56"/>
      <c r="D494" s="120"/>
      <c r="E494" s="53"/>
      <c r="H494" s="106"/>
      <c r="I494" s="72"/>
      <c r="J494" s="21"/>
      <c r="K494" s="21"/>
      <c r="L494" s="21"/>
      <c r="M494" s="22"/>
      <c r="N494" s="22"/>
      <c r="O494" s="22"/>
      <c r="P494" s="22"/>
      <c r="Q494" s="22"/>
      <c r="R494" s="23"/>
      <c r="S494" s="22"/>
      <c r="T494" s="22"/>
      <c r="U494" s="22"/>
      <c r="V494" s="22"/>
      <c r="W494" s="24"/>
      <c r="X494" s="24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  <c r="AZ494" s="22"/>
      <c r="BA494" s="22"/>
      <c r="BB494" s="22"/>
      <c r="BC494" s="22"/>
      <c r="BD494" s="22"/>
      <c r="BE494" s="22"/>
      <c r="BF494" s="22"/>
      <c r="BG494" s="22"/>
      <c r="BH494" s="22"/>
      <c r="BI494" s="22"/>
    </row>
    <row r="495">
      <c r="A495" s="25"/>
      <c r="B495" s="50"/>
      <c r="C495" s="56"/>
      <c r="D495" s="120"/>
      <c r="E495" s="53"/>
      <c r="H495" s="106"/>
      <c r="I495" s="72"/>
      <c r="J495" s="21"/>
      <c r="K495" s="21"/>
      <c r="L495" s="21"/>
      <c r="M495" s="22"/>
      <c r="N495" s="22"/>
      <c r="O495" s="22"/>
      <c r="P495" s="22"/>
      <c r="Q495" s="22"/>
      <c r="R495" s="23"/>
      <c r="S495" s="22"/>
      <c r="T495" s="22"/>
      <c r="U495" s="22"/>
      <c r="V495" s="22"/>
      <c r="W495" s="24"/>
      <c r="X495" s="24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  <c r="AZ495" s="22"/>
      <c r="BA495" s="22"/>
      <c r="BB495" s="22"/>
      <c r="BC495" s="22"/>
      <c r="BD495" s="22"/>
      <c r="BE495" s="22"/>
      <c r="BF495" s="22"/>
      <c r="BG495" s="22"/>
      <c r="BH495" s="22"/>
      <c r="BI495" s="22"/>
    </row>
    <row r="496">
      <c r="A496" s="25"/>
      <c r="B496" s="50"/>
      <c r="C496" s="56"/>
      <c r="D496" s="120"/>
      <c r="E496" s="53"/>
      <c r="H496" s="106"/>
      <c r="I496" s="72"/>
      <c r="J496" s="21"/>
      <c r="K496" s="21"/>
      <c r="L496" s="21"/>
      <c r="M496" s="22"/>
      <c r="N496" s="22"/>
      <c r="O496" s="22"/>
      <c r="P496" s="22"/>
      <c r="Q496" s="22"/>
      <c r="R496" s="23"/>
      <c r="S496" s="22"/>
      <c r="T496" s="22"/>
      <c r="U496" s="22"/>
      <c r="V496" s="22"/>
      <c r="W496" s="24"/>
      <c r="X496" s="24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2"/>
      <c r="AW496" s="22"/>
      <c r="AX496" s="22"/>
      <c r="AY496" s="22"/>
      <c r="AZ496" s="22"/>
      <c r="BA496" s="22"/>
      <c r="BB496" s="22"/>
      <c r="BC496" s="22"/>
      <c r="BD496" s="22"/>
      <c r="BE496" s="22"/>
      <c r="BF496" s="22"/>
      <c r="BG496" s="22"/>
      <c r="BH496" s="22"/>
      <c r="BI496" s="22"/>
    </row>
    <row r="497">
      <c r="A497" s="25"/>
      <c r="B497" s="50"/>
      <c r="C497" s="56"/>
      <c r="D497" s="120"/>
      <c r="E497" s="53"/>
      <c r="H497" s="106"/>
      <c r="I497" s="72"/>
      <c r="J497" s="21"/>
      <c r="K497" s="21"/>
      <c r="L497" s="21"/>
      <c r="M497" s="22"/>
      <c r="N497" s="22"/>
      <c r="O497" s="22"/>
      <c r="P497" s="22"/>
      <c r="Q497" s="22"/>
      <c r="R497" s="23"/>
      <c r="S497" s="22"/>
      <c r="T497" s="22"/>
      <c r="U497" s="22"/>
      <c r="V497" s="22"/>
      <c r="W497" s="24"/>
      <c r="X497" s="24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  <c r="AZ497" s="22"/>
      <c r="BA497" s="22"/>
      <c r="BB497" s="22"/>
      <c r="BC497" s="22"/>
      <c r="BD497" s="22"/>
      <c r="BE497" s="22"/>
      <c r="BF497" s="22"/>
      <c r="BG497" s="22"/>
      <c r="BH497" s="22"/>
      <c r="BI497" s="22"/>
    </row>
    <row r="498">
      <c r="A498" s="25"/>
      <c r="B498" s="50"/>
      <c r="C498" s="56"/>
      <c r="D498" s="120"/>
      <c r="E498" s="53"/>
      <c r="H498" s="106"/>
      <c r="I498" s="72"/>
      <c r="J498" s="21"/>
      <c r="K498" s="21"/>
      <c r="L498" s="21"/>
      <c r="M498" s="22"/>
      <c r="N498" s="22"/>
      <c r="O498" s="22"/>
      <c r="P498" s="22"/>
      <c r="Q498" s="22"/>
      <c r="R498" s="23"/>
      <c r="S498" s="22"/>
      <c r="T498" s="22"/>
      <c r="U498" s="22"/>
      <c r="V498" s="22"/>
      <c r="W498" s="24"/>
      <c r="X498" s="24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2"/>
      <c r="AW498" s="22"/>
      <c r="AX498" s="22"/>
      <c r="AY498" s="22"/>
      <c r="AZ498" s="22"/>
      <c r="BA498" s="22"/>
      <c r="BB498" s="22"/>
      <c r="BC498" s="22"/>
      <c r="BD498" s="22"/>
      <c r="BE498" s="22"/>
      <c r="BF498" s="22"/>
      <c r="BG498" s="22"/>
      <c r="BH498" s="22"/>
      <c r="BI498" s="22"/>
    </row>
    <row r="499">
      <c r="A499" s="25"/>
      <c r="B499" s="50"/>
      <c r="C499" s="56"/>
      <c r="D499" s="120"/>
      <c r="E499" s="53"/>
      <c r="H499" s="106"/>
      <c r="I499" s="72"/>
      <c r="J499" s="21"/>
      <c r="K499" s="21"/>
      <c r="L499" s="21"/>
      <c r="M499" s="22"/>
      <c r="N499" s="22"/>
      <c r="O499" s="22"/>
      <c r="P499" s="22"/>
      <c r="Q499" s="22"/>
      <c r="R499" s="23"/>
      <c r="S499" s="22"/>
      <c r="T499" s="22"/>
      <c r="U499" s="22"/>
      <c r="V499" s="22"/>
      <c r="W499" s="24"/>
      <c r="X499" s="24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  <c r="BA499" s="22"/>
      <c r="BB499" s="22"/>
      <c r="BC499" s="22"/>
      <c r="BD499" s="22"/>
      <c r="BE499" s="22"/>
      <c r="BF499" s="22"/>
      <c r="BG499" s="22"/>
      <c r="BH499" s="22"/>
      <c r="BI499" s="22"/>
    </row>
    <row r="500">
      <c r="A500" s="25"/>
      <c r="B500" s="50"/>
      <c r="C500" s="56"/>
      <c r="D500" s="120"/>
      <c r="E500" s="53"/>
      <c r="H500" s="106"/>
      <c r="I500" s="72"/>
      <c r="J500" s="21"/>
      <c r="K500" s="21"/>
      <c r="L500" s="21"/>
      <c r="M500" s="22"/>
      <c r="N500" s="22"/>
      <c r="O500" s="22"/>
      <c r="P500" s="22"/>
      <c r="Q500" s="22"/>
      <c r="R500" s="23"/>
      <c r="S500" s="22"/>
      <c r="T500" s="22"/>
      <c r="U500" s="22"/>
      <c r="V500" s="22"/>
      <c r="W500" s="24"/>
      <c r="X500" s="24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  <c r="AP500" s="22"/>
      <c r="AQ500" s="22"/>
      <c r="AR500" s="22"/>
      <c r="AS500" s="22"/>
      <c r="AT500" s="22"/>
      <c r="AU500" s="22"/>
      <c r="AV500" s="22"/>
      <c r="AW500" s="22"/>
      <c r="AX500" s="22"/>
      <c r="AY500" s="22"/>
      <c r="AZ500" s="22"/>
      <c r="BA500" s="22"/>
      <c r="BB500" s="22"/>
      <c r="BC500" s="22"/>
      <c r="BD500" s="22"/>
      <c r="BE500" s="22"/>
      <c r="BF500" s="22"/>
      <c r="BG500" s="22"/>
      <c r="BH500" s="22"/>
      <c r="BI500" s="22"/>
    </row>
    <row r="501">
      <c r="A501" s="25"/>
      <c r="B501" s="50"/>
      <c r="C501" s="56"/>
      <c r="D501" s="120"/>
      <c r="E501" s="53"/>
      <c r="H501" s="106"/>
      <c r="I501" s="72"/>
      <c r="J501" s="21"/>
      <c r="K501" s="21"/>
      <c r="L501" s="21"/>
      <c r="M501" s="22"/>
      <c r="N501" s="22"/>
      <c r="O501" s="22"/>
      <c r="P501" s="22"/>
      <c r="Q501" s="22"/>
      <c r="R501" s="23"/>
      <c r="S501" s="22"/>
      <c r="T501" s="22"/>
      <c r="U501" s="22"/>
      <c r="V501" s="22"/>
      <c r="W501" s="24"/>
      <c r="X501" s="24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  <c r="AZ501" s="22"/>
      <c r="BA501" s="22"/>
      <c r="BB501" s="22"/>
      <c r="BC501" s="22"/>
      <c r="BD501" s="22"/>
      <c r="BE501" s="22"/>
      <c r="BF501" s="22"/>
      <c r="BG501" s="22"/>
      <c r="BH501" s="22"/>
      <c r="BI501" s="22"/>
    </row>
    <row r="502">
      <c r="A502" s="25"/>
      <c r="B502" s="50"/>
      <c r="C502" s="56"/>
      <c r="D502" s="120"/>
      <c r="E502" s="53"/>
      <c r="H502" s="106"/>
      <c r="I502" s="72"/>
      <c r="J502" s="21"/>
      <c r="K502" s="21"/>
      <c r="L502" s="21"/>
      <c r="M502" s="22"/>
      <c r="N502" s="22"/>
      <c r="O502" s="22"/>
      <c r="P502" s="22"/>
      <c r="Q502" s="22"/>
      <c r="R502" s="23"/>
      <c r="S502" s="22"/>
      <c r="T502" s="22"/>
      <c r="U502" s="22"/>
      <c r="V502" s="22"/>
      <c r="W502" s="24"/>
      <c r="X502" s="24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  <c r="AT502" s="22"/>
      <c r="AU502" s="22"/>
      <c r="AV502" s="22"/>
      <c r="AW502" s="22"/>
      <c r="AX502" s="22"/>
      <c r="AY502" s="22"/>
      <c r="AZ502" s="22"/>
      <c r="BA502" s="22"/>
      <c r="BB502" s="22"/>
      <c r="BC502" s="22"/>
      <c r="BD502" s="22"/>
      <c r="BE502" s="22"/>
      <c r="BF502" s="22"/>
      <c r="BG502" s="22"/>
      <c r="BH502" s="22"/>
      <c r="BI502" s="22"/>
    </row>
    <row r="503">
      <c r="A503" s="25"/>
      <c r="B503" s="50"/>
      <c r="C503" s="56"/>
      <c r="D503" s="120"/>
      <c r="E503" s="53"/>
      <c r="H503" s="106"/>
      <c r="I503" s="72"/>
      <c r="J503" s="21"/>
      <c r="K503" s="21"/>
      <c r="L503" s="21"/>
      <c r="M503" s="22"/>
      <c r="N503" s="22"/>
      <c r="O503" s="22"/>
      <c r="P503" s="22"/>
      <c r="Q503" s="22"/>
      <c r="R503" s="23"/>
      <c r="S503" s="22"/>
      <c r="T503" s="22"/>
      <c r="U503" s="22"/>
      <c r="V503" s="22"/>
      <c r="W503" s="24"/>
      <c r="X503" s="24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  <c r="BA503" s="22"/>
      <c r="BB503" s="22"/>
      <c r="BC503" s="22"/>
      <c r="BD503" s="22"/>
      <c r="BE503" s="22"/>
      <c r="BF503" s="22"/>
      <c r="BG503" s="22"/>
      <c r="BH503" s="22"/>
      <c r="BI503" s="22"/>
    </row>
    <row r="504">
      <c r="A504" s="25"/>
      <c r="B504" s="50"/>
      <c r="C504" s="56"/>
      <c r="D504" s="120"/>
      <c r="E504" s="53"/>
      <c r="H504" s="106"/>
      <c r="I504" s="72"/>
      <c r="J504" s="21"/>
      <c r="K504" s="21"/>
      <c r="L504" s="21"/>
      <c r="M504" s="22"/>
      <c r="N504" s="22"/>
      <c r="O504" s="22"/>
      <c r="P504" s="22"/>
      <c r="Q504" s="22"/>
      <c r="R504" s="23"/>
      <c r="S504" s="22"/>
      <c r="T504" s="22"/>
      <c r="U504" s="22"/>
      <c r="V504" s="22"/>
      <c r="W504" s="24"/>
      <c r="X504" s="24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  <c r="AP504" s="22"/>
      <c r="AQ504" s="22"/>
      <c r="AR504" s="22"/>
      <c r="AS504" s="22"/>
      <c r="AT504" s="22"/>
      <c r="AU504" s="22"/>
      <c r="AV504" s="22"/>
      <c r="AW504" s="22"/>
      <c r="AX504" s="22"/>
      <c r="AY504" s="22"/>
      <c r="AZ504" s="22"/>
      <c r="BA504" s="22"/>
      <c r="BB504" s="22"/>
      <c r="BC504" s="22"/>
      <c r="BD504" s="22"/>
      <c r="BE504" s="22"/>
      <c r="BF504" s="22"/>
      <c r="BG504" s="22"/>
      <c r="BH504" s="22"/>
      <c r="BI504" s="22"/>
    </row>
    <row r="505">
      <c r="A505" s="25"/>
      <c r="B505" s="50"/>
      <c r="C505" s="56"/>
      <c r="D505" s="120"/>
      <c r="E505" s="53"/>
      <c r="H505" s="106"/>
      <c r="I505" s="72"/>
      <c r="J505" s="21"/>
      <c r="K505" s="21"/>
      <c r="L505" s="21"/>
      <c r="M505" s="22"/>
      <c r="N505" s="22"/>
      <c r="O505" s="22"/>
      <c r="P505" s="22"/>
      <c r="Q505" s="22"/>
      <c r="R505" s="23"/>
      <c r="S505" s="22"/>
      <c r="T505" s="22"/>
      <c r="U505" s="22"/>
      <c r="V505" s="22"/>
      <c r="W505" s="24"/>
      <c r="X505" s="24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  <c r="BA505" s="22"/>
      <c r="BB505" s="22"/>
      <c r="BC505" s="22"/>
      <c r="BD505" s="22"/>
      <c r="BE505" s="22"/>
      <c r="BF505" s="22"/>
      <c r="BG505" s="22"/>
      <c r="BH505" s="22"/>
      <c r="BI505" s="22"/>
    </row>
    <row r="506">
      <c r="A506" s="25"/>
      <c r="B506" s="50"/>
      <c r="C506" s="56"/>
      <c r="D506" s="120"/>
      <c r="E506" s="53"/>
      <c r="H506" s="106"/>
      <c r="I506" s="72"/>
      <c r="J506" s="21"/>
      <c r="K506" s="21"/>
      <c r="L506" s="21"/>
      <c r="M506" s="22"/>
      <c r="N506" s="22"/>
      <c r="O506" s="22"/>
      <c r="P506" s="22"/>
      <c r="Q506" s="22"/>
      <c r="R506" s="23"/>
      <c r="S506" s="22"/>
      <c r="T506" s="22"/>
      <c r="U506" s="22"/>
      <c r="V506" s="22"/>
      <c r="W506" s="24"/>
      <c r="X506" s="24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  <c r="AM506" s="22"/>
      <c r="AN506" s="22"/>
      <c r="AO506" s="22"/>
      <c r="AP506" s="22"/>
      <c r="AQ506" s="22"/>
      <c r="AR506" s="22"/>
      <c r="AS506" s="22"/>
      <c r="AT506" s="22"/>
      <c r="AU506" s="22"/>
      <c r="AV506" s="22"/>
      <c r="AW506" s="22"/>
      <c r="AX506" s="22"/>
      <c r="AY506" s="22"/>
      <c r="AZ506" s="22"/>
      <c r="BA506" s="22"/>
      <c r="BB506" s="22"/>
      <c r="BC506" s="22"/>
      <c r="BD506" s="22"/>
      <c r="BE506" s="22"/>
      <c r="BF506" s="22"/>
      <c r="BG506" s="22"/>
      <c r="BH506" s="22"/>
      <c r="BI506" s="22"/>
    </row>
    <row r="507">
      <c r="A507" s="25"/>
      <c r="B507" s="50"/>
      <c r="C507" s="56"/>
      <c r="D507" s="120"/>
      <c r="E507" s="53"/>
      <c r="H507" s="106"/>
      <c r="I507" s="72"/>
      <c r="J507" s="21"/>
      <c r="K507" s="21"/>
      <c r="L507" s="21"/>
      <c r="M507" s="22"/>
      <c r="N507" s="22"/>
      <c r="O507" s="22"/>
      <c r="P507" s="22"/>
      <c r="Q507" s="22"/>
      <c r="R507" s="23"/>
      <c r="S507" s="22"/>
      <c r="T507" s="22"/>
      <c r="U507" s="22"/>
      <c r="V507" s="22"/>
      <c r="W507" s="24"/>
      <c r="X507" s="24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2"/>
      <c r="AW507" s="22"/>
      <c r="AX507" s="22"/>
      <c r="AY507" s="22"/>
      <c r="AZ507" s="22"/>
      <c r="BA507" s="22"/>
      <c r="BB507" s="22"/>
      <c r="BC507" s="22"/>
      <c r="BD507" s="22"/>
      <c r="BE507" s="22"/>
      <c r="BF507" s="22"/>
      <c r="BG507" s="22"/>
      <c r="BH507" s="22"/>
      <c r="BI507" s="22"/>
    </row>
    <row r="508">
      <c r="A508" s="25"/>
      <c r="B508" s="50"/>
      <c r="C508" s="56"/>
      <c r="D508" s="120"/>
      <c r="E508" s="53"/>
      <c r="H508" s="106"/>
      <c r="I508" s="72"/>
      <c r="J508" s="21"/>
      <c r="K508" s="21"/>
      <c r="L508" s="21"/>
      <c r="M508" s="22"/>
      <c r="N508" s="22"/>
      <c r="O508" s="22"/>
      <c r="P508" s="22"/>
      <c r="Q508" s="22"/>
      <c r="R508" s="23"/>
      <c r="S508" s="22"/>
      <c r="T508" s="22"/>
      <c r="U508" s="22"/>
      <c r="V508" s="22"/>
      <c r="W508" s="24"/>
      <c r="X508" s="24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  <c r="AM508" s="22"/>
      <c r="AN508" s="22"/>
      <c r="AO508" s="22"/>
      <c r="AP508" s="22"/>
      <c r="AQ508" s="22"/>
      <c r="AR508" s="22"/>
      <c r="AS508" s="22"/>
      <c r="AT508" s="22"/>
      <c r="AU508" s="22"/>
      <c r="AV508" s="22"/>
      <c r="AW508" s="22"/>
      <c r="AX508" s="22"/>
      <c r="AY508" s="22"/>
      <c r="AZ508" s="22"/>
      <c r="BA508" s="22"/>
      <c r="BB508" s="22"/>
      <c r="BC508" s="22"/>
      <c r="BD508" s="22"/>
      <c r="BE508" s="22"/>
      <c r="BF508" s="22"/>
      <c r="BG508" s="22"/>
      <c r="BH508" s="22"/>
      <c r="BI508" s="22"/>
    </row>
    <row r="509">
      <c r="A509" s="25"/>
      <c r="B509" s="50"/>
      <c r="C509" s="56"/>
      <c r="D509" s="120"/>
      <c r="E509" s="53"/>
      <c r="H509" s="106"/>
      <c r="I509" s="72"/>
      <c r="J509" s="21"/>
      <c r="K509" s="21"/>
      <c r="L509" s="21"/>
      <c r="M509" s="22"/>
      <c r="N509" s="22"/>
      <c r="O509" s="22"/>
      <c r="P509" s="22"/>
      <c r="Q509" s="22"/>
      <c r="R509" s="23"/>
      <c r="S509" s="22"/>
      <c r="T509" s="22"/>
      <c r="U509" s="22"/>
      <c r="V509" s="22"/>
      <c r="W509" s="24"/>
      <c r="X509" s="24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  <c r="AM509" s="22"/>
      <c r="AN509" s="22"/>
      <c r="AO509" s="22"/>
      <c r="AP509" s="22"/>
      <c r="AQ509" s="22"/>
      <c r="AR509" s="22"/>
      <c r="AS509" s="22"/>
      <c r="AT509" s="22"/>
      <c r="AU509" s="22"/>
      <c r="AV509" s="22"/>
      <c r="AW509" s="22"/>
      <c r="AX509" s="22"/>
      <c r="AY509" s="22"/>
      <c r="AZ509" s="22"/>
      <c r="BA509" s="22"/>
      <c r="BB509" s="22"/>
      <c r="BC509" s="22"/>
      <c r="BD509" s="22"/>
      <c r="BE509" s="22"/>
      <c r="BF509" s="22"/>
      <c r="BG509" s="22"/>
      <c r="BH509" s="22"/>
      <c r="BI509" s="22"/>
    </row>
    <row r="510">
      <c r="A510" s="25"/>
      <c r="B510" s="50"/>
      <c r="C510" s="56"/>
      <c r="D510" s="120"/>
      <c r="E510" s="53"/>
      <c r="H510" s="106"/>
      <c r="I510" s="72"/>
      <c r="J510" s="21"/>
      <c r="K510" s="21"/>
      <c r="L510" s="21"/>
      <c r="M510" s="22"/>
      <c r="N510" s="22"/>
      <c r="O510" s="22"/>
      <c r="P510" s="22"/>
      <c r="Q510" s="22"/>
      <c r="R510" s="23"/>
      <c r="S510" s="22"/>
      <c r="T510" s="22"/>
      <c r="U510" s="22"/>
      <c r="V510" s="22"/>
      <c r="W510" s="24"/>
      <c r="X510" s="24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  <c r="AM510" s="22"/>
      <c r="AN510" s="22"/>
      <c r="AO510" s="22"/>
      <c r="AP510" s="22"/>
      <c r="AQ510" s="22"/>
      <c r="AR510" s="22"/>
      <c r="AS510" s="22"/>
      <c r="AT510" s="22"/>
      <c r="AU510" s="22"/>
      <c r="AV510" s="22"/>
      <c r="AW510" s="22"/>
      <c r="AX510" s="22"/>
      <c r="AY510" s="22"/>
      <c r="AZ510" s="22"/>
      <c r="BA510" s="22"/>
      <c r="BB510" s="22"/>
      <c r="BC510" s="22"/>
      <c r="BD510" s="22"/>
      <c r="BE510" s="22"/>
      <c r="BF510" s="22"/>
      <c r="BG510" s="22"/>
      <c r="BH510" s="22"/>
      <c r="BI510" s="22"/>
    </row>
    <row r="511">
      <c r="A511" s="25"/>
      <c r="B511" s="50"/>
      <c r="C511" s="56"/>
      <c r="D511" s="120"/>
      <c r="E511" s="53"/>
      <c r="H511" s="106"/>
      <c r="I511" s="72"/>
      <c r="J511" s="21"/>
      <c r="K511" s="21"/>
      <c r="L511" s="21"/>
      <c r="M511" s="22"/>
      <c r="N511" s="22"/>
      <c r="O511" s="22"/>
      <c r="P511" s="22"/>
      <c r="Q511" s="22"/>
      <c r="R511" s="23"/>
      <c r="S511" s="22"/>
      <c r="T511" s="22"/>
      <c r="U511" s="22"/>
      <c r="V511" s="22"/>
      <c r="W511" s="24"/>
      <c r="X511" s="24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  <c r="BA511" s="22"/>
      <c r="BB511" s="22"/>
      <c r="BC511" s="22"/>
      <c r="BD511" s="22"/>
      <c r="BE511" s="22"/>
      <c r="BF511" s="22"/>
      <c r="BG511" s="22"/>
      <c r="BH511" s="22"/>
      <c r="BI511" s="22"/>
    </row>
    <row r="512">
      <c r="A512" s="25"/>
      <c r="B512" s="50"/>
      <c r="C512" s="56"/>
      <c r="D512" s="120"/>
      <c r="E512" s="53"/>
      <c r="H512" s="106"/>
      <c r="I512" s="72"/>
      <c r="J512" s="21"/>
      <c r="K512" s="21"/>
      <c r="L512" s="21"/>
      <c r="M512" s="22"/>
      <c r="N512" s="22"/>
      <c r="O512" s="22"/>
      <c r="P512" s="22"/>
      <c r="Q512" s="22"/>
      <c r="R512" s="23"/>
      <c r="S512" s="22"/>
      <c r="T512" s="22"/>
      <c r="U512" s="22"/>
      <c r="V512" s="22"/>
      <c r="W512" s="24"/>
      <c r="X512" s="24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  <c r="AP512" s="2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  <c r="BA512" s="22"/>
      <c r="BB512" s="22"/>
      <c r="BC512" s="22"/>
      <c r="BD512" s="22"/>
      <c r="BE512" s="22"/>
      <c r="BF512" s="22"/>
      <c r="BG512" s="22"/>
      <c r="BH512" s="22"/>
      <c r="BI512" s="22"/>
    </row>
    <row r="513">
      <c r="A513" s="25"/>
      <c r="B513" s="50"/>
      <c r="C513" s="56"/>
      <c r="D513" s="120"/>
      <c r="E513" s="53"/>
      <c r="H513" s="106"/>
      <c r="I513" s="72"/>
      <c r="J513" s="21"/>
      <c r="K513" s="21"/>
      <c r="L513" s="21"/>
      <c r="M513" s="22"/>
      <c r="N513" s="22"/>
      <c r="O513" s="22"/>
      <c r="P513" s="22"/>
      <c r="Q513" s="22"/>
      <c r="R513" s="23"/>
      <c r="S513" s="22"/>
      <c r="T513" s="22"/>
      <c r="U513" s="22"/>
      <c r="V513" s="22"/>
      <c r="W513" s="24"/>
      <c r="X513" s="24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  <c r="AM513" s="22"/>
      <c r="AN513" s="22"/>
      <c r="AO513" s="22"/>
      <c r="AP513" s="22"/>
      <c r="AQ513" s="22"/>
      <c r="AR513" s="22"/>
      <c r="AS513" s="22"/>
      <c r="AT513" s="22"/>
      <c r="AU513" s="22"/>
      <c r="AV513" s="22"/>
      <c r="AW513" s="22"/>
      <c r="AX513" s="22"/>
      <c r="AY513" s="22"/>
      <c r="AZ513" s="22"/>
      <c r="BA513" s="22"/>
      <c r="BB513" s="22"/>
      <c r="BC513" s="22"/>
      <c r="BD513" s="22"/>
      <c r="BE513" s="22"/>
      <c r="BF513" s="22"/>
      <c r="BG513" s="22"/>
      <c r="BH513" s="22"/>
      <c r="BI513" s="22"/>
    </row>
    <row r="514">
      <c r="A514" s="25"/>
      <c r="B514" s="50"/>
      <c r="C514" s="56"/>
      <c r="D514" s="120"/>
      <c r="E514" s="53"/>
      <c r="H514" s="106"/>
      <c r="I514" s="72"/>
      <c r="J514" s="21"/>
      <c r="K514" s="21"/>
      <c r="L514" s="21"/>
      <c r="M514" s="22"/>
      <c r="N514" s="22"/>
      <c r="O514" s="22"/>
      <c r="P514" s="22"/>
      <c r="Q514" s="22"/>
      <c r="R514" s="23"/>
      <c r="S514" s="22"/>
      <c r="T514" s="22"/>
      <c r="U514" s="22"/>
      <c r="V514" s="22"/>
      <c r="W514" s="24"/>
      <c r="X514" s="24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  <c r="AO514" s="22"/>
      <c r="AP514" s="22"/>
      <c r="AQ514" s="22"/>
      <c r="AR514" s="22"/>
      <c r="AS514" s="22"/>
      <c r="AT514" s="22"/>
      <c r="AU514" s="22"/>
      <c r="AV514" s="22"/>
      <c r="AW514" s="22"/>
      <c r="AX514" s="22"/>
      <c r="AY514" s="22"/>
      <c r="AZ514" s="22"/>
      <c r="BA514" s="22"/>
      <c r="BB514" s="22"/>
      <c r="BC514" s="22"/>
      <c r="BD514" s="22"/>
      <c r="BE514" s="22"/>
      <c r="BF514" s="22"/>
      <c r="BG514" s="22"/>
      <c r="BH514" s="22"/>
      <c r="BI514" s="22"/>
    </row>
    <row r="515">
      <c r="A515" s="25"/>
      <c r="B515" s="50"/>
      <c r="C515" s="56"/>
      <c r="D515" s="120"/>
      <c r="E515" s="53"/>
      <c r="H515" s="106"/>
      <c r="I515" s="72"/>
      <c r="J515" s="21"/>
      <c r="K515" s="21"/>
      <c r="L515" s="21"/>
      <c r="M515" s="22"/>
      <c r="N515" s="22"/>
      <c r="O515" s="22"/>
      <c r="P515" s="22"/>
      <c r="Q515" s="22"/>
      <c r="R515" s="23"/>
      <c r="S515" s="22"/>
      <c r="T515" s="22"/>
      <c r="U515" s="22"/>
      <c r="V515" s="22"/>
      <c r="W515" s="24"/>
      <c r="X515" s="24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  <c r="BA515" s="22"/>
      <c r="BB515" s="22"/>
      <c r="BC515" s="22"/>
      <c r="BD515" s="22"/>
      <c r="BE515" s="22"/>
      <c r="BF515" s="22"/>
      <c r="BG515" s="22"/>
      <c r="BH515" s="22"/>
      <c r="BI515" s="22"/>
    </row>
    <row r="516">
      <c r="A516" s="25"/>
      <c r="B516" s="50"/>
      <c r="C516" s="56"/>
      <c r="D516" s="120"/>
      <c r="E516" s="53"/>
      <c r="H516" s="106"/>
      <c r="I516" s="72"/>
      <c r="J516" s="21"/>
      <c r="K516" s="21"/>
      <c r="L516" s="21"/>
      <c r="M516" s="22"/>
      <c r="N516" s="22"/>
      <c r="O516" s="22"/>
      <c r="P516" s="22"/>
      <c r="Q516" s="22"/>
      <c r="R516" s="23"/>
      <c r="S516" s="22"/>
      <c r="T516" s="22"/>
      <c r="U516" s="22"/>
      <c r="V516" s="22"/>
      <c r="W516" s="24"/>
      <c r="X516" s="24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  <c r="AP516" s="22"/>
      <c r="AQ516" s="22"/>
      <c r="AR516" s="22"/>
      <c r="AS516" s="22"/>
      <c r="AT516" s="22"/>
      <c r="AU516" s="22"/>
      <c r="AV516" s="22"/>
      <c r="AW516" s="22"/>
      <c r="AX516" s="22"/>
      <c r="AY516" s="22"/>
      <c r="AZ516" s="22"/>
      <c r="BA516" s="22"/>
      <c r="BB516" s="22"/>
      <c r="BC516" s="22"/>
      <c r="BD516" s="22"/>
      <c r="BE516" s="22"/>
      <c r="BF516" s="22"/>
      <c r="BG516" s="22"/>
      <c r="BH516" s="22"/>
      <c r="BI516" s="22"/>
    </row>
    <row r="517">
      <c r="A517" s="25"/>
      <c r="B517" s="50"/>
      <c r="C517" s="56"/>
      <c r="D517" s="120"/>
      <c r="E517" s="53"/>
      <c r="H517" s="106"/>
      <c r="I517" s="72"/>
      <c r="J517" s="21"/>
      <c r="K517" s="21"/>
      <c r="L517" s="21"/>
      <c r="M517" s="22"/>
      <c r="N517" s="22"/>
      <c r="O517" s="22"/>
      <c r="P517" s="22"/>
      <c r="Q517" s="22"/>
      <c r="R517" s="23"/>
      <c r="S517" s="22"/>
      <c r="T517" s="22"/>
      <c r="U517" s="22"/>
      <c r="V517" s="22"/>
      <c r="W517" s="24"/>
      <c r="X517" s="24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  <c r="AM517" s="22"/>
      <c r="AN517" s="22"/>
      <c r="AO517" s="22"/>
      <c r="AP517" s="22"/>
      <c r="AQ517" s="22"/>
      <c r="AR517" s="22"/>
      <c r="AS517" s="22"/>
      <c r="AT517" s="22"/>
      <c r="AU517" s="22"/>
      <c r="AV517" s="22"/>
      <c r="AW517" s="22"/>
      <c r="AX517" s="22"/>
      <c r="AY517" s="22"/>
      <c r="AZ517" s="22"/>
      <c r="BA517" s="22"/>
      <c r="BB517" s="22"/>
      <c r="BC517" s="22"/>
      <c r="BD517" s="22"/>
      <c r="BE517" s="22"/>
      <c r="BF517" s="22"/>
      <c r="BG517" s="22"/>
      <c r="BH517" s="22"/>
      <c r="BI517" s="22"/>
    </row>
    <row r="518">
      <c r="A518" s="25"/>
      <c r="B518" s="50"/>
      <c r="C518" s="56"/>
      <c r="D518" s="120"/>
      <c r="E518" s="53"/>
      <c r="H518" s="106"/>
      <c r="I518" s="72"/>
      <c r="J518" s="21"/>
      <c r="K518" s="21"/>
      <c r="L518" s="21"/>
      <c r="M518" s="22"/>
      <c r="N518" s="22"/>
      <c r="O518" s="22"/>
      <c r="P518" s="22"/>
      <c r="Q518" s="22"/>
      <c r="R518" s="23"/>
      <c r="S518" s="22"/>
      <c r="T518" s="22"/>
      <c r="U518" s="22"/>
      <c r="V518" s="22"/>
      <c r="W518" s="24"/>
      <c r="X518" s="24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  <c r="AM518" s="22"/>
      <c r="AN518" s="22"/>
      <c r="AO518" s="22"/>
      <c r="AP518" s="22"/>
      <c r="AQ518" s="22"/>
      <c r="AR518" s="22"/>
      <c r="AS518" s="22"/>
      <c r="AT518" s="22"/>
      <c r="AU518" s="22"/>
      <c r="AV518" s="22"/>
      <c r="AW518" s="22"/>
      <c r="AX518" s="22"/>
      <c r="AY518" s="22"/>
      <c r="AZ518" s="22"/>
      <c r="BA518" s="22"/>
      <c r="BB518" s="22"/>
      <c r="BC518" s="22"/>
      <c r="BD518" s="22"/>
      <c r="BE518" s="22"/>
      <c r="BF518" s="22"/>
      <c r="BG518" s="22"/>
      <c r="BH518" s="22"/>
      <c r="BI518" s="22"/>
    </row>
    <row r="519">
      <c r="A519" s="25"/>
      <c r="B519" s="50"/>
      <c r="C519" s="56"/>
      <c r="D519" s="120"/>
      <c r="E519" s="53"/>
      <c r="H519" s="106"/>
      <c r="I519" s="72"/>
      <c r="J519" s="21"/>
      <c r="K519" s="21"/>
      <c r="L519" s="21"/>
      <c r="M519" s="22"/>
      <c r="N519" s="22"/>
      <c r="O519" s="22"/>
      <c r="P519" s="22"/>
      <c r="Q519" s="22"/>
      <c r="R519" s="23"/>
      <c r="S519" s="22"/>
      <c r="T519" s="22"/>
      <c r="U519" s="22"/>
      <c r="V519" s="22"/>
      <c r="W519" s="24"/>
      <c r="X519" s="24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  <c r="BA519" s="22"/>
      <c r="BB519" s="22"/>
      <c r="BC519" s="22"/>
      <c r="BD519" s="22"/>
      <c r="BE519" s="22"/>
      <c r="BF519" s="22"/>
      <c r="BG519" s="22"/>
      <c r="BH519" s="22"/>
      <c r="BI519" s="22"/>
    </row>
    <row r="520">
      <c r="A520" s="25"/>
      <c r="B520" s="50"/>
      <c r="C520" s="56"/>
      <c r="D520" s="120"/>
      <c r="E520" s="53"/>
      <c r="H520" s="106"/>
      <c r="I520" s="72"/>
      <c r="J520" s="21"/>
      <c r="K520" s="21"/>
      <c r="L520" s="21"/>
      <c r="M520" s="22"/>
      <c r="N520" s="22"/>
      <c r="O520" s="22"/>
      <c r="P520" s="22"/>
      <c r="Q520" s="22"/>
      <c r="R520" s="23"/>
      <c r="S520" s="22"/>
      <c r="T520" s="22"/>
      <c r="U520" s="22"/>
      <c r="V520" s="22"/>
      <c r="W520" s="24"/>
      <c r="X520" s="24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  <c r="AO520" s="22"/>
      <c r="AP520" s="22"/>
      <c r="AQ520" s="22"/>
      <c r="AR520" s="22"/>
      <c r="AS520" s="22"/>
      <c r="AT520" s="22"/>
      <c r="AU520" s="22"/>
      <c r="AV520" s="22"/>
      <c r="AW520" s="22"/>
      <c r="AX520" s="22"/>
      <c r="AY520" s="22"/>
      <c r="AZ520" s="22"/>
      <c r="BA520" s="22"/>
      <c r="BB520" s="22"/>
      <c r="BC520" s="22"/>
      <c r="BD520" s="22"/>
      <c r="BE520" s="22"/>
      <c r="BF520" s="22"/>
      <c r="BG520" s="22"/>
      <c r="BH520" s="22"/>
      <c r="BI520" s="22"/>
    </row>
    <row r="521">
      <c r="A521" s="25"/>
      <c r="B521" s="50"/>
      <c r="C521" s="56"/>
      <c r="D521" s="120"/>
      <c r="E521" s="53"/>
      <c r="H521" s="106"/>
      <c r="I521" s="72"/>
      <c r="J521" s="21"/>
      <c r="K521" s="21"/>
      <c r="L521" s="21"/>
      <c r="M521" s="22"/>
      <c r="N521" s="22"/>
      <c r="O521" s="22"/>
      <c r="P521" s="22"/>
      <c r="Q521" s="22"/>
      <c r="R521" s="23"/>
      <c r="S521" s="22"/>
      <c r="T521" s="22"/>
      <c r="U521" s="22"/>
      <c r="V521" s="22"/>
      <c r="W521" s="24"/>
      <c r="X521" s="24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  <c r="AM521" s="22"/>
      <c r="AN521" s="22"/>
      <c r="AO521" s="22"/>
      <c r="AP521" s="22"/>
      <c r="AQ521" s="22"/>
      <c r="AR521" s="22"/>
      <c r="AS521" s="22"/>
      <c r="AT521" s="22"/>
      <c r="AU521" s="22"/>
      <c r="AV521" s="22"/>
      <c r="AW521" s="22"/>
      <c r="AX521" s="22"/>
      <c r="AY521" s="22"/>
      <c r="AZ521" s="22"/>
      <c r="BA521" s="22"/>
      <c r="BB521" s="22"/>
      <c r="BC521" s="22"/>
      <c r="BD521" s="22"/>
      <c r="BE521" s="22"/>
      <c r="BF521" s="22"/>
      <c r="BG521" s="22"/>
      <c r="BH521" s="22"/>
      <c r="BI521" s="22"/>
    </row>
    <row r="522">
      <c r="A522" s="25"/>
      <c r="B522" s="50"/>
      <c r="C522" s="56"/>
      <c r="D522" s="120"/>
      <c r="E522" s="53"/>
      <c r="H522" s="106"/>
      <c r="I522" s="72"/>
      <c r="J522" s="21"/>
      <c r="K522" s="21"/>
      <c r="L522" s="21"/>
      <c r="M522" s="22"/>
      <c r="N522" s="22"/>
      <c r="O522" s="22"/>
      <c r="P522" s="22"/>
      <c r="Q522" s="22"/>
      <c r="R522" s="23"/>
      <c r="S522" s="22"/>
      <c r="T522" s="22"/>
      <c r="U522" s="22"/>
      <c r="V522" s="22"/>
      <c r="W522" s="24"/>
      <c r="X522" s="24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  <c r="AM522" s="22"/>
      <c r="AN522" s="22"/>
      <c r="AO522" s="22"/>
      <c r="AP522" s="22"/>
      <c r="AQ522" s="22"/>
      <c r="AR522" s="22"/>
      <c r="AS522" s="22"/>
      <c r="AT522" s="22"/>
      <c r="AU522" s="22"/>
      <c r="AV522" s="22"/>
      <c r="AW522" s="22"/>
      <c r="AX522" s="22"/>
      <c r="AY522" s="22"/>
      <c r="AZ522" s="22"/>
      <c r="BA522" s="22"/>
      <c r="BB522" s="22"/>
      <c r="BC522" s="22"/>
      <c r="BD522" s="22"/>
      <c r="BE522" s="22"/>
      <c r="BF522" s="22"/>
      <c r="BG522" s="22"/>
      <c r="BH522" s="22"/>
      <c r="BI522" s="22"/>
    </row>
    <row r="523">
      <c r="A523" s="25"/>
      <c r="B523" s="50"/>
      <c r="C523" s="56"/>
      <c r="D523" s="120"/>
      <c r="E523" s="53"/>
      <c r="H523" s="106"/>
      <c r="I523" s="72"/>
      <c r="J523" s="21"/>
      <c r="K523" s="21"/>
      <c r="L523" s="21"/>
      <c r="M523" s="22"/>
      <c r="N523" s="22"/>
      <c r="O523" s="22"/>
      <c r="P523" s="22"/>
      <c r="Q523" s="22"/>
      <c r="R523" s="23"/>
      <c r="S523" s="22"/>
      <c r="T523" s="22"/>
      <c r="U523" s="22"/>
      <c r="V523" s="22"/>
      <c r="W523" s="24"/>
      <c r="X523" s="24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  <c r="BA523" s="22"/>
      <c r="BB523" s="22"/>
      <c r="BC523" s="22"/>
      <c r="BD523" s="22"/>
      <c r="BE523" s="22"/>
      <c r="BF523" s="22"/>
      <c r="BG523" s="22"/>
      <c r="BH523" s="22"/>
      <c r="BI523" s="22"/>
    </row>
    <row r="524">
      <c r="A524" s="25"/>
      <c r="B524" s="50"/>
      <c r="C524" s="56"/>
      <c r="D524" s="120"/>
      <c r="E524" s="53"/>
      <c r="H524" s="106"/>
      <c r="I524" s="72"/>
      <c r="J524" s="21"/>
      <c r="K524" s="21"/>
      <c r="L524" s="21"/>
      <c r="M524" s="22"/>
      <c r="N524" s="22"/>
      <c r="O524" s="22"/>
      <c r="P524" s="22"/>
      <c r="Q524" s="22"/>
      <c r="R524" s="23"/>
      <c r="S524" s="22"/>
      <c r="T524" s="22"/>
      <c r="U524" s="22"/>
      <c r="V524" s="22"/>
      <c r="W524" s="24"/>
      <c r="X524" s="24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2"/>
      <c r="AO524" s="22"/>
      <c r="AP524" s="22"/>
      <c r="AQ524" s="22"/>
      <c r="AR524" s="22"/>
      <c r="AS524" s="22"/>
      <c r="AT524" s="22"/>
      <c r="AU524" s="22"/>
      <c r="AV524" s="22"/>
      <c r="AW524" s="22"/>
      <c r="AX524" s="22"/>
      <c r="AY524" s="22"/>
      <c r="AZ524" s="22"/>
      <c r="BA524" s="22"/>
      <c r="BB524" s="22"/>
      <c r="BC524" s="22"/>
      <c r="BD524" s="22"/>
      <c r="BE524" s="22"/>
      <c r="BF524" s="22"/>
      <c r="BG524" s="22"/>
      <c r="BH524" s="22"/>
      <c r="BI524" s="22"/>
    </row>
    <row r="525">
      <c r="A525" s="25"/>
      <c r="B525" s="50"/>
      <c r="C525" s="56"/>
      <c r="D525" s="120"/>
      <c r="E525" s="53"/>
      <c r="H525" s="106"/>
      <c r="I525" s="72"/>
      <c r="J525" s="21"/>
      <c r="K525" s="21"/>
      <c r="L525" s="21"/>
      <c r="M525" s="22"/>
      <c r="N525" s="22"/>
      <c r="O525" s="22"/>
      <c r="P525" s="22"/>
      <c r="Q525" s="22"/>
      <c r="R525" s="23"/>
      <c r="S525" s="22"/>
      <c r="T525" s="22"/>
      <c r="U525" s="22"/>
      <c r="V525" s="22"/>
      <c r="W525" s="24"/>
      <c r="X525" s="24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22"/>
      <c r="AN525" s="22"/>
      <c r="AO525" s="22"/>
      <c r="AP525" s="22"/>
      <c r="AQ525" s="22"/>
      <c r="AR525" s="22"/>
      <c r="AS525" s="22"/>
      <c r="AT525" s="22"/>
      <c r="AU525" s="22"/>
      <c r="AV525" s="22"/>
      <c r="AW525" s="22"/>
      <c r="AX525" s="22"/>
      <c r="AY525" s="22"/>
      <c r="AZ525" s="22"/>
      <c r="BA525" s="22"/>
      <c r="BB525" s="22"/>
      <c r="BC525" s="22"/>
      <c r="BD525" s="22"/>
      <c r="BE525" s="22"/>
      <c r="BF525" s="22"/>
      <c r="BG525" s="22"/>
      <c r="BH525" s="22"/>
      <c r="BI525" s="22"/>
    </row>
    <row r="526">
      <c r="A526" s="25"/>
      <c r="B526" s="50"/>
      <c r="C526" s="56"/>
      <c r="D526" s="120"/>
      <c r="E526" s="53"/>
      <c r="H526" s="106"/>
      <c r="I526" s="72"/>
      <c r="J526" s="21"/>
      <c r="K526" s="21"/>
      <c r="L526" s="21"/>
      <c r="M526" s="22"/>
      <c r="N526" s="22"/>
      <c r="O526" s="22"/>
      <c r="P526" s="22"/>
      <c r="Q526" s="22"/>
      <c r="R526" s="23"/>
      <c r="S526" s="22"/>
      <c r="T526" s="22"/>
      <c r="U526" s="22"/>
      <c r="V526" s="22"/>
      <c r="W526" s="24"/>
      <c r="X526" s="24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  <c r="AZ526" s="22"/>
      <c r="BA526" s="22"/>
      <c r="BB526" s="22"/>
      <c r="BC526" s="22"/>
      <c r="BD526" s="22"/>
      <c r="BE526" s="22"/>
      <c r="BF526" s="22"/>
      <c r="BG526" s="22"/>
      <c r="BH526" s="22"/>
      <c r="BI526" s="22"/>
    </row>
    <row r="527">
      <c r="A527" s="25"/>
      <c r="B527" s="50"/>
      <c r="C527" s="56"/>
      <c r="D527" s="120"/>
      <c r="E527" s="53"/>
      <c r="H527" s="106"/>
      <c r="I527" s="72"/>
      <c r="J527" s="21"/>
      <c r="K527" s="21"/>
      <c r="L527" s="21"/>
      <c r="M527" s="22"/>
      <c r="N527" s="22"/>
      <c r="O527" s="22"/>
      <c r="P527" s="22"/>
      <c r="Q527" s="22"/>
      <c r="R527" s="23"/>
      <c r="S527" s="22"/>
      <c r="T527" s="22"/>
      <c r="U527" s="22"/>
      <c r="V527" s="22"/>
      <c r="W527" s="24"/>
      <c r="X527" s="24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  <c r="AZ527" s="22"/>
      <c r="BA527" s="22"/>
      <c r="BB527" s="22"/>
      <c r="BC527" s="22"/>
      <c r="BD527" s="22"/>
      <c r="BE527" s="22"/>
      <c r="BF527" s="22"/>
      <c r="BG527" s="22"/>
      <c r="BH527" s="22"/>
      <c r="BI527" s="22"/>
    </row>
    <row r="528">
      <c r="A528" s="25"/>
      <c r="B528" s="50"/>
      <c r="C528" s="56"/>
      <c r="D528" s="120"/>
      <c r="E528" s="53"/>
      <c r="H528" s="106"/>
      <c r="I528" s="72"/>
      <c r="J528" s="21"/>
      <c r="K528" s="21"/>
      <c r="L528" s="21"/>
      <c r="M528" s="22"/>
      <c r="N528" s="22"/>
      <c r="O528" s="22"/>
      <c r="P528" s="22"/>
      <c r="Q528" s="22"/>
      <c r="R528" s="23"/>
      <c r="S528" s="22"/>
      <c r="T528" s="22"/>
      <c r="U528" s="22"/>
      <c r="V528" s="22"/>
      <c r="W528" s="24"/>
      <c r="X528" s="24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  <c r="AP528" s="22"/>
      <c r="AQ528" s="22"/>
      <c r="AR528" s="22"/>
      <c r="AS528" s="22"/>
      <c r="AT528" s="22"/>
      <c r="AU528" s="22"/>
      <c r="AV528" s="22"/>
      <c r="AW528" s="22"/>
      <c r="AX528" s="22"/>
      <c r="AY528" s="22"/>
      <c r="AZ528" s="22"/>
      <c r="BA528" s="22"/>
      <c r="BB528" s="22"/>
      <c r="BC528" s="22"/>
      <c r="BD528" s="22"/>
      <c r="BE528" s="22"/>
      <c r="BF528" s="22"/>
      <c r="BG528" s="22"/>
      <c r="BH528" s="22"/>
      <c r="BI528" s="22"/>
    </row>
    <row r="529">
      <c r="A529" s="25"/>
      <c r="B529" s="50"/>
      <c r="C529" s="56"/>
      <c r="D529" s="120"/>
      <c r="E529" s="53"/>
      <c r="H529" s="106"/>
      <c r="I529" s="72"/>
      <c r="J529" s="21"/>
      <c r="K529" s="21"/>
      <c r="L529" s="21"/>
      <c r="M529" s="22"/>
      <c r="N529" s="22"/>
      <c r="O529" s="22"/>
      <c r="P529" s="22"/>
      <c r="Q529" s="22"/>
      <c r="R529" s="23"/>
      <c r="S529" s="22"/>
      <c r="T529" s="22"/>
      <c r="U529" s="22"/>
      <c r="V529" s="22"/>
      <c r="W529" s="24"/>
      <c r="X529" s="24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  <c r="AZ529" s="22"/>
      <c r="BA529" s="22"/>
      <c r="BB529" s="22"/>
      <c r="BC529" s="22"/>
      <c r="BD529" s="22"/>
      <c r="BE529" s="22"/>
      <c r="BF529" s="22"/>
      <c r="BG529" s="22"/>
      <c r="BH529" s="22"/>
      <c r="BI529" s="22"/>
    </row>
    <row r="530">
      <c r="A530" s="25"/>
      <c r="B530" s="50"/>
      <c r="C530" s="56"/>
      <c r="D530" s="120"/>
      <c r="E530" s="53"/>
      <c r="H530" s="106"/>
      <c r="I530" s="72"/>
      <c r="J530" s="21"/>
      <c r="K530" s="21"/>
      <c r="L530" s="21"/>
      <c r="M530" s="22"/>
      <c r="N530" s="22"/>
      <c r="O530" s="22"/>
      <c r="P530" s="22"/>
      <c r="Q530" s="22"/>
      <c r="R530" s="23"/>
      <c r="S530" s="22"/>
      <c r="T530" s="22"/>
      <c r="U530" s="22"/>
      <c r="V530" s="22"/>
      <c r="W530" s="24"/>
      <c r="X530" s="24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  <c r="AZ530" s="22"/>
      <c r="BA530" s="22"/>
      <c r="BB530" s="22"/>
      <c r="BC530" s="22"/>
      <c r="BD530" s="22"/>
      <c r="BE530" s="22"/>
      <c r="BF530" s="22"/>
      <c r="BG530" s="22"/>
      <c r="BH530" s="22"/>
      <c r="BI530" s="22"/>
    </row>
    <row r="531">
      <c r="A531" s="25"/>
      <c r="B531" s="50"/>
      <c r="C531" s="56"/>
      <c r="D531" s="120"/>
      <c r="E531" s="53"/>
      <c r="H531" s="106"/>
      <c r="I531" s="72"/>
      <c r="J531" s="21"/>
      <c r="K531" s="21"/>
      <c r="L531" s="21"/>
      <c r="M531" s="22"/>
      <c r="N531" s="22"/>
      <c r="O531" s="22"/>
      <c r="P531" s="22"/>
      <c r="Q531" s="22"/>
      <c r="R531" s="23"/>
      <c r="S531" s="22"/>
      <c r="T531" s="22"/>
      <c r="U531" s="22"/>
      <c r="V531" s="22"/>
      <c r="W531" s="24"/>
      <c r="X531" s="24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  <c r="AZ531" s="22"/>
      <c r="BA531" s="22"/>
      <c r="BB531" s="22"/>
      <c r="BC531" s="22"/>
      <c r="BD531" s="22"/>
      <c r="BE531" s="22"/>
      <c r="BF531" s="22"/>
      <c r="BG531" s="22"/>
      <c r="BH531" s="22"/>
      <c r="BI531" s="22"/>
    </row>
    <row r="532">
      <c r="A532" s="25"/>
      <c r="B532" s="50"/>
      <c r="C532" s="56"/>
      <c r="D532" s="120"/>
      <c r="E532" s="53"/>
      <c r="H532" s="106"/>
      <c r="I532" s="72"/>
      <c r="J532" s="21"/>
      <c r="K532" s="21"/>
      <c r="L532" s="21"/>
      <c r="M532" s="22"/>
      <c r="N532" s="22"/>
      <c r="O532" s="22"/>
      <c r="P532" s="22"/>
      <c r="Q532" s="22"/>
      <c r="R532" s="23"/>
      <c r="S532" s="22"/>
      <c r="T532" s="22"/>
      <c r="U532" s="22"/>
      <c r="V532" s="22"/>
      <c r="W532" s="24"/>
      <c r="X532" s="24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2"/>
      <c r="AW532" s="22"/>
      <c r="AX532" s="22"/>
      <c r="AY532" s="22"/>
      <c r="AZ532" s="22"/>
      <c r="BA532" s="22"/>
      <c r="BB532" s="22"/>
      <c r="BC532" s="22"/>
      <c r="BD532" s="22"/>
      <c r="BE532" s="22"/>
      <c r="BF532" s="22"/>
      <c r="BG532" s="22"/>
      <c r="BH532" s="22"/>
      <c r="BI532" s="22"/>
    </row>
    <row r="533">
      <c r="A533" s="25"/>
      <c r="B533" s="50"/>
      <c r="C533" s="56"/>
      <c r="D533" s="120"/>
      <c r="E533" s="53"/>
      <c r="H533" s="106"/>
      <c r="I533" s="72"/>
      <c r="J533" s="21"/>
      <c r="K533" s="21"/>
      <c r="L533" s="21"/>
      <c r="M533" s="22"/>
      <c r="N533" s="22"/>
      <c r="O533" s="22"/>
      <c r="P533" s="22"/>
      <c r="Q533" s="22"/>
      <c r="R533" s="23"/>
      <c r="S533" s="22"/>
      <c r="T533" s="22"/>
      <c r="U533" s="22"/>
      <c r="V533" s="22"/>
      <c r="W533" s="24"/>
      <c r="X533" s="24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  <c r="AZ533" s="22"/>
      <c r="BA533" s="22"/>
      <c r="BB533" s="22"/>
      <c r="BC533" s="22"/>
      <c r="BD533" s="22"/>
      <c r="BE533" s="22"/>
      <c r="BF533" s="22"/>
      <c r="BG533" s="22"/>
      <c r="BH533" s="22"/>
      <c r="BI533" s="22"/>
    </row>
    <row r="534">
      <c r="A534" s="25"/>
      <c r="B534" s="50"/>
      <c r="C534" s="56"/>
      <c r="D534" s="120"/>
      <c r="E534" s="53"/>
      <c r="H534" s="106"/>
      <c r="I534" s="72"/>
      <c r="J534" s="21"/>
      <c r="K534" s="21"/>
      <c r="L534" s="21"/>
      <c r="M534" s="22"/>
      <c r="N534" s="22"/>
      <c r="O534" s="22"/>
      <c r="P534" s="22"/>
      <c r="Q534" s="22"/>
      <c r="R534" s="23"/>
      <c r="S534" s="22"/>
      <c r="T534" s="22"/>
      <c r="U534" s="22"/>
      <c r="V534" s="22"/>
      <c r="W534" s="24"/>
      <c r="X534" s="24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  <c r="AM534" s="22"/>
      <c r="AN534" s="22"/>
      <c r="AO534" s="22"/>
      <c r="AP534" s="22"/>
      <c r="AQ534" s="22"/>
      <c r="AR534" s="22"/>
      <c r="AS534" s="22"/>
      <c r="AT534" s="22"/>
      <c r="AU534" s="22"/>
      <c r="AV534" s="22"/>
      <c r="AW534" s="22"/>
      <c r="AX534" s="22"/>
      <c r="AY534" s="22"/>
      <c r="AZ534" s="22"/>
      <c r="BA534" s="22"/>
      <c r="BB534" s="22"/>
      <c r="BC534" s="22"/>
      <c r="BD534" s="22"/>
      <c r="BE534" s="22"/>
      <c r="BF534" s="22"/>
      <c r="BG534" s="22"/>
      <c r="BH534" s="22"/>
      <c r="BI534" s="22"/>
    </row>
    <row r="535">
      <c r="A535" s="25"/>
      <c r="B535" s="50"/>
      <c r="C535" s="56"/>
      <c r="D535" s="120"/>
      <c r="E535" s="53"/>
      <c r="H535" s="106"/>
      <c r="I535" s="72"/>
      <c r="J535" s="21"/>
      <c r="K535" s="21"/>
      <c r="L535" s="21"/>
      <c r="M535" s="22"/>
      <c r="N535" s="22"/>
      <c r="O535" s="22"/>
      <c r="P535" s="22"/>
      <c r="Q535" s="22"/>
      <c r="R535" s="23"/>
      <c r="S535" s="22"/>
      <c r="T535" s="22"/>
      <c r="U535" s="22"/>
      <c r="V535" s="22"/>
      <c r="W535" s="24"/>
      <c r="X535" s="24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  <c r="BA535" s="22"/>
      <c r="BB535" s="22"/>
      <c r="BC535" s="22"/>
      <c r="BD535" s="22"/>
      <c r="BE535" s="22"/>
      <c r="BF535" s="22"/>
      <c r="BG535" s="22"/>
      <c r="BH535" s="22"/>
      <c r="BI535" s="22"/>
    </row>
    <row r="536">
      <c r="A536" s="25"/>
      <c r="B536" s="50"/>
      <c r="C536" s="56"/>
      <c r="D536" s="120"/>
      <c r="E536" s="53"/>
      <c r="H536" s="106"/>
      <c r="I536" s="72"/>
      <c r="J536" s="21"/>
      <c r="K536" s="21"/>
      <c r="L536" s="21"/>
      <c r="M536" s="22"/>
      <c r="N536" s="22"/>
      <c r="O536" s="22"/>
      <c r="P536" s="22"/>
      <c r="Q536" s="22"/>
      <c r="R536" s="23"/>
      <c r="S536" s="22"/>
      <c r="T536" s="22"/>
      <c r="U536" s="22"/>
      <c r="V536" s="22"/>
      <c r="W536" s="24"/>
      <c r="X536" s="24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  <c r="AT536" s="22"/>
      <c r="AU536" s="22"/>
      <c r="AV536" s="22"/>
      <c r="AW536" s="22"/>
      <c r="AX536" s="22"/>
      <c r="AY536" s="22"/>
      <c r="AZ536" s="22"/>
      <c r="BA536" s="22"/>
      <c r="BB536" s="22"/>
      <c r="BC536" s="22"/>
      <c r="BD536" s="22"/>
      <c r="BE536" s="22"/>
      <c r="BF536" s="22"/>
      <c r="BG536" s="22"/>
      <c r="BH536" s="22"/>
      <c r="BI536" s="22"/>
    </row>
    <row r="537">
      <c r="A537" s="25"/>
      <c r="B537" s="50"/>
      <c r="C537" s="56"/>
      <c r="D537" s="120"/>
      <c r="E537" s="53"/>
      <c r="H537" s="106"/>
      <c r="I537" s="72"/>
      <c r="J537" s="21"/>
      <c r="K537" s="21"/>
      <c r="L537" s="21"/>
      <c r="M537" s="22"/>
      <c r="N537" s="22"/>
      <c r="O537" s="22"/>
      <c r="P537" s="22"/>
      <c r="Q537" s="22"/>
      <c r="R537" s="23"/>
      <c r="S537" s="22"/>
      <c r="T537" s="22"/>
      <c r="U537" s="22"/>
      <c r="V537" s="22"/>
      <c r="W537" s="24"/>
      <c r="X537" s="24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  <c r="AM537" s="22"/>
      <c r="AN537" s="22"/>
      <c r="AO537" s="22"/>
      <c r="AP537" s="22"/>
      <c r="AQ537" s="22"/>
      <c r="AR537" s="22"/>
      <c r="AS537" s="22"/>
      <c r="AT537" s="22"/>
      <c r="AU537" s="22"/>
      <c r="AV537" s="22"/>
      <c r="AW537" s="22"/>
      <c r="AX537" s="22"/>
      <c r="AY537" s="22"/>
      <c r="AZ537" s="22"/>
      <c r="BA537" s="22"/>
      <c r="BB537" s="22"/>
      <c r="BC537" s="22"/>
      <c r="BD537" s="22"/>
      <c r="BE537" s="22"/>
      <c r="BF537" s="22"/>
      <c r="BG537" s="22"/>
      <c r="BH537" s="22"/>
      <c r="BI537" s="22"/>
    </row>
    <row r="538">
      <c r="A538" s="25"/>
      <c r="B538" s="50"/>
      <c r="C538" s="56"/>
      <c r="D538" s="120"/>
      <c r="E538" s="53"/>
      <c r="H538" s="106"/>
      <c r="I538" s="72"/>
      <c r="J538" s="21"/>
      <c r="K538" s="21"/>
      <c r="L538" s="21"/>
      <c r="M538" s="22"/>
      <c r="N538" s="22"/>
      <c r="O538" s="22"/>
      <c r="P538" s="22"/>
      <c r="Q538" s="22"/>
      <c r="R538" s="23"/>
      <c r="S538" s="22"/>
      <c r="T538" s="22"/>
      <c r="U538" s="22"/>
      <c r="V538" s="22"/>
      <c r="W538" s="24"/>
      <c r="X538" s="24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  <c r="AZ538" s="22"/>
      <c r="BA538" s="22"/>
      <c r="BB538" s="22"/>
      <c r="BC538" s="22"/>
      <c r="BD538" s="22"/>
      <c r="BE538" s="22"/>
      <c r="BF538" s="22"/>
      <c r="BG538" s="22"/>
      <c r="BH538" s="22"/>
      <c r="BI538" s="22"/>
    </row>
    <row r="539">
      <c r="A539" s="25"/>
      <c r="B539" s="50"/>
      <c r="C539" s="56"/>
      <c r="D539" s="120"/>
      <c r="E539" s="53"/>
      <c r="H539" s="106"/>
      <c r="I539" s="72"/>
      <c r="J539" s="21"/>
      <c r="K539" s="21"/>
      <c r="L539" s="21"/>
      <c r="M539" s="22"/>
      <c r="N539" s="22"/>
      <c r="O539" s="22"/>
      <c r="P539" s="22"/>
      <c r="Q539" s="22"/>
      <c r="R539" s="23"/>
      <c r="S539" s="22"/>
      <c r="T539" s="22"/>
      <c r="U539" s="22"/>
      <c r="V539" s="22"/>
      <c r="W539" s="24"/>
      <c r="X539" s="24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  <c r="BA539" s="22"/>
      <c r="BB539" s="22"/>
      <c r="BC539" s="22"/>
      <c r="BD539" s="22"/>
      <c r="BE539" s="22"/>
      <c r="BF539" s="22"/>
      <c r="BG539" s="22"/>
      <c r="BH539" s="22"/>
      <c r="BI539" s="22"/>
    </row>
    <row r="540">
      <c r="A540" s="25"/>
      <c r="B540" s="50"/>
      <c r="C540" s="56"/>
      <c r="D540" s="120"/>
      <c r="E540" s="53"/>
      <c r="H540" s="106"/>
      <c r="I540" s="72"/>
      <c r="J540" s="21"/>
      <c r="K540" s="21"/>
      <c r="L540" s="21"/>
      <c r="M540" s="22"/>
      <c r="N540" s="22"/>
      <c r="O540" s="22"/>
      <c r="P540" s="22"/>
      <c r="Q540" s="22"/>
      <c r="R540" s="23"/>
      <c r="S540" s="22"/>
      <c r="T540" s="22"/>
      <c r="U540" s="22"/>
      <c r="V540" s="22"/>
      <c r="W540" s="24"/>
      <c r="X540" s="24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2"/>
      <c r="AN540" s="22"/>
      <c r="AO540" s="22"/>
      <c r="AP540" s="22"/>
      <c r="AQ540" s="22"/>
      <c r="AR540" s="22"/>
      <c r="AS540" s="22"/>
      <c r="AT540" s="22"/>
      <c r="AU540" s="22"/>
      <c r="AV540" s="22"/>
      <c r="AW540" s="22"/>
      <c r="AX540" s="22"/>
      <c r="AY540" s="22"/>
      <c r="AZ540" s="22"/>
      <c r="BA540" s="22"/>
      <c r="BB540" s="22"/>
      <c r="BC540" s="22"/>
      <c r="BD540" s="22"/>
      <c r="BE540" s="22"/>
      <c r="BF540" s="22"/>
      <c r="BG540" s="22"/>
      <c r="BH540" s="22"/>
      <c r="BI540" s="22"/>
    </row>
    <row r="541">
      <c r="A541" s="25"/>
      <c r="B541" s="50"/>
      <c r="C541" s="56"/>
      <c r="D541" s="120"/>
      <c r="E541" s="53"/>
      <c r="H541" s="106"/>
      <c r="I541" s="72"/>
      <c r="J541" s="21"/>
      <c r="K541" s="21"/>
      <c r="L541" s="21"/>
      <c r="M541" s="22"/>
      <c r="N541" s="22"/>
      <c r="O541" s="22"/>
      <c r="P541" s="22"/>
      <c r="Q541" s="22"/>
      <c r="R541" s="23"/>
      <c r="S541" s="22"/>
      <c r="T541" s="22"/>
      <c r="U541" s="22"/>
      <c r="V541" s="22"/>
      <c r="W541" s="24"/>
      <c r="X541" s="24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2"/>
      <c r="AO541" s="22"/>
      <c r="AP541" s="22"/>
      <c r="AQ541" s="22"/>
      <c r="AR541" s="22"/>
      <c r="AS541" s="22"/>
      <c r="AT541" s="22"/>
      <c r="AU541" s="22"/>
      <c r="AV541" s="22"/>
      <c r="AW541" s="22"/>
      <c r="AX541" s="22"/>
      <c r="AY541" s="22"/>
      <c r="AZ541" s="22"/>
      <c r="BA541" s="22"/>
      <c r="BB541" s="22"/>
      <c r="BC541" s="22"/>
      <c r="BD541" s="22"/>
      <c r="BE541" s="22"/>
      <c r="BF541" s="22"/>
      <c r="BG541" s="22"/>
      <c r="BH541" s="22"/>
      <c r="BI541" s="22"/>
    </row>
    <row r="542">
      <c r="A542" s="25"/>
      <c r="B542" s="50"/>
      <c r="C542" s="56"/>
      <c r="D542" s="120"/>
      <c r="E542" s="53"/>
      <c r="H542" s="106"/>
      <c r="I542" s="72"/>
      <c r="J542" s="21"/>
      <c r="K542" s="21"/>
      <c r="L542" s="21"/>
      <c r="M542" s="22"/>
      <c r="N542" s="22"/>
      <c r="O542" s="22"/>
      <c r="P542" s="22"/>
      <c r="Q542" s="22"/>
      <c r="R542" s="23"/>
      <c r="S542" s="22"/>
      <c r="T542" s="22"/>
      <c r="U542" s="22"/>
      <c r="V542" s="22"/>
      <c r="W542" s="24"/>
      <c r="X542" s="24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  <c r="AZ542" s="22"/>
      <c r="BA542" s="22"/>
      <c r="BB542" s="22"/>
      <c r="BC542" s="22"/>
      <c r="BD542" s="22"/>
      <c r="BE542" s="22"/>
      <c r="BF542" s="22"/>
      <c r="BG542" s="22"/>
      <c r="BH542" s="22"/>
      <c r="BI542" s="22"/>
    </row>
    <row r="543">
      <c r="A543" s="25"/>
      <c r="B543" s="50"/>
      <c r="C543" s="56"/>
      <c r="D543" s="120"/>
      <c r="E543" s="53"/>
      <c r="H543" s="106"/>
      <c r="I543" s="72"/>
      <c r="J543" s="21"/>
      <c r="K543" s="21"/>
      <c r="L543" s="21"/>
      <c r="M543" s="22"/>
      <c r="N543" s="22"/>
      <c r="O543" s="22"/>
      <c r="P543" s="22"/>
      <c r="Q543" s="22"/>
      <c r="R543" s="23"/>
      <c r="S543" s="22"/>
      <c r="T543" s="22"/>
      <c r="U543" s="22"/>
      <c r="V543" s="22"/>
      <c r="W543" s="24"/>
      <c r="X543" s="24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2"/>
      <c r="AW543" s="22"/>
      <c r="AX543" s="22"/>
      <c r="AY543" s="22"/>
      <c r="AZ543" s="22"/>
      <c r="BA543" s="22"/>
      <c r="BB543" s="22"/>
      <c r="BC543" s="22"/>
      <c r="BD543" s="22"/>
      <c r="BE543" s="22"/>
      <c r="BF543" s="22"/>
      <c r="BG543" s="22"/>
      <c r="BH543" s="22"/>
      <c r="BI543" s="22"/>
    </row>
    <row r="544">
      <c r="A544" s="25"/>
      <c r="B544" s="50"/>
      <c r="C544" s="56"/>
      <c r="D544" s="120"/>
      <c r="E544" s="53"/>
      <c r="H544" s="106"/>
      <c r="I544" s="72"/>
      <c r="J544" s="21"/>
      <c r="K544" s="21"/>
      <c r="L544" s="21"/>
      <c r="M544" s="22"/>
      <c r="N544" s="22"/>
      <c r="O544" s="22"/>
      <c r="P544" s="22"/>
      <c r="Q544" s="22"/>
      <c r="R544" s="23"/>
      <c r="S544" s="22"/>
      <c r="T544" s="22"/>
      <c r="U544" s="22"/>
      <c r="V544" s="22"/>
      <c r="W544" s="24"/>
      <c r="X544" s="24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  <c r="AM544" s="22"/>
      <c r="AN544" s="22"/>
      <c r="AO544" s="22"/>
      <c r="AP544" s="22"/>
      <c r="AQ544" s="22"/>
      <c r="AR544" s="22"/>
      <c r="AS544" s="22"/>
      <c r="AT544" s="22"/>
      <c r="AU544" s="22"/>
      <c r="AV544" s="22"/>
      <c r="AW544" s="22"/>
      <c r="AX544" s="22"/>
      <c r="AY544" s="22"/>
      <c r="AZ544" s="22"/>
      <c r="BA544" s="22"/>
      <c r="BB544" s="22"/>
      <c r="BC544" s="22"/>
      <c r="BD544" s="22"/>
      <c r="BE544" s="22"/>
      <c r="BF544" s="22"/>
      <c r="BG544" s="22"/>
      <c r="BH544" s="22"/>
      <c r="BI544" s="22"/>
    </row>
    <row r="545">
      <c r="A545" s="25"/>
      <c r="B545" s="50"/>
      <c r="C545" s="56"/>
      <c r="D545" s="120"/>
      <c r="E545" s="53"/>
      <c r="H545" s="106"/>
      <c r="I545" s="72"/>
      <c r="J545" s="21"/>
      <c r="K545" s="21"/>
      <c r="L545" s="21"/>
      <c r="M545" s="22"/>
      <c r="N545" s="22"/>
      <c r="O545" s="22"/>
      <c r="P545" s="22"/>
      <c r="Q545" s="22"/>
      <c r="R545" s="23"/>
      <c r="S545" s="22"/>
      <c r="T545" s="22"/>
      <c r="U545" s="22"/>
      <c r="V545" s="22"/>
      <c r="W545" s="24"/>
      <c r="X545" s="24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  <c r="AM545" s="22"/>
      <c r="AN545" s="22"/>
      <c r="AO545" s="22"/>
      <c r="AP545" s="22"/>
      <c r="AQ545" s="22"/>
      <c r="AR545" s="22"/>
      <c r="AS545" s="22"/>
      <c r="AT545" s="22"/>
      <c r="AU545" s="22"/>
      <c r="AV545" s="22"/>
      <c r="AW545" s="22"/>
      <c r="AX545" s="22"/>
      <c r="AY545" s="22"/>
      <c r="AZ545" s="22"/>
      <c r="BA545" s="22"/>
      <c r="BB545" s="22"/>
      <c r="BC545" s="22"/>
      <c r="BD545" s="22"/>
      <c r="BE545" s="22"/>
      <c r="BF545" s="22"/>
      <c r="BG545" s="22"/>
      <c r="BH545" s="22"/>
      <c r="BI545" s="22"/>
    </row>
    <row r="546">
      <c r="A546" s="25"/>
      <c r="B546" s="50"/>
      <c r="C546" s="56"/>
      <c r="D546" s="120"/>
      <c r="E546" s="53"/>
      <c r="H546" s="106"/>
      <c r="I546" s="72"/>
      <c r="J546" s="21"/>
      <c r="K546" s="21"/>
      <c r="L546" s="21"/>
      <c r="M546" s="22"/>
      <c r="N546" s="22"/>
      <c r="O546" s="22"/>
      <c r="P546" s="22"/>
      <c r="Q546" s="22"/>
      <c r="R546" s="23"/>
      <c r="S546" s="22"/>
      <c r="T546" s="22"/>
      <c r="U546" s="22"/>
      <c r="V546" s="22"/>
      <c r="W546" s="24"/>
      <c r="X546" s="24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22"/>
      <c r="AN546" s="22"/>
      <c r="AO546" s="22"/>
      <c r="AP546" s="22"/>
      <c r="AQ546" s="22"/>
      <c r="AR546" s="22"/>
      <c r="AS546" s="22"/>
      <c r="AT546" s="22"/>
      <c r="AU546" s="22"/>
      <c r="AV546" s="22"/>
      <c r="AW546" s="22"/>
      <c r="AX546" s="22"/>
      <c r="AY546" s="22"/>
      <c r="AZ546" s="22"/>
      <c r="BA546" s="22"/>
      <c r="BB546" s="22"/>
      <c r="BC546" s="22"/>
      <c r="BD546" s="22"/>
      <c r="BE546" s="22"/>
      <c r="BF546" s="22"/>
      <c r="BG546" s="22"/>
      <c r="BH546" s="22"/>
      <c r="BI546" s="22"/>
    </row>
    <row r="547">
      <c r="A547" s="25"/>
      <c r="B547" s="50"/>
      <c r="C547" s="56"/>
      <c r="D547" s="120"/>
      <c r="E547" s="53"/>
      <c r="H547" s="106"/>
      <c r="I547" s="72"/>
      <c r="J547" s="21"/>
      <c r="K547" s="21"/>
      <c r="L547" s="21"/>
      <c r="M547" s="22"/>
      <c r="N547" s="22"/>
      <c r="O547" s="22"/>
      <c r="P547" s="22"/>
      <c r="Q547" s="22"/>
      <c r="R547" s="23"/>
      <c r="S547" s="22"/>
      <c r="T547" s="22"/>
      <c r="U547" s="22"/>
      <c r="V547" s="22"/>
      <c r="W547" s="24"/>
      <c r="X547" s="24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  <c r="AO547" s="22"/>
      <c r="AP547" s="22"/>
      <c r="AQ547" s="22"/>
      <c r="AR547" s="22"/>
      <c r="AS547" s="22"/>
      <c r="AT547" s="22"/>
      <c r="AU547" s="22"/>
      <c r="AV547" s="22"/>
      <c r="AW547" s="22"/>
      <c r="AX547" s="22"/>
      <c r="AY547" s="22"/>
      <c r="AZ547" s="22"/>
      <c r="BA547" s="22"/>
      <c r="BB547" s="22"/>
      <c r="BC547" s="22"/>
      <c r="BD547" s="22"/>
      <c r="BE547" s="22"/>
      <c r="BF547" s="22"/>
      <c r="BG547" s="22"/>
      <c r="BH547" s="22"/>
      <c r="BI547" s="22"/>
    </row>
    <row r="548">
      <c r="A548" s="25"/>
      <c r="B548" s="50"/>
      <c r="C548" s="56"/>
      <c r="D548" s="120"/>
      <c r="E548" s="53"/>
      <c r="H548" s="106"/>
      <c r="I548" s="72"/>
      <c r="J548" s="21"/>
      <c r="K548" s="21"/>
      <c r="L548" s="21"/>
      <c r="M548" s="22"/>
      <c r="N548" s="22"/>
      <c r="O548" s="22"/>
      <c r="P548" s="22"/>
      <c r="Q548" s="22"/>
      <c r="R548" s="23"/>
      <c r="S548" s="22"/>
      <c r="T548" s="22"/>
      <c r="U548" s="22"/>
      <c r="V548" s="22"/>
      <c r="W548" s="24"/>
      <c r="X548" s="24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  <c r="AM548" s="22"/>
      <c r="AN548" s="22"/>
      <c r="AO548" s="22"/>
      <c r="AP548" s="22"/>
      <c r="AQ548" s="22"/>
      <c r="AR548" s="22"/>
      <c r="AS548" s="22"/>
      <c r="AT548" s="22"/>
      <c r="AU548" s="22"/>
      <c r="AV548" s="22"/>
      <c r="AW548" s="22"/>
      <c r="AX548" s="22"/>
      <c r="AY548" s="22"/>
      <c r="AZ548" s="22"/>
      <c r="BA548" s="22"/>
      <c r="BB548" s="22"/>
      <c r="BC548" s="22"/>
      <c r="BD548" s="22"/>
      <c r="BE548" s="22"/>
      <c r="BF548" s="22"/>
      <c r="BG548" s="22"/>
      <c r="BH548" s="22"/>
      <c r="BI548" s="22"/>
    </row>
    <row r="549">
      <c r="A549" s="25"/>
      <c r="B549" s="50"/>
      <c r="C549" s="56"/>
      <c r="D549" s="120"/>
      <c r="E549" s="53"/>
      <c r="H549" s="106"/>
      <c r="I549" s="72"/>
      <c r="J549" s="21"/>
      <c r="K549" s="21"/>
      <c r="L549" s="21"/>
      <c r="M549" s="22"/>
      <c r="N549" s="22"/>
      <c r="O549" s="22"/>
      <c r="P549" s="22"/>
      <c r="Q549" s="22"/>
      <c r="R549" s="23"/>
      <c r="S549" s="22"/>
      <c r="T549" s="22"/>
      <c r="U549" s="22"/>
      <c r="V549" s="22"/>
      <c r="W549" s="24"/>
      <c r="X549" s="24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  <c r="AM549" s="22"/>
      <c r="AN549" s="22"/>
      <c r="AO549" s="22"/>
      <c r="AP549" s="22"/>
      <c r="AQ549" s="22"/>
      <c r="AR549" s="22"/>
      <c r="AS549" s="22"/>
      <c r="AT549" s="22"/>
      <c r="AU549" s="22"/>
      <c r="AV549" s="22"/>
      <c r="AW549" s="22"/>
      <c r="AX549" s="22"/>
      <c r="AY549" s="22"/>
      <c r="AZ549" s="22"/>
      <c r="BA549" s="22"/>
      <c r="BB549" s="22"/>
      <c r="BC549" s="22"/>
      <c r="BD549" s="22"/>
      <c r="BE549" s="22"/>
      <c r="BF549" s="22"/>
      <c r="BG549" s="22"/>
      <c r="BH549" s="22"/>
      <c r="BI549" s="22"/>
    </row>
    <row r="550">
      <c r="A550" s="25"/>
      <c r="B550" s="50"/>
      <c r="C550" s="56"/>
      <c r="D550" s="120"/>
      <c r="E550" s="53"/>
      <c r="H550" s="106"/>
      <c r="I550" s="72"/>
      <c r="J550" s="21"/>
      <c r="K550" s="21"/>
      <c r="L550" s="21"/>
      <c r="M550" s="22"/>
      <c r="N550" s="22"/>
      <c r="O550" s="22"/>
      <c r="P550" s="22"/>
      <c r="Q550" s="22"/>
      <c r="R550" s="23"/>
      <c r="S550" s="22"/>
      <c r="T550" s="22"/>
      <c r="U550" s="22"/>
      <c r="V550" s="22"/>
      <c r="W550" s="24"/>
      <c r="X550" s="24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22"/>
      <c r="AN550" s="22"/>
      <c r="AO550" s="22"/>
      <c r="AP550" s="22"/>
      <c r="AQ550" s="22"/>
      <c r="AR550" s="22"/>
      <c r="AS550" s="22"/>
      <c r="AT550" s="22"/>
      <c r="AU550" s="22"/>
      <c r="AV550" s="22"/>
      <c r="AW550" s="22"/>
      <c r="AX550" s="22"/>
      <c r="AY550" s="22"/>
      <c r="AZ550" s="22"/>
      <c r="BA550" s="22"/>
      <c r="BB550" s="22"/>
      <c r="BC550" s="22"/>
      <c r="BD550" s="22"/>
      <c r="BE550" s="22"/>
      <c r="BF550" s="22"/>
      <c r="BG550" s="22"/>
      <c r="BH550" s="22"/>
      <c r="BI550" s="22"/>
    </row>
    <row r="551">
      <c r="A551" s="25"/>
      <c r="B551" s="50"/>
      <c r="C551" s="56"/>
      <c r="D551" s="120"/>
      <c r="E551" s="53"/>
      <c r="H551" s="106"/>
      <c r="I551" s="72"/>
      <c r="J551" s="21"/>
      <c r="K551" s="21"/>
      <c r="L551" s="21"/>
      <c r="M551" s="22"/>
      <c r="N551" s="22"/>
      <c r="O551" s="22"/>
      <c r="P551" s="22"/>
      <c r="Q551" s="22"/>
      <c r="R551" s="23"/>
      <c r="S551" s="22"/>
      <c r="T551" s="22"/>
      <c r="U551" s="22"/>
      <c r="V551" s="22"/>
      <c r="W551" s="24"/>
      <c r="X551" s="24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  <c r="AM551" s="22"/>
      <c r="AN551" s="22"/>
      <c r="AO551" s="22"/>
      <c r="AP551" s="22"/>
      <c r="AQ551" s="22"/>
      <c r="AR551" s="22"/>
      <c r="AS551" s="22"/>
      <c r="AT551" s="22"/>
      <c r="AU551" s="22"/>
      <c r="AV551" s="22"/>
      <c r="AW551" s="22"/>
      <c r="AX551" s="22"/>
      <c r="AY551" s="22"/>
      <c r="AZ551" s="22"/>
      <c r="BA551" s="22"/>
      <c r="BB551" s="22"/>
      <c r="BC551" s="22"/>
      <c r="BD551" s="22"/>
      <c r="BE551" s="22"/>
      <c r="BF551" s="22"/>
      <c r="BG551" s="22"/>
      <c r="BH551" s="22"/>
      <c r="BI551" s="22"/>
    </row>
    <row r="552">
      <c r="A552" s="25"/>
      <c r="B552" s="50"/>
      <c r="C552" s="56"/>
      <c r="D552" s="120"/>
      <c r="E552" s="53"/>
      <c r="H552" s="106"/>
      <c r="I552" s="72"/>
      <c r="J552" s="21"/>
      <c r="K552" s="21"/>
      <c r="L552" s="21"/>
      <c r="M552" s="22"/>
      <c r="N552" s="22"/>
      <c r="O552" s="22"/>
      <c r="P552" s="22"/>
      <c r="Q552" s="22"/>
      <c r="R552" s="23"/>
      <c r="S552" s="22"/>
      <c r="T552" s="22"/>
      <c r="U552" s="22"/>
      <c r="V552" s="22"/>
      <c r="W552" s="24"/>
      <c r="X552" s="24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  <c r="AM552" s="22"/>
      <c r="AN552" s="22"/>
      <c r="AO552" s="22"/>
      <c r="AP552" s="22"/>
      <c r="AQ552" s="22"/>
      <c r="AR552" s="22"/>
      <c r="AS552" s="22"/>
      <c r="AT552" s="22"/>
      <c r="AU552" s="22"/>
      <c r="AV552" s="22"/>
      <c r="AW552" s="22"/>
      <c r="AX552" s="22"/>
      <c r="AY552" s="22"/>
      <c r="AZ552" s="22"/>
      <c r="BA552" s="22"/>
      <c r="BB552" s="22"/>
      <c r="BC552" s="22"/>
      <c r="BD552" s="22"/>
      <c r="BE552" s="22"/>
      <c r="BF552" s="22"/>
      <c r="BG552" s="22"/>
      <c r="BH552" s="22"/>
      <c r="BI552" s="22"/>
    </row>
    <row r="553">
      <c r="A553" s="25"/>
      <c r="B553" s="50"/>
      <c r="C553" s="56"/>
      <c r="D553" s="120"/>
      <c r="E553" s="53"/>
      <c r="H553" s="106"/>
      <c r="I553" s="72"/>
      <c r="J553" s="21"/>
      <c r="K553" s="21"/>
      <c r="L553" s="21"/>
      <c r="M553" s="22"/>
      <c r="N553" s="22"/>
      <c r="O553" s="22"/>
      <c r="P553" s="22"/>
      <c r="Q553" s="22"/>
      <c r="R553" s="23"/>
      <c r="S553" s="22"/>
      <c r="T553" s="22"/>
      <c r="U553" s="22"/>
      <c r="V553" s="22"/>
      <c r="W553" s="24"/>
      <c r="X553" s="24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  <c r="AM553" s="22"/>
      <c r="AN553" s="22"/>
      <c r="AO553" s="22"/>
      <c r="AP553" s="22"/>
      <c r="AQ553" s="22"/>
      <c r="AR553" s="22"/>
      <c r="AS553" s="22"/>
      <c r="AT553" s="22"/>
      <c r="AU553" s="22"/>
      <c r="AV553" s="22"/>
      <c r="AW553" s="22"/>
      <c r="AX553" s="22"/>
      <c r="AY553" s="22"/>
      <c r="AZ553" s="22"/>
      <c r="BA553" s="22"/>
      <c r="BB553" s="22"/>
      <c r="BC553" s="22"/>
      <c r="BD553" s="22"/>
      <c r="BE553" s="22"/>
      <c r="BF553" s="22"/>
      <c r="BG553" s="22"/>
      <c r="BH553" s="22"/>
      <c r="BI553" s="22"/>
    </row>
    <row r="554">
      <c r="A554" s="25"/>
      <c r="B554" s="50"/>
      <c r="C554" s="56"/>
      <c r="D554" s="120"/>
      <c r="E554" s="53"/>
      <c r="H554" s="106"/>
      <c r="I554" s="72"/>
      <c r="J554" s="21"/>
      <c r="K554" s="21"/>
      <c r="L554" s="21"/>
      <c r="M554" s="22"/>
      <c r="N554" s="22"/>
      <c r="O554" s="22"/>
      <c r="P554" s="22"/>
      <c r="Q554" s="22"/>
      <c r="R554" s="23"/>
      <c r="S554" s="22"/>
      <c r="T554" s="22"/>
      <c r="U554" s="22"/>
      <c r="V554" s="22"/>
      <c r="W554" s="24"/>
      <c r="X554" s="24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22"/>
      <c r="AN554" s="22"/>
      <c r="AO554" s="22"/>
      <c r="AP554" s="22"/>
      <c r="AQ554" s="22"/>
      <c r="AR554" s="22"/>
      <c r="AS554" s="22"/>
      <c r="AT554" s="22"/>
      <c r="AU554" s="22"/>
      <c r="AV554" s="22"/>
      <c r="AW554" s="22"/>
      <c r="AX554" s="22"/>
      <c r="AY554" s="22"/>
      <c r="AZ554" s="22"/>
      <c r="BA554" s="22"/>
      <c r="BB554" s="22"/>
      <c r="BC554" s="22"/>
      <c r="BD554" s="22"/>
      <c r="BE554" s="22"/>
      <c r="BF554" s="22"/>
      <c r="BG554" s="22"/>
      <c r="BH554" s="22"/>
      <c r="BI554" s="22"/>
    </row>
    <row r="555">
      <c r="A555" s="25"/>
      <c r="B555" s="50"/>
      <c r="C555" s="56"/>
      <c r="D555" s="120"/>
      <c r="E555" s="53"/>
      <c r="H555" s="106"/>
      <c r="I555" s="72"/>
      <c r="J555" s="21"/>
      <c r="K555" s="21"/>
      <c r="L555" s="21"/>
      <c r="M555" s="22"/>
      <c r="N555" s="22"/>
      <c r="O555" s="22"/>
      <c r="P555" s="22"/>
      <c r="Q555" s="22"/>
      <c r="R555" s="23"/>
      <c r="S555" s="22"/>
      <c r="T555" s="22"/>
      <c r="U555" s="22"/>
      <c r="V555" s="22"/>
      <c r="W555" s="24"/>
      <c r="X555" s="24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  <c r="AM555" s="22"/>
      <c r="AN555" s="22"/>
      <c r="AO555" s="22"/>
      <c r="AP555" s="22"/>
      <c r="AQ555" s="22"/>
      <c r="AR555" s="22"/>
      <c r="AS555" s="22"/>
      <c r="AT555" s="22"/>
      <c r="AU555" s="22"/>
      <c r="AV555" s="22"/>
      <c r="AW555" s="22"/>
      <c r="AX555" s="22"/>
      <c r="AY555" s="22"/>
      <c r="AZ555" s="22"/>
      <c r="BA555" s="22"/>
      <c r="BB555" s="22"/>
      <c r="BC555" s="22"/>
      <c r="BD555" s="22"/>
      <c r="BE555" s="22"/>
      <c r="BF555" s="22"/>
      <c r="BG555" s="22"/>
      <c r="BH555" s="22"/>
      <c r="BI555" s="22"/>
    </row>
    <row r="556">
      <c r="A556" s="25"/>
      <c r="B556" s="50"/>
      <c r="C556" s="56"/>
      <c r="D556" s="120"/>
      <c r="E556" s="53"/>
      <c r="H556" s="106"/>
      <c r="I556" s="72"/>
      <c r="J556" s="21"/>
      <c r="K556" s="21"/>
      <c r="L556" s="21"/>
      <c r="M556" s="22"/>
      <c r="N556" s="22"/>
      <c r="O556" s="22"/>
      <c r="P556" s="22"/>
      <c r="Q556" s="22"/>
      <c r="R556" s="23"/>
      <c r="S556" s="22"/>
      <c r="T556" s="22"/>
      <c r="U556" s="22"/>
      <c r="V556" s="22"/>
      <c r="W556" s="24"/>
      <c r="X556" s="24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  <c r="AM556" s="22"/>
      <c r="AN556" s="22"/>
      <c r="AO556" s="22"/>
      <c r="AP556" s="22"/>
      <c r="AQ556" s="22"/>
      <c r="AR556" s="22"/>
      <c r="AS556" s="22"/>
      <c r="AT556" s="22"/>
      <c r="AU556" s="22"/>
      <c r="AV556" s="22"/>
      <c r="AW556" s="22"/>
      <c r="AX556" s="22"/>
      <c r="AY556" s="22"/>
      <c r="AZ556" s="22"/>
      <c r="BA556" s="22"/>
      <c r="BB556" s="22"/>
      <c r="BC556" s="22"/>
      <c r="BD556" s="22"/>
      <c r="BE556" s="22"/>
      <c r="BF556" s="22"/>
      <c r="BG556" s="22"/>
      <c r="BH556" s="22"/>
      <c r="BI556" s="22"/>
    </row>
    <row r="557">
      <c r="A557" s="25"/>
      <c r="B557" s="50"/>
      <c r="C557" s="56"/>
      <c r="D557" s="120"/>
      <c r="E557" s="53"/>
      <c r="H557" s="106"/>
      <c r="I557" s="72"/>
      <c r="J557" s="21"/>
      <c r="K557" s="21"/>
      <c r="L557" s="21"/>
      <c r="M557" s="22"/>
      <c r="N557" s="22"/>
      <c r="O557" s="22"/>
      <c r="P557" s="22"/>
      <c r="Q557" s="22"/>
      <c r="R557" s="23"/>
      <c r="S557" s="22"/>
      <c r="T557" s="22"/>
      <c r="U557" s="22"/>
      <c r="V557" s="22"/>
      <c r="W557" s="24"/>
      <c r="X557" s="24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  <c r="AM557" s="22"/>
      <c r="AN557" s="22"/>
      <c r="AO557" s="22"/>
      <c r="AP557" s="22"/>
      <c r="AQ557" s="22"/>
      <c r="AR557" s="22"/>
      <c r="AS557" s="22"/>
      <c r="AT557" s="22"/>
      <c r="AU557" s="22"/>
      <c r="AV557" s="22"/>
      <c r="AW557" s="22"/>
      <c r="AX557" s="22"/>
      <c r="AY557" s="22"/>
      <c r="AZ557" s="22"/>
      <c r="BA557" s="22"/>
      <c r="BB557" s="22"/>
      <c r="BC557" s="22"/>
      <c r="BD557" s="22"/>
      <c r="BE557" s="22"/>
      <c r="BF557" s="22"/>
      <c r="BG557" s="22"/>
      <c r="BH557" s="22"/>
      <c r="BI557" s="22"/>
    </row>
    <row r="558">
      <c r="A558" s="25"/>
      <c r="B558" s="50"/>
      <c r="C558" s="56"/>
      <c r="D558" s="120"/>
      <c r="E558" s="53"/>
      <c r="H558" s="106"/>
      <c r="I558" s="72"/>
      <c r="J558" s="21"/>
      <c r="K558" s="21"/>
      <c r="L558" s="21"/>
      <c r="M558" s="22"/>
      <c r="N558" s="22"/>
      <c r="O558" s="22"/>
      <c r="P558" s="22"/>
      <c r="Q558" s="22"/>
      <c r="R558" s="23"/>
      <c r="S558" s="22"/>
      <c r="T558" s="22"/>
      <c r="U558" s="22"/>
      <c r="V558" s="22"/>
      <c r="W558" s="24"/>
      <c r="X558" s="24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  <c r="AM558" s="22"/>
      <c r="AN558" s="22"/>
      <c r="AO558" s="22"/>
      <c r="AP558" s="22"/>
      <c r="AQ558" s="22"/>
      <c r="AR558" s="22"/>
      <c r="AS558" s="22"/>
      <c r="AT558" s="22"/>
      <c r="AU558" s="22"/>
      <c r="AV558" s="22"/>
      <c r="AW558" s="22"/>
      <c r="AX558" s="22"/>
      <c r="AY558" s="22"/>
      <c r="AZ558" s="22"/>
      <c r="BA558" s="22"/>
      <c r="BB558" s="22"/>
      <c r="BC558" s="22"/>
      <c r="BD558" s="22"/>
      <c r="BE558" s="22"/>
      <c r="BF558" s="22"/>
      <c r="BG558" s="22"/>
      <c r="BH558" s="22"/>
      <c r="BI558" s="22"/>
    </row>
    <row r="559">
      <c r="A559" s="25"/>
      <c r="B559" s="50"/>
      <c r="C559" s="56"/>
      <c r="D559" s="120"/>
      <c r="E559" s="53"/>
      <c r="H559" s="106"/>
      <c r="I559" s="72"/>
      <c r="J559" s="21"/>
      <c r="K559" s="21"/>
      <c r="L559" s="21"/>
      <c r="M559" s="22"/>
      <c r="N559" s="22"/>
      <c r="O559" s="22"/>
      <c r="P559" s="22"/>
      <c r="Q559" s="22"/>
      <c r="R559" s="23"/>
      <c r="S559" s="22"/>
      <c r="T559" s="22"/>
      <c r="U559" s="22"/>
      <c r="V559" s="22"/>
      <c r="W559" s="24"/>
      <c r="X559" s="24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2"/>
      <c r="AW559" s="22"/>
      <c r="AX559" s="22"/>
      <c r="AY559" s="22"/>
      <c r="AZ559" s="22"/>
      <c r="BA559" s="22"/>
      <c r="BB559" s="22"/>
      <c r="BC559" s="22"/>
      <c r="BD559" s="22"/>
      <c r="BE559" s="22"/>
      <c r="BF559" s="22"/>
      <c r="BG559" s="22"/>
      <c r="BH559" s="22"/>
      <c r="BI559" s="22"/>
    </row>
    <row r="560">
      <c r="A560" s="25"/>
      <c r="B560" s="50"/>
      <c r="C560" s="56"/>
      <c r="D560" s="120"/>
      <c r="E560" s="53"/>
      <c r="H560" s="106"/>
      <c r="I560" s="72"/>
      <c r="J560" s="21"/>
      <c r="K560" s="21"/>
      <c r="L560" s="21"/>
      <c r="M560" s="22"/>
      <c r="N560" s="22"/>
      <c r="O560" s="22"/>
      <c r="P560" s="22"/>
      <c r="Q560" s="22"/>
      <c r="R560" s="23"/>
      <c r="S560" s="22"/>
      <c r="T560" s="22"/>
      <c r="U560" s="22"/>
      <c r="V560" s="22"/>
      <c r="W560" s="24"/>
      <c r="X560" s="24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22"/>
      <c r="AN560" s="22"/>
      <c r="AO560" s="22"/>
      <c r="AP560" s="22"/>
      <c r="AQ560" s="22"/>
      <c r="AR560" s="22"/>
      <c r="AS560" s="22"/>
      <c r="AT560" s="22"/>
      <c r="AU560" s="22"/>
      <c r="AV560" s="22"/>
      <c r="AW560" s="22"/>
      <c r="AX560" s="22"/>
      <c r="AY560" s="22"/>
      <c r="AZ560" s="22"/>
      <c r="BA560" s="22"/>
      <c r="BB560" s="22"/>
      <c r="BC560" s="22"/>
      <c r="BD560" s="22"/>
      <c r="BE560" s="22"/>
      <c r="BF560" s="22"/>
      <c r="BG560" s="22"/>
      <c r="BH560" s="22"/>
      <c r="BI560" s="22"/>
    </row>
    <row r="561">
      <c r="A561" s="25"/>
      <c r="B561" s="50"/>
      <c r="C561" s="56"/>
      <c r="D561" s="120"/>
      <c r="E561" s="53"/>
      <c r="H561" s="106"/>
      <c r="I561" s="72"/>
      <c r="J561" s="21"/>
      <c r="K561" s="21"/>
      <c r="L561" s="21"/>
      <c r="M561" s="22"/>
      <c r="N561" s="22"/>
      <c r="O561" s="22"/>
      <c r="P561" s="22"/>
      <c r="Q561" s="22"/>
      <c r="R561" s="23"/>
      <c r="S561" s="22"/>
      <c r="T561" s="22"/>
      <c r="U561" s="22"/>
      <c r="V561" s="22"/>
      <c r="W561" s="24"/>
      <c r="X561" s="24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  <c r="AM561" s="22"/>
      <c r="AN561" s="22"/>
      <c r="AO561" s="22"/>
      <c r="AP561" s="22"/>
      <c r="AQ561" s="22"/>
      <c r="AR561" s="22"/>
      <c r="AS561" s="22"/>
      <c r="AT561" s="22"/>
      <c r="AU561" s="22"/>
      <c r="AV561" s="22"/>
      <c r="AW561" s="22"/>
      <c r="AX561" s="22"/>
      <c r="AY561" s="22"/>
      <c r="AZ561" s="22"/>
      <c r="BA561" s="22"/>
      <c r="BB561" s="22"/>
      <c r="BC561" s="22"/>
      <c r="BD561" s="22"/>
      <c r="BE561" s="22"/>
      <c r="BF561" s="22"/>
      <c r="BG561" s="22"/>
      <c r="BH561" s="22"/>
      <c r="BI561" s="22"/>
    </row>
    <row r="562">
      <c r="A562" s="25"/>
      <c r="B562" s="50"/>
      <c r="C562" s="56"/>
      <c r="D562" s="120"/>
      <c r="E562" s="53"/>
      <c r="H562" s="106"/>
      <c r="I562" s="72"/>
      <c r="J562" s="21"/>
      <c r="K562" s="21"/>
      <c r="L562" s="21"/>
      <c r="M562" s="22"/>
      <c r="N562" s="22"/>
      <c r="O562" s="22"/>
      <c r="P562" s="22"/>
      <c r="Q562" s="22"/>
      <c r="R562" s="23"/>
      <c r="S562" s="22"/>
      <c r="T562" s="22"/>
      <c r="U562" s="22"/>
      <c r="V562" s="22"/>
      <c r="W562" s="24"/>
      <c r="X562" s="24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  <c r="AM562" s="22"/>
      <c r="AN562" s="22"/>
      <c r="AO562" s="22"/>
      <c r="AP562" s="22"/>
      <c r="AQ562" s="22"/>
      <c r="AR562" s="22"/>
      <c r="AS562" s="22"/>
      <c r="AT562" s="22"/>
      <c r="AU562" s="22"/>
      <c r="AV562" s="22"/>
      <c r="AW562" s="22"/>
      <c r="AX562" s="22"/>
      <c r="AY562" s="22"/>
      <c r="AZ562" s="22"/>
      <c r="BA562" s="22"/>
      <c r="BB562" s="22"/>
      <c r="BC562" s="22"/>
      <c r="BD562" s="22"/>
      <c r="BE562" s="22"/>
      <c r="BF562" s="22"/>
      <c r="BG562" s="22"/>
      <c r="BH562" s="22"/>
      <c r="BI562" s="22"/>
    </row>
    <row r="563">
      <c r="A563" s="25"/>
      <c r="B563" s="50"/>
      <c r="C563" s="56"/>
      <c r="D563" s="120"/>
      <c r="E563" s="53"/>
      <c r="H563" s="106"/>
      <c r="I563" s="72"/>
      <c r="J563" s="21"/>
      <c r="K563" s="21"/>
      <c r="L563" s="21"/>
      <c r="M563" s="22"/>
      <c r="N563" s="22"/>
      <c r="O563" s="22"/>
      <c r="P563" s="22"/>
      <c r="Q563" s="22"/>
      <c r="R563" s="23"/>
      <c r="S563" s="22"/>
      <c r="T563" s="22"/>
      <c r="U563" s="22"/>
      <c r="V563" s="22"/>
      <c r="W563" s="24"/>
      <c r="X563" s="24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  <c r="AM563" s="22"/>
      <c r="AN563" s="22"/>
      <c r="AO563" s="22"/>
      <c r="AP563" s="22"/>
      <c r="AQ563" s="22"/>
      <c r="AR563" s="22"/>
      <c r="AS563" s="22"/>
      <c r="AT563" s="22"/>
      <c r="AU563" s="22"/>
      <c r="AV563" s="22"/>
      <c r="AW563" s="22"/>
      <c r="AX563" s="22"/>
      <c r="AY563" s="22"/>
      <c r="AZ563" s="22"/>
      <c r="BA563" s="22"/>
      <c r="BB563" s="22"/>
      <c r="BC563" s="22"/>
      <c r="BD563" s="22"/>
      <c r="BE563" s="22"/>
      <c r="BF563" s="22"/>
      <c r="BG563" s="22"/>
      <c r="BH563" s="22"/>
      <c r="BI563" s="22"/>
    </row>
    <row r="564">
      <c r="A564" s="25"/>
      <c r="B564" s="50"/>
      <c r="C564" s="56"/>
      <c r="D564" s="120"/>
      <c r="E564" s="53"/>
      <c r="H564" s="106"/>
      <c r="I564" s="72"/>
      <c r="J564" s="21"/>
      <c r="K564" s="21"/>
      <c r="L564" s="21"/>
      <c r="M564" s="22"/>
      <c r="N564" s="22"/>
      <c r="O564" s="22"/>
      <c r="P564" s="22"/>
      <c r="Q564" s="22"/>
      <c r="R564" s="23"/>
      <c r="S564" s="22"/>
      <c r="T564" s="22"/>
      <c r="U564" s="22"/>
      <c r="V564" s="22"/>
      <c r="W564" s="24"/>
      <c r="X564" s="24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22"/>
      <c r="AN564" s="22"/>
      <c r="AO564" s="22"/>
      <c r="AP564" s="22"/>
      <c r="AQ564" s="22"/>
      <c r="AR564" s="22"/>
      <c r="AS564" s="22"/>
      <c r="AT564" s="22"/>
      <c r="AU564" s="22"/>
      <c r="AV564" s="22"/>
      <c r="AW564" s="22"/>
      <c r="AX564" s="22"/>
      <c r="AY564" s="22"/>
      <c r="AZ564" s="22"/>
      <c r="BA564" s="22"/>
      <c r="BB564" s="22"/>
      <c r="BC564" s="22"/>
      <c r="BD564" s="22"/>
      <c r="BE564" s="22"/>
      <c r="BF564" s="22"/>
      <c r="BG564" s="22"/>
      <c r="BH564" s="22"/>
      <c r="BI564" s="22"/>
    </row>
    <row r="565">
      <c r="A565" s="25"/>
      <c r="B565" s="50"/>
      <c r="C565" s="56"/>
      <c r="D565" s="120"/>
      <c r="E565" s="53"/>
      <c r="H565" s="106"/>
      <c r="I565" s="72"/>
      <c r="J565" s="21"/>
      <c r="K565" s="21"/>
      <c r="L565" s="21"/>
      <c r="M565" s="22"/>
      <c r="N565" s="22"/>
      <c r="O565" s="22"/>
      <c r="P565" s="22"/>
      <c r="Q565" s="22"/>
      <c r="R565" s="23"/>
      <c r="S565" s="22"/>
      <c r="T565" s="22"/>
      <c r="U565" s="22"/>
      <c r="V565" s="22"/>
      <c r="W565" s="24"/>
      <c r="X565" s="24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  <c r="AM565" s="22"/>
      <c r="AN565" s="22"/>
      <c r="AO565" s="22"/>
      <c r="AP565" s="22"/>
      <c r="AQ565" s="22"/>
      <c r="AR565" s="22"/>
      <c r="AS565" s="22"/>
      <c r="AT565" s="22"/>
      <c r="AU565" s="22"/>
      <c r="AV565" s="22"/>
      <c r="AW565" s="22"/>
      <c r="AX565" s="22"/>
      <c r="AY565" s="22"/>
      <c r="AZ565" s="22"/>
      <c r="BA565" s="22"/>
      <c r="BB565" s="22"/>
      <c r="BC565" s="22"/>
      <c r="BD565" s="22"/>
      <c r="BE565" s="22"/>
      <c r="BF565" s="22"/>
      <c r="BG565" s="22"/>
      <c r="BH565" s="22"/>
      <c r="BI565" s="22"/>
    </row>
    <row r="566">
      <c r="A566" s="25"/>
      <c r="B566" s="50"/>
      <c r="C566" s="56"/>
      <c r="D566" s="120"/>
      <c r="E566" s="53"/>
      <c r="H566" s="106"/>
      <c r="I566" s="72"/>
      <c r="J566" s="21"/>
      <c r="K566" s="21"/>
      <c r="L566" s="21"/>
      <c r="M566" s="22"/>
      <c r="N566" s="22"/>
      <c r="O566" s="22"/>
      <c r="P566" s="22"/>
      <c r="Q566" s="22"/>
      <c r="R566" s="23"/>
      <c r="S566" s="22"/>
      <c r="T566" s="22"/>
      <c r="U566" s="22"/>
      <c r="V566" s="22"/>
      <c r="W566" s="24"/>
      <c r="X566" s="24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  <c r="AM566" s="22"/>
      <c r="AN566" s="22"/>
      <c r="AO566" s="22"/>
      <c r="AP566" s="22"/>
      <c r="AQ566" s="22"/>
      <c r="AR566" s="22"/>
      <c r="AS566" s="22"/>
      <c r="AT566" s="22"/>
      <c r="AU566" s="22"/>
      <c r="AV566" s="22"/>
      <c r="AW566" s="22"/>
      <c r="AX566" s="22"/>
      <c r="AY566" s="22"/>
      <c r="AZ566" s="22"/>
      <c r="BA566" s="22"/>
      <c r="BB566" s="22"/>
      <c r="BC566" s="22"/>
      <c r="BD566" s="22"/>
      <c r="BE566" s="22"/>
      <c r="BF566" s="22"/>
      <c r="BG566" s="22"/>
      <c r="BH566" s="22"/>
      <c r="BI566" s="22"/>
    </row>
    <row r="567">
      <c r="A567" s="25"/>
      <c r="B567" s="50"/>
      <c r="C567" s="56"/>
      <c r="D567" s="120"/>
      <c r="E567" s="53"/>
      <c r="H567" s="106"/>
      <c r="I567" s="72"/>
      <c r="J567" s="21"/>
      <c r="K567" s="21"/>
      <c r="L567" s="21"/>
      <c r="M567" s="22"/>
      <c r="N567" s="22"/>
      <c r="O567" s="22"/>
      <c r="P567" s="22"/>
      <c r="Q567" s="22"/>
      <c r="R567" s="23"/>
      <c r="S567" s="22"/>
      <c r="T567" s="22"/>
      <c r="U567" s="22"/>
      <c r="V567" s="22"/>
      <c r="W567" s="24"/>
      <c r="X567" s="24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  <c r="AM567" s="22"/>
      <c r="AN567" s="22"/>
      <c r="AO567" s="22"/>
      <c r="AP567" s="22"/>
      <c r="AQ567" s="22"/>
      <c r="AR567" s="22"/>
      <c r="AS567" s="22"/>
      <c r="AT567" s="22"/>
      <c r="AU567" s="22"/>
      <c r="AV567" s="22"/>
      <c r="AW567" s="22"/>
      <c r="AX567" s="22"/>
      <c r="AY567" s="22"/>
      <c r="AZ567" s="22"/>
      <c r="BA567" s="22"/>
      <c r="BB567" s="22"/>
      <c r="BC567" s="22"/>
      <c r="BD567" s="22"/>
      <c r="BE567" s="22"/>
      <c r="BF567" s="22"/>
      <c r="BG567" s="22"/>
      <c r="BH567" s="22"/>
      <c r="BI567" s="22"/>
    </row>
    <row r="568">
      <c r="A568" s="25"/>
      <c r="B568" s="50"/>
      <c r="C568" s="56"/>
      <c r="D568" s="120"/>
      <c r="E568" s="53"/>
      <c r="H568" s="106"/>
      <c r="I568" s="72"/>
      <c r="J568" s="21"/>
      <c r="K568" s="21"/>
      <c r="L568" s="21"/>
      <c r="M568" s="22"/>
      <c r="N568" s="22"/>
      <c r="O568" s="22"/>
      <c r="P568" s="22"/>
      <c r="Q568" s="22"/>
      <c r="R568" s="23"/>
      <c r="S568" s="22"/>
      <c r="T568" s="22"/>
      <c r="U568" s="22"/>
      <c r="V568" s="22"/>
      <c r="W568" s="24"/>
      <c r="X568" s="24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22"/>
      <c r="AN568" s="22"/>
      <c r="AO568" s="22"/>
      <c r="AP568" s="22"/>
      <c r="AQ568" s="22"/>
      <c r="AR568" s="22"/>
      <c r="AS568" s="22"/>
      <c r="AT568" s="22"/>
      <c r="AU568" s="22"/>
      <c r="AV568" s="22"/>
      <c r="AW568" s="22"/>
      <c r="AX568" s="22"/>
      <c r="AY568" s="22"/>
      <c r="AZ568" s="22"/>
      <c r="BA568" s="22"/>
      <c r="BB568" s="22"/>
      <c r="BC568" s="22"/>
      <c r="BD568" s="22"/>
      <c r="BE568" s="22"/>
      <c r="BF568" s="22"/>
      <c r="BG568" s="22"/>
      <c r="BH568" s="22"/>
      <c r="BI568" s="22"/>
    </row>
    <row r="569">
      <c r="A569" s="25"/>
      <c r="B569" s="50"/>
      <c r="C569" s="56"/>
      <c r="D569" s="120"/>
      <c r="E569" s="53"/>
      <c r="H569" s="106"/>
      <c r="I569" s="72"/>
      <c r="J569" s="21"/>
      <c r="K569" s="21"/>
      <c r="L569" s="21"/>
      <c r="M569" s="22"/>
      <c r="N569" s="22"/>
      <c r="O569" s="22"/>
      <c r="P569" s="22"/>
      <c r="Q569" s="22"/>
      <c r="R569" s="23"/>
      <c r="S569" s="22"/>
      <c r="T569" s="22"/>
      <c r="U569" s="22"/>
      <c r="V569" s="22"/>
      <c r="W569" s="24"/>
      <c r="X569" s="24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  <c r="AM569" s="22"/>
      <c r="AN569" s="22"/>
      <c r="AO569" s="22"/>
      <c r="AP569" s="22"/>
      <c r="AQ569" s="22"/>
      <c r="AR569" s="22"/>
      <c r="AS569" s="22"/>
      <c r="AT569" s="22"/>
      <c r="AU569" s="22"/>
      <c r="AV569" s="22"/>
      <c r="AW569" s="22"/>
      <c r="AX569" s="22"/>
      <c r="AY569" s="22"/>
      <c r="AZ569" s="22"/>
      <c r="BA569" s="22"/>
      <c r="BB569" s="22"/>
      <c r="BC569" s="22"/>
      <c r="BD569" s="22"/>
      <c r="BE569" s="22"/>
      <c r="BF569" s="22"/>
      <c r="BG569" s="22"/>
      <c r="BH569" s="22"/>
      <c r="BI569" s="22"/>
    </row>
    <row r="570">
      <c r="A570" s="25"/>
      <c r="B570" s="50"/>
      <c r="C570" s="56"/>
      <c r="D570" s="120"/>
      <c r="E570" s="53"/>
      <c r="H570" s="106"/>
      <c r="I570" s="72"/>
      <c r="J570" s="21"/>
      <c r="K570" s="21"/>
      <c r="L570" s="21"/>
      <c r="M570" s="22"/>
      <c r="N570" s="22"/>
      <c r="O570" s="22"/>
      <c r="P570" s="22"/>
      <c r="Q570" s="22"/>
      <c r="R570" s="23"/>
      <c r="S570" s="22"/>
      <c r="T570" s="22"/>
      <c r="U570" s="22"/>
      <c r="V570" s="22"/>
      <c r="W570" s="24"/>
      <c r="X570" s="24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2"/>
      <c r="AZ570" s="22"/>
      <c r="BA570" s="22"/>
      <c r="BB570" s="22"/>
      <c r="BC570" s="22"/>
      <c r="BD570" s="22"/>
      <c r="BE570" s="22"/>
      <c r="BF570" s="22"/>
      <c r="BG570" s="22"/>
      <c r="BH570" s="22"/>
      <c r="BI570" s="22"/>
    </row>
    <row r="571">
      <c r="A571" s="25"/>
      <c r="B571" s="50"/>
      <c r="C571" s="56"/>
      <c r="D571" s="120"/>
      <c r="E571" s="53"/>
      <c r="H571" s="106"/>
      <c r="I571" s="72"/>
      <c r="J571" s="21"/>
      <c r="K571" s="21"/>
      <c r="L571" s="21"/>
      <c r="M571" s="22"/>
      <c r="N571" s="22"/>
      <c r="O571" s="22"/>
      <c r="P571" s="22"/>
      <c r="Q571" s="22"/>
      <c r="R571" s="23"/>
      <c r="S571" s="22"/>
      <c r="T571" s="22"/>
      <c r="U571" s="22"/>
      <c r="V571" s="22"/>
      <c r="W571" s="24"/>
      <c r="X571" s="24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  <c r="AM571" s="22"/>
      <c r="AN571" s="22"/>
      <c r="AO571" s="22"/>
      <c r="AP571" s="22"/>
      <c r="AQ571" s="22"/>
      <c r="AR571" s="22"/>
      <c r="AS571" s="22"/>
      <c r="AT571" s="22"/>
      <c r="AU571" s="22"/>
      <c r="AV571" s="22"/>
      <c r="AW571" s="22"/>
      <c r="AX571" s="22"/>
      <c r="AY571" s="22"/>
      <c r="AZ571" s="22"/>
      <c r="BA571" s="22"/>
      <c r="BB571" s="22"/>
      <c r="BC571" s="22"/>
      <c r="BD571" s="22"/>
      <c r="BE571" s="22"/>
      <c r="BF571" s="22"/>
      <c r="BG571" s="22"/>
      <c r="BH571" s="22"/>
      <c r="BI571" s="22"/>
    </row>
    <row r="572">
      <c r="A572" s="25"/>
      <c r="B572" s="50"/>
      <c r="C572" s="56"/>
      <c r="D572" s="120"/>
      <c r="E572" s="53"/>
      <c r="H572" s="106"/>
      <c r="I572" s="72"/>
      <c r="J572" s="21"/>
      <c r="K572" s="21"/>
      <c r="L572" s="21"/>
      <c r="M572" s="22"/>
      <c r="N572" s="22"/>
      <c r="O572" s="22"/>
      <c r="P572" s="22"/>
      <c r="Q572" s="22"/>
      <c r="R572" s="23"/>
      <c r="S572" s="22"/>
      <c r="T572" s="22"/>
      <c r="U572" s="22"/>
      <c r="V572" s="22"/>
      <c r="W572" s="24"/>
      <c r="X572" s="24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  <c r="AM572" s="22"/>
      <c r="AN572" s="22"/>
      <c r="AO572" s="22"/>
      <c r="AP572" s="22"/>
      <c r="AQ572" s="22"/>
      <c r="AR572" s="22"/>
      <c r="AS572" s="22"/>
      <c r="AT572" s="22"/>
      <c r="AU572" s="22"/>
      <c r="AV572" s="22"/>
      <c r="AW572" s="22"/>
      <c r="AX572" s="22"/>
      <c r="AY572" s="22"/>
      <c r="AZ572" s="22"/>
      <c r="BA572" s="22"/>
      <c r="BB572" s="22"/>
      <c r="BC572" s="22"/>
      <c r="BD572" s="22"/>
      <c r="BE572" s="22"/>
      <c r="BF572" s="22"/>
      <c r="BG572" s="22"/>
      <c r="BH572" s="22"/>
      <c r="BI572" s="22"/>
    </row>
    <row r="573">
      <c r="A573" s="25"/>
      <c r="B573" s="50"/>
      <c r="C573" s="56"/>
      <c r="D573" s="120"/>
      <c r="E573" s="53"/>
      <c r="H573" s="106"/>
      <c r="I573" s="72"/>
      <c r="J573" s="21"/>
      <c r="K573" s="21"/>
      <c r="L573" s="21"/>
      <c r="M573" s="22"/>
      <c r="N573" s="22"/>
      <c r="O573" s="22"/>
      <c r="P573" s="22"/>
      <c r="Q573" s="22"/>
      <c r="R573" s="23"/>
      <c r="S573" s="22"/>
      <c r="T573" s="22"/>
      <c r="U573" s="22"/>
      <c r="V573" s="22"/>
      <c r="W573" s="24"/>
      <c r="X573" s="24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  <c r="AM573" s="22"/>
      <c r="AN573" s="22"/>
      <c r="AO573" s="22"/>
      <c r="AP573" s="22"/>
      <c r="AQ573" s="22"/>
      <c r="AR573" s="22"/>
      <c r="AS573" s="22"/>
      <c r="AT573" s="22"/>
      <c r="AU573" s="22"/>
      <c r="AV573" s="22"/>
      <c r="AW573" s="22"/>
      <c r="AX573" s="22"/>
      <c r="AY573" s="22"/>
      <c r="AZ573" s="22"/>
      <c r="BA573" s="22"/>
      <c r="BB573" s="22"/>
      <c r="BC573" s="22"/>
      <c r="BD573" s="22"/>
      <c r="BE573" s="22"/>
      <c r="BF573" s="22"/>
      <c r="BG573" s="22"/>
      <c r="BH573" s="22"/>
      <c r="BI573" s="22"/>
    </row>
    <row r="574">
      <c r="A574" s="25"/>
      <c r="B574" s="50"/>
      <c r="C574" s="56"/>
      <c r="D574" s="120"/>
      <c r="E574" s="53"/>
      <c r="H574" s="106"/>
      <c r="I574" s="72"/>
      <c r="J574" s="21"/>
      <c r="K574" s="21"/>
      <c r="L574" s="21"/>
      <c r="M574" s="22"/>
      <c r="N574" s="22"/>
      <c r="O574" s="22"/>
      <c r="P574" s="22"/>
      <c r="Q574" s="22"/>
      <c r="R574" s="23"/>
      <c r="S574" s="22"/>
      <c r="T574" s="22"/>
      <c r="U574" s="22"/>
      <c r="V574" s="22"/>
      <c r="W574" s="24"/>
      <c r="X574" s="24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  <c r="AN574" s="22"/>
      <c r="AO574" s="22"/>
      <c r="AP574" s="22"/>
      <c r="AQ574" s="22"/>
      <c r="AR574" s="22"/>
      <c r="AS574" s="22"/>
      <c r="AT574" s="22"/>
      <c r="AU574" s="22"/>
      <c r="AV574" s="22"/>
      <c r="AW574" s="22"/>
      <c r="AX574" s="22"/>
      <c r="AY574" s="22"/>
      <c r="AZ574" s="22"/>
      <c r="BA574" s="22"/>
      <c r="BB574" s="22"/>
      <c r="BC574" s="22"/>
      <c r="BD574" s="22"/>
      <c r="BE574" s="22"/>
      <c r="BF574" s="22"/>
      <c r="BG574" s="22"/>
      <c r="BH574" s="22"/>
      <c r="BI574" s="22"/>
    </row>
    <row r="575">
      <c r="A575" s="25"/>
      <c r="B575" s="50"/>
      <c r="C575" s="56"/>
      <c r="D575" s="120"/>
      <c r="E575" s="53"/>
      <c r="H575" s="106"/>
      <c r="I575" s="72"/>
      <c r="J575" s="21"/>
      <c r="K575" s="21"/>
      <c r="L575" s="21"/>
      <c r="M575" s="22"/>
      <c r="N575" s="22"/>
      <c r="O575" s="22"/>
      <c r="P575" s="22"/>
      <c r="Q575" s="22"/>
      <c r="R575" s="23"/>
      <c r="S575" s="22"/>
      <c r="T575" s="22"/>
      <c r="U575" s="22"/>
      <c r="V575" s="22"/>
      <c r="W575" s="24"/>
      <c r="X575" s="24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  <c r="AM575" s="22"/>
      <c r="AN575" s="22"/>
      <c r="AO575" s="22"/>
      <c r="AP575" s="22"/>
      <c r="AQ575" s="22"/>
      <c r="AR575" s="22"/>
      <c r="AS575" s="22"/>
      <c r="AT575" s="22"/>
      <c r="AU575" s="22"/>
      <c r="AV575" s="22"/>
      <c r="AW575" s="22"/>
      <c r="AX575" s="22"/>
      <c r="AY575" s="22"/>
      <c r="AZ575" s="22"/>
      <c r="BA575" s="22"/>
      <c r="BB575" s="22"/>
      <c r="BC575" s="22"/>
      <c r="BD575" s="22"/>
      <c r="BE575" s="22"/>
      <c r="BF575" s="22"/>
      <c r="BG575" s="22"/>
      <c r="BH575" s="22"/>
      <c r="BI575" s="22"/>
    </row>
    <row r="576">
      <c r="A576" s="25"/>
      <c r="B576" s="50"/>
      <c r="C576" s="56"/>
      <c r="D576" s="120"/>
      <c r="E576" s="53"/>
      <c r="H576" s="106"/>
      <c r="I576" s="72"/>
      <c r="J576" s="21"/>
      <c r="K576" s="21"/>
      <c r="L576" s="21"/>
      <c r="M576" s="22"/>
      <c r="N576" s="22"/>
      <c r="O576" s="22"/>
      <c r="P576" s="22"/>
      <c r="Q576" s="22"/>
      <c r="R576" s="23"/>
      <c r="S576" s="22"/>
      <c r="T576" s="22"/>
      <c r="U576" s="22"/>
      <c r="V576" s="22"/>
      <c r="W576" s="24"/>
      <c r="X576" s="24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  <c r="AM576" s="22"/>
      <c r="AN576" s="22"/>
      <c r="AO576" s="22"/>
      <c r="AP576" s="22"/>
      <c r="AQ576" s="22"/>
      <c r="AR576" s="22"/>
      <c r="AS576" s="22"/>
      <c r="AT576" s="22"/>
      <c r="AU576" s="22"/>
      <c r="AV576" s="22"/>
      <c r="AW576" s="22"/>
      <c r="AX576" s="22"/>
      <c r="AY576" s="22"/>
      <c r="AZ576" s="22"/>
      <c r="BA576" s="22"/>
      <c r="BB576" s="22"/>
      <c r="BC576" s="22"/>
      <c r="BD576" s="22"/>
      <c r="BE576" s="22"/>
      <c r="BF576" s="22"/>
      <c r="BG576" s="22"/>
      <c r="BH576" s="22"/>
      <c r="BI576" s="22"/>
    </row>
    <row r="577">
      <c r="A577" s="25"/>
      <c r="B577" s="50"/>
      <c r="C577" s="56"/>
      <c r="D577" s="120"/>
      <c r="E577" s="53"/>
      <c r="H577" s="106"/>
      <c r="I577" s="72"/>
      <c r="J577" s="21"/>
      <c r="K577" s="21"/>
      <c r="L577" s="21"/>
      <c r="M577" s="22"/>
      <c r="N577" s="22"/>
      <c r="O577" s="22"/>
      <c r="P577" s="22"/>
      <c r="Q577" s="22"/>
      <c r="R577" s="23"/>
      <c r="S577" s="22"/>
      <c r="T577" s="22"/>
      <c r="U577" s="22"/>
      <c r="V577" s="22"/>
      <c r="W577" s="24"/>
      <c r="X577" s="24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  <c r="AM577" s="22"/>
      <c r="AN577" s="22"/>
      <c r="AO577" s="22"/>
      <c r="AP577" s="22"/>
      <c r="AQ577" s="22"/>
      <c r="AR577" s="22"/>
      <c r="AS577" s="22"/>
      <c r="AT577" s="22"/>
      <c r="AU577" s="22"/>
      <c r="AV577" s="22"/>
      <c r="AW577" s="22"/>
      <c r="AX577" s="22"/>
      <c r="AY577" s="22"/>
      <c r="AZ577" s="22"/>
      <c r="BA577" s="22"/>
      <c r="BB577" s="22"/>
      <c r="BC577" s="22"/>
      <c r="BD577" s="22"/>
      <c r="BE577" s="22"/>
      <c r="BF577" s="22"/>
      <c r="BG577" s="22"/>
      <c r="BH577" s="22"/>
      <c r="BI577" s="22"/>
    </row>
    <row r="578">
      <c r="A578" s="25"/>
      <c r="B578" s="50"/>
      <c r="C578" s="56"/>
      <c r="D578" s="120"/>
      <c r="E578" s="53"/>
      <c r="H578" s="106"/>
      <c r="I578" s="72"/>
      <c r="J578" s="21"/>
      <c r="K578" s="21"/>
      <c r="L578" s="21"/>
      <c r="M578" s="22"/>
      <c r="N578" s="22"/>
      <c r="O578" s="22"/>
      <c r="P578" s="22"/>
      <c r="Q578" s="22"/>
      <c r="R578" s="23"/>
      <c r="S578" s="22"/>
      <c r="T578" s="22"/>
      <c r="U578" s="22"/>
      <c r="V578" s="22"/>
      <c r="W578" s="24"/>
      <c r="X578" s="24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  <c r="AM578" s="22"/>
      <c r="AN578" s="22"/>
      <c r="AO578" s="22"/>
      <c r="AP578" s="22"/>
      <c r="AQ578" s="22"/>
      <c r="AR578" s="22"/>
      <c r="AS578" s="22"/>
      <c r="AT578" s="22"/>
      <c r="AU578" s="22"/>
      <c r="AV578" s="22"/>
      <c r="AW578" s="22"/>
      <c r="AX578" s="22"/>
      <c r="AY578" s="22"/>
      <c r="AZ578" s="22"/>
      <c r="BA578" s="22"/>
      <c r="BB578" s="22"/>
      <c r="BC578" s="22"/>
      <c r="BD578" s="22"/>
      <c r="BE578" s="22"/>
      <c r="BF578" s="22"/>
      <c r="BG578" s="22"/>
      <c r="BH578" s="22"/>
      <c r="BI578" s="22"/>
    </row>
    <row r="579">
      <c r="A579" s="25"/>
      <c r="B579" s="50"/>
      <c r="C579" s="56"/>
      <c r="D579" s="120"/>
      <c r="E579" s="53"/>
      <c r="H579" s="106"/>
      <c r="I579" s="72"/>
      <c r="J579" s="21"/>
      <c r="K579" s="21"/>
      <c r="L579" s="21"/>
      <c r="M579" s="22"/>
      <c r="N579" s="22"/>
      <c r="O579" s="22"/>
      <c r="P579" s="22"/>
      <c r="Q579" s="22"/>
      <c r="R579" s="23"/>
      <c r="S579" s="22"/>
      <c r="T579" s="22"/>
      <c r="U579" s="22"/>
      <c r="V579" s="22"/>
      <c r="W579" s="24"/>
      <c r="X579" s="24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  <c r="AN579" s="22"/>
      <c r="AO579" s="22"/>
      <c r="AP579" s="22"/>
      <c r="AQ579" s="22"/>
      <c r="AR579" s="22"/>
      <c r="AS579" s="22"/>
      <c r="AT579" s="22"/>
      <c r="AU579" s="22"/>
      <c r="AV579" s="22"/>
      <c r="AW579" s="22"/>
      <c r="AX579" s="22"/>
      <c r="AY579" s="22"/>
      <c r="AZ579" s="22"/>
      <c r="BA579" s="22"/>
      <c r="BB579" s="22"/>
      <c r="BC579" s="22"/>
      <c r="BD579" s="22"/>
      <c r="BE579" s="22"/>
      <c r="BF579" s="22"/>
      <c r="BG579" s="22"/>
      <c r="BH579" s="22"/>
      <c r="BI579" s="22"/>
    </row>
    <row r="580">
      <c r="A580" s="25"/>
      <c r="B580" s="50"/>
      <c r="C580" s="56"/>
      <c r="D580" s="120"/>
      <c r="E580" s="53"/>
      <c r="H580" s="106"/>
      <c r="I580" s="72"/>
      <c r="J580" s="21"/>
      <c r="K580" s="21"/>
      <c r="L580" s="21"/>
      <c r="M580" s="22"/>
      <c r="N580" s="22"/>
      <c r="O580" s="22"/>
      <c r="P580" s="22"/>
      <c r="Q580" s="22"/>
      <c r="R580" s="23"/>
      <c r="S580" s="22"/>
      <c r="T580" s="22"/>
      <c r="U580" s="22"/>
      <c r="V580" s="22"/>
      <c r="W580" s="24"/>
      <c r="X580" s="24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  <c r="AM580" s="22"/>
      <c r="AN580" s="22"/>
      <c r="AO580" s="22"/>
      <c r="AP580" s="22"/>
      <c r="AQ580" s="22"/>
      <c r="AR580" s="22"/>
      <c r="AS580" s="22"/>
      <c r="AT580" s="22"/>
      <c r="AU580" s="22"/>
      <c r="AV580" s="22"/>
      <c r="AW580" s="22"/>
      <c r="AX580" s="22"/>
      <c r="AY580" s="22"/>
      <c r="AZ580" s="22"/>
      <c r="BA580" s="22"/>
      <c r="BB580" s="22"/>
      <c r="BC580" s="22"/>
      <c r="BD580" s="22"/>
      <c r="BE580" s="22"/>
      <c r="BF580" s="22"/>
      <c r="BG580" s="22"/>
      <c r="BH580" s="22"/>
      <c r="BI580" s="22"/>
    </row>
    <row r="581">
      <c r="A581" s="25"/>
      <c r="B581" s="50"/>
      <c r="C581" s="56"/>
      <c r="D581" s="120"/>
      <c r="E581" s="53"/>
      <c r="H581" s="106"/>
      <c r="I581" s="72"/>
      <c r="J581" s="21"/>
      <c r="K581" s="21"/>
      <c r="L581" s="21"/>
      <c r="M581" s="22"/>
      <c r="N581" s="22"/>
      <c r="O581" s="22"/>
      <c r="P581" s="22"/>
      <c r="Q581" s="22"/>
      <c r="R581" s="23"/>
      <c r="S581" s="22"/>
      <c r="T581" s="22"/>
      <c r="U581" s="22"/>
      <c r="V581" s="22"/>
      <c r="W581" s="24"/>
      <c r="X581" s="24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  <c r="AW581" s="22"/>
      <c r="AX581" s="22"/>
      <c r="AY581" s="22"/>
      <c r="AZ581" s="22"/>
      <c r="BA581" s="22"/>
      <c r="BB581" s="22"/>
      <c r="BC581" s="22"/>
      <c r="BD581" s="22"/>
      <c r="BE581" s="22"/>
      <c r="BF581" s="22"/>
      <c r="BG581" s="22"/>
      <c r="BH581" s="22"/>
      <c r="BI581" s="22"/>
    </row>
    <row r="582">
      <c r="A582" s="25"/>
      <c r="B582" s="50"/>
      <c r="C582" s="56"/>
      <c r="D582" s="120"/>
      <c r="E582" s="53"/>
      <c r="H582" s="106"/>
      <c r="I582" s="72"/>
      <c r="J582" s="21"/>
      <c r="K582" s="21"/>
      <c r="L582" s="21"/>
      <c r="M582" s="22"/>
      <c r="N582" s="22"/>
      <c r="O582" s="22"/>
      <c r="P582" s="22"/>
      <c r="Q582" s="22"/>
      <c r="R582" s="23"/>
      <c r="S582" s="22"/>
      <c r="T582" s="22"/>
      <c r="U582" s="22"/>
      <c r="V582" s="22"/>
      <c r="W582" s="24"/>
      <c r="X582" s="24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  <c r="AM582" s="22"/>
      <c r="AN582" s="22"/>
      <c r="AO582" s="22"/>
      <c r="AP582" s="22"/>
      <c r="AQ582" s="22"/>
      <c r="AR582" s="22"/>
      <c r="AS582" s="22"/>
      <c r="AT582" s="22"/>
      <c r="AU582" s="22"/>
      <c r="AV582" s="22"/>
      <c r="AW582" s="22"/>
      <c r="AX582" s="22"/>
      <c r="AY582" s="22"/>
      <c r="AZ582" s="22"/>
      <c r="BA582" s="22"/>
      <c r="BB582" s="22"/>
      <c r="BC582" s="22"/>
      <c r="BD582" s="22"/>
      <c r="BE582" s="22"/>
      <c r="BF582" s="22"/>
      <c r="BG582" s="22"/>
      <c r="BH582" s="22"/>
      <c r="BI582" s="22"/>
    </row>
    <row r="583">
      <c r="A583" s="25"/>
      <c r="B583" s="50"/>
      <c r="C583" s="56"/>
      <c r="D583" s="120"/>
      <c r="E583" s="53"/>
      <c r="H583" s="106"/>
      <c r="I583" s="72"/>
      <c r="J583" s="21"/>
      <c r="K583" s="21"/>
      <c r="L583" s="21"/>
      <c r="M583" s="22"/>
      <c r="N583" s="22"/>
      <c r="O583" s="22"/>
      <c r="P583" s="22"/>
      <c r="Q583" s="22"/>
      <c r="R583" s="23"/>
      <c r="S583" s="22"/>
      <c r="T583" s="22"/>
      <c r="U583" s="22"/>
      <c r="V583" s="22"/>
      <c r="W583" s="24"/>
      <c r="X583" s="24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  <c r="AM583" s="22"/>
      <c r="AN583" s="22"/>
      <c r="AO583" s="22"/>
      <c r="AP583" s="22"/>
      <c r="AQ583" s="22"/>
      <c r="AR583" s="22"/>
      <c r="AS583" s="22"/>
      <c r="AT583" s="22"/>
      <c r="AU583" s="22"/>
      <c r="AV583" s="22"/>
      <c r="AW583" s="22"/>
      <c r="AX583" s="22"/>
      <c r="AY583" s="22"/>
      <c r="AZ583" s="22"/>
      <c r="BA583" s="22"/>
      <c r="BB583" s="22"/>
      <c r="BC583" s="22"/>
      <c r="BD583" s="22"/>
      <c r="BE583" s="22"/>
      <c r="BF583" s="22"/>
      <c r="BG583" s="22"/>
      <c r="BH583" s="22"/>
      <c r="BI583" s="22"/>
    </row>
    <row r="584">
      <c r="A584" s="25"/>
      <c r="B584" s="50"/>
      <c r="C584" s="56"/>
      <c r="D584" s="120"/>
      <c r="E584" s="53"/>
      <c r="H584" s="106"/>
      <c r="I584" s="72"/>
      <c r="J584" s="21"/>
      <c r="K584" s="21"/>
      <c r="L584" s="21"/>
      <c r="M584" s="22"/>
      <c r="N584" s="22"/>
      <c r="O584" s="22"/>
      <c r="P584" s="22"/>
      <c r="Q584" s="22"/>
      <c r="R584" s="23"/>
      <c r="S584" s="22"/>
      <c r="T584" s="22"/>
      <c r="U584" s="22"/>
      <c r="V584" s="22"/>
      <c r="W584" s="24"/>
      <c r="X584" s="24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  <c r="AM584" s="22"/>
      <c r="AN584" s="22"/>
      <c r="AO584" s="22"/>
      <c r="AP584" s="22"/>
      <c r="AQ584" s="22"/>
      <c r="AR584" s="22"/>
      <c r="AS584" s="22"/>
      <c r="AT584" s="22"/>
      <c r="AU584" s="22"/>
      <c r="AV584" s="22"/>
      <c r="AW584" s="22"/>
      <c r="AX584" s="22"/>
      <c r="AY584" s="22"/>
      <c r="AZ584" s="22"/>
      <c r="BA584" s="22"/>
      <c r="BB584" s="22"/>
      <c r="BC584" s="22"/>
      <c r="BD584" s="22"/>
      <c r="BE584" s="22"/>
      <c r="BF584" s="22"/>
      <c r="BG584" s="22"/>
      <c r="BH584" s="22"/>
      <c r="BI584" s="22"/>
    </row>
    <row r="585">
      <c r="A585" s="25"/>
      <c r="B585" s="50"/>
      <c r="C585" s="56"/>
      <c r="D585" s="120"/>
      <c r="E585" s="53"/>
      <c r="H585" s="106"/>
      <c r="I585" s="72"/>
      <c r="J585" s="21"/>
      <c r="K585" s="21"/>
      <c r="L585" s="21"/>
      <c r="M585" s="22"/>
      <c r="N585" s="22"/>
      <c r="O585" s="22"/>
      <c r="P585" s="22"/>
      <c r="Q585" s="22"/>
      <c r="R585" s="23"/>
      <c r="S585" s="22"/>
      <c r="T585" s="22"/>
      <c r="U585" s="22"/>
      <c r="V585" s="22"/>
      <c r="W585" s="24"/>
      <c r="X585" s="24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  <c r="AM585" s="22"/>
      <c r="AN585" s="22"/>
      <c r="AO585" s="22"/>
      <c r="AP585" s="22"/>
      <c r="AQ585" s="22"/>
      <c r="AR585" s="22"/>
      <c r="AS585" s="22"/>
      <c r="AT585" s="22"/>
      <c r="AU585" s="22"/>
      <c r="AV585" s="22"/>
      <c r="AW585" s="22"/>
      <c r="AX585" s="22"/>
      <c r="AY585" s="22"/>
      <c r="AZ585" s="22"/>
      <c r="BA585" s="22"/>
      <c r="BB585" s="22"/>
      <c r="BC585" s="22"/>
      <c r="BD585" s="22"/>
      <c r="BE585" s="22"/>
      <c r="BF585" s="22"/>
      <c r="BG585" s="22"/>
      <c r="BH585" s="22"/>
      <c r="BI585" s="22"/>
    </row>
    <row r="586">
      <c r="A586" s="25"/>
      <c r="B586" s="50"/>
      <c r="C586" s="56"/>
      <c r="D586" s="120"/>
      <c r="E586" s="53"/>
      <c r="H586" s="106"/>
      <c r="I586" s="72"/>
      <c r="J586" s="21"/>
      <c r="K586" s="21"/>
      <c r="L586" s="21"/>
      <c r="M586" s="22"/>
      <c r="N586" s="22"/>
      <c r="O586" s="22"/>
      <c r="P586" s="22"/>
      <c r="Q586" s="22"/>
      <c r="R586" s="23"/>
      <c r="S586" s="22"/>
      <c r="T586" s="22"/>
      <c r="U586" s="22"/>
      <c r="V586" s="22"/>
      <c r="W586" s="24"/>
      <c r="X586" s="24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  <c r="AN586" s="22"/>
      <c r="AO586" s="22"/>
      <c r="AP586" s="22"/>
      <c r="AQ586" s="22"/>
      <c r="AR586" s="22"/>
      <c r="AS586" s="22"/>
      <c r="AT586" s="22"/>
      <c r="AU586" s="22"/>
      <c r="AV586" s="22"/>
      <c r="AW586" s="22"/>
      <c r="AX586" s="22"/>
      <c r="AY586" s="22"/>
      <c r="AZ586" s="22"/>
      <c r="BA586" s="22"/>
      <c r="BB586" s="22"/>
      <c r="BC586" s="22"/>
      <c r="BD586" s="22"/>
      <c r="BE586" s="22"/>
      <c r="BF586" s="22"/>
      <c r="BG586" s="22"/>
      <c r="BH586" s="22"/>
      <c r="BI586" s="22"/>
    </row>
    <row r="587">
      <c r="A587" s="25"/>
      <c r="B587" s="50"/>
      <c r="C587" s="56"/>
      <c r="D587" s="120"/>
      <c r="E587" s="53"/>
      <c r="H587" s="106"/>
      <c r="I587" s="72"/>
      <c r="J587" s="21"/>
      <c r="K587" s="21"/>
      <c r="L587" s="21"/>
      <c r="M587" s="22"/>
      <c r="N587" s="22"/>
      <c r="O587" s="22"/>
      <c r="P587" s="22"/>
      <c r="Q587" s="22"/>
      <c r="R587" s="23"/>
      <c r="S587" s="22"/>
      <c r="T587" s="22"/>
      <c r="U587" s="22"/>
      <c r="V587" s="22"/>
      <c r="W587" s="24"/>
      <c r="X587" s="24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  <c r="AM587" s="22"/>
      <c r="AN587" s="22"/>
      <c r="AO587" s="22"/>
      <c r="AP587" s="22"/>
      <c r="AQ587" s="22"/>
      <c r="AR587" s="22"/>
      <c r="AS587" s="22"/>
      <c r="AT587" s="22"/>
      <c r="AU587" s="22"/>
      <c r="AV587" s="22"/>
      <c r="AW587" s="22"/>
      <c r="AX587" s="22"/>
      <c r="AY587" s="22"/>
      <c r="AZ587" s="22"/>
      <c r="BA587" s="22"/>
      <c r="BB587" s="22"/>
      <c r="BC587" s="22"/>
      <c r="BD587" s="22"/>
      <c r="BE587" s="22"/>
      <c r="BF587" s="22"/>
      <c r="BG587" s="22"/>
      <c r="BH587" s="22"/>
      <c r="BI587" s="22"/>
    </row>
    <row r="588">
      <c r="A588" s="25"/>
      <c r="B588" s="50"/>
      <c r="C588" s="56"/>
      <c r="D588" s="120"/>
      <c r="E588" s="53"/>
      <c r="H588" s="106"/>
      <c r="I588" s="72"/>
      <c r="J588" s="21"/>
      <c r="K588" s="21"/>
      <c r="L588" s="21"/>
      <c r="M588" s="22"/>
      <c r="N588" s="22"/>
      <c r="O588" s="22"/>
      <c r="P588" s="22"/>
      <c r="Q588" s="22"/>
      <c r="R588" s="23"/>
      <c r="S588" s="22"/>
      <c r="T588" s="22"/>
      <c r="U588" s="22"/>
      <c r="V588" s="22"/>
      <c r="W588" s="24"/>
      <c r="X588" s="24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  <c r="AM588" s="22"/>
      <c r="AN588" s="22"/>
      <c r="AO588" s="22"/>
      <c r="AP588" s="22"/>
      <c r="AQ588" s="22"/>
      <c r="AR588" s="22"/>
      <c r="AS588" s="22"/>
      <c r="AT588" s="22"/>
      <c r="AU588" s="22"/>
      <c r="AV588" s="22"/>
      <c r="AW588" s="22"/>
      <c r="AX588" s="22"/>
      <c r="AY588" s="22"/>
      <c r="AZ588" s="22"/>
      <c r="BA588" s="22"/>
      <c r="BB588" s="22"/>
      <c r="BC588" s="22"/>
      <c r="BD588" s="22"/>
      <c r="BE588" s="22"/>
      <c r="BF588" s="22"/>
      <c r="BG588" s="22"/>
      <c r="BH588" s="22"/>
      <c r="BI588" s="22"/>
    </row>
    <row r="589">
      <c r="A589" s="25"/>
      <c r="B589" s="50"/>
      <c r="C589" s="56"/>
      <c r="D589" s="120"/>
      <c r="E589" s="53"/>
      <c r="H589" s="106"/>
      <c r="I589" s="72"/>
      <c r="J589" s="21"/>
      <c r="K589" s="21"/>
      <c r="L589" s="21"/>
      <c r="M589" s="22"/>
      <c r="N589" s="22"/>
      <c r="O589" s="22"/>
      <c r="P589" s="22"/>
      <c r="Q589" s="22"/>
      <c r="R589" s="23"/>
      <c r="S589" s="22"/>
      <c r="T589" s="22"/>
      <c r="U589" s="22"/>
      <c r="V589" s="22"/>
      <c r="W589" s="24"/>
      <c r="X589" s="24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  <c r="AM589" s="22"/>
      <c r="AN589" s="22"/>
      <c r="AO589" s="22"/>
      <c r="AP589" s="22"/>
      <c r="AQ589" s="22"/>
      <c r="AR589" s="22"/>
      <c r="AS589" s="22"/>
      <c r="AT589" s="22"/>
      <c r="AU589" s="22"/>
      <c r="AV589" s="22"/>
      <c r="AW589" s="22"/>
      <c r="AX589" s="22"/>
      <c r="AY589" s="22"/>
      <c r="AZ589" s="22"/>
      <c r="BA589" s="22"/>
      <c r="BB589" s="22"/>
      <c r="BC589" s="22"/>
      <c r="BD589" s="22"/>
      <c r="BE589" s="22"/>
      <c r="BF589" s="22"/>
      <c r="BG589" s="22"/>
      <c r="BH589" s="22"/>
      <c r="BI589" s="22"/>
    </row>
    <row r="590">
      <c r="A590" s="25"/>
      <c r="B590" s="50"/>
      <c r="C590" s="56"/>
      <c r="D590" s="120"/>
      <c r="E590" s="53"/>
      <c r="H590" s="106"/>
      <c r="I590" s="72"/>
      <c r="J590" s="21"/>
      <c r="K590" s="21"/>
      <c r="L590" s="21"/>
      <c r="M590" s="22"/>
      <c r="N590" s="22"/>
      <c r="O590" s="22"/>
      <c r="P590" s="22"/>
      <c r="Q590" s="22"/>
      <c r="R590" s="23"/>
      <c r="S590" s="22"/>
      <c r="T590" s="22"/>
      <c r="U590" s="22"/>
      <c r="V590" s="22"/>
      <c r="W590" s="24"/>
      <c r="X590" s="24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2"/>
      <c r="AZ590" s="22"/>
      <c r="BA590" s="22"/>
      <c r="BB590" s="22"/>
      <c r="BC590" s="22"/>
      <c r="BD590" s="22"/>
      <c r="BE590" s="22"/>
      <c r="BF590" s="22"/>
      <c r="BG590" s="22"/>
      <c r="BH590" s="22"/>
      <c r="BI590" s="22"/>
    </row>
    <row r="591">
      <c r="A591" s="25"/>
      <c r="B591" s="50"/>
      <c r="C591" s="56"/>
      <c r="D591" s="120"/>
      <c r="E591" s="53"/>
      <c r="H591" s="106"/>
      <c r="I591" s="72"/>
      <c r="J591" s="21"/>
      <c r="K591" s="21"/>
      <c r="L591" s="21"/>
      <c r="M591" s="22"/>
      <c r="N591" s="22"/>
      <c r="O591" s="22"/>
      <c r="P591" s="22"/>
      <c r="Q591" s="22"/>
      <c r="R591" s="23"/>
      <c r="S591" s="22"/>
      <c r="T591" s="22"/>
      <c r="U591" s="22"/>
      <c r="V591" s="22"/>
      <c r="W591" s="24"/>
      <c r="X591" s="24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2"/>
      <c r="AW591" s="22"/>
      <c r="AX591" s="22"/>
      <c r="AY591" s="22"/>
      <c r="AZ591" s="22"/>
      <c r="BA591" s="22"/>
      <c r="BB591" s="22"/>
      <c r="BC591" s="22"/>
      <c r="BD591" s="22"/>
      <c r="BE591" s="22"/>
      <c r="BF591" s="22"/>
      <c r="BG591" s="22"/>
      <c r="BH591" s="22"/>
      <c r="BI591" s="22"/>
    </row>
    <row r="592">
      <c r="A592" s="25"/>
      <c r="B592" s="50"/>
      <c r="C592" s="56"/>
      <c r="D592" s="120"/>
      <c r="E592" s="53"/>
      <c r="H592" s="106"/>
      <c r="I592" s="72"/>
      <c r="J592" s="21"/>
      <c r="K592" s="21"/>
      <c r="L592" s="21"/>
      <c r="M592" s="22"/>
      <c r="N592" s="22"/>
      <c r="O592" s="22"/>
      <c r="P592" s="22"/>
      <c r="Q592" s="22"/>
      <c r="R592" s="23"/>
      <c r="S592" s="22"/>
      <c r="T592" s="22"/>
      <c r="U592" s="22"/>
      <c r="V592" s="22"/>
      <c r="W592" s="24"/>
      <c r="X592" s="24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  <c r="AW592" s="22"/>
      <c r="AX592" s="22"/>
      <c r="AY592" s="22"/>
      <c r="AZ592" s="22"/>
      <c r="BA592" s="22"/>
      <c r="BB592" s="22"/>
      <c r="BC592" s="22"/>
      <c r="BD592" s="22"/>
      <c r="BE592" s="22"/>
      <c r="BF592" s="22"/>
      <c r="BG592" s="22"/>
      <c r="BH592" s="22"/>
      <c r="BI592" s="22"/>
    </row>
    <row r="593">
      <c r="A593" s="25"/>
      <c r="B593" s="50"/>
      <c r="C593" s="56"/>
      <c r="D593" s="120"/>
      <c r="E593" s="53"/>
      <c r="H593" s="106"/>
      <c r="I593" s="72"/>
      <c r="J593" s="21"/>
      <c r="K593" s="21"/>
      <c r="L593" s="21"/>
      <c r="M593" s="22"/>
      <c r="N593" s="22"/>
      <c r="O593" s="22"/>
      <c r="P593" s="22"/>
      <c r="Q593" s="22"/>
      <c r="R593" s="23"/>
      <c r="S593" s="22"/>
      <c r="T593" s="22"/>
      <c r="U593" s="22"/>
      <c r="V593" s="22"/>
      <c r="W593" s="24"/>
      <c r="X593" s="24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  <c r="AN593" s="22"/>
      <c r="AO593" s="22"/>
      <c r="AP593" s="22"/>
      <c r="AQ593" s="22"/>
      <c r="AR593" s="22"/>
      <c r="AS593" s="22"/>
      <c r="AT593" s="22"/>
      <c r="AU593" s="22"/>
      <c r="AV593" s="22"/>
      <c r="AW593" s="22"/>
      <c r="AX593" s="22"/>
      <c r="AY593" s="22"/>
      <c r="AZ593" s="22"/>
      <c r="BA593" s="22"/>
      <c r="BB593" s="22"/>
      <c r="BC593" s="22"/>
      <c r="BD593" s="22"/>
      <c r="BE593" s="22"/>
      <c r="BF593" s="22"/>
      <c r="BG593" s="22"/>
      <c r="BH593" s="22"/>
      <c r="BI593" s="22"/>
    </row>
    <row r="594">
      <c r="A594" s="25"/>
      <c r="B594" s="50"/>
      <c r="C594" s="56"/>
      <c r="D594" s="120"/>
      <c r="E594" s="53"/>
      <c r="H594" s="106"/>
      <c r="I594" s="72"/>
      <c r="J594" s="21"/>
      <c r="K594" s="21"/>
      <c r="L594" s="21"/>
      <c r="M594" s="22"/>
      <c r="N594" s="22"/>
      <c r="O594" s="22"/>
      <c r="P594" s="22"/>
      <c r="Q594" s="22"/>
      <c r="R594" s="23"/>
      <c r="S594" s="22"/>
      <c r="T594" s="22"/>
      <c r="U594" s="22"/>
      <c r="V594" s="22"/>
      <c r="W594" s="24"/>
      <c r="X594" s="24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  <c r="AO594" s="22"/>
      <c r="AP594" s="22"/>
      <c r="AQ594" s="22"/>
      <c r="AR594" s="22"/>
      <c r="AS594" s="22"/>
      <c r="AT594" s="22"/>
      <c r="AU594" s="22"/>
      <c r="AV594" s="22"/>
      <c r="AW594" s="22"/>
      <c r="AX594" s="22"/>
      <c r="AY594" s="22"/>
      <c r="AZ594" s="22"/>
      <c r="BA594" s="22"/>
      <c r="BB594" s="22"/>
      <c r="BC594" s="22"/>
      <c r="BD594" s="22"/>
      <c r="BE594" s="22"/>
      <c r="BF594" s="22"/>
      <c r="BG594" s="22"/>
      <c r="BH594" s="22"/>
      <c r="BI594" s="22"/>
    </row>
    <row r="595">
      <c r="A595" s="25"/>
      <c r="B595" s="50"/>
      <c r="C595" s="56"/>
      <c r="D595" s="120"/>
      <c r="E595" s="53"/>
      <c r="H595" s="106"/>
      <c r="I595" s="72"/>
      <c r="J595" s="21"/>
      <c r="K595" s="21"/>
      <c r="L595" s="21"/>
      <c r="M595" s="22"/>
      <c r="N595" s="22"/>
      <c r="O595" s="22"/>
      <c r="P595" s="22"/>
      <c r="Q595" s="22"/>
      <c r="R595" s="23"/>
      <c r="S595" s="22"/>
      <c r="T595" s="22"/>
      <c r="U595" s="22"/>
      <c r="V595" s="22"/>
      <c r="W595" s="24"/>
      <c r="X595" s="24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  <c r="AM595" s="22"/>
      <c r="AN595" s="22"/>
      <c r="AO595" s="22"/>
      <c r="AP595" s="22"/>
      <c r="AQ595" s="22"/>
      <c r="AR595" s="22"/>
      <c r="AS595" s="22"/>
      <c r="AT595" s="22"/>
      <c r="AU595" s="22"/>
      <c r="AV595" s="22"/>
      <c r="AW595" s="22"/>
      <c r="AX595" s="22"/>
      <c r="AY595" s="22"/>
      <c r="AZ595" s="22"/>
      <c r="BA595" s="22"/>
      <c r="BB595" s="22"/>
      <c r="BC595" s="22"/>
      <c r="BD595" s="22"/>
      <c r="BE595" s="22"/>
      <c r="BF595" s="22"/>
      <c r="BG595" s="22"/>
      <c r="BH595" s="22"/>
      <c r="BI595" s="22"/>
    </row>
    <row r="596">
      <c r="A596" s="25"/>
      <c r="B596" s="50"/>
      <c r="C596" s="56"/>
      <c r="D596" s="120"/>
      <c r="E596" s="53"/>
      <c r="H596" s="106"/>
      <c r="I596" s="72"/>
      <c r="J596" s="21"/>
      <c r="K596" s="21"/>
      <c r="L596" s="21"/>
      <c r="M596" s="22"/>
      <c r="N596" s="22"/>
      <c r="O596" s="22"/>
      <c r="P596" s="22"/>
      <c r="Q596" s="22"/>
      <c r="R596" s="23"/>
      <c r="S596" s="22"/>
      <c r="T596" s="22"/>
      <c r="U596" s="22"/>
      <c r="V596" s="22"/>
      <c r="W596" s="24"/>
      <c r="X596" s="24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  <c r="AM596" s="22"/>
      <c r="AN596" s="22"/>
      <c r="AO596" s="22"/>
      <c r="AP596" s="22"/>
      <c r="AQ596" s="22"/>
      <c r="AR596" s="22"/>
      <c r="AS596" s="22"/>
      <c r="AT596" s="22"/>
      <c r="AU596" s="22"/>
      <c r="AV596" s="22"/>
      <c r="AW596" s="22"/>
      <c r="AX596" s="22"/>
      <c r="AY596" s="22"/>
      <c r="AZ596" s="22"/>
      <c r="BA596" s="22"/>
      <c r="BB596" s="22"/>
      <c r="BC596" s="22"/>
      <c r="BD596" s="22"/>
      <c r="BE596" s="22"/>
      <c r="BF596" s="22"/>
      <c r="BG596" s="22"/>
      <c r="BH596" s="22"/>
      <c r="BI596" s="22"/>
    </row>
    <row r="597">
      <c r="A597" s="25"/>
      <c r="B597" s="50"/>
      <c r="C597" s="56"/>
      <c r="D597" s="120"/>
      <c r="E597" s="53"/>
      <c r="H597" s="106"/>
      <c r="I597" s="72"/>
      <c r="J597" s="21"/>
      <c r="K597" s="21"/>
      <c r="L597" s="21"/>
      <c r="M597" s="22"/>
      <c r="N597" s="22"/>
      <c r="O597" s="22"/>
      <c r="P597" s="22"/>
      <c r="Q597" s="22"/>
      <c r="R597" s="23"/>
      <c r="S597" s="22"/>
      <c r="T597" s="22"/>
      <c r="U597" s="22"/>
      <c r="V597" s="22"/>
      <c r="W597" s="24"/>
      <c r="X597" s="24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  <c r="AM597" s="22"/>
      <c r="AN597" s="22"/>
      <c r="AO597" s="22"/>
      <c r="AP597" s="22"/>
      <c r="AQ597" s="22"/>
      <c r="AR597" s="22"/>
      <c r="AS597" s="22"/>
      <c r="AT597" s="22"/>
      <c r="AU597" s="22"/>
      <c r="AV597" s="22"/>
      <c r="AW597" s="22"/>
      <c r="AX597" s="22"/>
      <c r="AY597" s="22"/>
      <c r="AZ597" s="22"/>
      <c r="BA597" s="22"/>
      <c r="BB597" s="22"/>
      <c r="BC597" s="22"/>
      <c r="BD597" s="22"/>
      <c r="BE597" s="22"/>
      <c r="BF597" s="22"/>
      <c r="BG597" s="22"/>
      <c r="BH597" s="22"/>
      <c r="BI597" s="22"/>
    </row>
    <row r="598">
      <c r="A598" s="25"/>
      <c r="B598" s="50"/>
      <c r="C598" s="56"/>
      <c r="D598" s="120"/>
      <c r="E598" s="53"/>
      <c r="H598" s="106"/>
      <c r="I598" s="72"/>
      <c r="J598" s="21"/>
      <c r="K598" s="21"/>
      <c r="L598" s="21"/>
      <c r="M598" s="22"/>
      <c r="N598" s="22"/>
      <c r="O598" s="22"/>
      <c r="P598" s="22"/>
      <c r="Q598" s="22"/>
      <c r="R598" s="23"/>
      <c r="S598" s="22"/>
      <c r="T598" s="22"/>
      <c r="U598" s="22"/>
      <c r="V598" s="22"/>
      <c r="W598" s="24"/>
      <c r="X598" s="24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  <c r="AM598" s="22"/>
      <c r="AN598" s="22"/>
      <c r="AO598" s="22"/>
      <c r="AP598" s="22"/>
      <c r="AQ598" s="22"/>
      <c r="AR598" s="22"/>
      <c r="AS598" s="22"/>
      <c r="AT598" s="22"/>
      <c r="AU598" s="22"/>
      <c r="AV598" s="22"/>
      <c r="AW598" s="22"/>
      <c r="AX598" s="22"/>
      <c r="AY598" s="22"/>
      <c r="AZ598" s="22"/>
      <c r="BA598" s="22"/>
      <c r="BB598" s="22"/>
      <c r="BC598" s="22"/>
      <c r="BD598" s="22"/>
      <c r="BE598" s="22"/>
      <c r="BF598" s="22"/>
      <c r="BG598" s="22"/>
      <c r="BH598" s="22"/>
      <c r="BI598" s="22"/>
    </row>
    <row r="599">
      <c r="A599" s="25"/>
      <c r="B599" s="50"/>
      <c r="C599" s="56"/>
      <c r="D599" s="120"/>
      <c r="E599" s="53"/>
      <c r="H599" s="106"/>
      <c r="I599" s="72"/>
      <c r="J599" s="21"/>
      <c r="K599" s="21"/>
      <c r="L599" s="21"/>
      <c r="M599" s="22"/>
      <c r="N599" s="22"/>
      <c r="O599" s="22"/>
      <c r="P599" s="22"/>
      <c r="Q599" s="22"/>
      <c r="R599" s="23"/>
      <c r="S599" s="22"/>
      <c r="T599" s="22"/>
      <c r="U599" s="22"/>
      <c r="V599" s="22"/>
      <c r="W599" s="24"/>
      <c r="X599" s="24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  <c r="AM599" s="22"/>
      <c r="AN599" s="22"/>
      <c r="AO599" s="22"/>
      <c r="AP599" s="22"/>
      <c r="AQ599" s="22"/>
      <c r="AR599" s="22"/>
      <c r="AS599" s="22"/>
      <c r="AT599" s="22"/>
      <c r="AU599" s="22"/>
      <c r="AV599" s="22"/>
      <c r="AW599" s="22"/>
      <c r="AX599" s="22"/>
      <c r="AY599" s="22"/>
      <c r="AZ599" s="22"/>
      <c r="BA599" s="22"/>
      <c r="BB599" s="22"/>
      <c r="BC599" s="22"/>
      <c r="BD599" s="22"/>
      <c r="BE599" s="22"/>
      <c r="BF599" s="22"/>
      <c r="BG599" s="22"/>
      <c r="BH599" s="22"/>
      <c r="BI599" s="22"/>
    </row>
    <row r="600">
      <c r="A600" s="25"/>
      <c r="B600" s="50"/>
      <c r="C600" s="56"/>
      <c r="D600" s="120"/>
      <c r="E600" s="53"/>
      <c r="H600" s="106"/>
      <c r="I600" s="72"/>
      <c r="J600" s="21"/>
      <c r="K600" s="21"/>
      <c r="L600" s="21"/>
      <c r="M600" s="22"/>
      <c r="N600" s="22"/>
      <c r="O600" s="22"/>
      <c r="P600" s="22"/>
      <c r="Q600" s="22"/>
      <c r="R600" s="23"/>
      <c r="S600" s="22"/>
      <c r="T600" s="22"/>
      <c r="U600" s="22"/>
      <c r="V600" s="22"/>
      <c r="W600" s="24"/>
      <c r="X600" s="24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  <c r="AM600" s="22"/>
      <c r="AN600" s="22"/>
      <c r="AO600" s="22"/>
      <c r="AP600" s="22"/>
      <c r="AQ600" s="22"/>
      <c r="AR600" s="22"/>
      <c r="AS600" s="22"/>
      <c r="AT600" s="22"/>
      <c r="AU600" s="22"/>
      <c r="AV600" s="22"/>
      <c r="AW600" s="22"/>
      <c r="AX600" s="22"/>
      <c r="AY600" s="22"/>
      <c r="AZ600" s="22"/>
      <c r="BA600" s="22"/>
      <c r="BB600" s="22"/>
      <c r="BC600" s="22"/>
      <c r="BD600" s="22"/>
      <c r="BE600" s="22"/>
      <c r="BF600" s="22"/>
      <c r="BG600" s="22"/>
      <c r="BH600" s="22"/>
      <c r="BI600" s="22"/>
    </row>
    <row r="601">
      <c r="A601" s="25"/>
      <c r="B601" s="50"/>
      <c r="C601" s="56"/>
      <c r="D601" s="120"/>
      <c r="E601" s="53"/>
      <c r="H601" s="106"/>
      <c r="I601" s="72"/>
      <c r="J601" s="21"/>
      <c r="K601" s="21"/>
      <c r="L601" s="21"/>
      <c r="M601" s="22"/>
      <c r="N601" s="22"/>
      <c r="O601" s="22"/>
      <c r="P601" s="22"/>
      <c r="Q601" s="22"/>
      <c r="R601" s="23"/>
      <c r="S601" s="22"/>
      <c r="T601" s="22"/>
      <c r="U601" s="22"/>
      <c r="V601" s="22"/>
      <c r="W601" s="24"/>
      <c r="X601" s="24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  <c r="AM601" s="22"/>
      <c r="AN601" s="22"/>
      <c r="AO601" s="22"/>
      <c r="AP601" s="22"/>
      <c r="AQ601" s="22"/>
      <c r="AR601" s="22"/>
      <c r="AS601" s="22"/>
      <c r="AT601" s="22"/>
      <c r="AU601" s="22"/>
      <c r="AV601" s="22"/>
      <c r="AW601" s="22"/>
      <c r="AX601" s="22"/>
      <c r="AY601" s="22"/>
      <c r="AZ601" s="22"/>
      <c r="BA601" s="22"/>
      <c r="BB601" s="22"/>
      <c r="BC601" s="22"/>
      <c r="BD601" s="22"/>
      <c r="BE601" s="22"/>
      <c r="BF601" s="22"/>
      <c r="BG601" s="22"/>
      <c r="BH601" s="22"/>
      <c r="BI601" s="22"/>
    </row>
    <row r="602">
      <c r="A602" s="25"/>
      <c r="B602" s="50"/>
      <c r="C602" s="56"/>
      <c r="D602" s="120"/>
      <c r="E602" s="53"/>
      <c r="H602" s="106"/>
      <c r="I602" s="72"/>
      <c r="J602" s="21"/>
      <c r="K602" s="21"/>
      <c r="L602" s="21"/>
      <c r="M602" s="22"/>
      <c r="N602" s="22"/>
      <c r="O602" s="22"/>
      <c r="P602" s="22"/>
      <c r="Q602" s="22"/>
      <c r="R602" s="23"/>
      <c r="S602" s="22"/>
      <c r="T602" s="22"/>
      <c r="U602" s="22"/>
      <c r="V602" s="22"/>
      <c r="W602" s="24"/>
      <c r="X602" s="24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  <c r="AM602" s="22"/>
      <c r="AN602" s="22"/>
      <c r="AO602" s="22"/>
      <c r="AP602" s="22"/>
      <c r="AQ602" s="22"/>
      <c r="AR602" s="22"/>
      <c r="AS602" s="22"/>
      <c r="AT602" s="22"/>
      <c r="AU602" s="22"/>
      <c r="AV602" s="22"/>
      <c r="AW602" s="22"/>
      <c r="AX602" s="22"/>
      <c r="AY602" s="22"/>
      <c r="AZ602" s="22"/>
      <c r="BA602" s="22"/>
      <c r="BB602" s="22"/>
      <c r="BC602" s="22"/>
      <c r="BD602" s="22"/>
      <c r="BE602" s="22"/>
      <c r="BF602" s="22"/>
      <c r="BG602" s="22"/>
      <c r="BH602" s="22"/>
      <c r="BI602" s="22"/>
    </row>
    <row r="603">
      <c r="A603" s="25"/>
      <c r="B603" s="50"/>
      <c r="C603" s="56"/>
      <c r="D603" s="120"/>
      <c r="E603" s="53"/>
      <c r="H603" s="106"/>
      <c r="I603" s="72"/>
      <c r="J603" s="21"/>
      <c r="K603" s="21"/>
      <c r="L603" s="21"/>
      <c r="M603" s="22"/>
      <c r="N603" s="22"/>
      <c r="O603" s="22"/>
      <c r="P603" s="22"/>
      <c r="Q603" s="22"/>
      <c r="R603" s="23"/>
      <c r="S603" s="22"/>
      <c r="T603" s="22"/>
      <c r="U603" s="22"/>
      <c r="V603" s="22"/>
      <c r="W603" s="24"/>
      <c r="X603" s="24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  <c r="AP603" s="22"/>
      <c r="AQ603" s="22"/>
      <c r="AR603" s="22"/>
      <c r="AS603" s="22"/>
      <c r="AT603" s="22"/>
      <c r="AU603" s="22"/>
      <c r="AV603" s="22"/>
      <c r="AW603" s="22"/>
      <c r="AX603" s="22"/>
      <c r="AY603" s="22"/>
      <c r="AZ603" s="22"/>
      <c r="BA603" s="22"/>
      <c r="BB603" s="22"/>
      <c r="BC603" s="22"/>
      <c r="BD603" s="22"/>
      <c r="BE603" s="22"/>
      <c r="BF603" s="22"/>
      <c r="BG603" s="22"/>
      <c r="BH603" s="22"/>
      <c r="BI603" s="22"/>
    </row>
    <row r="604">
      <c r="A604" s="25"/>
      <c r="B604" s="50"/>
      <c r="C604" s="56"/>
      <c r="D604" s="120"/>
      <c r="E604" s="53"/>
      <c r="H604" s="106"/>
      <c r="I604" s="72"/>
      <c r="J604" s="21"/>
      <c r="K604" s="21"/>
      <c r="L604" s="21"/>
      <c r="M604" s="22"/>
      <c r="N604" s="22"/>
      <c r="O604" s="22"/>
      <c r="P604" s="22"/>
      <c r="Q604" s="22"/>
      <c r="R604" s="23"/>
      <c r="S604" s="22"/>
      <c r="T604" s="22"/>
      <c r="U604" s="22"/>
      <c r="V604" s="22"/>
      <c r="W604" s="24"/>
      <c r="X604" s="24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  <c r="AM604" s="22"/>
      <c r="AN604" s="22"/>
      <c r="AO604" s="22"/>
      <c r="AP604" s="22"/>
      <c r="AQ604" s="22"/>
      <c r="AR604" s="22"/>
      <c r="AS604" s="22"/>
      <c r="AT604" s="22"/>
      <c r="AU604" s="22"/>
      <c r="AV604" s="22"/>
      <c r="AW604" s="22"/>
      <c r="AX604" s="22"/>
      <c r="AY604" s="22"/>
      <c r="AZ604" s="22"/>
      <c r="BA604" s="22"/>
      <c r="BB604" s="22"/>
      <c r="BC604" s="22"/>
      <c r="BD604" s="22"/>
      <c r="BE604" s="22"/>
      <c r="BF604" s="22"/>
      <c r="BG604" s="22"/>
      <c r="BH604" s="22"/>
      <c r="BI604" s="22"/>
    </row>
    <row r="605">
      <c r="A605" s="25"/>
      <c r="B605" s="50"/>
      <c r="C605" s="56"/>
      <c r="D605" s="120"/>
      <c r="E605" s="53"/>
      <c r="H605" s="106"/>
      <c r="I605" s="72"/>
      <c r="J605" s="21"/>
      <c r="K605" s="21"/>
      <c r="L605" s="21"/>
      <c r="M605" s="22"/>
      <c r="N605" s="22"/>
      <c r="O605" s="22"/>
      <c r="P605" s="22"/>
      <c r="Q605" s="22"/>
      <c r="R605" s="23"/>
      <c r="S605" s="22"/>
      <c r="T605" s="22"/>
      <c r="U605" s="22"/>
      <c r="V605" s="22"/>
      <c r="W605" s="24"/>
      <c r="X605" s="24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  <c r="AM605" s="22"/>
      <c r="AN605" s="22"/>
      <c r="AO605" s="22"/>
      <c r="AP605" s="22"/>
      <c r="AQ605" s="22"/>
      <c r="AR605" s="22"/>
      <c r="AS605" s="22"/>
      <c r="AT605" s="22"/>
      <c r="AU605" s="22"/>
      <c r="AV605" s="22"/>
      <c r="AW605" s="22"/>
      <c r="AX605" s="22"/>
      <c r="AY605" s="22"/>
      <c r="AZ605" s="22"/>
      <c r="BA605" s="22"/>
      <c r="BB605" s="22"/>
      <c r="BC605" s="22"/>
      <c r="BD605" s="22"/>
      <c r="BE605" s="22"/>
      <c r="BF605" s="22"/>
      <c r="BG605" s="22"/>
      <c r="BH605" s="22"/>
      <c r="BI605" s="22"/>
    </row>
    <row r="606">
      <c r="A606" s="25"/>
      <c r="B606" s="50"/>
      <c r="C606" s="56"/>
      <c r="D606" s="120"/>
      <c r="E606" s="53"/>
      <c r="H606" s="106"/>
      <c r="I606" s="72"/>
      <c r="J606" s="21"/>
      <c r="K606" s="21"/>
      <c r="L606" s="21"/>
      <c r="M606" s="22"/>
      <c r="N606" s="22"/>
      <c r="O606" s="22"/>
      <c r="P606" s="22"/>
      <c r="Q606" s="22"/>
      <c r="R606" s="23"/>
      <c r="S606" s="22"/>
      <c r="T606" s="22"/>
      <c r="U606" s="22"/>
      <c r="V606" s="22"/>
      <c r="W606" s="24"/>
      <c r="X606" s="24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  <c r="AM606" s="22"/>
      <c r="AN606" s="22"/>
      <c r="AO606" s="22"/>
      <c r="AP606" s="22"/>
      <c r="AQ606" s="22"/>
      <c r="AR606" s="22"/>
      <c r="AS606" s="22"/>
      <c r="AT606" s="22"/>
      <c r="AU606" s="22"/>
      <c r="AV606" s="22"/>
      <c r="AW606" s="22"/>
      <c r="AX606" s="22"/>
      <c r="AY606" s="22"/>
      <c r="AZ606" s="22"/>
      <c r="BA606" s="22"/>
      <c r="BB606" s="22"/>
      <c r="BC606" s="22"/>
      <c r="BD606" s="22"/>
      <c r="BE606" s="22"/>
      <c r="BF606" s="22"/>
      <c r="BG606" s="22"/>
      <c r="BH606" s="22"/>
      <c r="BI606" s="22"/>
    </row>
    <row r="607">
      <c r="A607" s="25"/>
      <c r="B607" s="50"/>
      <c r="C607" s="56"/>
      <c r="D607" s="120"/>
      <c r="E607" s="53"/>
      <c r="H607" s="106"/>
      <c r="I607" s="72"/>
      <c r="J607" s="21"/>
      <c r="K607" s="21"/>
      <c r="L607" s="21"/>
      <c r="M607" s="22"/>
      <c r="N607" s="22"/>
      <c r="O607" s="22"/>
      <c r="P607" s="22"/>
      <c r="Q607" s="22"/>
      <c r="R607" s="23"/>
      <c r="S607" s="22"/>
      <c r="T607" s="22"/>
      <c r="U607" s="22"/>
      <c r="V607" s="22"/>
      <c r="W607" s="24"/>
      <c r="X607" s="24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  <c r="AM607" s="22"/>
      <c r="AN607" s="22"/>
      <c r="AO607" s="22"/>
      <c r="AP607" s="22"/>
      <c r="AQ607" s="22"/>
      <c r="AR607" s="22"/>
      <c r="AS607" s="22"/>
      <c r="AT607" s="22"/>
      <c r="AU607" s="22"/>
      <c r="AV607" s="22"/>
      <c r="AW607" s="22"/>
      <c r="AX607" s="22"/>
      <c r="AY607" s="22"/>
      <c r="AZ607" s="22"/>
      <c r="BA607" s="22"/>
      <c r="BB607" s="22"/>
      <c r="BC607" s="22"/>
      <c r="BD607" s="22"/>
      <c r="BE607" s="22"/>
      <c r="BF607" s="22"/>
      <c r="BG607" s="22"/>
      <c r="BH607" s="22"/>
      <c r="BI607" s="22"/>
    </row>
    <row r="608">
      <c r="A608" s="25"/>
      <c r="B608" s="50"/>
      <c r="C608" s="56"/>
      <c r="D608" s="120"/>
      <c r="E608" s="53"/>
      <c r="H608" s="106"/>
      <c r="I608" s="72"/>
      <c r="J608" s="21"/>
      <c r="K608" s="21"/>
      <c r="L608" s="21"/>
      <c r="M608" s="22"/>
      <c r="N608" s="22"/>
      <c r="O608" s="22"/>
      <c r="P608" s="22"/>
      <c r="Q608" s="22"/>
      <c r="R608" s="23"/>
      <c r="S608" s="22"/>
      <c r="T608" s="22"/>
      <c r="U608" s="22"/>
      <c r="V608" s="22"/>
      <c r="W608" s="24"/>
      <c r="X608" s="24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  <c r="AM608" s="22"/>
      <c r="AN608" s="22"/>
      <c r="AO608" s="22"/>
      <c r="AP608" s="22"/>
      <c r="AQ608" s="22"/>
      <c r="AR608" s="22"/>
      <c r="AS608" s="22"/>
      <c r="AT608" s="22"/>
      <c r="AU608" s="22"/>
      <c r="AV608" s="22"/>
      <c r="AW608" s="22"/>
      <c r="AX608" s="22"/>
      <c r="AY608" s="22"/>
      <c r="AZ608" s="22"/>
      <c r="BA608" s="22"/>
      <c r="BB608" s="22"/>
      <c r="BC608" s="22"/>
      <c r="BD608" s="22"/>
      <c r="BE608" s="22"/>
      <c r="BF608" s="22"/>
      <c r="BG608" s="22"/>
      <c r="BH608" s="22"/>
      <c r="BI608" s="22"/>
    </row>
    <row r="609">
      <c r="A609" s="25"/>
      <c r="B609" s="50"/>
      <c r="C609" s="56"/>
      <c r="D609" s="120"/>
      <c r="E609" s="53"/>
      <c r="H609" s="106"/>
      <c r="I609" s="72"/>
      <c r="J609" s="21"/>
      <c r="K609" s="21"/>
      <c r="L609" s="21"/>
      <c r="M609" s="22"/>
      <c r="N609" s="22"/>
      <c r="O609" s="22"/>
      <c r="P609" s="22"/>
      <c r="Q609" s="22"/>
      <c r="R609" s="23"/>
      <c r="S609" s="22"/>
      <c r="T609" s="22"/>
      <c r="U609" s="22"/>
      <c r="V609" s="22"/>
      <c r="W609" s="24"/>
      <c r="X609" s="24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  <c r="AM609" s="22"/>
      <c r="AN609" s="22"/>
      <c r="AO609" s="22"/>
      <c r="AP609" s="22"/>
      <c r="AQ609" s="22"/>
      <c r="AR609" s="22"/>
      <c r="AS609" s="22"/>
      <c r="AT609" s="22"/>
      <c r="AU609" s="22"/>
      <c r="AV609" s="22"/>
      <c r="AW609" s="22"/>
      <c r="AX609" s="22"/>
      <c r="AY609" s="22"/>
      <c r="AZ609" s="22"/>
      <c r="BA609" s="22"/>
      <c r="BB609" s="22"/>
      <c r="BC609" s="22"/>
      <c r="BD609" s="22"/>
      <c r="BE609" s="22"/>
      <c r="BF609" s="22"/>
      <c r="BG609" s="22"/>
      <c r="BH609" s="22"/>
      <c r="BI609" s="22"/>
    </row>
    <row r="610">
      <c r="A610" s="25"/>
      <c r="B610" s="50"/>
      <c r="C610" s="56"/>
      <c r="D610" s="120"/>
      <c r="E610" s="53"/>
      <c r="H610" s="106"/>
      <c r="I610" s="72"/>
      <c r="J610" s="21"/>
      <c r="K610" s="21"/>
      <c r="L610" s="21"/>
      <c r="M610" s="22"/>
      <c r="N610" s="22"/>
      <c r="O610" s="22"/>
      <c r="P610" s="22"/>
      <c r="Q610" s="22"/>
      <c r="R610" s="23"/>
      <c r="S610" s="22"/>
      <c r="T610" s="22"/>
      <c r="U610" s="22"/>
      <c r="V610" s="22"/>
      <c r="W610" s="24"/>
      <c r="X610" s="24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  <c r="AM610" s="22"/>
      <c r="AN610" s="22"/>
      <c r="AO610" s="22"/>
      <c r="AP610" s="22"/>
      <c r="AQ610" s="22"/>
      <c r="AR610" s="22"/>
      <c r="AS610" s="22"/>
      <c r="AT610" s="22"/>
      <c r="AU610" s="22"/>
      <c r="AV610" s="22"/>
      <c r="AW610" s="22"/>
      <c r="AX610" s="22"/>
      <c r="AY610" s="22"/>
      <c r="AZ610" s="22"/>
      <c r="BA610" s="22"/>
      <c r="BB610" s="22"/>
      <c r="BC610" s="22"/>
      <c r="BD610" s="22"/>
      <c r="BE610" s="22"/>
      <c r="BF610" s="22"/>
      <c r="BG610" s="22"/>
      <c r="BH610" s="22"/>
      <c r="BI610" s="22"/>
    </row>
    <row r="611">
      <c r="A611" s="25"/>
      <c r="B611" s="50"/>
      <c r="C611" s="56"/>
      <c r="D611" s="120"/>
      <c r="E611" s="53"/>
      <c r="H611" s="106"/>
      <c r="I611" s="72"/>
      <c r="J611" s="21"/>
      <c r="K611" s="21"/>
      <c r="L611" s="21"/>
      <c r="M611" s="22"/>
      <c r="N611" s="22"/>
      <c r="O611" s="22"/>
      <c r="P611" s="22"/>
      <c r="Q611" s="22"/>
      <c r="R611" s="23"/>
      <c r="S611" s="22"/>
      <c r="T611" s="22"/>
      <c r="U611" s="22"/>
      <c r="V611" s="22"/>
      <c r="W611" s="24"/>
      <c r="X611" s="24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  <c r="AM611" s="22"/>
      <c r="AN611" s="22"/>
      <c r="AO611" s="22"/>
      <c r="AP611" s="22"/>
      <c r="AQ611" s="22"/>
      <c r="AR611" s="22"/>
      <c r="AS611" s="22"/>
      <c r="AT611" s="22"/>
      <c r="AU611" s="22"/>
      <c r="AV611" s="22"/>
      <c r="AW611" s="22"/>
      <c r="AX611" s="22"/>
      <c r="AY611" s="22"/>
      <c r="AZ611" s="22"/>
      <c r="BA611" s="22"/>
      <c r="BB611" s="22"/>
      <c r="BC611" s="22"/>
      <c r="BD611" s="22"/>
      <c r="BE611" s="22"/>
      <c r="BF611" s="22"/>
      <c r="BG611" s="22"/>
      <c r="BH611" s="22"/>
      <c r="BI611" s="22"/>
    </row>
    <row r="612">
      <c r="A612" s="25"/>
      <c r="B612" s="50"/>
      <c r="C612" s="56"/>
      <c r="D612" s="120"/>
      <c r="E612" s="53"/>
      <c r="H612" s="106"/>
      <c r="I612" s="72"/>
      <c r="J612" s="21"/>
      <c r="K612" s="21"/>
      <c r="L612" s="21"/>
      <c r="M612" s="22"/>
      <c r="N612" s="22"/>
      <c r="O612" s="22"/>
      <c r="P612" s="22"/>
      <c r="Q612" s="22"/>
      <c r="R612" s="23"/>
      <c r="S612" s="22"/>
      <c r="T612" s="22"/>
      <c r="U612" s="22"/>
      <c r="V612" s="22"/>
      <c r="W612" s="24"/>
      <c r="X612" s="24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  <c r="AM612" s="22"/>
      <c r="AN612" s="22"/>
      <c r="AO612" s="22"/>
      <c r="AP612" s="22"/>
      <c r="AQ612" s="22"/>
      <c r="AR612" s="22"/>
      <c r="AS612" s="22"/>
      <c r="AT612" s="22"/>
      <c r="AU612" s="22"/>
      <c r="AV612" s="22"/>
      <c r="AW612" s="22"/>
      <c r="AX612" s="22"/>
      <c r="AY612" s="22"/>
      <c r="AZ612" s="22"/>
      <c r="BA612" s="22"/>
      <c r="BB612" s="22"/>
      <c r="BC612" s="22"/>
      <c r="BD612" s="22"/>
      <c r="BE612" s="22"/>
      <c r="BF612" s="22"/>
      <c r="BG612" s="22"/>
      <c r="BH612" s="22"/>
      <c r="BI612" s="22"/>
    </row>
    <row r="613">
      <c r="A613" s="25"/>
      <c r="B613" s="50"/>
      <c r="C613" s="56"/>
      <c r="D613" s="120"/>
      <c r="E613" s="53"/>
      <c r="H613" s="106"/>
      <c r="I613" s="72"/>
      <c r="J613" s="21"/>
      <c r="K613" s="21"/>
      <c r="L613" s="21"/>
      <c r="M613" s="22"/>
      <c r="N613" s="22"/>
      <c r="O613" s="22"/>
      <c r="P613" s="22"/>
      <c r="Q613" s="22"/>
      <c r="R613" s="23"/>
      <c r="S613" s="22"/>
      <c r="T613" s="22"/>
      <c r="U613" s="22"/>
      <c r="V613" s="22"/>
      <c r="W613" s="24"/>
      <c r="X613" s="24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  <c r="AM613" s="22"/>
      <c r="AN613" s="22"/>
      <c r="AO613" s="22"/>
      <c r="AP613" s="22"/>
      <c r="AQ613" s="22"/>
      <c r="AR613" s="22"/>
      <c r="AS613" s="22"/>
      <c r="AT613" s="22"/>
      <c r="AU613" s="22"/>
      <c r="AV613" s="22"/>
      <c r="AW613" s="22"/>
      <c r="AX613" s="22"/>
      <c r="AY613" s="22"/>
      <c r="AZ613" s="22"/>
      <c r="BA613" s="22"/>
      <c r="BB613" s="22"/>
      <c r="BC613" s="22"/>
      <c r="BD613" s="22"/>
      <c r="BE613" s="22"/>
      <c r="BF613" s="22"/>
      <c r="BG613" s="22"/>
      <c r="BH613" s="22"/>
      <c r="BI613" s="22"/>
    </row>
    <row r="614">
      <c r="A614" s="25"/>
      <c r="B614" s="50"/>
      <c r="C614" s="56"/>
      <c r="D614" s="120"/>
      <c r="E614" s="53"/>
      <c r="H614" s="106"/>
      <c r="I614" s="72"/>
      <c r="J614" s="21"/>
      <c r="K614" s="21"/>
      <c r="L614" s="21"/>
      <c r="M614" s="22"/>
      <c r="N614" s="22"/>
      <c r="O614" s="22"/>
      <c r="P614" s="22"/>
      <c r="Q614" s="22"/>
      <c r="R614" s="23"/>
      <c r="S614" s="22"/>
      <c r="T614" s="22"/>
      <c r="U614" s="22"/>
      <c r="V614" s="22"/>
      <c r="W614" s="24"/>
      <c r="X614" s="24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2"/>
      <c r="AW614" s="22"/>
      <c r="AX614" s="22"/>
      <c r="AY614" s="22"/>
      <c r="AZ614" s="22"/>
      <c r="BA614" s="22"/>
      <c r="BB614" s="22"/>
      <c r="BC614" s="22"/>
      <c r="BD614" s="22"/>
      <c r="BE614" s="22"/>
      <c r="BF614" s="22"/>
      <c r="BG614" s="22"/>
      <c r="BH614" s="22"/>
      <c r="BI614" s="22"/>
    </row>
    <row r="615">
      <c r="A615" s="25"/>
      <c r="B615" s="50"/>
      <c r="C615" s="56"/>
      <c r="D615" s="120"/>
      <c r="E615" s="53"/>
      <c r="H615" s="106"/>
      <c r="I615" s="72"/>
      <c r="J615" s="21"/>
      <c r="K615" s="21"/>
      <c r="L615" s="21"/>
      <c r="M615" s="22"/>
      <c r="N615" s="22"/>
      <c r="O615" s="22"/>
      <c r="P615" s="22"/>
      <c r="Q615" s="22"/>
      <c r="R615" s="23"/>
      <c r="S615" s="22"/>
      <c r="T615" s="22"/>
      <c r="U615" s="22"/>
      <c r="V615" s="22"/>
      <c r="W615" s="24"/>
      <c r="X615" s="24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  <c r="AM615" s="22"/>
      <c r="AN615" s="22"/>
      <c r="AO615" s="22"/>
      <c r="AP615" s="22"/>
      <c r="AQ615" s="22"/>
      <c r="AR615" s="22"/>
      <c r="AS615" s="22"/>
      <c r="AT615" s="22"/>
      <c r="AU615" s="22"/>
      <c r="AV615" s="22"/>
      <c r="AW615" s="22"/>
      <c r="AX615" s="22"/>
      <c r="AY615" s="22"/>
      <c r="AZ615" s="22"/>
      <c r="BA615" s="22"/>
      <c r="BB615" s="22"/>
      <c r="BC615" s="22"/>
      <c r="BD615" s="22"/>
      <c r="BE615" s="22"/>
      <c r="BF615" s="22"/>
      <c r="BG615" s="22"/>
      <c r="BH615" s="22"/>
      <c r="BI615" s="22"/>
    </row>
    <row r="616">
      <c r="A616" s="25"/>
      <c r="B616" s="50"/>
      <c r="C616" s="56"/>
      <c r="D616" s="120"/>
      <c r="E616" s="53"/>
      <c r="H616" s="106"/>
      <c r="I616" s="72"/>
      <c r="J616" s="21"/>
      <c r="K616" s="21"/>
      <c r="L616" s="21"/>
      <c r="M616" s="22"/>
      <c r="N616" s="22"/>
      <c r="O616" s="22"/>
      <c r="P616" s="22"/>
      <c r="Q616" s="22"/>
      <c r="R616" s="23"/>
      <c r="S616" s="22"/>
      <c r="T616" s="22"/>
      <c r="U616" s="22"/>
      <c r="V616" s="22"/>
      <c r="W616" s="24"/>
      <c r="X616" s="24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  <c r="AM616" s="22"/>
      <c r="AN616" s="22"/>
      <c r="AO616" s="22"/>
      <c r="AP616" s="22"/>
      <c r="AQ616" s="22"/>
      <c r="AR616" s="22"/>
      <c r="AS616" s="22"/>
      <c r="AT616" s="22"/>
      <c r="AU616" s="22"/>
      <c r="AV616" s="22"/>
      <c r="AW616" s="22"/>
      <c r="AX616" s="22"/>
      <c r="AY616" s="22"/>
      <c r="AZ616" s="22"/>
      <c r="BA616" s="22"/>
      <c r="BB616" s="22"/>
      <c r="BC616" s="22"/>
      <c r="BD616" s="22"/>
      <c r="BE616" s="22"/>
      <c r="BF616" s="22"/>
      <c r="BG616" s="22"/>
      <c r="BH616" s="22"/>
      <c r="BI616" s="22"/>
    </row>
    <row r="617">
      <c r="A617" s="25"/>
      <c r="B617" s="50"/>
      <c r="C617" s="56"/>
      <c r="D617" s="120"/>
      <c r="E617" s="53"/>
      <c r="H617" s="106"/>
      <c r="I617" s="72"/>
      <c r="J617" s="21"/>
      <c r="K617" s="21"/>
      <c r="L617" s="21"/>
      <c r="M617" s="22"/>
      <c r="N617" s="22"/>
      <c r="O617" s="22"/>
      <c r="P617" s="22"/>
      <c r="Q617" s="22"/>
      <c r="R617" s="23"/>
      <c r="S617" s="22"/>
      <c r="T617" s="22"/>
      <c r="U617" s="22"/>
      <c r="V617" s="22"/>
      <c r="W617" s="24"/>
      <c r="X617" s="24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  <c r="AM617" s="22"/>
      <c r="AN617" s="22"/>
      <c r="AO617" s="22"/>
      <c r="AP617" s="22"/>
      <c r="AQ617" s="22"/>
      <c r="AR617" s="22"/>
      <c r="AS617" s="22"/>
      <c r="AT617" s="22"/>
      <c r="AU617" s="22"/>
      <c r="AV617" s="22"/>
      <c r="AW617" s="22"/>
      <c r="AX617" s="22"/>
      <c r="AY617" s="22"/>
      <c r="AZ617" s="22"/>
      <c r="BA617" s="22"/>
      <c r="BB617" s="22"/>
      <c r="BC617" s="22"/>
      <c r="BD617" s="22"/>
      <c r="BE617" s="22"/>
      <c r="BF617" s="22"/>
      <c r="BG617" s="22"/>
      <c r="BH617" s="22"/>
      <c r="BI617" s="22"/>
    </row>
    <row r="618">
      <c r="A618" s="25"/>
      <c r="B618" s="50"/>
      <c r="C618" s="56"/>
      <c r="D618" s="120"/>
      <c r="E618" s="53"/>
      <c r="H618" s="106"/>
      <c r="I618" s="72"/>
      <c r="J618" s="21"/>
      <c r="K618" s="21"/>
      <c r="L618" s="21"/>
      <c r="M618" s="22"/>
      <c r="N618" s="22"/>
      <c r="O618" s="22"/>
      <c r="P618" s="22"/>
      <c r="Q618" s="22"/>
      <c r="R618" s="23"/>
      <c r="S618" s="22"/>
      <c r="T618" s="22"/>
      <c r="U618" s="22"/>
      <c r="V618" s="22"/>
      <c r="W618" s="24"/>
      <c r="X618" s="24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  <c r="AM618" s="22"/>
      <c r="AN618" s="22"/>
      <c r="AO618" s="22"/>
      <c r="AP618" s="22"/>
      <c r="AQ618" s="22"/>
      <c r="AR618" s="22"/>
      <c r="AS618" s="22"/>
      <c r="AT618" s="22"/>
      <c r="AU618" s="22"/>
      <c r="AV618" s="22"/>
      <c r="AW618" s="22"/>
      <c r="AX618" s="22"/>
      <c r="AY618" s="22"/>
      <c r="AZ618" s="22"/>
      <c r="BA618" s="22"/>
      <c r="BB618" s="22"/>
      <c r="BC618" s="22"/>
      <c r="BD618" s="22"/>
      <c r="BE618" s="22"/>
      <c r="BF618" s="22"/>
      <c r="BG618" s="22"/>
      <c r="BH618" s="22"/>
      <c r="BI618" s="22"/>
    </row>
    <row r="619">
      <c r="A619" s="25"/>
      <c r="B619" s="50"/>
      <c r="C619" s="56"/>
      <c r="D619" s="120"/>
      <c r="E619" s="53"/>
      <c r="H619" s="106"/>
      <c r="I619" s="72"/>
      <c r="J619" s="21"/>
      <c r="K619" s="21"/>
      <c r="L619" s="21"/>
      <c r="M619" s="22"/>
      <c r="N619" s="22"/>
      <c r="O619" s="22"/>
      <c r="P619" s="22"/>
      <c r="Q619" s="22"/>
      <c r="R619" s="23"/>
      <c r="S619" s="22"/>
      <c r="T619" s="22"/>
      <c r="U619" s="22"/>
      <c r="V619" s="22"/>
      <c r="W619" s="24"/>
      <c r="X619" s="24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  <c r="AM619" s="22"/>
      <c r="AN619" s="22"/>
      <c r="AO619" s="22"/>
      <c r="AP619" s="22"/>
      <c r="AQ619" s="22"/>
      <c r="AR619" s="22"/>
      <c r="AS619" s="22"/>
      <c r="AT619" s="22"/>
      <c r="AU619" s="22"/>
      <c r="AV619" s="22"/>
      <c r="AW619" s="22"/>
      <c r="AX619" s="22"/>
      <c r="AY619" s="22"/>
      <c r="AZ619" s="22"/>
      <c r="BA619" s="22"/>
      <c r="BB619" s="22"/>
      <c r="BC619" s="22"/>
      <c r="BD619" s="22"/>
      <c r="BE619" s="22"/>
      <c r="BF619" s="22"/>
      <c r="BG619" s="22"/>
      <c r="BH619" s="22"/>
      <c r="BI619" s="22"/>
    </row>
    <row r="620">
      <c r="A620" s="25"/>
      <c r="B620" s="50"/>
      <c r="C620" s="56"/>
      <c r="D620" s="120"/>
      <c r="E620" s="53"/>
      <c r="H620" s="106"/>
      <c r="I620" s="72"/>
      <c r="J620" s="21"/>
      <c r="K620" s="21"/>
      <c r="L620" s="21"/>
      <c r="M620" s="22"/>
      <c r="N620" s="22"/>
      <c r="O620" s="22"/>
      <c r="P620" s="22"/>
      <c r="Q620" s="22"/>
      <c r="R620" s="23"/>
      <c r="S620" s="22"/>
      <c r="T620" s="22"/>
      <c r="U620" s="22"/>
      <c r="V620" s="22"/>
      <c r="W620" s="24"/>
      <c r="X620" s="24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  <c r="AM620" s="22"/>
      <c r="AN620" s="22"/>
      <c r="AO620" s="22"/>
      <c r="AP620" s="22"/>
      <c r="AQ620" s="22"/>
      <c r="AR620" s="22"/>
      <c r="AS620" s="22"/>
      <c r="AT620" s="22"/>
      <c r="AU620" s="22"/>
      <c r="AV620" s="22"/>
      <c r="AW620" s="22"/>
      <c r="AX620" s="22"/>
      <c r="AY620" s="22"/>
      <c r="AZ620" s="22"/>
      <c r="BA620" s="22"/>
      <c r="BB620" s="22"/>
      <c r="BC620" s="22"/>
      <c r="BD620" s="22"/>
      <c r="BE620" s="22"/>
      <c r="BF620" s="22"/>
      <c r="BG620" s="22"/>
      <c r="BH620" s="22"/>
      <c r="BI620" s="22"/>
    </row>
    <row r="621">
      <c r="A621" s="25"/>
      <c r="B621" s="50"/>
      <c r="C621" s="56"/>
      <c r="D621" s="120"/>
      <c r="E621" s="53"/>
      <c r="H621" s="106"/>
      <c r="I621" s="72"/>
      <c r="J621" s="21"/>
      <c r="K621" s="21"/>
      <c r="L621" s="21"/>
      <c r="M621" s="22"/>
      <c r="N621" s="22"/>
      <c r="O621" s="22"/>
      <c r="P621" s="22"/>
      <c r="Q621" s="22"/>
      <c r="R621" s="23"/>
      <c r="S621" s="22"/>
      <c r="T621" s="22"/>
      <c r="U621" s="22"/>
      <c r="V621" s="22"/>
      <c r="W621" s="24"/>
      <c r="X621" s="24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  <c r="AM621" s="22"/>
      <c r="AN621" s="22"/>
      <c r="AO621" s="22"/>
      <c r="AP621" s="22"/>
      <c r="AQ621" s="22"/>
      <c r="AR621" s="22"/>
      <c r="AS621" s="22"/>
      <c r="AT621" s="22"/>
      <c r="AU621" s="22"/>
      <c r="AV621" s="22"/>
      <c r="AW621" s="22"/>
      <c r="AX621" s="22"/>
      <c r="AY621" s="22"/>
      <c r="AZ621" s="22"/>
      <c r="BA621" s="22"/>
      <c r="BB621" s="22"/>
      <c r="BC621" s="22"/>
      <c r="BD621" s="22"/>
      <c r="BE621" s="22"/>
      <c r="BF621" s="22"/>
      <c r="BG621" s="22"/>
      <c r="BH621" s="22"/>
      <c r="BI621" s="22"/>
    </row>
    <row r="622">
      <c r="A622" s="25"/>
      <c r="B622" s="50"/>
      <c r="C622" s="56"/>
      <c r="D622" s="120"/>
      <c r="E622" s="53"/>
      <c r="H622" s="106"/>
      <c r="I622" s="72"/>
      <c r="J622" s="21"/>
      <c r="K622" s="21"/>
      <c r="L622" s="21"/>
      <c r="M622" s="22"/>
      <c r="N622" s="22"/>
      <c r="O622" s="22"/>
      <c r="P622" s="22"/>
      <c r="Q622" s="22"/>
      <c r="R622" s="23"/>
      <c r="S622" s="22"/>
      <c r="T622" s="22"/>
      <c r="U622" s="22"/>
      <c r="V622" s="22"/>
      <c r="W622" s="24"/>
      <c r="X622" s="24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  <c r="AM622" s="22"/>
      <c r="AN622" s="22"/>
      <c r="AO622" s="22"/>
      <c r="AP622" s="22"/>
      <c r="AQ622" s="22"/>
      <c r="AR622" s="22"/>
      <c r="AS622" s="22"/>
      <c r="AT622" s="22"/>
      <c r="AU622" s="22"/>
      <c r="AV622" s="22"/>
      <c r="AW622" s="22"/>
      <c r="AX622" s="22"/>
      <c r="AY622" s="22"/>
      <c r="AZ622" s="22"/>
      <c r="BA622" s="22"/>
      <c r="BB622" s="22"/>
      <c r="BC622" s="22"/>
      <c r="BD622" s="22"/>
      <c r="BE622" s="22"/>
      <c r="BF622" s="22"/>
      <c r="BG622" s="22"/>
      <c r="BH622" s="22"/>
      <c r="BI622" s="22"/>
    </row>
    <row r="623">
      <c r="A623" s="25"/>
      <c r="B623" s="50"/>
      <c r="C623" s="56"/>
      <c r="D623" s="120"/>
      <c r="E623" s="53"/>
      <c r="H623" s="106"/>
      <c r="I623" s="72"/>
      <c r="J623" s="21"/>
      <c r="K623" s="21"/>
      <c r="L623" s="21"/>
      <c r="M623" s="22"/>
      <c r="N623" s="22"/>
      <c r="O623" s="22"/>
      <c r="P623" s="22"/>
      <c r="Q623" s="22"/>
      <c r="R623" s="23"/>
      <c r="S623" s="22"/>
      <c r="T623" s="22"/>
      <c r="U623" s="22"/>
      <c r="V623" s="22"/>
      <c r="W623" s="24"/>
      <c r="X623" s="24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  <c r="AM623" s="22"/>
      <c r="AN623" s="22"/>
      <c r="AO623" s="22"/>
      <c r="AP623" s="22"/>
      <c r="AQ623" s="22"/>
      <c r="AR623" s="22"/>
      <c r="AS623" s="22"/>
      <c r="AT623" s="22"/>
      <c r="AU623" s="22"/>
      <c r="AV623" s="22"/>
      <c r="AW623" s="22"/>
      <c r="AX623" s="22"/>
      <c r="AY623" s="22"/>
      <c r="AZ623" s="22"/>
      <c r="BA623" s="22"/>
      <c r="BB623" s="22"/>
      <c r="BC623" s="22"/>
      <c r="BD623" s="22"/>
      <c r="BE623" s="22"/>
      <c r="BF623" s="22"/>
      <c r="BG623" s="22"/>
      <c r="BH623" s="22"/>
      <c r="BI623" s="22"/>
    </row>
    <row r="624">
      <c r="A624" s="25"/>
      <c r="B624" s="50"/>
      <c r="C624" s="56"/>
      <c r="D624" s="120"/>
      <c r="E624" s="53"/>
      <c r="H624" s="106"/>
      <c r="I624" s="72"/>
      <c r="J624" s="21"/>
      <c r="K624" s="21"/>
      <c r="L624" s="21"/>
      <c r="M624" s="22"/>
      <c r="N624" s="22"/>
      <c r="O624" s="22"/>
      <c r="P624" s="22"/>
      <c r="Q624" s="22"/>
      <c r="R624" s="23"/>
      <c r="S624" s="22"/>
      <c r="T624" s="22"/>
      <c r="U624" s="22"/>
      <c r="V624" s="22"/>
      <c r="W624" s="24"/>
      <c r="X624" s="24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  <c r="AM624" s="22"/>
      <c r="AN624" s="22"/>
      <c r="AO624" s="22"/>
      <c r="AP624" s="22"/>
      <c r="AQ624" s="22"/>
      <c r="AR624" s="22"/>
      <c r="AS624" s="22"/>
      <c r="AT624" s="22"/>
      <c r="AU624" s="22"/>
      <c r="AV624" s="22"/>
      <c r="AW624" s="22"/>
      <c r="AX624" s="22"/>
      <c r="AY624" s="22"/>
      <c r="AZ624" s="22"/>
      <c r="BA624" s="22"/>
      <c r="BB624" s="22"/>
      <c r="BC624" s="22"/>
      <c r="BD624" s="22"/>
      <c r="BE624" s="22"/>
      <c r="BF624" s="22"/>
      <c r="BG624" s="22"/>
      <c r="BH624" s="22"/>
      <c r="BI624" s="22"/>
    </row>
    <row r="625">
      <c r="A625" s="25"/>
      <c r="B625" s="50"/>
      <c r="C625" s="56"/>
      <c r="D625" s="120"/>
      <c r="E625" s="53"/>
      <c r="H625" s="106"/>
      <c r="I625" s="72"/>
      <c r="J625" s="21"/>
      <c r="K625" s="21"/>
      <c r="L625" s="21"/>
      <c r="M625" s="22"/>
      <c r="N625" s="22"/>
      <c r="O625" s="22"/>
      <c r="P625" s="22"/>
      <c r="Q625" s="22"/>
      <c r="R625" s="23"/>
      <c r="S625" s="22"/>
      <c r="T625" s="22"/>
      <c r="U625" s="22"/>
      <c r="V625" s="22"/>
      <c r="W625" s="24"/>
      <c r="X625" s="24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  <c r="AO625" s="22"/>
      <c r="AP625" s="22"/>
      <c r="AQ625" s="22"/>
      <c r="AR625" s="22"/>
      <c r="AS625" s="22"/>
      <c r="AT625" s="22"/>
      <c r="AU625" s="22"/>
      <c r="AV625" s="22"/>
      <c r="AW625" s="22"/>
      <c r="AX625" s="22"/>
      <c r="AY625" s="22"/>
      <c r="AZ625" s="22"/>
      <c r="BA625" s="22"/>
      <c r="BB625" s="22"/>
      <c r="BC625" s="22"/>
      <c r="BD625" s="22"/>
      <c r="BE625" s="22"/>
      <c r="BF625" s="22"/>
      <c r="BG625" s="22"/>
      <c r="BH625" s="22"/>
      <c r="BI625" s="22"/>
    </row>
    <row r="626">
      <c r="A626" s="25"/>
      <c r="B626" s="50"/>
      <c r="C626" s="56"/>
      <c r="D626" s="120"/>
      <c r="E626" s="53"/>
      <c r="H626" s="106"/>
      <c r="I626" s="72"/>
      <c r="J626" s="21"/>
      <c r="K626" s="21"/>
      <c r="L626" s="21"/>
      <c r="M626" s="22"/>
      <c r="N626" s="22"/>
      <c r="O626" s="22"/>
      <c r="P626" s="22"/>
      <c r="Q626" s="22"/>
      <c r="R626" s="23"/>
      <c r="S626" s="22"/>
      <c r="T626" s="22"/>
      <c r="U626" s="22"/>
      <c r="V626" s="22"/>
      <c r="W626" s="24"/>
      <c r="X626" s="24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  <c r="AM626" s="22"/>
      <c r="AN626" s="22"/>
      <c r="AO626" s="22"/>
      <c r="AP626" s="22"/>
      <c r="AQ626" s="22"/>
      <c r="AR626" s="22"/>
      <c r="AS626" s="22"/>
      <c r="AT626" s="22"/>
      <c r="AU626" s="22"/>
      <c r="AV626" s="22"/>
      <c r="AW626" s="22"/>
      <c r="AX626" s="22"/>
      <c r="AY626" s="22"/>
      <c r="AZ626" s="22"/>
      <c r="BA626" s="22"/>
      <c r="BB626" s="22"/>
      <c r="BC626" s="22"/>
      <c r="BD626" s="22"/>
      <c r="BE626" s="22"/>
      <c r="BF626" s="22"/>
      <c r="BG626" s="22"/>
      <c r="BH626" s="22"/>
      <c r="BI626" s="22"/>
    </row>
    <row r="627">
      <c r="A627" s="25"/>
      <c r="B627" s="50"/>
      <c r="C627" s="56"/>
      <c r="D627" s="120"/>
      <c r="E627" s="53"/>
      <c r="H627" s="106"/>
      <c r="I627" s="72"/>
      <c r="J627" s="21"/>
      <c r="K627" s="21"/>
      <c r="L627" s="21"/>
      <c r="M627" s="22"/>
      <c r="N627" s="22"/>
      <c r="O627" s="22"/>
      <c r="P627" s="22"/>
      <c r="Q627" s="22"/>
      <c r="R627" s="23"/>
      <c r="S627" s="22"/>
      <c r="T627" s="22"/>
      <c r="U627" s="22"/>
      <c r="V627" s="22"/>
      <c r="W627" s="24"/>
      <c r="X627" s="24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  <c r="AM627" s="22"/>
      <c r="AN627" s="22"/>
      <c r="AO627" s="22"/>
      <c r="AP627" s="22"/>
      <c r="AQ627" s="22"/>
      <c r="AR627" s="22"/>
      <c r="AS627" s="22"/>
      <c r="AT627" s="22"/>
      <c r="AU627" s="22"/>
      <c r="AV627" s="22"/>
      <c r="AW627" s="22"/>
      <c r="AX627" s="22"/>
      <c r="AY627" s="22"/>
      <c r="AZ627" s="22"/>
      <c r="BA627" s="22"/>
      <c r="BB627" s="22"/>
      <c r="BC627" s="22"/>
      <c r="BD627" s="22"/>
      <c r="BE627" s="22"/>
      <c r="BF627" s="22"/>
      <c r="BG627" s="22"/>
      <c r="BH627" s="22"/>
      <c r="BI627" s="22"/>
    </row>
    <row r="628">
      <c r="A628" s="25"/>
      <c r="B628" s="50"/>
      <c r="C628" s="56"/>
      <c r="D628" s="120"/>
      <c r="E628" s="53"/>
      <c r="H628" s="106"/>
      <c r="I628" s="72"/>
      <c r="J628" s="21"/>
      <c r="K628" s="21"/>
      <c r="L628" s="21"/>
      <c r="M628" s="22"/>
      <c r="N628" s="22"/>
      <c r="O628" s="22"/>
      <c r="P628" s="22"/>
      <c r="Q628" s="22"/>
      <c r="R628" s="23"/>
      <c r="S628" s="22"/>
      <c r="T628" s="22"/>
      <c r="U628" s="22"/>
      <c r="V628" s="22"/>
      <c r="W628" s="24"/>
      <c r="X628" s="24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  <c r="AM628" s="22"/>
      <c r="AN628" s="22"/>
      <c r="AO628" s="22"/>
      <c r="AP628" s="22"/>
      <c r="AQ628" s="22"/>
      <c r="AR628" s="22"/>
      <c r="AS628" s="22"/>
      <c r="AT628" s="22"/>
      <c r="AU628" s="22"/>
      <c r="AV628" s="22"/>
      <c r="AW628" s="22"/>
      <c r="AX628" s="22"/>
      <c r="AY628" s="22"/>
      <c r="AZ628" s="22"/>
      <c r="BA628" s="22"/>
      <c r="BB628" s="22"/>
      <c r="BC628" s="22"/>
      <c r="BD628" s="22"/>
      <c r="BE628" s="22"/>
      <c r="BF628" s="22"/>
      <c r="BG628" s="22"/>
      <c r="BH628" s="22"/>
      <c r="BI628" s="22"/>
    </row>
    <row r="629">
      <c r="A629" s="25"/>
      <c r="B629" s="50"/>
      <c r="C629" s="56"/>
      <c r="D629" s="120"/>
      <c r="E629" s="53"/>
      <c r="H629" s="106"/>
      <c r="I629" s="72"/>
      <c r="J629" s="21"/>
      <c r="K629" s="21"/>
      <c r="L629" s="21"/>
      <c r="M629" s="22"/>
      <c r="N629" s="22"/>
      <c r="O629" s="22"/>
      <c r="P629" s="22"/>
      <c r="Q629" s="22"/>
      <c r="R629" s="23"/>
      <c r="S629" s="22"/>
      <c r="T629" s="22"/>
      <c r="U629" s="22"/>
      <c r="V629" s="22"/>
      <c r="W629" s="24"/>
      <c r="X629" s="24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  <c r="AM629" s="22"/>
      <c r="AN629" s="22"/>
      <c r="AO629" s="22"/>
      <c r="AP629" s="22"/>
      <c r="AQ629" s="22"/>
      <c r="AR629" s="22"/>
      <c r="AS629" s="22"/>
      <c r="AT629" s="22"/>
      <c r="AU629" s="22"/>
      <c r="AV629" s="22"/>
      <c r="AW629" s="22"/>
      <c r="AX629" s="22"/>
      <c r="AY629" s="22"/>
      <c r="AZ629" s="22"/>
      <c r="BA629" s="22"/>
      <c r="BB629" s="22"/>
      <c r="BC629" s="22"/>
      <c r="BD629" s="22"/>
      <c r="BE629" s="22"/>
      <c r="BF629" s="22"/>
      <c r="BG629" s="22"/>
      <c r="BH629" s="22"/>
      <c r="BI629" s="22"/>
    </row>
    <row r="630">
      <c r="A630" s="25"/>
      <c r="B630" s="50"/>
      <c r="C630" s="56"/>
      <c r="D630" s="120"/>
      <c r="E630" s="53"/>
      <c r="H630" s="106"/>
      <c r="I630" s="72"/>
      <c r="J630" s="21"/>
      <c r="K630" s="21"/>
      <c r="L630" s="21"/>
      <c r="M630" s="22"/>
      <c r="N630" s="22"/>
      <c r="O630" s="22"/>
      <c r="P630" s="22"/>
      <c r="Q630" s="22"/>
      <c r="R630" s="23"/>
      <c r="S630" s="22"/>
      <c r="T630" s="22"/>
      <c r="U630" s="22"/>
      <c r="V630" s="22"/>
      <c r="W630" s="24"/>
      <c r="X630" s="24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  <c r="AM630" s="22"/>
      <c r="AN630" s="22"/>
      <c r="AO630" s="22"/>
      <c r="AP630" s="22"/>
      <c r="AQ630" s="22"/>
      <c r="AR630" s="22"/>
      <c r="AS630" s="22"/>
      <c r="AT630" s="22"/>
      <c r="AU630" s="22"/>
      <c r="AV630" s="22"/>
      <c r="AW630" s="22"/>
      <c r="AX630" s="22"/>
      <c r="AY630" s="22"/>
      <c r="AZ630" s="22"/>
      <c r="BA630" s="22"/>
      <c r="BB630" s="22"/>
      <c r="BC630" s="22"/>
      <c r="BD630" s="22"/>
      <c r="BE630" s="22"/>
      <c r="BF630" s="22"/>
      <c r="BG630" s="22"/>
      <c r="BH630" s="22"/>
      <c r="BI630" s="22"/>
    </row>
    <row r="631">
      <c r="A631" s="25"/>
      <c r="B631" s="50"/>
      <c r="C631" s="56"/>
      <c r="D631" s="120"/>
      <c r="E631" s="53"/>
      <c r="H631" s="106"/>
      <c r="I631" s="72"/>
      <c r="J631" s="21"/>
      <c r="K631" s="21"/>
      <c r="L631" s="21"/>
      <c r="M631" s="22"/>
      <c r="N631" s="22"/>
      <c r="O631" s="22"/>
      <c r="P631" s="22"/>
      <c r="Q631" s="22"/>
      <c r="R631" s="23"/>
      <c r="S631" s="22"/>
      <c r="T631" s="22"/>
      <c r="U631" s="22"/>
      <c r="V631" s="22"/>
      <c r="W631" s="24"/>
      <c r="X631" s="24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  <c r="AM631" s="22"/>
      <c r="AN631" s="22"/>
      <c r="AO631" s="22"/>
      <c r="AP631" s="22"/>
      <c r="AQ631" s="22"/>
      <c r="AR631" s="22"/>
      <c r="AS631" s="22"/>
      <c r="AT631" s="22"/>
      <c r="AU631" s="22"/>
      <c r="AV631" s="22"/>
      <c r="AW631" s="22"/>
      <c r="AX631" s="22"/>
      <c r="AY631" s="22"/>
      <c r="AZ631" s="22"/>
      <c r="BA631" s="22"/>
      <c r="BB631" s="22"/>
      <c r="BC631" s="22"/>
      <c r="BD631" s="22"/>
      <c r="BE631" s="22"/>
      <c r="BF631" s="22"/>
      <c r="BG631" s="22"/>
      <c r="BH631" s="22"/>
      <c r="BI631" s="22"/>
    </row>
    <row r="632">
      <c r="A632" s="25"/>
      <c r="B632" s="50"/>
      <c r="C632" s="56"/>
      <c r="D632" s="120"/>
      <c r="E632" s="53"/>
      <c r="H632" s="106"/>
      <c r="I632" s="72"/>
      <c r="J632" s="21"/>
      <c r="K632" s="21"/>
      <c r="L632" s="21"/>
      <c r="M632" s="22"/>
      <c r="N632" s="22"/>
      <c r="O632" s="22"/>
      <c r="P632" s="22"/>
      <c r="Q632" s="22"/>
      <c r="R632" s="23"/>
      <c r="S632" s="22"/>
      <c r="T632" s="22"/>
      <c r="U632" s="22"/>
      <c r="V632" s="22"/>
      <c r="W632" s="24"/>
      <c r="X632" s="24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  <c r="AM632" s="22"/>
      <c r="AN632" s="22"/>
      <c r="AO632" s="22"/>
      <c r="AP632" s="22"/>
      <c r="AQ632" s="22"/>
      <c r="AR632" s="22"/>
      <c r="AS632" s="22"/>
      <c r="AT632" s="22"/>
      <c r="AU632" s="22"/>
      <c r="AV632" s="22"/>
      <c r="AW632" s="22"/>
      <c r="AX632" s="22"/>
      <c r="AY632" s="22"/>
      <c r="AZ632" s="22"/>
      <c r="BA632" s="22"/>
      <c r="BB632" s="22"/>
      <c r="BC632" s="22"/>
      <c r="BD632" s="22"/>
      <c r="BE632" s="22"/>
      <c r="BF632" s="22"/>
      <c r="BG632" s="22"/>
      <c r="BH632" s="22"/>
      <c r="BI632" s="22"/>
    </row>
    <row r="633">
      <c r="A633" s="25"/>
      <c r="B633" s="50"/>
      <c r="C633" s="56"/>
      <c r="D633" s="120"/>
      <c r="E633" s="53"/>
      <c r="H633" s="106"/>
      <c r="I633" s="72"/>
      <c r="J633" s="21"/>
      <c r="K633" s="21"/>
      <c r="L633" s="21"/>
      <c r="M633" s="22"/>
      <c r="N633" s="22"/>
      <c r="O633" s="22"/>
      <c r="P633" s="22"/>
      <c r="Q633" s="22"/>
      <c r="R633" s="23"/>
      <c r="S633" s="22"/>
      <c r="T633" s="22"/>
      <c r="U633" s="22"/>
      <c r="V633" s="22"/>
      <c r="W633" s="24"/>
      <c r="X633" s="24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  <c r="AM633" s="22"/>
      <c r="AN633" s="22"/>
      <c r="AO633" s="22"/>
      <c r="AP633" s="22"/>
      <c r="AQ633" s="22"/>
      <c r="AR633" s="22"/>
      <c r="AS633" s="22"/>
      <c r="AT633" s="22"/>
      <c r="AU633" s="22"/>
      <c r="AV633" s="22"/>
      <c r="AW633" s="22"/>
      <c r="AX633" s="22"/>
      <c r="AY633" s="22"/>
      <c r="AZ633" s="22"/>
      <c r="BA633" s="22"/>
      <c r="BB633" s="22"/>
      <c r="BC633" s="22"/>
      <c r="BD633" s="22"/>
      <c r="BE633" s="22"/>
      <c r="BF633" s="22"/>
      <c r="BG633" s="22"/>
      <c r="BH633" s="22"/>
      <c r="BI633" s="22"/>
    </row>
    <row r="634">
      <c r="A634" s="25"/>
      <c r="B634" s="50"/>
      <c r="C634" s="56"/>
      <c r="D634" s="120"/>
      <c r="E634" s="53"/>
      <c r="H634" s="106"/>
      <c r="I634" s="72"/>
      <c r="J634" s="21"/>
      <c r="K634" s="21"/>
      <c r="L634" s="21"/>
      <c r="M634" s="22"/>
      <c r="N634" s="22"/>
      <c r="O634" s="22"/>
      <c r="P634" s="22"/>
      <c r="Q634" s="22"/>
      <c r="R634" s="23"/>
      <c r="S634" s="22"/>
      <c r="T634" s="22"/>
      <c r="U634" s="22"/>
      <c r="V634" s="22"/>
      <c r="W634" s="24"/>
      <c r="X634" s="24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  <c r="AM634" s="22"/>
      <c r="AN634" s="22"/>
      <c r="AO634" s="22"/>
      <c r="AP634" s="22"/>
      <c r="AQ634" s="22"/>
      <c r="AR634" s="22"/>
      <c r="AS634" s="22"/>
      <c r="AT634" s="22"/>
      <c r="AU634" s="22"/>
      <c r="AV634" s="22"/>
      <c r="AW634" s="22"/>
      <c r="AX634" s="22"/>
      <c r="AY634" s="22"/>
      <c r="AZ634" s="22"/>
      <c r="BA634" s="22"/>
      <c r="BB634" s="22"/>
      <c r="BC634" s="22"/>
      <c r="BD634" s="22"/>
      <c r="BE634" s="22"/>
      <c r="BF634" s="22"/>
      <c r="BG634" s="22"/>
      <c r="BH634" s="22"/>
      <c r="BI634" s="22"/>
    </row>
    <row r="635">
      <c r="A635" s="25"/>
      <c r="B635" s="50"/>
      <c r="C635" s="56"/>
      <c r="D635" s="120"/>
      <c r="E635" s="53"/>
      <c r="H635" s="106"/>
      <c r="I635" s="72"/>
      <c r="J635" s="21"/>
      <c r="K635" s="21"/>
      <c r="L635" s="21"/>
      <c r="M635" s="22"/>
      <c r="N635" s="22"/>
      <c r="O635" s="22"/>
      <c r="P635" s="22"/>
      <c r="Q635" s="22"/>
      <c r="R635" s="23"/>
      <c r="S635" s="22"/>
      <c r="T635" s="22"/>
      <c r="U635" s="22"/>
      <c r="V635" s="22"/>
      <c r="W635" s="24"/>
      <c r="X635" s="24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  <c r="AM635" s="22"/>
      <c r="AN635" s="22"/>
      <c r="AO635" s="22"/>
      <c r="AP635" s="22"/>
      <c r="AQ635" s="22"/>
      <c r="AR635" s="22"/>
      <c r="AS635" s="22"/>
      <c r="AT635" s="22"/>
      <c r="AU635" s="22"/>
      <c r="AV635" s="22"/>
      <c r="AW635" s="22"/>
      <c r="AX635" s="22"/>
      <c r="AY635" s="22"/>
      <c r="AZ635" s="22"/>
      <c r="BA635" s="22"/>
      <c r="BB635" s="22"/>
      <c r="BC635" s="22"/>
      <c r="BD635" s="22"/>
      <c r="BE635" s="22"/>
      <c r="BF635" s="22"/>
      <c r="BG635" s="22"/>
      <c r="BH635" s="22"/>
      <c r="BI635" s="22"/>
    </row>
    <row r="636">
      <c r="A636" s="25"/>
      <c r="B636" s="50"/>
      <c r="C636" s="56"/>
      <c r="D636" s="120"/>
      <c r="E636" s="53"/>
      <c r="H636" s="106"/>
      <c r="I636" s="72"/>
      <c r="J636" s="21"/>
      <c r="K636" s="21"/>
      <c r="L636" s="21"/>
      <c r="M636" s="22"/>
      <c r="N636" s="22"/>
      <c r="O636" s="22"/>
      <c r="P636" s="22"/>
      <c r="Q636" s="22"/>
      <c r="R636" s="23"/>
      <c r="S636" s="22"/>
      <c r="T636" s="22"/>
      <c r="U636" s="22"/>
      <c r="V636" s="22"/>
      <c r="W636" s="24"/>
      <c r="X636" s="24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2"/>
      <c r="AO636" s="22"/>
      <c r="AP636" s="22"/>
      <c r="AQ636" s="22"/>
      <c r="AR636" s="22"/>
      <c r="AS636" s="22"/>
      <c r="AT636" s="22"/>
      <c r="AU636" s="22"/>
      <c r="AV636" s="22"/>
      <c r="AW636" s="22"/>
      <c r="AX636" s="22"/>
      <c r="AY636" s="22"/>
      <c r="AZ636" s="22"/>
      <c r="BA636" s="22"/>
      <c r="BB636" s="22"/>
      <c r="BC636" s="22"/>
      <c r="BD636" s="22"/>
      <c r="BE636" s="22"/>
      <c r="BF636" s="22"/>
      <c r="BG636" s="22"/>
      <c r="BH636" s="22"/>
      <c r="BI636" s="22"/>
    </row>
    <row r="637">
      <c r="A637" s="25"/>
      <c r="B637" s="50"/>
      <c r="C637" s="56"/>
      <c r="D637" s="120"/>
      <c r="E637" s="53"/>
      <c r="H637" s="106"/>
      <c r="I637" s="72"/>
      <c r="J637" s="21"/>
      <c r="K637" s="21"/>
      <c r="L637" s="21"/>
      <c r="M637" s="22"/>
      <c r="N637" s="22"/>
      <c r="O637" s="22"/>
      <c r="P637" s="22"/>
      <c r="Q637" s="22"/>
      <c r="R637" s="23"/>
      <c r="S637" s="22"/>
      <c r="T637" s="22"/>
      <c r="U637" s="22"/>
      <c r="V637" s="22"/>
      <c r="W637" s="24"/>
      <c r="X637" s="24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  <c r="AM637" s="22"/>
      <c r="AN637" s="22"/>
      <c r="AO637" s="22"/>
      <c r="AP637" s="22"/>
      <c r="AQ637" s="22"/>
      <c r="AR637" s="22"/>
      <c r="AS637" s="22"/>
      <c r="AT637" s="22"/>
      <c r="AU637" s="22"/>
      <c r="AV637" s="22"/>
      <c r="AW637" s="22"/>
      <c r="AX637" s="22"/>
      <c r="AY637" s="22"/>
      <c r="AZ637" s="22"/>
      <c r="BA637" s="22"/>
      <c r="BB637" s="22"/>
      <c r="BC637" s="22"/>
      <c r="BD637" s="22"/>
      <c r="BE637" s="22"/>
      <c r="BF637" s="22"/>
      <c r="BG637" s="22"/>
      <c r="BH637" s="22"/>
      <c r="BI637" s="22"/>
    </row>
    <row r="638">
      <c r="A638" s="25"/>
      <c r="B638" s="50"/>
      <c r="C638" s="56"/>
      <c r="D638" s="120"/>
      <c r="E638" s="53"/>
      <c r="H638" s="106"/>
      <c r="I638" s="72"/>
      <c r="J638" s="21"/>
      <c r="K638" s="21"/>
      <c r="L638" s="21"/>
      <c r="M638" s="22"/>
      <c r="N638" s="22"/>
      <c r="O638" s="22"/>
      <c r="P638" s="22"/>
      <c r="Q638" s="22"/>
      <c r="R638" s="23"/>
      <c r="S638" s="22"/>
      <c r="T638" s="22"/>
      <c r="U638" s="22"/>
      <c r="V638" s="22"/>
      <c r="W638" s="24"/>
      <c r="X638" s="24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  <c r="AM638" s="22"/>
      <c r="AN638" s="22"/>
      <c r="AO638" s="22"/>
      <c r="AP638" s="22"/>
      <c r="AQ638" s="22"/>
      <c r="AR638" s="22"/>
      <c r="AS638" s="22"/>
      <c r="AT638" s="22"/>
      <c r="AU638" s="22"/>
      <c r="AV638" s="22"/>
      <c r="AW638" s="22"/>
      <c r="AX638" s="22"/>
      <c r="AY638" s="22"/>
      <c r="AZ638" s="22"/>
      <c r="BA638" s="22"/>
      <c r="BB638" s="22"/>
      <c r="BC638" s="22"/>
      <c r="BD638" s="22"/>
      <c r="BE638" s="22"/>
      <c r="BF638" s="22"/>
      <c r="BG638" s="22"/>
      <c r="BH638" s="22"/>
      <c r="BI638" s="22"/>
    </row>
    <row r="639">
      <c r="A639" s="25"/>
      <c r="B639" s="50"/>
      <c r="C639" s="56"/>
      <c r="D639" s="120"/>
      <c r="E639" s="53"/>
      <c r="H639" s="106"/>
      <c r="I639" s="72"/>
      <c r="J639" s="21"/>
      <c r="K639" s="21"/>
      <c r="L639" s="21"/>
      <c r="M639" s="22"/>
      <c r="N639" s="22"/>
      <c r="O639" s="22"/>
      <c r="P639" s="22"/>
      <c r="Q639" s="22"/>
      <c r="R639" s="23"/>
      <c r="S639" s="22"/>
      <c r="T639" s="22"/>
      <c r="U639" s="22"/>
      <c r="V639" s="22"/>
      <c r="W639" s="24"/>
      <c r="X639" s="24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  <c r="AL639" s="22"/>
      <c r="AM639" s="22"/>
      <c r="AN639" s="22"/>
      <c r="AO639" s="22"/>
      <c r="AP639" s="22"/>
      <c r="AQ639" s="22"/>
      <c r="AR639" s="22"/>
      <c r="AS639" s="22"/>
      <c r="AT639" s="22"/>
      <c r="AU639" s="22"/>
      <c r="AV639" s="22"/>
      <c r="AW639" s="22"/>
      <c r="AX639" s="22"/>
      <c r="AY639" s="22"/>
      <c r="AZ639" s="22"/>
      <c r="BA639" s="22"/>
      <c r="BB639" s="22"/>
      <c r="BC639" s="22"/>
      <c r="BD639" s="22"/>
      <c r="BE639" s="22"/>
      <c r="BF639" s="22"/>
      <c r="BG639" s="22"/>
      <c r="BH639" s="22"/>
      <c r="BI639" s="22"/>
    </row>
    <row r="640">
      <c r="A640" s="25"/>
      <c r="B640" s="50"/>
      <c r="C640" s="56"/>
      <c r="D640" s="120"/>
      <c r="E640" s="53"/>
      <c r="H640" s="106"/>
      <c r="I640" s="72"/>
      <c r="J640" s="21"/>
      <c r="K640" s="21"/>
      <c r="L640" s="21"/>
      <c r="M640" s="22"/>
      <c r="N640" s="22"/>
      <c r="O640" s="22"/>
      <c r="P640" s="22"/>
      <c r="Q640" s="22"/>
      <c r="R640" s="23"/>
      <c r="S640" s="22"/>
      <c r="T640" s="22"/>
      <c r="U640" s="22"/>
      <c r="V640" s="22"/>
      <c r="W640" s="24"/>
      <c r="X640" s="24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  <c r="AM640" s="22"/>
      <c r="AN640" s="22"/>
      <c r="AO640" s="22"/>
      <c r="AP640" s="22"/>
      <c r="AQ640" s="22"/>
      <c r="AR640" s="22"/>
      <c r="AS640" s="22"/>
      <c r="AT640" s="22"/>
      <c r="AU640" s="22"/>
      <c r="AV640" s="22"/>
      <c r="AW640" s="22"/>
      <c r="AX640" s="22"/>
      <c r="AY640" s="22"/>
      <c r="AZ640" s="22"/>
      <c r="BA640" s="22"/>
      <c r="BB640" s="22"/>
      <c r="BC640" s="22"/>
      <c r="BD640" s="22"/>
      <c r="BE640" s="22"/>
      <c r="BF640" s="22"/>
      <c r="BG640" s="22"/>
      <c r="BH640" s="22"/>
      <c r="BI640" s="22"/>
    </row>
    <row r="641">
      <c r="A641" s="25"/>
      <c r="B641" s="50"/>
      <c r="C641" s="56"/>
      <c r="D641" s="120"/>
      <c r="E641" s="53"/>
      <c r="H641" s="106"/>
      <c r="I641" s="72"/>
      <c r="J641" s="21"/>
      <c r="K641" s="21"/>
      <c r="L641" s="21"/>
      <c r="M641" s="22"/>
      <c r="N641" s="22"/>
      <c r="O641" s="22"/>
      <c r="P641" s="22"/>
      <c r="Q641" s="22"/>
      <c r="R641" s="23"/>
      <c r="S641" s="22"/>
      <c r="T641" s="22"/>
      <c r="U641" s="22"/>
      <c r="V641" s="22"/>
      <c r="W641" s="24"/>
      <c r="X641" s="24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  <c r="AL641" s="22"/>
      <c r="AM641" s="22"/>
      <c r="AN641" s="22"/>
      <c r="AO641" s="22"/>
      <c r="AP641" s="22"/>
      <c r="AQ641" s="22"/>
      <c r="AR641" s="22"/>
      <c r="AS641" s="22"/>
      <c r="AT641" s="22"/>
      <c r="AU641" s="22"/>
      <c r="AV641" s="22"/>
      <c r="AW641" s="22"/>
      <c r="AX641" s="22"/>
      <c r="AY641" s="22"/>
      <c r="AZ641" s="22"/>
      <c r="BA641" s="22"/>
      <c r="BB641" s="22"/>
      <c r="BC641" s="22"/>
      <c r="BD641" s="22"/>
      <c r="BE641" s="22"/>
      <c r="BF641" s="22"/>
      <c r="BG641" s="22"/>
      <c r="BH641" s="22"/>
      <c r="BI641" s="22"/>
    </row>
    <row r="642">
      <c r="A642" s="25"/>
      <c r="B642" s="50"/>
      <c r="C642" s="56"/>
      <c r="D642" s="120"/>
      <c r="E642" s="53"/>
      <c r="H642" s="106"/>
      <c r="I642" s="72"/>
      <c r="J642" s="21"/>
      <c r="K642" s="21"/>
      <c r="L642" s="21"/>
      <c r="M642" s="22"/>
      <c r="N642" s="22"/>
      <c r="O642" s="22"/>
      <c r="P642" s="22"/>
      <c r="Q642" s="22"/>
      <c r="R642" s="23"/>
      <c r="S642" s="22"/>
      <c r="T642" s="22"/>
      <c r="U642" s="22"/>
      <c r="V642" s="22"/>
      <c r="W642" s="24"/>
      <c r="X642" s="24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  <c r="AL642" s="22"/>
      <c r="AM642" s="22"/>
      <c r="AN642" s="22"/>
      <c r="AO642" s="22"/>
      <c r="AP642" s="22"/>
      <c r="AQ642" s="22"/>
      <c r="AR642" s="22"/>
      <c r="AS642" s="22"/>
      <c r="AT642" s="22"/>
      <c r="AU642" s="22"/>
      <c r="AV642" s="22"/>
      <c r="AW642" s="22"/>
      <c r="AX642" s="22"/>
      <c r="AY642" s="22"/>
      <c r="AZ642" s="22"/>
      <c r="BA642" s="22"/>
      <c r="BB642" s="22"/>
      <c r="BC642" s="22"/>
      <c r="BD642" s="22"/>
      <c r="BE642" s="22"/>
      <c r="BF642" s="22"/>
      <c r="BG642" s="22"/>
      <c r="BH642" s="22"/>
      <c r="BI642" s="22"/>
    </row>
    <row r="643">
      <c r="A643" s="25"/>
      <c r="B643" s="50"/>
      <c r="C643" s="56"/>
      <c r="D643" s="120"/>
      <c r="E643" s="53"/>
      <c r="H643" s="106"/>
      <c r="I643" s="72"/>
      <c r="J643" s="21"/>
      <c r="K643" s="21"/>
      <c r="L643" s="21"/>
      <c r="M643" s="22"/>
      <c r="N643" s="22"/>
      <c r="O643" s="22"/>
      <c r="P643" s="22"/>
      <c r="Q643" s="22"/>
      <c r="R643" s="23"/>
      <c r="S643" s="22"/>
      <c r="T643" s="22"/>
      <c r="U643" s="22"/>
      <c r="V643" s="22"/>
      <c r="W643" s="24"/>
      <c r="X643" s="24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  <c r="AL643" s="22"/>
      <c r="AM643" s="22"/>
      <c r="AN643" s="22"/>
      <c r="AO643" s="22"/>
      <c r="AP643" s="22"/>
      <c r="AQ643" s="22"/>
      <c r="AR643" s="22"/>
      <c r="AS643" s="22"/>
      <c r="AT643" s="22"/>
      <c r="AU643" s="22"/>
      <c r="AV643" s="22"/>
      <c r="AW643" s="22"/>
      <c r="AX643" s="22"/>
      <c r="AY643" s="22"/>
      <c r="AZ643" s="22"/>
      <c r="BA643" s="22"/>
      <c r="BB643" s="22"/>
      <c r="BC643" s="22"/>
      <c r="BD643" s="22"/>
      <c r="BE643" s="22"/>
      <c r="BF643" s="22"/>
      <c r="BG643" s="22"/>
      <c r="BH643" s="22"/>
      <c r="BI643" s="22"/>
    </row>
    <row r="644">
      <c r="A644" s="25"/>
      <c r="B644" s="50"/>
      <c r="C644" s="56"/>
      <c r="D644" s="120"/>
      <c r="E644" s="53"/>
      <c r="H644" s="106"/>
      <c r="I644" s="72"/>
      <c r="J644" s="21"/>
      <c r="K644" s="21"/>
      <c r="L644" s="21"/>
      <c r="M644" s="22"/>
      <c r="N644" s="22"/>
      <c r="O644" s="22"/>
      <c r="P644" s="22"/>
      <c r="Q644" s="22"/>
      <c r="R644" s="23"/>
      <c r="S644" s="22"/>
      <c r="T644" s="22"/>
      <c r="U644" s="22"/>
      <c r="V644" s="22"/>
      <c r="W644" s="24"/>
      <c r="X644" s="24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  <c r="AL644" s="22"/>
      <c r="AM644" s="22"/>
      <c r="AN644" s="22"/>
      <c r="AO644" s="22"/>
      <c r="AP644" s="22"/>
      <c r="AQ644" s="22"/>
      <c r="AR644" s="22"/>
      <c r="AS644" s="22"/>
      <c r="AT644" s="22"/>
      <c r="AU644" s="22"/>
      <c r="AV644" s="22"/>
      <c r="AW644" s="22"/>
      <c r="AX644" s="22"/>
      <c r="AY644" s="22"/>
      <c r="AZ644" s="22"/>
      <c r="BA644" s="22"/>
      <c r="BB644" s="22"/>
      <c r="BC644" s="22"/>
      <c r="BD644" s="22"/>
      <c r="BE644" s="22"/>
      <c r="BF644" s="22"/>
      <c r="BG644" s="22"/>
      <c r="BH644" s="22"/>
      <c r="BI644" s="22"/>
    </row>
    <row r="645">
      <c r="A645" s="25"/>
      <c r="B645" s="50"/>
      <c r="C645" s="56"/>
      <c r="D645" s="120"/>
      <c r="E645" s="53"/>
      <c r="H645" s="106"/>
      <c r="I645" s="72"/>
      <c r="J645" s="21"/>
      <c r="K645" s="21"/>
      <c r="L645" s="21"/>
      <c r="M645" s="22"/>
      <c r="N645" s="22"/>
      <c r="O645" s="22"/>
      <c r="P645" s="22"/>
      <c r="Q645" s="22"/>
      <c r="R645" s="23"/>
      <c r="S645" s="22"/>
      <c r="T645" s="22"/>
      <c r="U645" s="22"/>
      <c r="V645" s="22"/>
      <c r="W645" s="24"/>
      <c r="X645" s="24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  <c r="AK645" s="22"/>
      <c r="AL645" s="22"/>
      <c r="AM645" s="22"/>
      <c r="AN645" s="22"/>
      <c r="AO645" s="22"/>
      <c r="AP645" s="22"/>
      <c r="AQ645" s="22"/>
      <c r="AR645" s="22"/>
      <c r="AS645" s="22"/>
      <c r="AT645" s="22"/>
      <c r="AU645" s="22"/>
      <c r="AV645" s="22"/>
      <c r="AW645" s="22"/>
      <c r="AX645" s="22"/>
      <c r="AY645" s="22"/>
      <c r="AZ645" s="22"/>
      <c r="BA645" s="22"/>
      <c r="BB645" s="22"/>
      <c r="BC645" s="22"/>
      <c r="BD645" s="22"/>
      <c r="BE645" s="22"/>
      <c r="BF645" s="22"/>
      <c r="BG645" s="22"/>
      <c r="BH645" s="22"/>
      <c r="BI645" s="22"/>
    </row>
    <row r="646">
      <c r="A646" s="25"/>
      <c r="B646" s="50"/>
      <c r="C646" s="56"/>
      <c r="D646" s="120"/>
      <c r="E646" s="53"/>
      <c r="H646" s="106"/>
      <c r="I646" s="72"/>
      <c r="J646" s="21"/>
      <c r="K646" s="21"/>
      <c r="L646" s="21"/>
      <c r="M646" s="22"/>
      <c r="N646" s="22"/>
      <c r="O646" s="22"/>
      <c r="P646" s="22"/>
      <c r="Q646" s="22"/>
      <c r="R646" s="23"/>
      <c r="S646" s="22"/>
      <c r="T646" s="22"/>
      <c r="U646" s="22"/>
      <c r="V646" s="22"/>
      <c r="W646" s="24"/>
      <c r="X646" s="24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  <c r="AL646" s="22"/>
      <c r="AM646" s="22"/>
      <c r="AN646" s="22"/>
      <c r="AO646" s="22"/>
      <c r="AP646" s="22"/>
      <c r="AQ646" s="22"/>
      <c r="AR646" s="22"/>
      <c r="AS646" s="22"/>
      <c r="AT646" s="22"/>
      <c r="AU646" s="22"/>
      <c r="AV646" s="22"/>
      <c r="AW646" s="22"/>
      <c r="AX646" s="22"/>
      <c r="AY646" s="22"/>
      <c r="AZ646" s="22"/>
      <c r="BA646" s="22"/>
      <c r="BB646" s="22"/>
      <c r="BC646" s="22"/>
      <c r="BD646" s="22"/>
      <c r="BE646" s="22"/>
      <c r="BF646" s="22"/>
      <c r="BG646" s="22"/>
      <c r="BH646" s="22"/>
      <c r="BI646" s="22"/>
    </row>
    <row r="647">
      <c r="A647" s="25"/>
      <c r="B647" s="50"/>
      <c r="C647" s="56"/>
      <c r="D647" s="120"/>
      <c r="E647" s="53"/>
      <c r="H647" s="106"/>
      <c r="I647" s="72"/>
      <c r="J647" s="21"/>
      <c r="K647" s="21"/>
      <c r="L647" s="21"/>
      <c r="M647" s="22"/>
      <c r="N647" s="22"/>
      <c r="O647" s="22"/>
      <c r="P647" s="22"/>
      <c r="Q647" s="22"/>
      <c r="R647" s="23"/>
      <c r="S647" s="22"/>
      <c r="T647" s="22"/>
      <c r="U647" s="22"/>
      <c r="V647" s="22"/>
      <c r="W647" s="24"/>
      <c r="X647" s="24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  <c r="AM647" s="22"/>
      <c r="AN647" s="22"/>
      <c r="AO647" s="22"/>
      <c r="AP647" s="22"/>
      <c r="AQ647" s="22"/>
      <c r="AR647" s="22"/>
      <c r="AS647" s="22"/>
      <c r="AT647" s="22"/>
      <c r="AU647" s="22"/>
      <c r="AV647" s="22"/>
      <c r="AW647" s="22"/>
      <c r="AX647" s="22"/>
      <c r="AY647" s="22"/>
      <c r="AZ647" s="22"/>
      <c r="BA647" s="22"/>
      <c r="BB647" s="22"/>
      <c r="BC647" s="22"/>
      <c r="BD647" s="22"/>
      <c r="BE647" s="22"/>
      <c r="BF647" s="22"/>
      <c r="BG647" s="22"/>
      <c r="BH647" s="22"/>
      <c r="BI647" s="22"/>
    </row>
    <row r="648">
      <c r="A648" s="25"/>
      <c r="B648" s="50"/>
      <c r="C648" s="56"/>
      <c r="D648" s="120"/>
      <c r="E648" s="53"/>
      <c r="H648" s="106"/>
      <c r="I648" s="72"/>
      <c r="J648" s="21"/>
      <c r="K648" s="21"/>
      <c r="L648" s="21"/>
      <c r="M648" s="22"/>
      <c r="N648" s="22"/>
      <c r="O648" s="22"/>
      <c r="P648" s="22"/>
      <c r="Q648" s="22"/>
      <c r="R648" s="23"/>
      <c r="S648" s="22"/>
      <c r="T648" s="22"/>
      <c r="U648" s="22"/>
      <c r="V648" s="22"/>
      <c r="W648" s="24"/>
      <c r="X648" s="24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  <c r="AL648" s="22"/>
      <c r="AM648" s="22"/>
      <c r="AN648" s="22"/>
      <c r="AO648" s="22"/>
      <c r="AP648" s="22"/>
      <c r="AQ648" s="22"/>
      <c r="AR648" s="22"/>
      <c r="AS648" s="22"/>
      <c r="AT648" s="22"/>
      <c r="AU648" s="22"/>
      <c r="AV648" s="22"/>
      <c r="AW648" s="22"/>
      <c r="AX648" s="22"/>
      <c r="AY648" s="22"/>
      <c r="AZ648" s="22"/>
      <c r="BA648" s="22"/>
      <c r="BB648" s="22"/>
      <c r="BC648" s="22"/>
      <c r="BD648" s="22"/>
      <c r="BE648" s="22"/>
      <c r="BF648" s="22"/>
      <c r="BG648" s="22"/>
      <c r="BH648" s="22"/>
      <c r="BI648" s="22"/>
    </row>
    <row r="649">
      <c r="A649" s="25"/>
      <c r="B649" s="50"/>
      <c r="C649" s="56"/>
      <c r="D649" s="120"/>
      <c r="E649" s="53"/>
      <c r="H649" s="106"/>
      <c r="I649" s="72"/>
      <c r="J649" s="21"/>
      <c r="K649" s="21"/>
      <c r="L649" s="21"/>
      <c r="M649" s="22"/>
      <c r="N649" s="22"/>
      <c r="O649" s="22"/>
      <c r="P649" s="22"/>
      <c r="Q649" s="22"/>
      <c r="R649" s="23"/>
      <c r="S649" s="22"/>
      <c r="T649" s="22"/>
      <c r="U649" s="22"/>
      <c r="V649" s="22"/>
      <c r="W649" s="24"/>
      <c r="X649" s="24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  <c r="AL649" s="22"/>
      <c r="AM649" s="22"/>
      <c r="AN649" s="22"/>
      <c r="AO649" s="22"/>
      <c r="AP649" s="22"/>
      <c r="AQ649" s="22"/>
      <c r="AR649" s="22"/>
      <c r="AS649" s="22"/>
      <c r="AT649" s="22"/>
      <c r="AU649" s="22"/>
      <c r="AV649" s="22"/>
      <c r="AW649" s="22"/>
      <c r="AX649" s="22"/>
      <c r="AY649" s="22"/>
      <c r="AZ649" s="22"/>
      <c r="BA649" s="22"/>
      <c r="BB649" s="22"/>
      <c r="BC649" s="22"/>
      <c r="BD649" s="22"/>
      <c r="BE649" s="22"/>
      <c r="BF649" s="22"/>
      <c r="BG649" s="22"/>
      <c r="BH649" s="22"/>
      <c r="BI649" s="22"/>
    </row>
    <row r="650">
      <c r="A650" s="25"/>
      <c r="B650" s="50"/>
      <c r="C650" s="56"/>
      <c r="D650" s="120"/>
      <c r="E650" s="53"/>
      <c r="H650" s="106"/>
      <c r="I650" s="72"/>
      <c r="J650" s="21"/>
      <c r="K650" s="21"/>
      <c r="L650" s="21"/>
      <c r="M650" s="22"/>
      <c r="N650" s="22"/>
      <c r="O650" s="22"/>
      <c r="P650" s="22"/>
      <c r="Q650" s="22"/>
      <c r="R650" s="23"/>
      <c r="S650" s="22"/>
      <c r="T650" s="22"/>
      <c r="U650" s="22"/>
      <c r="V650" s="22"/>
      <c r="W650" s="24"/>
      <c r="X650" s="24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  <c r="AL650" s="22"/>
      <c r="AM650" s="22"/>
      <c r="AN650" s="22"/>
      <c r="AO650" s="22"/>
      <c r="AP650" s="22"/>
      <c r="AQ650" s="22"/>
      <c r="AR650" s="22"/>
      <c r="AS650" s="22"/>
      <c r="AT650" s="22"/>
      <c r="AU650" s="22"/>
      <c r="AV650" s="22"/>
      <c r="AW650" s="22"/>
      <c r="AX650" s="22"/>
      <c r="AY650" s="22"/>
      <c r="AZ650" s="22"/>
      <c r="BA650" s="22"/>
      <c r="BB650" s="22"/>
      <c r="BC650" s="22"/>
      <c r="BD650" s="22"/>
      <c r="BE650" s="22"/>
      <c r="BF650" s="22"/>
      <c r="BG650" s="22"/>
      <c r="BH650" s="22"/>
      <c r="BI650" s="22"/>
    </row>
    <row r="651">
      <c r="A651" s="25"/>
      <c r="B651" s="50"/>
      <c r="C651" s="56"/>
      <c r="D651" s="120"/>
      <c r="E651" s="53"/>
      <c r="H651" s="106"/>
      <c r="I651" s="72"/>
      <c r="J651" s="21"/>
      <c r="K651" s="21"/>
      <c r="L651" s="21"/>
      <c r="M651" s="22"/>
      <c r="N651" s="22"/>
      <c r="O651" s="22"/>
      <c r="P651" s="22"/>
      <c r="Q651" s="22"/>
      <c r="R651" s="23"/>
      <c r="S651" s="22"/>
      <c r="T651" s="22"/>
      <c r="U651" s="22"/>
      <c r="V651" s="22"/>
      <c r="W651" s="24"/>
      <c r="X651" s="24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  <c r="AK651" s="22"/>
      <c r="AL651" s="22"/>
      <c r="AM651" s="22"/>
      <c r="AN651" s="22"/>
      <c r="AO651" s="22"/>
      <c r="AP651" s="22"/>
      <c r="AQ651" s="22"/>
      <c r="AR651" s="22"/>
      <c r="AS651" s="22"/>
      <c r="AT651" s="22"/>
      <c r="AU651" s="22"/>
      <c r="AV651" s="22"/>
      <c r="AW651" s="22"/>
      <c r="AX651" s="22"/>
      <c r="AY651" s="22"/>
      <c r="AZ651" s="22"/>
      <c r="BA651" s="22"/>
      <c r="BB651" s="22"/>
      <c r="BC651" s="22"/>
      <c r="BD651" s="22"/>
      <c r="BE651" s="22"/>
      <c r="BF651" s="22"/>
      <c r="BG651" s="22"/>
      <c r="BH651" s="22"/>
      <c r="BI651" s="22"/>
    </row>
    <row r="652">
      <c r="A652" s="25"/>
      <c r="B652" s="50"/>
      <c r="C652" s="56"/>
      <c r="D652" s="120"/>
      <c r="E652" s="53"/>
      <c r="H652" s="106"/>
      <c r="I652" s="72"/>
      <c r="J652" s="21"/>
      <c r="K652" s="21"/>
      <c r="L652" s="21"/>
      <c r="M652" s="22"/>
      <c r="N652" s="22"/>
      <c r="O652" s="22"/>
      <c r="P652" s="22"/>
      <c r="Q652" s="22"/>
      <c r="R652" s="23"/>
      <c r="S652" s="22"/>
      <c r="T652" s="22"/>
      <c r="U652" s="22"/>
      <c r="V652" s="22"/>
      <c r="W652" s="24"/>
      <c r="X652" s="24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  <c r="AL652" s="22"/>
      <c r="AM652" s="22"/>
      <c r="AN652" s="22"/>
      <c r="AO652" s="22"/>
      <c r="AP652" s="22"/>
      <c r="AQ652" s="22"/>
      <c r="AR652" s="22"/>
      <c r="AS652" s="22"/>
      <c r="AT652" s="22"/>
      <c r="AU652" s="22"/>
      <c r="AV652" s="22"/>
      <c r="AW652" s="22"/>
      <c r="AX652" s="22"/>
      <c r="AY652" s="22"/>
      <c r="AZ652" s="22"/>
      <c r="BA652" s="22"/>
      <c r="BB652" s="22"/>
      <c r="BC652" s="22"/>
      <c r="BD652" s="22"/>
      <c r="BE652" s="22"/>
      <c r="BF652" s="22"/>
      <c r="BG652" s="22"/>
      <c r="BH652" s="22"/>
      <c r="BI652" s="22"/>
    </row>
    <row r="653">
      <c r="A653" s="25"/>
      <c r="B653" s="50"/>
      <c r="C653" s="56"/>
      <c r="D653" s="120"/>
      <c r="E653" s="53"/>
      <c r="H653" s="106"/>
      <c r="I653" s="72"/>
      <c r="J653" s="21"/>
      <c r="K653" s="21"/>
      <c r="L653" s="21"/>
      <c r="M653" s="22"/>
      <c r="N653" s="22"/>
      <c r="O653" s="22"/>
      <c r="P653" s="22"/>
      <c r="Q653" s="22"/>
      <c r="R653" s="23"/>
      <c r="S653" s="22"/>
      <c r="T653" s="22"/>
      <c r="U653" s="22"/>
      <c r="V653" s="22"/>
      <c r="W653" s="24"/>
      <c r="X653" s="24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  <c r="AK653" s="22"/>
      <c r="AL653" s="22"/>
      <c r="AM653" s="22"/>
      <c r="AN653" s="22"/>
      <c r="AO653" s="22"/>
      <c r="AP653" s="22"/>
      <c r="AQ653" s="22"/>
      <c r="AR653" s="22"/>
      <c r="AS653" s="22"/>
      <c r="AT653" s="22"/>
      <c r="AU653" s="22"/>
      <c r="AV653" s="22"/>
      <c r="AW653" s="22"/>
      <c r="AX653" s="22"/>
      <c r="AY653" s="22"/>
      <c r="AZ653" s="22"/>
      <c r="BA653" s="22"/>
      <c r="BB653" s="22"/>
      <c r="BC653" s="22"/>
      <c r="BD653" s="22"/>
      <c r="BE653" s="22"/>
      <c r="BF653" s="22"/>
      <c r="BG653" s="22"/>
      <c r="BH653" s="22"/>
      <c r="BI653" s="22"/>
    </row>
    <row r="654">
      <c r="A654" s="25"/>
      <c r="B654" s="50"/>
      <c r="C654" s="56"/>
      <c r="D654" s="120"/>
      <c r="E654" s="53"/>
      <c r="H654" s="106"/>
      <c r="I654" s="72"/>
      <c r="J654" s="21"/>
      <c r="K654" s="21"/>
      <c r="L654" s="21"/>
      <c r="M654" s="22"/>
      <c r="N654" s="22"/>
      <c r="O654" s="22"/>
      <c r="P654" s="22"/>
      <c r="Q654" s="22"/>
      <c r="R654" s="23"/>
      <c r="S654" s="22"/>
      <c r="T654" s="22"/>
      <c r="U654" s="22"/>
      <c r="V654" s="22"/>
      <c r="W654" s="24"/>
      <c r="X654" s="24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  <c r="AL654" s="22"/>
      <c r="AM654" s="22"/>
      <c r="AN654" s="22"/>
      <c r="AO654" s="22"/>
      <c r="AP654" s="22"/>
      <c r="AQ654" s="22"/>
      <c r="AR654" s="22"/>
      <c r="AS654" s="22"/>
      <c r="AT654" s="22"/>
      <c r="AU654" s="22"/>
      <c r="AV654" s="22"/>
      <c r="AW654" s="22"/>
      <c r="AX654" s="22"/>
      <c r="AY654" s="22"/>
      <c r="AZ654" s="22"/>
      <c r="BA654" s="22"/>
      <c r="BB654" s="22"/>
      <c r="BC654" s="22"/>
      <c r="BD654" s="22"/>
      <c r="BE654" s="22"/>
      <c r="BF654" s="22"/>
      <c r="BG654" s="22"/>
      <c r="BH654" s="22"/>
      <c r="BI654" s="22"/>
    </row>
    <row r="655">
      <c r="A655" s="25"/>
      <c r="B655" s="50"/>
      <c r="C655" s="56"/>
      <c r="D655" s="120"/>
      <c r="E655" s="53"/>
      <c r="H655" s="106"/>
      <c r="I655" s="72"/>
      <c r="J655" s="21"/>
      <c r="K655" s="21"/>
      <c r="L655" s="21"/>
      <c r="M655" s="22"/>
      <c r="N655" s="22"/>
      <c r="O655" s="22"/>
      <c r="P655" s="22"/>
      <c r="Q655" s="22"/>
      <c r="R655" s="23"/>
      <c r="S655" s="22"/>
      <c r="T655" s="22"/>
      <c r="U655" s="22"/>
      <c r="V655" s="22"/>
      <c r="W655" s="24"/>
      <c r="X655" s="24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  <c r="AK655" s="22"/>
      <c r="AL655" s="22"/>
      <c r="AM655" s="22"/>
      <c r="AN655" s="22"/>
      <c r="AO655" s="22"/>
      <c r="AP655" s="22"/>
      <c r="AQ655" s="22"/>
      <c r="AR655" s="22"/>
      <c r="AS655" s="22"/>
      <c r="AT655" s="22"/>
      <c r="AU655" s="22"/>
      <c r="AV655" s="22"/>
      <c r="AW655" s="22"/>
      <c r="AX655" s="22"/>
      <c r="AY655" s="22"/>
      <c r="AZ655" s="22"/>
      <c r="BA655" s="22"/>
      <c r="BB655" s="22"/>
      <c r="BC655" s="22"/>
      <c r="BD655" s="22"/>
      <c r="BE655" s="22"/>
      <c r="BF655" s="22"/>
      <c r="BG655" s="22"/>
      <c r="BH655" s="22"/>
      <c r="BI655" s="22"/>
    </row>
    <row r="656">
      <c r="A656" s="25"/>
      <c r="B656" s="50"/>
      <c r="C656" s="56"/>
      <c r="D656" s="120"/>
      <c r="E656" s="53"/>
      <c r="H656" s="106"/>
      <c r="I656" s="72"/>
      <c r="J656" s="21"/>
      <c r="K656" s="21"/>
      <c r="L656" s="21"/>
      <c r="M656" s="22"/>
      <c r="N656" s="22"/>
      <c r="O656" s="22"/>
      <c r="P656" s="22"/>
      <c r="Q656" s="22"/>
      <c r="R656" s="23"/>
      <c r="S656" s="22"/>
      <c r="T656" s="22"/>
      <c r="U656" s="22"/>
      <c r="V656" s="22"/>
      <c r="W656" s="24"/>
      <c r="X656" s="24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  <c r="AL656" s="22"/>
      <c r="AM656" s="22"/>
      <c r="AN656" s="22"/>
      <c r="AO656" s="22"/>
      <c r="AP656" s="22"/>
      <c r="AQ656" s="22"/>
      <c r="AR656" s="22"/>
      <c r="AS656" s="22"/>
      <c r="AT656" s="22"/>
      <c r="AU656" s="22"/>
      <c r="AV656" s="22"/>
      <c r="AW656" s="22"/>
      <c r="AX656" s="22"/>
      <c r="AY656" s="22"/>
      <c r="AZ656" s="22"/>
      <c r="BA656" s="22"/>
      <c r="BB656" s="22"/>
      <c r="BC656" s="22"/>
      <c r="BD656" s="22"/>
      <c r="BE656" s="22"/>
      <c r="BF656" s="22"/>
      <c r="BG656" s="22"/>
      <c r="BH656" s="22"/>
      <c r="BI656" s="22"/>
    </row>
    <row r="657">
      <c r="A657" s="25"/>
      <c r="B657" s="50"/>
      <c r="C657" s="56"/>
      <c r="D657" s="120"/>
      <c r="E657" s="53"/>
      <c r="H657" s="106"/>
      <c r="I657" s="72"/>
      <c r="J657" s="21"/>
      <c r="K657" s="21"/>
      <c r="L657" s="21"/>
      <c r="M657" s="22"/>
      <c r="N657" s="22"/>
      <c r="O657" s="22"/>
      <c r="P657" s="22"/>
      <c r="Q657" s="22"/>
      <c r="R657" s="23"/>
      <c r="S657" s="22"/>
      <c r="T657" s="22"/>
      <c r="U657" s="22"/>
      <c r="V657" s="22"/>
      <c r="W657" s="24"/>
      <c r="X657" s="24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  <c r="AK657" s="22"/>
      <c r="AL657" s="22"/>
      <c r="AM657" s="22"/>
      <c r="AN657" s="22"/>
      <c r="AO657" s="22"/>
      <c r="AP657" s="22"/>
      <c r="AQ657" s="22"/>
      <c r="AR657" s="22"/>
      <c r="AS657" s="22"/>
      <c r="AT657" s="22"/>
      <c r="AU657" s="22"/>
      <c r="AV657" s="22"/>
      <c r="AW657" s="22"/>
      <c r="AX657" s="22"/>
      <c r="AY657" s="22"/>
      <c r="AZ657" s="22"/>
      <c r="BA657" s="22"/>
      <c r="BB657" s="22"/>
      <c r="BC657" s="22"/>
      <c r="BD657" s="22"/>
      <c r="BE657" s="22"/>
      <c r="BF657" s="22"/>
      <c r="BG657" s="22"/>
      <c r="BH657" s="22"/>
      <c r="BI657" s="22"/>
    </row>
    <row r="658">
      <c r="A658" s="25"/>
      <c r="B658" s="50"/>
      <c r="C658" s="56"/>
      <c r="D658" s="120"/>
      <c r="E658" s="53"/>
      <c r="H658" s="106"/>
      <c r="I658" s="72"/>
      <c r="J658" s="21"/>
      <c r="K658" s="21"/>
      <c r="L658" s="21"/>
      <c r="M658" s="22"/>
      <c r="N658" s="22"/>
      <c r="O658" s="22"/>
      <c r="P658" s="22"/>
      <c r="Q658" s="22"/>
      <c r="R658" s="23"/>
      <c r="S658" s="22"/>
      <c r="T658" s="22"/>
      <c r="U658" s="22"/>
      <c r="V658" s="22"/>
      <c r="W658" s="24"/>
      <c r="X658" s="24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  <c r="AL658" s="22"/>
      <c r="AM658" s="22"/>
      <c r="AN658" s="22"/>
      <c r="AO658" s="22"/>
      <c r="AP658" s="22"/>
      <c r="AQ658" s="22"/>
      <c r="AR658" s="22"/>
      <c r="AS658" s="22"/>
      <c r="AT658" s="22"/>
      <c r="AU658" s="22"/>
      <c r="AV658" s="22"/>
      <c r="AW658" s="22"/>
      <c r="AX658" s="22"/>
      <c r="AY658" s="22"/>
      <c r="AZ658" s="22"/>
      <c r="BA658" s="22"/>
      <c r="BB658" s="22"/>
      <c r="BC658" s="22"/>
      <c r="BD658" s="22"/>
      <c r="BE658" s="22"/>
      <c r="BF658" s="22"/>
      <c r="BG658" s="22"/>
      <c r="BH658" s="22"/>
      <c r="BI658" s="22"/>
    </row>
    <row r="659">
      <c r="A659" s="25"/>
      <c r="B659" s="50"/>
      <c r="C659" s="56"/>
      <c r="D659" s="120"/>
      <c r="E659" s="53"/>
      <c r="H659" s="106"/>
      <c r="I659" s="72"/>
      <c r="J659" s="21"/>
      <c r="K659" s="21"/>
      <c r="L659" s="21"/>
      <c r="M659" s="22"/>
      <c r="N659" s="22"/>
      <c r="O659" s="22"/>
      <c r="P659" s="22"/>
      <c r="Q659" s="22"/>
      <c r="R659" s="23"/>
      <c r="S659" s="22"/>
      <c r="T659" s="22"/>
      <c r="U659" s="22"/>
      <c r="V659" s="22"/>
      <c r="W659" s="24"/>
      <c r="X659" s="24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  <c r="AL659" s="22"/>
      <c r="AM659" s="22"/>
      <c r="AN659" s="22"/>
      <c r="AO659" s="22"/>
      <c r="AP659" s="22"/>
      <c r="AQ659" s="22"/>
      <c r="AR659" s="22"/>
      <c r="AS659" s="22"/>
      <c r="AT659" s="22"/>
      <c r="AU659" s="22"/>
      <c r="AV659" s="22"/>
      <c r="AW659" s="22"/>
      <c r="AX659" s="22"/>
      <c r="AY659" s="22"/>
      <c r="AZ659" s="22"/>
      <c r="BA659" s="22"/>
      <c r="BB659" s="22"/>
      <c r="BC659" s="22"/>
      <c r="BD659" s="22"/>
      <c r="BE659" s="22"/>
      <c r="BF659" s="22"/>
      <c r="BG659" s="22"/>
      <c r="BH659" s="22"/>
      <c r="BI659" s="22"/>
    </row>
    <row r="660">
      <c r="A660" s="25"/>
      <c r="B660" s="50"/>
      <c r="C660" s="56"/>
      <c r="D660" s="120"/>
      <c r="E660" s="53"/>
      <c r="H660" s="106"/>
      <c r="I660" s="72"/>
      <c r="J660" s="21"/>
      <c r="K660" s="21"/>
      <c r="L660" s="21"/>
      <c r="M660" s="22"/>
      <c r="N660" s="22"/>
      <c r="O660" s="22"/>
      <c r="P660" s="22"/>
      <c r="Q660" s="22"/>
      <c r="R660" s="23"/>
      <c r="S660" s="22"/>
      <c r="T660" s="22"/>
      <c r="U660" s="22"/>
      <c r="V660" s="22"/>
      <c r="W660" s="24"/>
      <c r="X660" s="24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  <c r="AL660" s="22"/>
      <c r="AM660" s="22"/>
      <c r="AN660" s="22"/>
      <c r="AO660" s="22"/>
      <c r="AP660" s="22"/>
      <c r="AQ660" s="22"/>
      <c r="AR660" s="22"/>
      <c r="AS660" s="22"/>
      <c r="AT660" s="22"/>
      <c r="AU660" s="22"/>
      <c r="AV660" s="22"/>
      <c r="AW660" s="22"/>
      <c r="AX660" s="22"/>
      <c r="AY660" s="22"/>
      <c r="AZ660" s="22"/>
      <c r="BA660" s="22"/>
      <c r="BB660" s="22"/>
      <c r="BC660" s="22"/>
      <c r="BD660" s="22"/>
      <c r="BE660" s="22"/>
      <c r="BF660" s="22"/>
      <c r="BG660" s="22"/>
      <c r="BH660" s="22"/>
      <c r="BI660" s="22"/>
    </row>
    <row r="661">
      <c r="A661" s="25"/>
      <c r="B661" s="50"/>
      <c r="C661" s="56"/>
      <c r="D661" s="120"/>
      <c r="E661" s="53"/>
      <c r="H661" s="106"/>
      <c r="I661" s="72"/>
      <c r="J661" s="21"/>
      <c r="K661" s="21"/>
      <c r="L661" s="21"/>
      <c r="M661" s="22"/>
      <c r="N661" s="22"/>
      <c r="O661" s="22"/>
      <c r="P661" s="22"/>
      <c r="Q661" s="22"/>
      <c r="R661" s="23"/>
      <c r="S661" s="22"/>
      <c r="T661" s="22"/>
      <c r="U661" s="22"/>
      <c r="V661" s="22"/>
      <c r="W661" s="24"/>
      <c r="X661" s="24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  <c r="AK661" s="22"/>
      <c r="AL661" s="22"/>
      <c r="AM661" s="22"/>
      <c r="AN661" s="22"/>
      <c r="AO661" s="22"/>
      <c r="AP661" s="22"/>
      <c r="AQ661" s="22"/>
      <c r="AR661" s="22"/>
      <c r="AS661" s="22"/>
      <c r="AT661" s="22"/>
      <c r="AU661" s="22"/>
      <c r="AV661" s="22"/>
      <c r="AW661" s="22"/>
      <c r="AX661" s="22"/>
      <c r="AY661" s="22"/>
      <c r="AZ661" s="22"/>
      <c r="BA661" s="22"/>
      <c r="BB661" s="22"/>
      <c r="BC661" s="22"/>
      <c r="BD661" s="22"/>
      <c r="BE661" s="22"/>
      <c r="BF661" s="22"/>
      <c r="BG661" s="22"/>
      <c r="BH661" s="22"/>
      <c r="BI661" s="22"/>
    </row>
    <row r="662">
      <c r="A662" s="25"/>
      <c r="B662" s="50"/>
      <c r="C662" s="56"/>
      <c r="D662" s="120"/>
      <c r="E662" s="53"/>
      <c r="H662" s="106"/>
      <c r="I662" s="72"/>
      <c r="J662" s="21"/>
      <c r="K662" s="21"/>
      <c r="L662" s="21"/>
      <c r="M662" s="22"/>
      <c r="N662" s="22"/>
      <c r="O662" s="22"/>
      <c r="P662" s="22"/>
      <c r="Q662" s="22"/>
      <c r="R662" s="23"/>
      <c r="S662" s="22"/>
      <c r="T662" s="22"/>
      <c r="U662" s="22"/>
      <c r="V662" s="22"/>
      <c r="W662" s="24"/>
      <c r="X662" s="24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  <c r="AL662" s="22"/>
      <c r="AM662" s="22"/>
      <c r="AN662" s="22"/>
      <c r="AO662" s="22"/>
      <c r="AP662" s="22"/>
      <c r="AQ662" s="22"/>
      <c r="AR662" s="22"/>
      <c r="AS662" s="22"/>
      <c r="AT662" s="22"/>
      <c r="AU662" s="22"/>
      <c r="AV662" s="22"/>
      <c r="AW662" s="22"/>
      <c r="AX662" s="22"/>
      <c r="AY662" s="22"/>
      <c r="AZ662" s="22"/>
      <c r="BA662" s="22"/>
      <c r="BB662" s="22"/>
      <c r="BC662" s="22"/>
      <c r="BD662" s="22"/>
      <c r="BE662" s="22"/>
      <c r="BF662" s="22"/>
      <c r="BG662" s="22"/>
      <c r="BH662" s="22"/>
      <c r="BI662" s="22"/>
    </row>
    <row r="663">
      <c r="A663" s="25"/>
      <c r="B663" s="50"/>
      <c r="C663" s="56"/>
      <c r="D663" s="120"/>
      <c r="E663" s="53"/>
      <c r="H663" s="106"/>
      <c r="I663" s="72"/>
      <c r="J663" s="21"/>
      <c r="K663" s="21"/>
      <c r="L663" s="21"/>
      <c r="M663" s="22"/>
      <c r="N663" s="22"/>
      <c r="O663" s="22"/>
      <c r="P663" s="22"/>
      <c r="Q663" s="22"/>
      <c r="R663" s="23"/>
      <c r="S663" s="22"/>
      <c r="T663" s="22"/>
      <c r="U663" s="22"/>
      <c r="V663" s="22"/>
      <c r="W663" s="24"/>
      <c r="X663" s="24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  <c r="AL663" s="22"/>
      <c r="AM663" s="22"/>
      <c r="AN663" s="22"/>
      <c r="AO663" s="22"/>
      <c r="AP663" s="22"/>
      <c r="AQ663" s="22"/>
      <c r="AR663" s="22"/>
      <c r="AS663" s="22"/>
      <c r="AT663" s="22"/>
      <c r="AU663" s="22"/>
      <c r="AV663" s="22"/>
      <c r="AW663" s="22"/>
      <c r="AX663" s="22"/>
      <c r="AY663" s="22"/>
      <c r="AZ663" s="22"/>
      <c r="BA663" s="22"/>
      <c r="BB663" s="22"/>
      <c r="BC663" s="22"/>
      <c r="BD663" s="22"/>
      <c r="BE663" s="22"/>
      <c r="BF663" s="22"/>
      <c r="BG663" s="22"/>
      <c r="BH663" s="22"/>
      <c r="BI663" s="22"/>
    </row>
    <row r="664">
      <c r="A664" s="25"/>
      <c r="B664" s="50"/>
      <c r="C664" s="56"/>
      <c r="D664" s="120"/>
      <c r="E664" s="53"/>
      <c r="H664" s="106"/>
      <c r="I664" s="72"/>
      <c r="J664" s="21"/>
      <c r="K664" s="21"/>
      <c r="L664" s="21"/>
      <c r="M664" s="22"/>
      <c r="N664" s="22"/>
      <c r="O664" s="22"/>
      <c r="P664" s="22"/>
      <c r="Q664" s="22"/>
      <c r="R664" s="23"/>
      <c r="S664" s="22"/>
      <c r="T664" s="22"/>
      <c r="U664" s="22"/>
      <c r="V664" s="22"/>
      <c r="W664" s="24"/>
      <c r="X664" s="24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  <c r="AL664" s="22"/>
      <c r="AM664" s="22"/>
      <c r="AN664" s="22"/>
      <c r="AO664" s="22"/>
      <c r="AP664" s="22"/>
      <c r="AQ664" s="22"/>
      <c r="AR664" s="22"/>
      <c r="AS664" s="22"/>
      <c r="AT664" s="22"/>
      <c r="AU664" s="22"/>
      <c r="AV664" s="22"/>
      <c r="AW664" s="22"/>
      <c r="AX664" s="22"/>
      <c r="AY664" s="22"/>
      <c r="AZ664" s="22"/>
      <c r="BA664" s="22"/>
      <c r="BB664" s="22"/>
      <c r="BC664" s="22"/>
      <c r="BD664" s="22"/>
      <c r="BE664" s="22"/>
      <c r="BF664" s="22"/>
      <c r="BG664" s="22"/>
      <c r="BH664" s="22"/>
      <c r="BI664" s="22"/>
    </row>
    <row r="665">
      <c r="A665" s="25"/>
      <c r="B665" s="50"/>
      <c r="C665" s="56"/>
      <c r="D665" s="120"/>
      <c r="E665" s="53"/>
      <c r="H665" s="106"/>
      <c r="I665" s="72"/>
      <c r="J665" s="21"/>
      <c r="K665" s="21"/>
      <c r="L665" s="21"/>
      <c r="M665" s="22"/>
      <c r="N665" s="22"/>
      <c r="O665" s="22"/>
      <c r="P665" s="22"/>
      <c r="Q665" s="22"/>
      <c r="R665" s="23"/>
      <c r="S665" s="22"/>
      <c r="T665" s="22"/>
      <c r="U665" s="22"/>
      <c r="V665" s="22"/>
      <c r="W665" s="24"/>
      <c r="X665" s="24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  <c r="AK665" s="22"/>
      <c r="AL665" s="22"/>
      <c r="AM665" s="22"/>
      <c r="AN665" s="22"/>
      <c r="AO665" s="22"/>
      <c r="AP665" s="22"/>
      <c r="AQ665" s="22"/>
      <c r="AR665" s="22"/>
      <c r="AS665" s="22"/>
      <c r="AT665" s="22"/>
      <c r="AU665" s="22"/>
      <c r="AV665" s="22"/>
      <c r="AW665" s="22"/>
      <c r="AX665" s="22"/>
      <c r="AY665" s="22"/>
      <c r="AZ665" s="22"/>
      <c r="BA665" s="22"/>
      <c r="BB665" s="22"/>
      <c r="BC665" s="22"/>
      <c r="BD665" s="22"/>
      <c r="BE665" s="22"/>
      <c r="BF665" s="22"/>
      <c r="BG665" s="22"/>
      <c r="BH665" s="22"/>
      <c r="BI665" s="22"/>
    </row>
    <row r="666">
      <c r="A666" s="25"/>
      <c r="B666" s="50"/>
      <c r="C666" s="56"/>
      <c r="D666" s="120"/>
      <c r="E666" s="53"/>
      <c r="H666" s="106"/>
      <c r="I666" s="72"/>
      <c r="J666" s="21"/>
      <c r="K666" s="21"/>
      <c r="L666" s="21"/>
      <c r="M666" s="22"/>
      <c r="N666" s="22"/>
      <c r="O666" s="22"/>
      <c r="P666" s="22"/>
      <c r="Q666" s="22"/>
      <c r="R666" s="23"/>
      <c r="S666" s="22"/>
      <c r="T666" s="22"/>
      <c r="U666" s="22"/>
      <c r="V666" s="22"/>
      <c r="W666" s="24"/>
      <c r="X666" s="24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  <c r="AL666" s="22"/>
      <c r="AM666" s="22"/>
      <c r="AN666" s="22"/>
      <c r="AO666" s="22"/>
      <c r="AP666" s="22"/>
      <c r="AQ666" s="22"/>
      <c r="AR666" s="22"/>
      <c r="AS666" s="22"/>
      <c r="AT666" s="22"/>
      <c r="AU666" s="22"/>
      <c r="AV666" s="22"/>
      <c r="AW666" s="22"/>
      <c r="AX666" s="22"/>
      <c r="AY666" s="22"/>
      <c r="AZ666" s="22"/>
      <c r="BA666" s="22"/>
      <c r="BB666" s="22"/>
      <c r="BC666" s="22"/>
      <c r="BD666" s="22"/>
      <c r="BE666" s="22"/>
      <c r="BF666" s="22"/>
      <c r="BG666" s="22"/>
      <c r="BH666" s="22"/>
      <c r="BI666" s="22"/>
    </row>
    <row r="667">
      <c r="A667" s="25"/>
      <c r="B667" s="50"/>
      <c r="C667" s="56"/>
      <c r="D667" s="120"/>
      <c r="E667" s="53"/>
      <c r="H667" s="106"/>
      <c r="I667" s="72"/>
      <c r="J667" s="21"/>
      <c r="K667" s="21"/>
      <c r="L667" s="21"/>
      <c r="M667" s="22"/>
      <c r="N667" s="22"/>
      <c r="O667" s="22"/>
      <c r="P667" s="22"/>
      <c r="Q667" s="22"/>
      <c r="R667" s="23"/>
      <c r="S667" s="22"/>
      <c r="T667" s="22"/>
      <c r="U667" s="22"/>
      <c r="V667" s="22"/>
      <c r="W667" s="24"/>
      <c r="X667" s="24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  <c r="AL667" s="22"/>
      <c r="AM667" s="22"/>
      <c r="AN667" s="22"/>
      <c r="AO667" s="22"/>
      <c r="AP667" s="22"/>
      <c r="AQ667" s="22"/>
      <c r="AR667" s="22"/>
      <c r="AS667" s="22"/>
      <c r="AT667" s="22"/>
      <c r="AU667" s="22"/>
      <c r="AV667" s="22"/>
      <c r="AW667" s="22"/>
      <c r="AX667" s="22"/>
      <c r="AY667" s="22"/>
      <c r="AZ667" s="22"/>
      <c r="BA667" s="22"/>
      <c r="BB667" s="22"/>
      <c r="BC667" s="22"/>
      <c r="BD667" s="22"/>
      <c r="BE667" s="22"/>
      <c r="BF667" s="22"/>
      <c r="BG667" s="22"/>
      <c r="BH667" s="22"/>
      <c r="BI667" s="22"/>
    </row>
    <row r="668">
      <c r="A668" s="25"/>
      <c r="B668" s="50"/>
      <c r="C668" s="56"/>
      <c r="D668" s="120"/>
      <c r="E668" s="53"/>
      <c r="H668" s="106"/>
      <c r="I668" s="72"/>
      <c r="J668" s="21"/>
      <c r="K668" s="21"/>
      <c r="L668" s="21"/>
      <c r="M668" s="22"/>
      <c r="N668" s="22"/>
      <c r="O668" s="22"/>
      <c r="P668" s="22"/>
      <c r="Q668" s="22"/>
      <c r="R668" s="23"/>
      <c r="S668" s="22"/>
      <c r="T668" s="22"/>
      <c r="U668" s="22"/>
      <c r="V668" s="22"/>
      <c r="W668" s="24"/>
      <c r="X668" s="24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  <c r="AL668" s="22"/>
      <c r="AM668" s="22"/>
      <c r="AN668" s="22"/>
      <c r="AO668" s="22"/>
      <c r="AP668" s="22"/>
      <c r="AQ668" s="22"/>
      <c r="AR668" s="22"/>
      <c r="AS668" s="22"/>
      <c r="AT668" s="22"/>
      <c r="AU668" s="22"/>
      <c r="AV668" s="22"/>
      <c r="AW668" s="22"/>
      <c r="AX668" s="22"/>
      <c r="AY668" s="22"/>
      <c r="AZ668" s="22"/>
      <c r="BA668" s="22"/>
      <c r="BB668" s="22"/>
      <c r="BC668" s="22"/>
      <c r="BD668" s="22"/>
      <c r="BE668" s="22"/>
      <c r="BF668" s="22"/>
      <c r="BG668" s="22"/>
      <c r="BH668" s="22"/>
      <c r="BI668" s="22"/>
    </row>
    <row r="669">
      <c r="A669" s="25"/>
      <c r="B669" s="50"/>
      <c r="C669" s="56"/>
      <c r="D669" s="120"/>
      <c r="E669" s="53"/>
      <c r="H669" s="106"/>
      <c r="I669" s="72"/>
      <c r="J669" s="21"/>
      <c r="K669" s="21"/>
      <c r="L669" s="21"/>
      <c r="M669" s="22"/>
      <c r="N669" s="22"/>
      <c r="O669" s="22"/>
      <c r="P669" s="22"/>
      <c r="Q669" s="22"/>
      <c r="R669" s="23"/>
      <c r="S669" s="22"/>
      <c r="T669" s="22"/>
      <c r="U669" s="22"/>
      <c r="V669" s="22"/>
      <c r="W669" s="24"/>
      <c r="X669" s="24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  <c r="AL669" s="22"/>
      <c r="AM669" s="22"/>
      <c r="AN669" s="22"/>
      <c r="AO669" s="22"/>
      <c r="AP669" s="22"/>
      <c r="AQ669" s="22"/>
      <c r="AR669" s="22"/>
      <c r="AS669" s="22"/>
      <c r="AT669" s="22"/>
      <c r="AU669" s="22"/>
      <c r="AV669" s="22"/>
      <c r="AW669" s="22"/>
      <c r="AX669" s="22"/>
      <c r="AY669" s="22"/>
      <c r="AZ669" s="22"/>
      <c r="BA669" s="22"/>
      <c r="BB669" s="22"/>
      <c r="BC669" s="22"/>
      <c r="BD669" s="22"/>
      <c r="BE669" s="22"/>
      <c r="BF669" s="22"/>
      <c r="BG669" s="22"/>
      <c r="BH669" s="22"/>
      <c r="BI669" s="22"/>
    </row>
    <row r="670">
      <c r="A670" s="25"/>
      <c r="B670" s="50"/>
      <c r="C670" s="56"/>
      <c r="D670" s="120"/>
      <c r="E670" s="53"/>
      <c r="H670" s="106"/>
      <c r="I670" s="72"/>
      <c r="J670" s="21"/>
      <c r="K670" s="21"/>
      <c r="L670" s="21"/>
      <c r="M670" s="22"/>
      <c r="N670" s="22"/>
      <c r="O670" s="22"/>
      <c r="P670" s="22"/>
      <c r="Q670" s="22"/>
      <c r="R670" s="23"/>
      <c r="S670" s="22"/>
      <c r="T670" s="22"/>
      <c r="U670" s="22"/>
      <c r="V670" s="22"/>
      <c r="W670" s="24"/>
      <c r="X670" s="24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  <c r="AL670" s="22"/>
      <c r="AM670" s="22"/>
      <c r="AN670" s="22"/>
      <c r="AO670" s="22"/>
      <c r="AP670" s="22"/>
      <c r="AQ670" s="22"/>
      <c r="AR670" s="22"/>
      <c r="AS670" s="22"/>
      <c r="AT670" s="22"/>
      <c r="AU670" s="22"/>
      <c r="AV670" s="22"/>
      <c r="AW670" s="22"/>
      <c r="AX670" s="22"/>
      <c r="AY670" s="22"/>
      <c r="AZ670" s="22"/>
      <c r="BA670" s="22"/>
      <c r="BB670" s="22"/>
      <c r="BC670" s="22"/>
      <c r="BD670" s="22"/>
      <c r="BE670" s="22"/>
      <c r="BF670" s="22"/>
      <c r="BG670" s="22"/>
      <c r="BH670" s="22"/>
      <c r="BI670" s="22"/>
    </row>
    <row r="671">
      <c r="A671" s="25"/>
      <c r="B671" s="50"/>
      <c r="C671" s="56"/>
      <c r="D671" s="120"/>
      <c r="E671" s="53"/>
      <c r="H671" s="106"/>
      <c r="I671" s="72"/>
      <c r="J671" s="21"/>
      <c r="K671" s="21"/>
      <c r="L671" s="21"/>
      <c r="M671" s="22"/>
      <c r="N671" s="22"/>
      <c r="O671" s="22"/>
      <c r="P671" s="22"/>
      <c r="Q671" s="22"/>
      <c r="R671" s="23"/>
      <c r="S671" s="22"/>
      <c r="T671" s="22"/>
      <c r="U671" s="22"/>
      <c r="V671" s="22"/>
      <c r="W671" s="24"/>
      <c r="X671" s="24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  <c r="AM671" s="22"/>
      <c r="AN671" s="22"/>
      <c r="AO671" s="22"/>
      <c r="AP671" s="22"/>
      <c r="AQ671" s="22"/>
      <c r="AR671" s="22"/>
      <c r="AS671" s="22"/>
      <c r="AT671" s="22"/>
      <c r="AU671" s="22"/>
      <c r="AV671" s="22"/>
      <c r="AW671" s="22"/>
      <c r="AX671" s="22"/>
      <c r="AY671" s="22"/>
      <c r="AZ671" s="22"/>
      <c r="BA671" s="22"/>
      <c r="BB671" s="22"/>
      <c r="BC671" s="22"/>
      <c r="BD671" s="22"/>
      <c r="BE671" s="22"/>
      <c r="BF671" s="22"/>
      <c r="BG671" s="22"/>
      <c r="BH671" s="22"/>
      <c r="BI671" s="22"/>
    </row>
    <row r="672">
      <c r="A672" s="25"/>
      <c r="B672" s="50"/>
      <c r="C672" s="56"/>
      <c r="D672" s="120"/>
      <c r="E672" s="53"/>
      <c r="H672" s="106"/>
      <c r="I672" s="72"/>
      <c r="J672" s="21"/>
      <c r="K672" s="21"/>
      <c r="L672" s="21"/>
      <c r="M672" s="22"/>
      <c r="N672" s="22"/>
      <c r="O672" s="22"/>
      <c r="P672" s="22"/>
      <c r="Q672" s="22"/>
      <c r="R672" s="23"/>
      <c r="S672" s="22"/>
      <c r="T672" s="22"/>
      <c r="U672" s="22"/>
      <c r="V672" s="22"/>
      <c r="W672" s="24"/>
      <c r="X672" s="24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  <c r="AL672" s="22"/>
      <c r="AM672" s="22"/>
      <c r="AN672" s="22"/>
      <c r="AO672" s="22"/>
      <c r="AP672" s="22"/>
      <c r="AQ672" s="22"/>
      <c r="AR672" s="22"/>
      <c r="AS672" s="22"/>
      <c r="AT672" s="22"/>
      <c r="AU672" s="22"/>
      <c r="AV672" s="22"/>
      <c r="AW672" s="22"/>
      <c r="AX672" s="22"/>
      <c r="AY672" s="22"/>
      <c r="AZ672" s="22"/>
      <c r="BA672" s="22"/>
      <c r="BB672" s="22"/>
      <c r="BC672" s="22"/>
      <c r="BD672" s="22"/>
      <c r="BE672" s="22"/>
      <c r="BF672" s="22"/>
      <c r="BG672" s="22"/>
      <c r="BH672" s="22"/>
      <c r="BI672" s="22"/>
    </row>
    <row r="673">
      <c r="A673" s="25"/>
      <c r="B673" s="50"/>
      <c r="C673" s="56"/>
      <c r="D673" s="120"/>
      <c r="E673" s="53"/>
      <c r="H673" s="106"/>
      <c r="I673" s="72"/>
      <c r="J673" s="21"/>
      <c r="K673" s="21"/>
      <c r="L673" s="21"/>
      <c r="M673" s="22"/>
      <c r="N673" s="22"/>
      <c r="O673" s="22"/>
      <c r="P673" s="22"/>
      <c r="Q673" s="22"/>
      <c r="R673" s="23"/>
      <c r="S673" s="22"/>
      <c r="T673" s="22"/>
      <c r="U673" s="22"/>
      <c r="V673" s="22"/>
      <c r="W673" s="24"/>
      <c r="X673" s="24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  <c r="AK673" s="22"/>
      <c r="AL673" s="22"/>
      <c r="AM673" s="22"/>
      <c r="AN673" s="22"/>
      <c r="AO673" s="22"/>
      <c r="AP673" s="22"/>
      <c r="AQ673" s="22"/>
      <c r="AR673" s="22"/>
      <c r="AS673" s="22"/>
      <c r="AT673" s="22"/>
      <c r="AU673" s="22"/>
      <c r="AV673" s="22"/>
      <c r="AW673" s="22"/>
      <c r="AX673" s="22"/>
      <c r="AY673" s="22"/>
      <c r="AZ673" s="22"/>
      <c r="BA673" s="22"/>
      <c r="BB673" s="22"/>
      <c r="BC673" s="22"/>
      <c r="BD673" s="22"/>
      <c r="BE673" s="22"/>
      <c r="BF673" s="22"/>
      <c r="BG673" s="22"/>
      <c r="BH673" s="22"/>
      <c r="BI673" s="22"/>
    </row>
    <row r="674">
      <c r="A674" s="25"/>
      <c r="B674" s="50"/>
      <c r="C674" s="56"/>
      <c r="D674" s="120"/>
      <c r="E674" s="53"/>
      <c r="H674" s="106"/>
      <c r="I674" s="72"/>
      <c r="J674" s="21"/>
      <c r="K674" s="21"/>
      <c r="L674" s="21"/>
      <c r="M674" s="22"/>
      <c r="N674" s="22"/>
      <c r="O674" s="22"/>
      <c r="P674" s="22"/>
      <c r="Q674" s="22"/>
      <c r="R674" s="23"/>
      <c r="S674" s="22"/>
      <c r="T674" s="22"/>
      <c r="U674" s="22"/>
      <c r="V674" s="22"/>
      <c r="W674" s="24"/>
      <c r="X674" s="24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  <c r="AL674" s="22"/>
      <c r="AM674" s="22"/>
      <c r="AN674" s="22"/>
      <c r="AO674" s="22"/>
      <c r="AP674" s="22"/>
      <c r="AQ674" s="22"/>
      <c r="AR674" s="22"/>
      <c r="AS674" s="22"/>
      <c r="AT674" s="22"/>
      <c r="AU674" s="22"/>
      <c r="AV674" s="22"/>
      <c r="AW674" s="22"/>
      <c r="AX674" s="22"/>
      <c r="AY674" s="22"/>
      <c r="AZ674" s="22"/>
      <c r="BA674" s="22"/>
      <c r="BB674" s="22"/>
      <c r="BC674" s="22"/>
      <c r="BD674" s="22"/>
      <c r="BE674" s="22"/>
      <c r="BF674" s="22"/>
      <c r="BG674" s="22"/>
      <c r="BH674" s="22"/>
      <c r="BI674" s="22"/>
    </row>
    <row r="675">
      <c r="A675" s="25"/>
      <c r="B675" s="50"/>
      <c r="C675" s="56"/>
      <c r="D675" s="120"/>
      <c r="E675" s="53"/>
      <c r="H675" s="106"/>
      <c r="I675" s="72"/>
      <c r="J675" s="21"/>
      <c r="K675" s="21"/>
      <c r="L675" s="21"/>
      <c r="M675" s="22"/>
      <c r="N675" s="22"/>
      <c r="O675" s="22"/>
      <c r="P675" s="22"/>
      <c r="Q675" s="22"/>
      <c r="R675" s="23"/>
      <c r="S675" s="22"/>
      <c r="T675" s="22"/>
      <c r="U675" s="22"/>
      <c r="V675" s="22"/>
      <c r="W675" s="24"/>
      <c r="X675" s="24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  <c r="AK675" s="22"/>
      <c r="AL675" s="22"/>
      <c r="AM675" s="22"/>
      <c r="AN675" s="22"/>
      <c r="AO675" s="22"/>
      <c r="AP675" s="22"/>
      <c r="AQ675" s="22"/>
      <c r="AR675" s="22"/>
      <c r="AS675" s="22"/>
      <c r="AT675" s="22"/>
      <c r="AU675" s="22"/>
      <c r="AV675" s="22"/>
      <c r="AW675" s="22"/>
      <c r="AX675" s="22"/>
      <c r="AY675" s="22"/>
      <c r="AZ675" s="22"/>
      <c r="BA675" s="22"/>
      <c r="BB675" s="22"/>
      <c r="BC675" s="22"/>
      <c r="BD675" s="22"/>
      <c r="BE675" s="22"/>
      <c r="BF675" s="22"/>
      <c r="BG675" s="22"/>
      <c r="BH675" s="22"/>
      <c r="BI675" s="22"/>
    </row>
    <row r="676">
      <c r="A676" s="25"/>
      <c r="B676" s="50"/>
      <c r="C676" s="56"/>
      <c r="D676" s="120"/>
      <c r="E676" s="53"/>
      <c r="H676" s="106"/>
      <c r="I676" s="72"/>
      <c r="J676" s="21"/>
      <c r="K676" s="21"/>
      <c r="L676" s="21"/>
      <c r="M676" s="22"/>
      <c r="N676" s="22"/>
      <c r="O676" s="22"/>
      <c r="P676" s="22"/>
      <c r="Q676" s="22"/>
      <c r="R676" s="23"/>
      <c r="S676" s="22"/>
      <c r="T676" s="22"/>
      <c r="U676" s="22"/>
      <c r="V676" s="22"/>
      <c r="W676" s="24"/>
      <c r="X676" s="24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  <c r="AL676" s="22"/>
      <c r="AM676" s="22"/>
      <c r="AN676" s="22"/>
      <c r="AO676" s="22"/>
      <c r="AP676" s="22"/>
      <c r="AQ676" s="22"/>
      <c r="AR676" s="22"/>
      <c r="AS676" s="22"/>
      <c r="AT676" s="22"/>
      <c r="AU676" s="22"/>
      <c r="AV676" s="22"/>
      <c r="AW676" s="22"/>
      <c r="AX676" s="22"/>
      <c r="AY676" s="22"/>
      <c r="AZ676" s="22"/>
      <c r="BA676" s="22"/>
      <c r="BB676" s="22"/>
      <c r="BC676" s="22"/>
      <c r="BD676" s="22"/>
      <c r="BE676" s="22"/>
      <c r="BF676" s="22"/>
      <c r="BG676" s="22"/>
      <c r="BH676" s="22"/>
      <c r="BI676" s="22"/>
    </row>
    <row r="677">
      <c r="A677" s="25"/>
      <c r="B677" s="50"/>
      <c r="C677" s="56"/>
      <c r="D677" s="120"/>
      <c r="E677" s="53"/>
      <c r="H677" s="106"/>
      <c r="I677" s="72"/>
      <c r="J677" s="21"/>
      <c r="K677" s="21"/>
      <c r="L677" s="21"/>
      <c r="M677" s="22"/>
      <c r="N677" s="22"/>
      <c r="O677" s="22"/>
      <c r="P677" s="22"/>
      <c r="Q677" s="22"/>
      <c r="R677" s="23"/>
      <c r="S677" s="22"/>
      <c r="T677" s="22"/>
      <c r="U677" s="22"/>
      <c r="V677" s="22"/>
      <c r="W677" s="24"/>
      <c r="X677" s="24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  <c r="AM677" s="22"/>
      <c r="AN677" s="22"/>
      <c r="AO677" s="22"/>
      <c r="AP677" s="22"/>
      <c r="AQ677" s="22"/>
      <c r="AR677" s="22"/>
      <c r="AS677" s="22"/>
      <c r="AT677" s="22"/>
      <c r="AU677" s="22"/>
      <c r="AV677" s="22"/>
      <c r="AW677" s="22"/>
      <c r="AX677" s="22"/>
      <c r="AY677" s="22"/>
      <c r="AZ677" s="22"/>
      <c r="BA677" s="22"/>
      <c r="BB677" s="22"/>
      <c r="BC677" s="22"/>
      <c r="BD677" s="22"/>
      <c r="BE677" s="22"/>
      <c r="BF677" s="22"/>
      <c r="BG677" s="22"/>
      <c r="BH677" s="22"/>
      <c r="BI677" s="22"/>
    </row>
    <row r="678">
      <c r="A678" s="25"/>
      <c r="B678" s="50"/>
      <c r="C678" s="56"/>
      <c r="D678" s="120"/>
      <c r="E678" s="53"/>
      <c r="H678" s="106"/>
      <c r="I678" s="72"/>
      <c r="J678" s="21"/>
      <c r="K678" s="21"/>
      <c r="L678" s="21"/>
      <c r="M678" s="22"/>
      <c r="N678" s="22"/>
      <c r="O678" s="22"/>
      <c r="P678" s="22"/>
      <c r="Q678" s="22"/>
      <c r="R678" s="23"/>
      <c r="S678" s="22"/>
      <c r="T678" s="22"/>
      <c r="U678" s="22"/>
      <c r="V678" s="22"/>
      <c r="W678" s="24"/>
      <c r="X678" s="24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  <c r="AL678" s="22"/>
      <c r="AM678" s="22"/>
      <c r="AN678" s="22"/>
      <c r="AO678" s="22"/>
      <c r="AP678" s="22"/>
      <c r="AQ678" s="22"/>
      <c r="AR678" s="22"/>
      <c r="AS678" s="22"/>
      <c r="AT678" s="22"/>
      <c r="AU678" s="22"/>
      <c r="AV678" s="22"/>
      <c r="AW678" s="22"/>
      <c r="AX678" s="22"/>
      <c r="AY678" s="22"/>
      <c r="AZ678" s="22"/>
      <c r="BA678" s="22"/>
      <c r="BB678" s="22"/>
      <c r="BC678" s="22"/>
      <c r="BD678" s="22"/>
      <c r="BE678" s="22"/>
      <c r="BF678" s="22"/>
      <c r="BG678" s="22"/>
      <c r="BH678" s="22"/>
      <c r="BI678" s="22"/>
    </row>
    <row r="679">
      <c r="A679" s="25"/>
      <c r="B679" s="50"/>
      <c r="C679" s="56"/>
      <c r="D679" s="120"/>
      <c r="E679" s="53"/>
      <c r="H679" s="106"/>
      <c r="I679" s="72"/>
      <c r="J679" s="21"/>
      <c r="K679" s="21"/>
      <c r="L679" s="21"/>
      <c r="M679" s="22"/>
      <c r="N679" s="22"/>
      <c r="O679" s="22"/>
      <c r="P679" s="22"/>
      <c r="Q679" s="22"/>
      <c r="R679" s="23"/>
      <c r="S679" s="22"/>
      <c r="T679" s="22"/>
      <c r="U679" s="22"/>
      <c r="V679" s="22"/>
      <c r="W679" s="24"/>
      <c r="X679" s="24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  <c r="AK679" s="22"/>
      <c r="AL679" s="22"/>
      <c r="AM679" s="22"/>
      <c r="AN679" s="22"/>
      <c r="AO679" s="22"/>
      <c r="AP679" s="22"/>
      <c r="AQ679" s="22"/>
      <c r="AR679" s="22"/>
      <c r="AS679" s="22"/>
      <c r="AT679" s="22"/>
      <c r="AU679" s="22"/>
      <c r="AV679" s="22"/>
      <c r="AW679" s="22"/>
      <c r="AX679" s="22"/>
      <c r="AY679" s="22"/>
      <c r="AZ679" s="22"/>
      <c r="BA679" s="22"/>
      <c r="BB679" s="22"/>
      <c r="BC679" s="22"/>
      <c r="BD679" s="22"/>
      <c r="BE679" s="22"/>
      <c r="BF679" s="22"/>
      <c r="BG679" s="22"/>
      <c r="BH679" s="22"/>
      <c r="BI679" s="22"/>
    </row>
    <row r="680">
      <c r="A680" s="25"/>
      <c r="B680" s="50"/>
      <c r="C680" s="56"/>
      <c r="D680" s="120"/>
      <c r="E680" s="53"/>
      <c r="H680" s="106"/>
      <c r="I680" s="72"/>
      <c r="J680" s="21"/>
      <c r="K680" s="21"/>
      <c r="L680" s="21"/>
      <c r="M680" s="22"/>
      <c r="N680" s="22"/>
      <c r="O680" s="22"/>
      <c r="P680" s="22"/>
      <c r="Q680" s="22"/>
      <c r="R680" s="23"/>
      <c r="S680" s="22"/>
      <c r="T680" s="22"/>
      <c r="U680" s="22"/>
      <c r="V680" s="22"/>
      <c r="W680" s="24"/>
      <c r="X680" s="24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  <c r="AL680" s="22"/>
      <c r="AM680" s="22"/>
      <c r="AN680" s="22"/>
      <c r="AO680" s="22"/>
      <c r="AP680" s="22"/>
      <c r="AQ680" s="22"/>
      <c r="AR680" s="22"/>
      <c r="AS680" s="22"/>
      <c r="AT680" s="22"/>
      <c r="AU680" s="22"/>
      <c r="AV680" s="22"/>
      <c r="AW680" s="22"/>
      <c r="AX680" s="22"/>
      <c r="AY680" s="22"/>
      <c r="AZ680" s="22"/>
      <c r="BA680" s="22"/>
      <c r="BB680" s="22"/>
      <c r="BC680" s="22"/>
      <c r="BD680" s="22"/>
      <c r="BE680" s="22"/>
      <c r="BF680" s="22"/>
      <c r="BG680" s="22"/>
      <c r="BH680" s="22"/>
      <c r="BI680" s="22"/>
    </row>
    <row r="681">
      <c r="A681" s="25"/>
      <c r="B681" s="50"/>
      <c r="C681" s="56"/>
      <c r="D681" s="120"/>
      <c r="E681" s="53"/>
      <c r="H681" s="106"/>
      <c r="I681" s="72"/>
      <c r="J681" s="21"/>
      <c r="K681" s="21"/>
      <c r="L681" s="21"/>
      <c r="M681" s="22"/>
      <c r="N681" s="22"/>
      <c r="O681" s="22"/>
      <c r="P681" s="22"/>
      <c r="Q681" s="22"/>
      <c r="R681" s="23"/>
      <c r="S681" s="22"/>
      <c r="T681" s="22"/>
      <c r="U681" s="22"/>
      <c r="V681" s="22"/>
      <c r="W681" s="24"/>
      <c r="X681" s="24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  <c r="AK681" s="22"/>
      <c r="AL681" s="22"/>
      <c r="AM681" s="22"/>
      <c r="AN681" s="22"/>
      <c r="AO681" s="22"/>
      <c r="AP681" s="22"/>
      <c r="AQ681" s="22"/>
      <c r="AR681" s="22"/>
      <c r="AS681" s="22"/>
      <c r="AT681" s="22"/>
      <c r="AU681" s="22"/>
      <c r="AV681" s="22"/>
      <c r="AW681" s="22"/>
      <c r="AX681" s="22"/>
      <c r="AY681" s="22"/>
      <c r="AZ681" s="22"/>
      <c r="BA681" s="22"/>
      <c r="BB681" s="22"/>
      <c r="BC681" s="22"/>
      <c r="BD681" s="22"/>
      <c r="BE681" s="22"/>
      <c r="BF681" s="22"/>
      <c r="BG681" s="22"/>
      <c r="BH681" s="22"/>
      <c r="BI681" s="22"/>
    </row>
    <row r="682">
      <c r="A682" s="25"/>
      <c r="B682" s="50"/>
      <c r="C682" s="56"/>
      <c r="D682" s="120"/>
      <c r="E682" s="53"/>
      <c r="H682" s="106"/>
      <c r="I682" s="72"/>
      <c r="J682" s="21"/>
      <c r="K682" s="21"/>
      <c r="L682" s="21"/>
      <c r="M682" s="22"/>
      <c r="N682" s="22"/>
      <c r="O682" s="22"/>
      <c r="P682" s="22"/>
      <c r="Q682" s="22"/>
      <c r="R682" s="23"/>
      <c r="S682" s="22"/>
      <c r="T682" s="22"/>
      <c r="U682" s="22"/>
      <c r="V682" s="22"/>
      <c r="W682" s="24"/>
      <c r="X682" s="24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  <c r="AL682" s="22"/>
      <c r="AM682" s="22"/>
      <c r="AN682" s="22"/>
      <c r="AO682" s="22"/>
      <c r="AP682" s="22"/>
      <c r="AQ682" s="22"/>
      <c r="AR682" s="22"/>
      <c r="AS682" s="22"/>
      <c r="AT682" s="22"/>
      <c r="AU682" s="22"/>
      <c r="AV682" s="22"/>
      <c r="AW682" s="22"/>
      <c r="AX682" s="22"/>
      <c r="AY682" s="22"/>
      <c r="AZ682" s="22"/>
      <c r="BA682" s="22"/>
      <c r="BB682" s="22"/>
      <c r="BC682" s="22"/>
      <c r="BD682" s="22"/>
      <c r="BE682" s="22"/>
      <c r="BF682" s="22"/>
      <c r="BG682" s="22"/>
      <c r="BH682" s="22"/>
      <c r="BI682" s="22"/>
    </row>
    <row r="683">
      <c r="A683" s="25"/>
      <c r="B683" s="50"/>
      <c r="C683" s="56"/>
      <c r="D683" s="120"/>
      <c r="E683" s="53"/>
      <c r="H683" s="106"/>
      <c r="I683" s="72"/>
      <c r="J683" s="21"/>
      <c r="K683" s="21"/>
      <c r="L683" s="21"/>
      <c r="M683" s="22"/>
      <c r="N683" s="22"/>
      <c r="O683" s="22"/>
      <c r="P683" s="22"/>
      <c r="Q683" s="22"/>
      <c r="R683" s="23"/>
      <c r="S683" s="22"/>
      <c r="T683" s="22"/>
      <c r="U683" s="22"/>
      <c r="V683" s="22"/>
      <c r="W683" s="24"/>
      <c r="X683" s="24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  <c r="AK683" s="22"/>
      <c r="AL683" s="22"/>
      <c r="AM683" s="22"/>
      <c r="AN683" s="22"/>
      <c r="AO683" s="22"/>
      <c r="AP683" s="22"/>
      <c r="AQ683" s="22"/>
      <c r="AR683" s="22"/>
      <c r="AS683" s="22"/>
      <c r="AT683" s="22"/>
      <c r="AU683" s="22"/>
      <c r="AV683" s="22"/>
      <c r="AW683" s="22"/>
      <c r="AX683" s="22"/>
      <c r="AY683" s="22"/>
      <c r="AZ683" s="22"/>
      <c r="BA683" s="22"/>
      <c r="BB683" s="22"/>
      <c r="BC683" s="22"/>
      <c r="BD683" s="22"/>
      <c r="BE683" s="22"/>
      <c r="BF683" s="22"/>
      <c r="BG683" s="22"/>
      <c r="BH683" s="22"/>
      <c r="BI683" s="22"/>
    </row>
    <row r="684">
      <c r="A684" s="25"/>
      <c r="B684" s="50"/>
      <c r="C684" s="56"/>
      <c r="D684" s="120"/>
      <c r="E684" s="53"/>
      <c r="H684" s="106"/>
      <c r="I684" s="72"/>
      <c r="J684" s="21"/>
      <c r="K684" s="21"/>
      <c r="L684" s="21"/>
      <c r="M684" s="22"/>
      <c r="N684" s="22"/>
      <c r="O684" s="22"/>
      <c r="P684" s="22"/>
      <c r="Q684" s="22"/>
      <c r="R684" s="23"/>
      <c r="S684" s="22"/>
      <c r="T684" s="22"/>
      <c r="U684" s="22"/>
      <c r="V684" s="22"/>
      <c r="W684" s="24"/>
      <c r="X684" s="24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  <c r="AL684" s="22"/>
      <c r="AM684" s="22"/>
      <c r="AN684" s="22"/>
      <c r="AO684" s="22"/>
      <c r="AP684" s="22"/>
      <c r="AQ684" s="22"/>
      <c r="AR684" s="22"/>
      <c r="AS684" s="22"/>
      <c r="AT684" s="22"/>
      <c r="AU684" s="22"/>
      <c r="AV684" s="22"/>
      <c r="AW684" s="22"/>
      <c r="AX684" s="22"/>
      <c r="AY684" s="22"/>
      <c r="AZ684" s="22"/>
      <c r="BA684" s="22"/>
      <c r="BB684" s="22"/>
      <c r="BC684" s="22"/>
      <c r="BD684" s="22"/>
      <c r="BE684" s="22"/>
      <c r="BF684" s="22"/>
      <c r="BG684" s="22"/>
      <c r="BH684" s="22"/>
      <c r="BI684" s="22"/>
    </row>
    <row r="685">
      <c r="A685" s="25"/>
      <c r="B685" s="50"/>
      <c r="C685" s="56"/>
      <c r="D685" s="120"/>
      <c r="E685" s="53"/>
      <c r="H685" s="106"/>
      <c r="I685" s="72"/>
      <c r="J685" s="21"/>
      <c r="K685" s="21"/>
      <c r="L685" s="21"/>
      <c r="M685" s="22"/>
      <c r="N685" s="22"/>
      <c r="O685" s="22"/>
      <c r="P685" s="22"/>
      <c r="Q685" s="22"/>
      <c r="R685" s="23"/>
      <c r="S685" s="22"/>
      <c r="T685" s="22"/>
      <c r="U685" s="22"/>
      <c r="V685" s="22"/>
      <c r="W685" s="24"/>
      <c r="X685" s="24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  <c r="AK685" s="22"/>
      <c r="AL685" s="22"/>
      <c r="AM685" s="22"/>
      <c r="AN685" s="22"/>
      <c r="AO685" s="22"/>
      <c r="AP685" s="22"/>
      <c r="AQ685" s="22"/>
      <c r="AR685" s="22"/>
      <c r="AS685" s="22"/>
      <c r="AT685" s="22"/>
      <c r="AU685" s="22"/>
      <c r="AV685" s="22"/>
      <c r="AW685" s="22"/>
      <c r="AX685" s="22"/>
      <c r="AY685" s="22"/>
      <c r="AZ685" s="22"/>
      <c r="BA685" s="22"/>
      <c r="BB685" s="22"/>
      <c r="BC685" s="22"/>
      <c r="BD685" s="22"/>
      <c r="BE685" s="22"/>
      <c r="BF685" s="22"/>
      <c r="BG685" s="22"/>
      <c r="BH685" s="22"/>
      <c r="BI685" s="22"/>
    </row>
    <row r="686">
      <c r="A686" s="25"/>
      <c r="B686" s="50"/>
      <c r="C686" s="56"/>
      <c r="D686" s="120"/>
      <c r="E686" s="53"/>
      <c r="H686" s="106"/>
      <c r="I686" s="72"/>
      <c r="J686" s="21"/>
      <c r="K686" s="21"/>
      <c r="L686" s="21"/>
      <c r="M686" s="22"/>
      <c r="N686" s="22"/>
      <c r="O686" s="22"/>
      <c r="P686" s="22"/>
      <c r="Q686" s="22"/>
      <c r="R686" s="23"/>
      <c r="S686" s="22"/>
      <c r="T686" s="22"/>
      <c r="U686" s="22"/>
      <c r="V686" s="22"/>
      <c r="W686" s="24"/>
      <c r="X686" s="24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  <c r="AL686" s="22"/>
      <c r="AM686" s="22"/>
      <c r="AN686" s="22"/>
      <c r="AO686" s="22"/>
      <c r="AP686" s="22"/>
      <c r="AQ686" s="22"/>
      <c r="AR686" s="22"/>
      <c r="AS686" s="22"/>
      <c r="AT686" s="22"/>
      <c r="AU686" s="22"/>
      <c r="AV686" s="22"/>
      <c r="AW686" s="22"/>
      <c r="AX686" s="22"/>
      <c r="AY686" s="22"/>
      <c r="AZ686" s="22"/>
      <c r="BA686" s="22"/>
      <c r="BB686" s="22"/>
      <c r="BC686" s="22"/>
      <c r="BD686" s="22"/>
      <c r="BE686" s="22"/>
      <c r="BF686" s="22"/>
      <c r="BG686" s="22"/>
      <c r="BH686" s="22"/>
      <c r="BI686" s="22"/>
    </row>
    <row r="687">
      <c r="A687" s="25"/>
      <c r="B687" s="50"/>
      <c r="C687" s="56"/>
      <c r="D687" s="120"/>
      <c r="E687" s="53"/>
      <c r="H687" s="106"/>
      <c r="I687" s="72"/>
      <c r="J687" s="21"/>
      <c r="K687" s="21"/>
      <c r="L687" s="21"/>
      <c r="M687" s="22"/>
      <c r="N687" s="22"/>
      <c r="O687" s="22"/>
      <c r="P687" s="22"/>
      <c r="Q687" s="22"/>
      <c r="R687" s="23"/>
      <c r="S687" s="22"/>
      <c r="T687" s="22"/>
      <c r="U687" s="22"/>
      <c r="V687" s="22"/>
      <c r="W687" s="24"/>
      <c r="X687" s="24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  <c r="AL687" s="22"/>
      <c r="AM687" s="22"/>
      <c r="AN687" s="22"/>
      <c r="AO687" s="22"/>
      <c r="AP687" s="22"/>
      <c r="AQ687" s="22"/>
      <c r="AR687" s="22"/>
      <c r="AS687" s="22"/>
      <c r="AT687" s="22"/>
      <c r="AU687" s="22"/>
      <c r="AV687" s="22"/>
      <c r="AW687" s="22"/>
      <c r="AX687" s="22"/>
      <c r="AY687" s="22"/>
      <c r="AZ687" s="22"/>
      <c r="BA687" s="22"/>
      <c r="BB687" s="22"/>
      <c r="BC687" s="22"/>
      <c r="BD687" s="22"/>
      <c r="BE687" s="22"/>
      <c r="BF687" s="22"/>
      <c r="BG687" s="22"/>
      <c r="BH687" s="22"/>
      <c r="BI687" s="22"/>
    </row>
    <row r="688">
      <c r="A688" s="25"/>
      <c r="B688" s="50"/>
      <c r="C688" s="56"/>
      <c r="D688" s="120"/>
      <c r="E688" s="53"/>
      <c r="H688" s="106"/>
      <c r="I688" s="72"/>
      <c r="J688" s="21"/>
      <c r="K688" s="21"/>
      <c r="L688" s="21"/>
      <c r="M688" s="22"/>
      <c r="N688" s="22"/>
      <c r="O688" s="22"/>
      <c r="P688" s="22"/>
      <c r="Q688" s="22"/>
      <c r="R688" s="23"/>
      <c r="S688" s="22"/>
      <c r="T688" s="22"/>
      <c r="U688" s="22"/>
      <c r="V688" s="22"/>
      <c r="W688" s="24"/>
      <c r="X688" s="24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  <c r="AL688" s="22"/>
      <c r="AM688" s="22"/>
      <c r="AN688" s="22"/>
      <c r="AO688" s="22"/>
      <c r="AP688" s="22"/>
      <c r="AQ688" s="22"/>
      <c r="AR688" s="22"/>
      <c r="AS688" s="22"/>
      <c r="AT688" s="22"/>
      <c r="AU688" s="22"/>
      <c r="AV688" s="22"/>
      <c r="AW688" s="22"/>
      <c r="AX688" s="22"/>
      <c r="AY688" s="22"/>
      <c r="AZ688" s="22"/>
      <c r="BA688" s="22"/>
      <c r="BB688" s="22"/>
      <c r="BC688" s="22"/>
      <c r="BD688" s="22"/>
      <c r="BE688" s="22"/>
      <c r="BF688" s="22"/>
      <c r="BG688" s="22"/>
      <c r="BH688" s="22"/>
      <c r="BI688" s="22"/>
    </row>
    <row r="689">
      <c r="A689" s="25"/>
      <c r="B689" s="50"/>
      <c r="C689" s="56"/>
      <c r="D689" s="120"/>
      <c r="E689" s="53"/>
      <c r="H689" s="106"/>
      <c r="I689" s="72"/>
      <c r="J689" s="21"/>
      <c r="K689" s="21"/>
      <c r="L689" s="21"/>
      <c r="M689" s="22"/>
      <c r="N689" s="22"/>
      <c r="O689" s="22"/>
      <c r="P689" s="22"/>
      <c r="Q689" s="22"/>
      <c r="R689" s="23"/>
      <c r="S689" s="22"/>
      <c r="T689" s="22"/>
      <c r="U689" s="22"/>
      <c r="V689" s="22"/>
      <c r="W689" s="24"/>
      <c r="X689" s="24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  <c r="AM689" s="22"/>
      <c r="AN689" s="22"/>
      <c r="AO689" s="22"/>
      <c r="AP689" s="22"/>
      <c r="AQ689" s="22"/>
      <c r="AR689" s="22"/>
      <c r="AS689" s="22"/>
      <c r="AT689" s="22"/>
      <c r="AU689" s="22"/>
      <c r="AV689" s="22"/>
      <c r="AW689" s="22"/>
      <c r="AX689" s="22"/>
      <c r="AY689" s="22"/>
      <c r="AZ689" s="22"/>
      <c r="BA689" s="22"/>
      <c r="BB689" s="22"/>
      <c r="BC689" s="22"/>
      <c r="BD689" s="22"/>
      <c r="BE689" s="22"/>
      <c r="BF689" s="22"/>
      <c r="BG689" s="22"/>
      <c r="BH689" s="22"/>
      <c r="BI689" s="22"/>
    </row>
    <row r="690">
      <c r="A690" s="25"/>
      <c r="B690" s="50"/>
      <c r="C690" s="56"/>
      <c r="D690" s="120"/>
      <c r="E690" s="53"/>
      <c r="H690" s="106"/>
      <c r="I690" s="72"/>
      <c r="J690" s="21"/>
      <c r="K690" s="21"/>
      <c r="L690" s="21"/>
      <c r="M690" s="22"/>
      <c r="N690" s="22"/>
      <c r="O690" s="22"/>
      <c r="P690" s="22"/>
      <c r="Q690" s="22"/>
      <c r="R690" s="23"/>
      <c r="S690" s="22"/>
      <c r="T690" s="22"/>
      <c r="U690" s="22"/>
      <c r="V690" s="22"/>
      <c r="W690" s="24"/>
      <c r="X690" s="24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  <c r="AL690" s="22"/>
      <c r="AM690" s="22"/>
      <c r="AN690" s="22"/>
      <c r="AO690" s="22"/>
      <c r="AP690" s="22"/>
      <c r="AQ690" s="22"/>
      <c r="AR690" s="22"/>
      <c r="AS690" s="22"/>
      <c r="AT690" s="22"/>
      <c r="AU690" s="22"/>
      <c r="AV690" s="22"/>
      <c r="AW690" s="22"/>
      <c r="AX690" s="22"/>
      <c r="AY690" s="22"/>
      <c r="AZ690" s="22"/>
      <c r="BA690" s="22"/>
      <c r="BB690" s="22"/>
      <c r="BC690" s="22"/>
      <c r="BD690" s="22"/>
      <c r="BE690" s="22"/>
      <c r="BF690" s="22"/>
      <c r="BG690" s="22"/>
      <c r="BH690" s="22"/>
      <c r="BI690" s="22"/>
    </row>
    <row r="691">
      <c r="A691" s="25"/>
      <c r="B691" s="50"/>
      <c r="C691" s="56"/>
      <c r="D691" s="120"/>
      <c r="E691" s="53"/>
      <c r="H691" s="106"/>
      <c r="I691" s="72"/>
      <c r="J691" s="21"/>
      <c r="K691" s="21"/>
      <c r="L691" s="21"/>
      <c r="M691" s="22"/>
      <c r="N691" s="22"/>
      <c r="O691" s="22"/>
      <c r="P691" s="22"/>
      <c r="Q691" s="22"/>
      <c r="R691" s="23"/>
      <c r="S691" s="22"/>
      <c r="T691" s="22"/>
      <c r="U691" s="22"/>
      <c r="V691" s="22"/>
      <c r="W691" s="24"/>
      <c r="X691" s="24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  <c r="AK691" s="22"/>
      <c r="AL691" s="22"/>
      <c r="AM691" s="22"/>
      <c r="AN691" s="22"/>
      <c r="AO691" s="22"/>
      <c r="AP691" s="22"/>
      <c r="AQ691" s="22"/>
      <c r="AR691" s="22"/>
      <c r="AS691" s="22"/>
      <c r="AT691" s="22"/>
      <c r="AU691" s="22"/>
      <c r="AV691" s="22"/>
      <c r="AW691" s="22"/>
      <c r="AX691" s="22"/>
      <c r="AY691" s="22"/>
      <c r="AZ691" s="22"/>
      <c r="BA691" s="22"/>
      <c r="BB691" s="22"/>
      <c r="BC691" s="22"/>
      <c r="BD691" s="22"/>
      <c r="BE691" s="22"/>
      <c r="BF691" s="22"/>
      <c r="BG691" s="22"/>
      <c r="BH691" s="22"/>
      <c r="BI691" s="22"/>
    </row>
    <row r="692">
      <c r="A692" s="25"/>
      <c r="B692" s="50"/>
      <c r="C692" s="56"/>
      <c r="D692" s="120"/>
      <c r="E692" s="53"/>
      <c r="H692" s="106"/>
      <c r="I692" s="72"/>
      <c r="J692" s="21"/>
      <c r="K692" s="21"/>
      <c r="L692" s="21"/>
      <c r="M692" s="22"/>
      <c r="N692" s="22"/>
      <c r="O692" s="22"/>
      <c r="P692" s="22"/>
      <c r="Q692" s="22"/>
      <c r="R692" s="23"/>
      <c r="S692" s="22"/>
      <c r="T692" s="22"/>
      <c r="U692" s="22"/>
      <c r="V692" s="22"/>
      <c r="W692" s="24"/>
      <c r="X692" s="24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  <c r="AL692" s="22"/>
      <c r="AM692" s="22"/>
      <c r="AN692" s="22"/>
      <c r="AO692" s="22"/>
      <c r="AP692" s="22"/>
      <c r="AQ692" s="22"/>
      <c r="AR692" s="22"/>
      <c r="AS692" s="22"/>
      <c r="AT692" s="22"/>
      <c r="AU692" s="22"/>
      <c r="AV692" s="22"/>
      <c r="AW692" s="22"/>
      <c r="AX692" s="22"/>
      <c r="AY692" s="22"/>
      <c r="AZ692" s="22"/>
      <c r="BA692" s="22"/>
      <c r="BB692" s="22"/>
      <c r="BC692" s="22"/>
      <c r="BD692" s="22"/>
      <c r="BE692" s="22"/>
      <c r="BF692" s="22"/>
      <c r="BG692" s="22"/>
      <c r="BH692" s="22"/>
      <c r="BI692" s="22"/>
    </row>
    <row r="693">
      <c r="A693" s="25"/>
      <c r="B693" s="50"/>
      <c r="C693" s="56"/>
      <c r="D693" s="120"/>
      <c r="E693" s="53"/>
      <c r="H693" s="106"/>
      <c r="I693" s="72"/>
      <c r="J693" s="21"/>
      <c r="K693" s="21"/>
      <c r="L693" s="21"/>
      <c r="M693" s="22"/>
      <c r="N693" s="22"/>
      <c r="O693" s="22"/>
      <c r="P693" s="22"/>
      <c r="Q693" s="22"/>
      <c r="R693" s="23"/>
      <c r="S693" s="22"/>
      <c r="T693" s="22"/>
      <c r="U693" s="22"/>
      <c r="V693" s="22"/>
      <c r="W693" s="24"/>
      <c r="X693" s="24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  <c r="AM693" s="22"/>
      <c r="AN693" s="22"/>
      <c r="AO693" s="22"/>
      <c r="AP693" s="22"/>
      <c r="AQ693" s="22"/>
      <c r="AR693" s="22"/>
      <c r="AS693" s="22"/>
      <c r="AT693" s="22"/>
      <c r="AU693" s="22"/>
      <c r="AV693" s="22"/>
      <c r="AW693" s="22"/>
      <c r="AX693" s="22"/>
      <c r="AY693" s="22"/>
      <c r="AZ693" s="22"/>
      <c r="BA693" s="22"/>
      <c r="BB693" s="22"/>
      <c r="BC693" s="22"/>
      <c r="BD693" s="22"/>
      <c r="BE693" s="22"/>
      <c r="BF693" s="22"/>
      <c r="BG693" s="22"/>
      <c r="BH693" s="22"/>
      <c r="BI693" s="22"/>
    </row>
    <row r="694">
      <c r="A694" s="25"/>
      <c r="B694" s="50"/>
      <c r="C694" s="56"/>
      <c r="D694" s="120"/>
      <c r="E694" s="53"/>
      <c r="H694" s="106"/>
      <c r="I694" s="72"/>
      <c r="J694" s="21"/>
      <c r="K694" s="21"/>
      <c r="L694" s="21"/>
      <c r="M694" s="22"/>
      <c r="N694" s="22"/>
      <c r="O694" s="22"/>
      <c r="P694" s="22"/>
      <c r="Q694" s="22"/>
      <c r="R694" s="23"/>
      <c r="S694" s="22"/>
      <c r="T694" s="22"/>
      <c r="U694" s="22"/>
      <c r="V694" s="22"/>
      <c r="W694" s="24"/>
      <c r="X694" s="24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  <c r="AL694" s="22"/>
      <c r="AM694" s="22"/>
      <c r="AN694" s="22"/>
      <c r="AO694" s="22"/>
      <c r="AP694" s="22"/>
      <c r="AQ694" s="22"/>
      <c r="AR694" s="22"/>
      <c r="AS694" s="22"/>
      <c r="AT694" s="22"/>
      <c r="AU694" s="22"/>
      <c r="AV694" s="22"/>
      <c r="AW694" s="22"/>
      <c r="AX694" s="22"/>
      <c r="AY694" s="22"/>
      <c r="AZ694" s="22"/>
      <c r="BA694" s="22"/>
      <c r="BB694" s="22"/>
      <c r="BC694" s="22"/>
      <c r="BD694" s="22"/>
      <c r="BE694" s="22"/>
      <c r="BF694" s="22"/>
      <c r="BG694" s="22"/>
      <c r="BH694" s="22"/>
      <c r="BI694" s="22"/>
    </row>
    <row r="695">
      <c r="A695" s="25"/>
      <c r="B695" s="50"/>
      <c r="C695" s="56"/>
      <c r="D695" s="120"/>
      <c r="E695" s="53"/>
      <c r="H695" s="106"/>
      <c r="I695" s="72"/>
      <c r="J695" s="21"/>
      <c r="K695" s="21"/>
      <c r="L695" s="21"/>
      <c r="M695" s="22"/>
      <c r="N695" s="22"/>
      <c r="O695" s="22"/>
      <c r="P695" s="22"/>
      <c r="Q695" s="22"/>
      <c r="R695" s="23"/>
      <c r="S695" s="22"/>
      <c r="T695" s="22"/>
      <c r="U695" s="22"/>
      <c r="V695" s="22"/>
      <c r="W695" s="24"/>
      <c r="X695" s="24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  <c r="AK695" s="22"/>
      <c r="AL695" s="22"/>
      <c r="AM695" s="22"/>
      <c r="AN695" s="22"/>
      <c r="AO695" s="22"/>
      <c r="AP695" s="22"/>
      <c r="AQ695" s="22"/>
      <c r="AR695" s="22"/>
      <c r="AS695" s="22"/>
      <c r="AT695" s="22"/>
      <c r="AU695" s="22"/>
      <c r="AV695" s="22"/>
      <c r="AW695" s="22"/>
      <c r="AX695" s="22"/>
      <c r="AY695" s="22"/>
      <c r="AZ695" s="22"/>
      <c r="BA695" s="22"/>
      <c r="BB695" s="22"/>
      <c r="BC695" s="22"/>
      <c r="BD695" s="22"/>
      <c r="BE695" s="22"/>
      <c r="BF695" s="22"/>
      <c r="BG695" s="22"/>
      <c r="BH695" s="22"/>
      <c r="BI695" s="22"/>
    </row>
    <row r="696">
      <c r="A696" s="25"/>
      <c r="B696" s="50"/>
      <c r="C696" s="56"/>
      <c r="D696" s="120"/>
      <c r="E696" s="53"/>
      <c r="H696" s="106"/>
      <c r="I696" s="72"/>
      <c r="J696" s="21"/>
      <c r="K696" s="21"/>
      <c r="L696" s="21"/>
      <c r="M696" s="22"/>
      <c r="N696" s="22"/>
      <c r="O696" s="22"/>
      <c r="P696" s="22"/>
      <c r="Q696" s="22"/>
      <c r="R696" s="23"/>
      <c r="S696" s="22"/>
      <c r="T696" s="22"/>
      <c r="U696" s="22"/>
      <c r="V696" s="22"/>
      <c r="W696" s="24"/>
      <c r="X696" s="24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  <c r="AL696" s="22"/>
      <c r="AM696" s="22"/>
      <c r="AN696" s="22"/>
      <c r="AO696" s="22"/>
      <c r="AP696" s="22"/>
      <c r="AQ696" s="22"/>
      <c r="AR696" s="22"/>
      <c r="AS696" s="22"/>
      <c r="AT696" s="22"/>
      <c r="AU696" s="22"/>
      <c r="AV696" s="22"/>
      <c r="AW696" s="22"/>
      <c r="AX696" s="22"/>
      <c r="AY696" s="22"/>
      <c r="AZ696" s="22"/>
      <c r="BA696" s="22"/>
      <c r="BB696" s="22"/>
      <c r="BC696" s="22"/>
      <c r="BD696" s="22"/>
      <c r="BE696" s="22"/>
      <c r="BF696" s="22"/>
      <c r="BG696" s="22"/>
      <c r="BH696" s="22"/>
      <c r="BI696" s="22"/>
    </row>
    <row r="697">
      <c r="A697" s="25"/>
      <c r="B697" s="50"/>
      <c r="C697" s="56"/>
      <c r="D697" s="120"/>
      <c r="E697" s="53"/>
      <c r="H697" s="106"/>
      <c r="I697" s="72"/>
      <c r="J697" s="21"/>
      <c r="K697" s="21"/>
      <c r="L697" s="21"/>
      <c r="M697" s="22"/>
      <c r="N697" s="22"/>
      <c r="O697" s="22"/>
      <c r="P697" s="22"/>
      <c r="Q697" s="22"/>
      <c r="R697" s="23"/>
      <c r="S697" s="22"/>
      <c r="T697" s="22"/>
      <c r="U697" s="22"/>
      <c r="V697" s="22"/>
      <c r="W697" s="24"/>
      <c r="X697" s="24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  <c r="AM697" s="22"/>
      <c r="AN697" s="22"/>
      <c r="AO697" s="22"/>
      <c r="AP697" s="22"/>
      <c r="AQ697" s="22"/>
      <c r="AR697" s="22"/>
      <c r="AS697" s="22"/>
      <c r="AT697" s="22"/>
      <c r="AU697" s="22"/>
      <c r="AV697" s="22"/>
      <c r="AW697" s="22"/>
      <c r="AX697" s="22"/>
      <c r="AY697" s="22"/>
      <c r="AZ697" s="22"/>
      <c r="BA697" s="22"/>
      <c r="BB697" s="22"/>
      <c r="BC697" s="22"/>
      <c r="BD697" s="22"/>
      <c r="BE697" s="22"/>
      <c r="BF697" s="22"/>
      <c r="BG697" s="22"/>
      <c r="BH697" s="22"/>
      <c r="BI697" s="22"/>
    </row>
    <row r="698">
      <c r="A698" s="25"/>
      <c r="B698" s="50"/>
      <c r="C698" s="56"/>
      <c r="D698" s="120"/>
      <c r="E698" s="53"/>
      <c r="H698" s="106"/>
      <c r="I698" s="72"/>
      <c r="J698" s="21"/>
      <c r="K698" s="21"/>
      <c r="L698" s="21"/>
      <c r="M698" s="22"/>
      <c r="N698" s="22"/>
      <c r="O698" s="22"/>
      <c r="P698" s="22"/>
      <c r="Q698" s="22"/>
      <c r="R698" s="23"/>
      <c r="S698" s="22"/>
      <c r="T698" s="22"/>
      <c r="U698" s="22"/>
      <c r="V698" s="22"/>
      <c r="W698" s="24"/>
      <c r="X698" s="24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  <c r="AL698" s="22"/>
      <c r="AM698" s="22"/>
      <c r="AN698" s="22"/>
      <c r="AO698" s="22"/>
      <c r="AP698" s="22"/>
      <c r="AQ698" s="22"/>
      <c r="AR698" s="22"/>
      <c r="AS698" s="22"/>
      <c r="AT698" s="22"/>
      <c r="AU698" s="22"/>
      <c r="AV698" s="22"/>
      <c r="AW698" s="22"/>
      <c r="AX698" s="22"/>
      <c r="AY698" s="22"/>
      <c r="AZ698" s="22"/>
      <c r="BA698" s="22"/>
      <c r="BB698" s="22"/>
      <c r="BC698" s="22"/>
      <c r="BD698" s="22"/>
      <c r="BE698" s="22"/>
      <c r="BF698" s="22"/>
      <c r="BG698" s="22"/>
      <c r="BH698" s="22"/>
      <c r="BI698" s="22"/>
    </row>
    <row r="699">
      <c r="A699" s="25"/>
      <c r="B699" s="50"/>
      <c r="C699" s="56"/>
      <c r="D699" s="120"/>
      <c r="E699" s="53"/>
      <c r="H699" s="106"/>
      <c r="I699" s="72"/>
      <c r="J699" s="21"/>
      <c r="K699" s="21"/>
      <c r="L699" s="21"/>
      <c r="M699" s="22"/>
      <c r="N699" s="22"/>
      <c r="O699" s="22"/>
      <c r="P699" s="22"/>
      <c r="Q699" s="22"/>
      <c r="R699" s="23"/>
      <c r="S699" s="22"/>
      <c r="T699" s="22"/>
      <c r="U699" s="22"/>
      <c r="V699" s="22"/>
      <c r="W699" s="24"/>
      <c r="X699" s="24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  <c r="AK699" s="22"/>
      <c r="AL699" s="22"/>
      <c r="AM699" s="22"/>
      <c r="AN699" s="22"/>
      <c r="AO699" s="22"/>
      <c r="AP699" s="22"/>
      <c r="AQ699" s="22"/>
      <c r="AR699" s="22"/>
      <c r="AS699" s="22"/>
      <c r="AT699" s="22"/>
      <c r="AU699" s="22"/>
      <c r="AV699" s="22"/>
      <c r="AW699" s="22"/>
      <c r="AX699" s="22"/>
      <c r="AY699" s="22"/>
      <c r="AZ699" s="22"/>
      <c r="BA699" s="22"/>
      <c r="BB699" s="22"/>
      <c r="BC699" s="22"/>
      <c r="BD699" s="22"/>
      <c r="BE699" s="22"/>
      <c r="BF699" s="22"/>
      <c r="BG699" s="22"/>
      <c r="BH699" s="22"/>
      <c r="BI699" s="22"/>
    </row>
    <row r="700">
      <c r="A700" s="25"/>
      <c r="B700" s="50"/>
      <c r="C700" s="56"/>
      <c r="D700" s="120"/>
      <c r="E700" s="53"/>
      <c r="H700" s="106"/>
      <c r="I700" s="72"/>
      <c r="J700" s="21"/>
      <c r="K700" s="21"/>
      <c r="L700" s="21"/>
      <c r="M700" s="22"/>
      <c r="N700" s="22"/>
      <c r="O700" s="22"/>
      <c r="P700" s="22"/>
      <c r="Q700" s="22"/>
      <c r="R700" s="23"/>
      <c r="S700" s="22"/>
      <c r="T700" s="22"/>
      <c r="U700" s="22"/>
      <c r="V700" s="22"/>
      <c r="W700" s="24"/>
      <c r="X700" s="24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  <c r="AK700" s="22"/>
      <c r="AL700" s="22"/>
      <c r="AM700" s="22"/>
      <c r="AN700" s="22"/>
      <c r="AO700" s="22"/>
      <c r="AP700" s="22"/>
      <c r="AQ700" s="22"/>
      <c r="AR700" s="22"/>
      <c r="AS700" s="22"/>
      <c r="AT700" s="22"/>
      <c r="AU700" s="22"/>
      <c r="AV700" s="22"/>
      <c r="AW700" s="22"/>
      <c r="AX700" s="22"/>
      <c r="AY700" s="22"/>
      <c r="AZ700" s="22"/>
      <c r="BA700" s="22"/>
      <c r="BB700" s="22"/>
      <c r="BC700" s="22"/>
      <c r="BD700" s="22"/>
      <c r="BE700" s="22"/>
      <c r="BF700" s="22"/>
      <c r="BG700" s="22"/>
      <c r="BH700" s="22"/>
      <c r="BI700" s="22"/>
    </row>
    <row r="701">
      <c r="A701" s="25"/>
      <c r="B701" s="50"/>
      <c r="C701" s="56"/>
      <c r="D701" s="120"/>
      <c r="E701" s="53"/>
      <c r="H701" s="106"/>
      <c r="I701" s="72"/>
      <c r="J701" s="21"/>
      <c r="K701" s="21"/>
      <c r="L701" s="21"/>
      <c r="M701" s="22"/>
      <c r="N701" s="22"/>
      <c r="O701" s="22"/>
      <c r="P701" s="22"/>
      <c r="Q701" s="22"/>
      <c r="R701" s="23"/>
      <c r="S701" s="22"/>
      <c r="T701" s="22"/>
      <c r="U701" s="22"/>
      <c r="V701" s="22"/>
      <c r="W701" s="24"/>
      <c r="X701" s="24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  <c r="AL701" s="22"/>
      <c r="AM701" s="22"/>
      <c r="AN701" s="22"/>
      <c r="AO701" s="22"/>
      <c r="AP701" s="22"/>
      <c r="AQ701" s="22"/>
      <c r="AR701" s="22"/>
      <c r="AS701" s="22"/>
      <c r="AT701" s="22"/>
      <c r="AU701" s="22"/>
      <c r="AV701" s="22"/>
      <c r="AW701" s="22"/>
      <c r="AX701" s="22"/>
      <c r="AY701" s="22"/>
      <c r="AZ701" s="22"/>
      <c r="BA701" s="22"/>
      <c r="BB701" s="22"/>
      <c r="BC701" s="22"/>
      <c r="BD701" s="22"/>
      <c r="BE701" s="22"/>
      <c r="BF701" s="22"/>
      <c r="BG701" s="22"/>
      <c r="BH701" s="22"/>
      <c r="BI701" s="22"/>
    </row>
    <row r="702">
      <c r="A702" s="25"/>
      <c r="B702" s="50"/>
      <c r="C702" s="56"/>
      <c r="D702" s="120"/>
      <c r="E702" s="53"/>
      <c r="H702" s="106"/>
      <c r="I702" s="72"/>
      <c r="J702" s="21"/>
      <c r="K702" s="21"/>
      <c r="L702" s="21"/>
      <c r="M702" s="22"/>
      <c r="N702" s="22"/>
      <c r="O702" s="22"/>
      <c r="P702" s="22"/>
      <c r="Q702" s="22"/>
      <c r="R702" s="23"/>
      <c r="S702" s="22"/>
      <c r="T702" s="22"/>
      <c r="U702" s="22"/>
      <c r="V702" s="22"/>
      <c r="W702" s="24"/>
      <c r="X702" s="24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  <c r="AK702" s="22"/>
      <c r="AL702" s="22"/>
      <c r="AM702" s="22"/>
      <c r="AN702" s="22"/>
      <c r="AO702" s="22"/>
      <c r="AP702" s="22"/>
      <c r="AQ702" s="22"/>
      <c r="AR702" s="22"/>
      <c r="AS702" s="22"/>
      <c r="AT702" s="22"/>
      <c r="AU702" s="22"/>
      <c r="AV702" s="22"/>
      <c r="AW702" s="22"/>
      <c r="AX702" s="22"/>
      <c r="AY702" s="22"/>
      <c r="AZ702" s="22"/>
      <c r="BA702" s="22"/>
      <c r="BB702" s="22"/>
      <c r="BC702" s="22"/>
      <c r="BD702" s="22"/>
      <c r="BE702" s="22"/>
      <c r="BF702" s="22"/>
      <c r="BG702" s="22"/>
      <c r="BH702" s="22"/>
      <c r="BI702" s="22"/>
    </row>
    <row r="703">
      <c r="A703" s="25"/>
      <c r="B703" s="50"/>
      <c r="C703" s="56"/>
      <c r="D703" s="120"/>
      <c r="E703" s="53"/>
      <c r="H703" s="106"/>
      <c r="I703" s="72"/>
      <c r="J703" s="21"/>
      <c r="K703" s="21"/>
      <c r="L703" s="21"/>
      <c r="M703" s="22"/>
      <c r="N703" s="22"/>
      <c r="O703" s="22"/>
      <c r="P703" s="22"/>
      <c r="Q703" s="22"/>
      <c r="R703" s="23"/>
      <c r="S703" s="22"/>
      <c r="T703" s="22"/>
      <c r="U703" s="22"/>
      <c r="V703" s="22"/>
      <c r="W703" s="24"/>
      <c r="X703" s="24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  <c r="AK703" s="22"/>
      <c r="AL703" s="22"/>
      <c r="AM703" s="22"/>
      <c r="AN703" s="22"/>
      <c r="AO703" s="22"/>
      <c r="AP703" s="22"/>
      <c r="AQ703" s="22"/>
      <c r="AR703" s="22"/>
      <c r="AS703" s="22"/>
      <c r="AT703" s="22"/>
      <c r="AU703" s="22"/>
      <c r="AV703" s="22"/>
      <c r="AW703" s="22"/>
      <c r="AX703" s="22"/>
      <c r="AY703" s="22"/>
      <c r="AZ703" s="22"/>
      <c r="BA703" s="22"/>
      <c r="BB703" s="22"/>
      <c r="BC703" s="22"/>
      <c r="BD703" s="22"/>
      <c r="BE703" s="22"/>
      <c r="BF703" s="22"/>
      <c r="BG703" s="22"/>
      <c r="BH703" s="22"/>
      <c r="BI703" s="22"/>
    </row>
    <row r="704">
      <c r="A704" s="25"/>
      <c r="B704" s="50"/>
      <c r="C704" s="56"/>
      <c r="D704" s="120"/>
      <c r="E704" s="53"/>
      <c r="H704" s="106"/>
      <c r="I704" s="72"/>
      <c r="J704" s="21"/>
      <c r="K704" s="21"/>
      <c r="L704" s="21"/>
      <c r="M704" s="22"/>
      <c r="N704" s="22"/>
      <c r="O704" s="22"/>
      <c r="P704" s="22"/>
      <c r="Q704" s="22"/>
      <c r="R704" s="23"/>
      <c r="S704" s="22"/>
      <c r="T704" s="22"/>
      <c r="U704" s="22"/>
      <c r="V704" s="22"/>
      <c r="W704" s="24"/>
      <c r="X704" s="24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  <c r="AK704" s="22"/>
      <c r="AL704" s="22"/>
      <c r="AM704" s="22"/>
      <c r="AN704" s="22"/>
      <c r="AO704" s="22"/>
      <c r="AP704" s="22"/>
      <c r="AQ704" s="22"/>
      <c r="AR704" s="22"/>
      <c r="AS704" s="22"/>
      <c r="AT704" s="22"/>
      <c r="AU704" s="22"/>
      <c r="AV704" s="22"/>
      <c r="AW704" s="22"/>
      <c r="AX704" s="22"/>
      <c r="AY704" s="22"/>
      <c r="AZ704" s="22"/>
      <c r="BA704" s="22"/>
      <c r="BB704" s="22"/>
      <c r="BC704" s="22"/>
      <c r="BD704" s="22"/>
      <c r="BE704" s="22"/>
      <c r="BF704" s="22"/>
      <c r="BG704" s="22"/>
      <c r="BH704" s="22"/>
      <c r="BI704" s="22"/>
    </row>
    <row r="705">
      <c r="A705" s="25"/>
      <c r="B705" s="50"/>
      <c r="C705" s="56"/>
      <c r="D705" s="120"/>
      <c r="E705" s="53"/>
      <c r="H705" s="106"/>
      <c r="I705" s="72"/>
      <c r="J705" s="21"/>
      <c r="K705" s="21"/>
      <c r="L705" s="21"/>
      <c r="M705" s="22"/>
      <c r="N705" s="22"/>
      <c r="O705" s="22"/>
      <c r="P705" s="22"/>
      <c r="Q705" s="22"/>
      <c r="R705" s="23"/>
      <c r="S705" s="22"/>
      <c r="T705" s="22"/>
      <c r="U705" s="22"/>
      <c r="V705" s="22"/>
      <c r="W705" s="24"/>
      <c r="X705" s="24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  <c r="AL705" s="22"/>
      <c r="AM705" s="22"/>
      <c r="AN705" s="22"/>
      <c r="AO705" s="22"/>
      <c r="AP705" s="22"/>
      <c r="AQ705" s="22"/>
      <c r="AR705" s="22"/>
      <c r="AS705" s="22"/>
      <c r="AT705" s="22"/>
      <c r="AU705" s="22"/>
      <c r="AV705" s="22"/>
      <c r="AW705" s="22"/>
      <c r="AX705" s="22"/>
      <c r="AY705" s="22"/>
      <c r="AZ705" s="22"/>
      <c r="BA705" s="22"/>
      <c r="BB705" s="22"/>
      <c r="BC705" s="22"/>
      <c r="BD705" s="22"/>
      <c r="BE705" s="22"/>
      <c r="BF705" s="22"/>
      <c r="BG705" s="22"/>
      <c r="BH705" s="22"/>
      <c r="BI705" s="22"/>
    </row>
    <row r="706">
      <c r="A706" s="25"/>
      <c r="B706" s="50"/>
      <c r="C706" s="56"/>
      <c r="D706" s="120"/>
      <c r="E706" s="53"/>
      <c r="H706" s="106"/>
      <c r="I706" s="72"/>
      <c r="J706" s="21"/>
      <c r="K706" s="21"/>
      <c r="L706" s="21"/>
      <c r="M706" s="22"/>
      <c r="N706" s="22"/>
      <c r="O706" s="22"/>
      <c r="P706" s="22"/>
      <c r="Q706" s="22"/>
      <c r="R706" s="23"/>
      <c r="S706" s="22"/>
      <c r="T706" s="22"/>
      <c r="U706" s="22"/>
      <c r="V706" s="22"/>
      <c r="W706" s="24"/>
      <c r="X706" s="24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  <c r="AK706" s="22"/>
      <c r="AL706" s="22"/>
      <c r="AM706" s="22"/>
      <c r="AN706" s="22"/>
      <c r="AO706" s="22"/>
      <c r="AP706" s="22"/>
      <c r="AQ706" s="22"/>
      <c r="AR706" s="22"/>
      <c r="AS706" s="22"/>
      <c r="AT706" s="22"/>
      <c r="AU706" s="22"/>
      <c r="AV706" s="22"/>
      <c r="AW706" s="22"/>
      <c r="AX706" s="22"/>
      <c r="AY706" s="22"/>
      <c r="AZ706" s="22"/>
      <c r="BA706" s="22"/>
      <c r="BB706" s="22"/>
      <c r="BC706" s="22"/>
      <c r="BD706" s="22"/>
      <c r="BE706" s="22"/>
      <c r="BF706" s="22"/>
      <c r="BG706" s="22"/>
      <c r="BH706" s="22"/>
      <c r="BI706" s="22"/>
    </row>
    <row r="707">
      <c r="A707" s="25"/>
      <c r="B707" s="50"/>
      <c r="C707" s="56"/>
      <c r="D707" s="120"/>
      <c r="E707" s="53"/>
      <c r="H707" s="106"/>
      <c r="I707" s="72"/>
      <c r="J707" s="21"/>
      <c r="K707" s="21"/>
      <c r="L707" s="21"/>
      <c r="M707" s="22"/>
      <c r="N707" s="22"/>
      <c r="O707" s="22"/>
      <c r="P707" s="22"/>
      <c r="Q707" s="22"/>
      <c r="R707" s="23"/>
      <c r="S707" s="22"/>
      <c r="T707" s="22"/>
      <c r="U707" s="22"/>
      <c r="V707" s="22"/>
      <c r="W707" s="24"/>
      <c r="X707" s="24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  <c r="AK707" s="22"/>
      <c r="AL707" s="22"/>
      <c r="AM707" s="22"/>
      <c r="AN707" s="22"/>
      <c r="AO707" s="22"/>
      <c r="AP707" s="22"/>
      <c r="AQ707" s="22"/>
      <c r="AR707" s="22"/>
      <c r="AS707" s="22"/>
      <c r="AT707" s="22"/>
      <c r="AU707" s="22"/>
      <c r="AV707" s="22"/>
      <c r="AW707" s="22"/>
      <c r="AX707" s="22"/>
      <c r="AY707" s="22"/>
      <c r="AZ707" s="22"/>
      <c r="BA707" s="22"/>
      <c r="BB707" s="22"/>
      <c r="BC707" s="22"/>
      <c r="BD707" s="22"/>
      <c r="BE707" s="22"/>
      <c r="BF707" s="22"/>
      <c r="BG707" s="22"/>
      <c r="BH707" s="22"/>
      <c r="BI707" s="22"/>
    </row>
    <row r="708">
      <c r="A708" s="25"/>
      <c r="B708" s="50"/>
      <c r="C708" s="56"/>
      <c r="D708" s="120"/>
      <c r="E708" s="53"/>
      <c r="H708" s="106"/>
      <c r="I708" s="72"/>
      <c r="J708" s="21"/>
      <c r="K708" s="21"/>
      <c r="L708" s="21"/>
      <c r="M708" s="22"/>
      <c r="N708" s="22"/>
      <c r="O708" s="22"/>
      <c r="P708" s="22"/>
      <c r="Q708" s="22"/>
      <c r="R708" s="23"/>
      <c r="S708" s="22"/>
      <c r="T708" s="22"/>
      <c r="U708" s="22"/>
      <c r="V708" s="22"/>
      <c r="W708" s="24"/>
      <c r="X708" s="24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  <c r="AK708" s="22"/>
      <c r="AL708" s="22"/>
      <c r="AM708" s="22"/>
      <c r="AN708" s="22"/>
      <c r="AO708" s="22"/>
      <c r="AP708" s="22"/>
      <c r="AQ708" s="22"/>
      <c r="AR708" s="22"/>
      <c r="AS708" s="22"/>
      <c r="AT708" s="22"/>
      <c r="AU708" s="22"/>
      <c r="AV708" s="22"/>
      <c r="AW708" s="22"/>
      <c r="AX708" s="22"/>
      <c r="AY708" s="22"/>
      <c r="AZ708" s="22"/>
      <c r="BA708" s="22"/>
      <c r="BB708" s="22"/>
      <c r="BC708" s="22"/>
      <c r="BD708" s="22"/>
      <c r="BE708" s="22"/>
      <c r="BF708" s="22"/>
      <c r="BG708" s="22"/>
      <c r="BH708" s="22"/>
      <c r="BI708" s="22"/>
    </row>
    <row r="709">
      <c r="A709" s="25"/>
      <c r="B709" s="50"/>
      <c r="C709" s="56"/>
      <c r="D709" s="120"/>
      <c r="E709" s="53"/>
      <c r="H709" s="106"/>
      <c r="I709" s="72"/>
      <c r="J709" s="21"/>
      <c r="K709" s="21"/>
      <c r="L709" s="21"/>
      <c r="M709" s="22"/>
      <c r="N709" s="22"/>
      <c r="O709" s="22"/>
      <c r="P709" s="22"/>
      <c r="Q709" s="22"/>
      <c r="R709" s="23"/>
      <c r="S709" s="22"/>
      <c r="T709" s="22"/>
      <c r="U709" s="22"/>
      <c r="V709" s="22"/>
      <c r="W709" s="24"/>
      <c r="X709" s="24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  <c r="AL709" s="22"/>
      <c r="AM709" s="22"/>
      <c r="AN709" s="22"/>
      <c r="AO709" s="22"/>
      <c r="AP709" s="22"/>
      <c r="AQ709" s="22"/>
      <c r="AR709" s="22"/>
      <c r="AS709" s="22"/>
      <c r="AT709" s="22"/>
      <c r="AU709" s="22"/>
      <c r="AV709" s="22"/>
      <c r="AW709" s="22"/>
      <c r="AX709" s="22"/>
      <c r="AY709" s="22"/>
      <c r="AZ709" s="22"/>
      <c r="BA709" s="22"/>
      <c r="BB709" s="22"/>
      <c r="BC709" s="22"/>
      <c r="BD709" s="22"/>
      <c r="BE709" s="22"/>
      <c r="BF709" s="22"/>
      <c r="BG709" s="22"/>
      <c r="BH709" s="22"/>
      <c r="BI709" s="22"/>
    </row>
    <row r="710">
      <c r="A710" s="25"/>
      <c r="B710" s="50"/>
      <c r="C710" s="56"/>
      <c r="D710" s="120"/>
      <c r="E710" s="53"/>
      <c r="H710" s="106"/>
      <c r="I710" s="72"/>
      <c r="J710" s="21"/>
      <c r="K710" s="21"/>
      <c r="L710" s="21"/>
      <c r="M710" s="22"/>
      <c r="N710" s="22"/>
      <c r="O710" s="22"/>
      <c r="P710" s="22"/>
      <c r="Q710" s="22"/>
      <c r="R710" s="23"/>
      <c r="S710" s="22"/>
      <c r="T710" s="22"/>
      <c r="U710" s="22"/>
      <c r="V710" s="22"/>
      <c r="W710" s="24"/>
      <c r="X710" s="24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  <c r="AK710" s="22"/>
      <c r="AL710" s="22"/>
      <c r="AM710" s="22"/>
      <c r="AN710" s="22"/>
      <c r="AO710" s="22"/>
      <c r="AP710" s="22"/>
      <c r="AQ710" s="22"/>
      <c r="AR710" s="22"/>
      <c r="AS710" s="22"/>
      <c r="AT710" s="22"/>
      <c r="AU710" s="22"/>
      <c r="AV710" s="22"/>
      <c r="AW710" s="22"/>
      <c r="AX710" s="22"/>
      <c r="AY710" s="22"/>
      <c r="AZ710" s="22"/>
      <c r="BA710" s="22"/>
      <c r="BB710" s="22"/>
      <c r="BC710" s="22"/>
      <c r="BD710" s="22"/>
      <c r="BE710" s="22"/>
      <c r="BF710" s="22"/>
      <c r="BG710" s="22"/>
      <c r="BH710" s="22"/>
      <c r="BI710" s="22"/>
    </row>
    <row r="711">
      <c r="A711" s="25"/>
      <c r="B711" s="50"/>
      <c r="C711" s="56"/>
      <c r="D711" s="120"/>
      <c r="E711" s="53"/>
      <c r="H711" s="106"/>
      <c r="I711" s="72"/>
      <c r="J711" s="21"/>
      <c r="K711" s="21"/>
      <c r="L711" s="21"/>
      <c r="M711" s="22"/>
      <c r="N711" s="22"/>
      <c r="O711" s="22"/>
      <c r="P711" s="22"/>
      <c r="Q711" s="22"/>
      <c r="R711" s="23"/>
      <c r="S711" s="22"/>
      <c r="T711" s="22"/>
      <c r="U711" s="22"/>
      <c r="V711" s="22"/>
      <c r="W711" s="24"/>
      <c r="X711" s="24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  <c r="AK711" s="22"/>
      <c r="AL711" s="22"/>
      <c r="AM711" s="22"/>
      <c r="AN711" s="22"/>
      <c r="AO711" s="22"/>
      <c r="AP711" s="22"/>
      <c r="AQ711" s="22"/>
      <c r="AR711" s="22"/>
      <c r="AS711" s="22"/>
      <c r="AT711" s="22"/>
      <c r="AU711" s="22"/>
      <c r="AV711" s="22"/>
      <c r="AW711" s="22"/>
      <c r="AX711" s="22"/>
      <c r="AY711" s="22"/>
      <c r="AZ711" s="22"/>
      <c r="BA711" s="22"/>
      <c r="BB711" s="22"/>
      <c r="BC711" s="22"/>
      <c r="BD711" s="22"/>
      <c r="BE711" s="22"/>
      <c r="BF711" s="22"/>
      <c r="BG711" s="22"/>
      <c r="BH711" s="22"/>
      <c r="BI711" s="22"/>
    </row>
    <row r="712">
      <c r="A712" s="25"/>
      <c r="B712" s="50"/>
      <c r="C712" s="56"/>
      <c r="D712" s="120"/>
      <c r="E712" s="53"/>
      <c r="H712" s="106"/>
      <c r="I712" s="72"/>
      <c r="J712" s="21"/>
      <c r="K712" s="21"/>
      <c r="L712" s="21"/>
      <c r="M712" s="22"/>
      <c r="N712" s="22"/>
      <c r="O712" s="22"/>
      <c r="P712" s="22"/>
      <c r="Q712" s="22"/>
      <c r="R712" s="23"/>
      <c r="S712" s="22"/>
      <c r="T712" s="22"/>
      <c r="U712" s="22"/>
      <c r="V712" s="22"/>
      <c r="W712" s="24"/>
      <c r="X712" s="24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  <c r="AK712" s="22"/>
      <c r="AL712" s="22"/>
      <c r="AM712" s="22"/>
      <c r="AN712" s="22"/>
      <c r="AO712" s="22"/>
      <c r="AP712" s="22"/>
      <c r="AQ712" s="22"/>
      <c r="AR712" s="22"/>
      <c r="AS712" s="22"/>
      <c r="AT712" s="22"/>
      <c r="AU712" s="22"/>
      <c r="AV712" s="22"/>
      <c r="AW712" s="22"/>
      <c r="AX712" s="22"/>
      <c r="AY712" s="22"/>
      <c r="AZ712" s="22"/>
      <c r="BA712" s="22"/>
      <c r="BB712" s="22"/>
      <c r="BC712" s="22"/>
      <c r="BD712" s="22"/>
      <c r="BE712" s="22"/>
      <c r="BF712" s="22"/>
      <c r="BG712" s="22"/>
      <c r="BH712" s="22"/>
      <c r="BI712" s="22"/>
    </row>
    <row r="713">
      <c r="A713" s="25"/>
      <c r="B713" s="50"/>
      <c r="C713" s="56"/>
      <c r="D713" s="120"/>
      <c r="E713" s="53"/>
      <c r="H713" s="106"/>
      <c r="I713" s="72"/>
      <c r="J713" s="21"/>
      <c r="K713" s="21"/>
      <c r="L713" s="21"/>
      <c r="M713" s="22"/>
      <c r="N713" s="22"/>
      <c r="O713" s="22"/>
      <c r="P713" s="22"/>
      <c r="Q713" s="22"/>
      <c r="R713" s="23"/>
      <c r="S713" s="22"/>
      <c r="T713" s="22"/>
      <c r="U713" s="22"/>
      <c r="V713" s="22"/>
      <c r="W713" s="24"/>
      <c r="X713" s="24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  <c r="AL713" s="22"/>
      <c r="AM713" s="22"/>
      <c r="AN713" s="22"/>
      <c r="AO713" s="22"/>
      <c r="AP713" s="22"/>
      <c r="AQ713" s="22"/>
      <c r="AR713" s="22"/>
      <c r="AS713" s="22"/>
      <c r="AT713" s="22"/>
      <c r="AU713" s="22"/>
      <c r="AV713" s="22"/>
      <c r="AW713" s="22"/>
      <c r="AX713" s="22"/>
      <c r="AY713" s="22"/>
      <c r="AZ713" s="22"/>
      <c r="BA713" s="22"/>
      <c r="BB713" s="22"/>
      <c r="BC713" s="22"/>
      <c r="BD713" s="22"/>
      <c r="BE713" s="22"/>
      <c r="BF713" s="22"/>
      <c r="BG713" s="22"/>
      <c r="BH713" s="22"/>
      <c r="BI713" s="22"/>
    </row>
    <row r="714">
      <c r="A714" s="25"/>
      <c r="B714" s="50"/>
      <c r="C714" s="56"/>
      <c r="D714" s="120"/>
      <c r="E714" s="53"/>
      <c r="H714" s="106"/>
      <c r="I714" s="72"/>
      <c r="J714" s="21"/>
      <c r="K714" s="21"/>
      <c r="L714" s="21"/>
      <c r="M714" s="22"/>
      <c r="N714" s="22"/>
      <c r="O714" s="22"/>
      <c r="P714" s="22"/>
      <c r="Q714" s="22"/>
      <c r="R714" s="23"/>
      <c r="S714" s="22"/>
      <c r="T714" s="22"/>
      <c r="U714" s="22"/>
      <c r="V714" s="22"/>
      <c r="W714" s="24"/>
      <c r="X714" s="24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  <c r="AK714" s="22"/>
      <c r="AL714" s="22"/>
      <c r="AM714" s="22"/>
      <c r="AN714" s="22"/>
      <c r="AO714" s="22"/>
      <c r="AP714" s="22"/>
      <c r="AQ714" s="22"/>
      <c r="AR714" s="22"/>
      <c r="AS714" s="22"/>
      <c r="AT714" s="22"/>
      <c r="AU714" s="22"/>
      <c r="AV714" s="22"/>
      <c r="AW714" s="22"/>
      <c r="AX714" s="22"/>
      <c r="AY714" s="22"/>
      <c r="AZ714" s="22"/>
      <c r="BA714" s="22"/>
      <c r="BB714" s="22"/>
      <c r="BC714" s="22"/>
      <c r="BD714" s="22"/>
      <c r="BE714" s="22"/>
      <c r="BF714" s="22"/>
      <c r="BG714" s="22"/>
      <c r="BH714" s="22"/>
      <c r="BI714" s="22"/>
    </row>
    <row r="715">
      <c r="A715" s="25"/>
      <c r="B715" s="50"/>
      <c r="C715" s="56"/>
      <c r="D715" s="120"/>
      <c r="E715" s="53"/>
      <c r="H715" s="106"/>
      <c r="I715" s="72"/>
      <c r="J715" s="21"/>
      <c r="K715" s="21"/>
      <c r="L715" s="21"/>
      <c r="M715" s="22"/>
      <c r="N715" s="22"/>
      <c r="O715" s="22"/>
      <c r="P715" s="22"/>
      <c r="Q715" s="22"/>
      <c r="R715" s="23"/>
      <c r="S715" s="22"/>
      <c r="T715" s="22"/>
      <c r="U715" s="22"/>
      <c r="V715" s="22"/>
      <c r="W715" s="24"/>
      <c r="X715" s="24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  <c r="AK715" s="22"/>
      <c r="AL715" s="22"/>
      <c r="AM715" s="22"/>
      <c r="AN715" s="22"/>
      <c r="AO715" s="22"/>
      <c r="AP715" s="22"/>
      <c r="AQ715" s="22"/>
      <c r="AR715" s="22"/>
      <c r="AS715" s="22"/>
      <c r="AT715" s="22"/>
      <c r="AU715" s="22"/>
      <c r="AV715" s="22"/>
      <c r="AW715" s="22"/>
      <c r="AX715" s="22"/>
      <c r="AY715" s="22"/>
      <c r="AZ715" s="22"/>
      <c r="BA715" s="22"/>
      <c r="BB715" s="22"/>
      <c r="BC715" s="22"/>
      <c r="BD715" s="22"/>
      <c r="BE715" s="22"/>
      <c r="BF715" s="22"/>
      <c r="BG715" s="22"/>
      <c r="BH715" s="22"/>
      <c r="BI715" s="22"/>
    </row>
    <row r="716">
      <c r="A716" s="25"/>
      <c r="B716" s="50"/>
      <c r="C716" s="56"/>
      <c r="D716" s="120"/>
      <c r="E716" s="53"/>
      <c r="H716" s="106"/>
      <c r="I716" s="72"/>
      <c r="J716" s="21"/>
      <c r="K716" s="21"/>
      <c r="L716" s="21"/>
      <c r="M716" s="22"/>
      <c r="N716" s="22"/>
      <c r="O716" s="22"/>
      <c r="P716" s="22"/>
      <c r="Q716" s="22"/>
      <c r="R716" s="23"/>
      <c r="S716" s="22"/>
      <c r="T716" s="22"/>
      <c r="U716" s="22"/>
      <c r="V716" s="22"/>
      <c r="W716" s="24"/>
      <c r="X716" s="24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  <c r="AK716" s="22"/>
      <c r="AL716" s="22"/>
      <c r="AM716" s="22"/>
      <c r="AN716" s="22"/>
      <c r="AO716" s="22"/>
      <c r="AP716" s="22"/>
      <c r="AQ716" s="22"/>
      <c r="AR716" s="22"/>
      <c r="AS716" s="22"/>
      <c r="AT716" s="22"/>
      <c r="AU716" s="22"/>
      <c r="AV716" s="22"/>
      <c r="AW716" s="22"/>
      <c r="AX716" s="22"/>
      <c r="AY716" s="22"/>
      <c r="AZ716" s="22"/>
      <c r="BA716" s="22"/>
      <c r="BB716" s="22"/>
      <c r="BC716" s="22"/>
      <c r="BD716" s="22"/>
      <c r="BE716" s="22"/>
      <c r="BF716" s="22"/>
      <c r="BG716" s="22"/>
      <c r="BH716" s="22"/>
      <c r="BI716" s="22"/>
    </row>
    <row r="717">
      <c r="A717" s="25"/>
      <c r="B717" s="50"/>
      <c r="C717" s="56"/>
      <c r="D717" s="120"/>
      <c r="E717" s="53"/>
      <c r="H717" s="106"/>
      <c r="I717" s="72"/>
      <c r="J717" s="21"/>
      <c r="K717" s="21"/>
      <c r="L717" s="21"/>
      <c r="M717" s="22"/>
      <c r="N717" s="22"/>
      <c r="O717" s="22"/>
      <c r="P717" s="22"/>
      <c r="Q717" s="22"/>
      <c r="R717" s="23"/>
      <c r="S717" s="22"/>
      <c r="T717" s="22"/>
      <c r="U717" s="22"/>
      <c r="V717" s="22"/>
      <c r="W717" s="24"/>
      <c r="X717" s="24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  <c r="AM717" s="22"/>
      <c r="AN717" s="22"/>
      <c r="AO717" s="22"/>
      <c r="AP717" s="22"/>
      <c r="AQ717" s="22"/>
      <c r="AR717" s="22"/>
      <c r="AS717" s="22"/>
      <c r="AT717" s="22"/>
      <c r="AU717" s="22"/>
      <c r="AV717" s="22"/>
      <c r="AW717" s="22"/>
      <c r="AX717" s="22"/>
      <c r="AY717" s="22"/>
      <c r="AZ717" s="22"/>
      <c r="BA717" s="22"/>
      <c r="BB717" s="22"/>
      <c r="BC717" s="22"/>
      <c r="BD717" s="22"/>
      <c r="BE717" s="22"/>
      <c r="BF717" s="22"/>
      <c r="BG717" s="22"/>
      <c r="BH717" s="22"/>
      <c r="BI717" s="22"/>
    </row>
    <row r="718">
      <c r="A718" s="25"/>
      <c r="B718" s="50"/>
      <c r="C718" s="56"/>
      <c r="D718" s="120"/>
      <c r="E718" s="53"/>
      <c r="H718" s="106"/>
      <c r="I718" s="72"/>
      <c r="J718" s="21"/>
      <c r="K718" s="21"/>
      <c r="L718" s="21"/>
      <c r="M718" s="22"/>
      <c r="N718" s="22"/>
      <c r="O718" s="22"/>
      <c r="P718" s="22"/>
      <c r="Q718" s="22"/>
      <c r="R718" s="23"/>
      <c r="S718" s="22"/>
      <c r="T718" s="22"/>
      <c r="U718" s="22"/>
      <c r="V718" s="22"/>
      <c r="W718" s="24"/>
      <c r="X718" s="24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  <c r="AK718" s="22"/>
      <c r="AL718" s="22"/>
      <c r="AM718" s="22"/>
      <c r="AN718" s="22"/>
      <c r="AO718" s="22"/>
      <c r="AP718" s="22"/>
      <c r="AQ718" s="22"/>
      <c r="AR718" s="22"/>
      <c r="AS718" s="22"/>
      <c r="AT718" s="22"/>
      <c r="AU718" s="22"/>
      <c r="AV718" s="22"/>
      <c r="AW718" s="22"/>
      <c r="AX718" s="22"/>
      <c r="AY718" s="22"/>
      <c r="AZ718" s="22"/>
      <c r="BA718" s="22"/>
      <c r="BB718" s="22"/>
      <c r="BC718" s="22"/>
      <c r="BD718" s="22"/>
      <c r="BE718" s="22"/>
      <c r="BF718" s="22"/>
      <c r="BG718" s="22"/>
      <c r="BH718" s="22"/>
      <c r="BI718" s="22"/>
    </row>
    <row r="719">
      <c r="A719" s="25"/>
      <c r="B719" s="50"/>
      <c r="C719" s="56"/>
      <c r="D719" s="120"/>
      <c r="E719" s="53"/>
      <c r="H719" s="106"/>
      <c r="I719" s="72"/>
      <c r="J719" s="21"/>
      <c r="K719" s="21"/>
      <c r="L719" s="21"/>
      <c r="M719" s="22"/>
      <c r="N719" s="22"/>
      <c r="O719" s="22"/>
      <c r="P719" s="22"/>
      <c r="Q719" s="22"/>
      <c r="R719" s="23"/>
      <c r="S719" s="22"/>
      <c r="T719" s="22"/>
      <c r="U719" s="22"/>
      <c r="V719" s="22"/>
      <c r="W719" s="24"/>
      <c r="X719" s="24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  <c r="AK719" s="22"/>
      <c r="AL719" s="22"/>
      <c r="AM719" s="22"/>
      <c r="AN719" s="22"/>
      <c r="AO719" s="22"/>
      <c r="AP719" s="22"/>
      <c r="AQ719" s="22"/>
      <c r="AR719" s="22"/>
      <c r="AS719" s="22"/>
      <c r="AT719" s="22"/>
      <c r="AU719" s="22"/>
      <c r="AV719" s="22"/>
      <c r="AW719" s="22"/>
      <c r="AX719" s="22"/>
      <c r="AY719" s="22"/>
      <c r="AZ719" s="22"/>
      <c r="BA719" s="22"/>
      <c r="BB719" s="22"/>
      <c r="BC719" s="22"/>
      <c r="BD719" s="22"/>
      <c r="BE719" s="22"/>
      <c r="BF719" s="22"/>
      <c r="BG719" s="22"/>
      <c r="BH719" s="22"/>
      <c r="BI719" s="22"/>
    </row>
    <row r="720">
      <c r="A720" s="25"/>
      <c r="B720" s="50"/>
      <c r="C720" s="56"/>
      <c r="D720" s="120"/>
      <c r="E720" s="53"/>
      <c r="H720" s="106"/>
      <c r="I720" s="72"/>
      <c r="J720" s="21"/>
      <c r="K720" s="21"/>
      <c r="L720" s="21"/>
      <c r="M720" s="22"/>
      <c r="N720" s="22"/>
      <c r="O720" s="22"/>
      <c r="P720" s="22"/>
      <c r="Q720" s="22"/>
      <c r="R720" s="23"/>
      <c r="S720" s="22"/>
      <c r="T720" s="22"/>
      <c r="U720" s="22"/>
      <c r="V720" s="22"/>
      <c r="W720" s="24"/>
      <c r="X720" s="24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  <c r="AM720" s="22"/>
      <c r="AN720" s="22"/>
      <c r="AO720" s="22"/>
      <c r="AP720" s="22"/>
      <c r="AQ720" s="22"/>
      <c r="AR720" s="22"/>
      <c r="AS720" s="22"/>
      <c r="AT720" s="22"/>
      <c r="AU720" s="22"/>
      <c r="AV720" s="22"/>
      <c r="AW720" s="22"/>
      <c r="AX720" s="22"/>
      <c r="AY720" s="22"/>
      <c r="AZ720" s="22"/>
      <c r="BA720" s="22"/>
      <c r="BB720" s="22"/>
      <c r="BC720" s="22"/>
      <c r="BD720" s="22"/>
      <c r="BE720" s="22"/>
      <c r="BF720" s="22"/>
      <c r="BG720" s="22"/>
      <c r="BH720" s="22"/>
      <c r="BI720" s="22"/>
    </row>
    <row r="721">
      <c r="A721" s="25"/>
      <c r="B721" s="50"/>
      <c r="C721" s="56"/>
      <c r="D721" s="120"/>
      <c r="E721" s="53"/>
      <c r="H721" s="106"/>
      <c r="I721" s="72"/>
      <c r="J721" s="21"/>
      <c r="K721" s="21"/>
      <c r="L721" s="21"/>
      <c r="M721" s="22"/>
      <c r="N721" s="22"/>
      <c r="O721" s="22"/>
      <c r="P721" s="22"/>
      <c r="Q721" s="22"/>
      <c r="R721" s="23"/>
      <c r="S721" s="22"/>
      <c r="T721" s="22"/>
      <c r="U721" s="22"/>
      <c r="V721" s="22"/>
      <c r="W721" s="24"/>
      <c r="X721" s="24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  <c r="AJ721" s="22"/>
      <c r="AK721" s="22"/>
      <c r="AL721" s="22"/>
      <c r="AM721" s="22"/>
      <c r="AN721" s="22"/>
      <c r="AO721" s="22"/>
      <c r="AP721" s="22"/>
      <c r="AQ721" s="22"/>
      <c r="AR721" s="22"/>
      <c r="AS721" s="22"/>
      <c r="AT721" s="22"/>
      <c r="AU721" s="22"/>
      <c r="AV721" s="22"/>
      <c r="AW721" s="22"/>
      <c r="AX721" s="22"/>
      <c r="AY721" s="22"/>
      <c r="AZ721" s="22"/>
      <c r="BA721" s="22"/>
      <c r="BB721" s="22"/>
      <c r="BC721" s="22"/>
      <c r="BD721" s="22"/>
      <c r="BE721" s="22"/>
      <c r="BF721" s="22"/>
      <c r="BG721" s="22"/>
      <c r="BH721" s="22"/>
      <c r="BI721" s="22"/>
    </row>
    <row r="722">
      <c r="A722" s="25"/>
      <c r="B722" s="50"/>
      <c r="C722" s="56"/>
      <c r="D722" s="120"/>
      <c r="E722" s="53"/>
      <c r="H722" s="106"/>
      <c r="I722" s="72"/>
      <c r="J722" s="21"/>
      <c r="K722" s="21"/>
      <c r="L722" s="21"/>
      <c r="M722" s="22"/>
      <c r="N722" s="22"/>
      <c r="O722" s="22"/>
      <c r="P722" s="22"/>
      <c r="Q722" s="22"/>
      <c r="R722" s="23"/>
      <c r="S722" s="22"/>
      <c r="T722" s="22"/>
      <c r="U722" s="22"/>
      <c r="V722" s="22"/>
      <c r="W722" s="24"/>
      <c r="X722" s="24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22"/>
      <c r="AJ722" s="22"/>
      <c r="AK722" s="22"/>
      <c r="AL722" s="22"/>
      <c r="AM722" s="22"/>
      <c r="AN722" s="22"/>
      <c r="AO722" s="22"/>
      <c r="AP722" s="22"/>
      <c r="AQ722" s="22"/>
      <c r="AR722" s="22"/>
      <c r="AS722" s="22"/>
      <c r="AT722" s="22"/>
      <c r="AU722" s="22"/>
      <c r="AV722" s="22"/>
      <c r="AW722" s="22"/>
      <c r="AX722" s="22"/>
      <c r="AY722" s="22"/>
      <c r="AZ722" s="22"/>
      <c r="BA722" s="22"/>
      <c r="BB722" s="22"/>
      <c r="BC722" s="22"/>
      <c r="BD722" s="22"/>
      <c r="BE722" s="22"/>
      <c r="BF722" s="22"/>
      <c r="BG722" s="22"/>
      <c r="BH722" s="22"/>
      <c r="BI722" s="22"/>
    </row>
    <row r="723">
      <c r="A723" s="25"/>
      <c r="B723" s="50"/>
      <c r="C723" s="56"/>
      <c r="D723" s="120"/>
      <c r="E723" s="53"/>
      <c r="H723" s="106"/>
      <c r="I723" s="72"/>
      <c r="J723" s="21"/>
      <c r="K723" s="21"/>
      <c r="L723" s="21"/>
      <c r="M723" s="22"/>
      <c r="N723" s="22"/>
      <c r="O723" s="22"/>
      <c r="P723" s="22"/>
      <c r="Q723" s="22"/>
      <c r="R723" s="23"/>
      <c r="S723" s="22"/>
      <c r="T723" s="22"/>
      <c r="U723" s="22"/>
      <c r="V723" s="22"/>
      <c r="W723" s="24"/>
      <c r="X723" s="24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  <c r="AK723" s="22"/>
      <c r="AL723" s="22"/>
      <c r="AM723" s="22"/>
      <c r="AN723" s="22"/>
      <c r="AO723" s="22"/>
      <c r="AP723" s="22"/>
      <c r="AQ723" s="22"/>
      <c r="AR723" s="22"/>
      <c r="AS723" s="22"/>
      <c r="AT723" s="22"/>
      <c r="AU723" s="22"/>
      <c r="AV723" s="22"/>
      <c r="AW723" s="22"/>
      <c r="AX723" s="22"/>
      <c r="AY723" s="22"/>
      <c r="AZ723" s="22"/>
      <c r="BA723" s="22"/>
      <c r="BB723" s="22"/>
      <c r="BC723" s="22"/>
      <c r="BD723" s="22"/>
      <c r="BE723" s="22"/>
      <c r="BF723" s="22"/>
      <c r="BG723" s="22"/>
      <c r="BH723" s="22"/>
      <c r="BI723" s="22"/>
    </row>
    <row r="724">
      <c r="A724" s="25"/>
      <c r="B724" s="50"/>
      <c r="C724" s="56"/>
      <c r="D724" s="120"/>
      <c r="E724" s="53"/>
      <c r="H724" s="106"/>
      <c r="I724" s="72"/>
      <c r="J724" s="21"/>
      <c r="K724" s="21"/>
      <c r="L724" s="21"/>
      <c r="M724" s="22"/>
      <c r="N724" s="22"/>
      <c r="O724" s="22"/>
      <c r="P724" s="22"/>
      <c r="Q724" s="22"/>
      <c r="R724" s="23"/>
      <c r="S724" s="22"/>
      <c r="T724" s="22"/>
      <c r="U724" s="22"/>
      <c r="V724" s="22"/>
      <c r="W724" s="24"/>
      <c r="X724" s="24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22"/>
      <c r="AJ724" s="22"/>
      <c r="AK724" s="22"/>
      <c r="AL724" s="22"/>
      <c r="AM724" s="22"/>
      <c r="AN724" s="22"/>
      <c r="AO724" s="22"/>
      <c r="AP724" s="22"/>
      <c r="AQ724" s="22"/>
      <c r="AR724" s="22"/>
      <c r="AS724" s="22"/>
      <c r="AT724" s="22"/>
      <c r="AU724" s="22"/>
      <c r="AV724" s="22"/>
      <c r="AW724" s="22"/>
      <c r="AX724" s="22"/>
      <c r="AY724" s="22"/>
      <c r="AZ724" s="22"/>
      <c r="BA724" s="22"/>
      <c r="BB724" s="22"/>
      <c r="BC724" s="22"/>
      <c r="BD724" s="22"/>
      <c r="BE724" s="22"/>
      <c r="BF724" s="22"/>
      <c r="BG724" s="22"/>
      <c r="BH724" s="22"/>
      <c r="BI724" s="22"/>
    </row>
    <row r="725">
      <c r="A725" s="25"/>
      <c r="B725" s="50"/>
      <c r="C725" s="56"/>
      <c r="D725" s="120"/>
      <c r="E725" s="53"/>
      <c r="H725" s="106"/>
      <c r="I725" s="72"/>
      <c r="J725" s="21"/>
      <c r="K725" s="21"/>
      <c r="L725" s="21"/>
      <c r="M725" s="22"/>
      <c r="N725" s="22"/>
      <c r="O725" s="22"/>
      <c r="P725" s="22"/>
      <c r="Q725" s="22"/>
      <c r="R725" s="23"/>
      <c r="S725" s="22"/>
      <c r="T725" s="22"/>
      <c r="U725" s="22"/>
      <c r="V725" s="22"/>
      <c r="W725" s="24"/>
      <c r="X725" s="24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  <c r="AJ725" s="22"/>
      <c r="AK725" s="22"/>
      <c r="AL725" s="22"/>
      <c r="AM725" s="22"/>
      <c r="AN725" s="22"/>
      <c r="AO725" s="22"/>
      <c r="AP725" s="22"/>
      <c r="AQ725" s="22"/>
      <c r="AR725" s="22"/>
      <c r="AS725" s="22"/>
      <c r="AT725" s="22"/>
      <c r="AU725" s="22"/>
      <c r="AV725" s="22"/>
      <c r="AW725" s="22"/>
      <c r="AX725" s="22"/>
      <c r="AY725" s="22"/>
      <c r="AZ725" s="22"/>
      <c r="BA725" s="22"/>
      <c r="BB725" s="22"/>
      <c r="BC725" s="22"/>
      <c r="BD725" s="22"/>
      <c r="BE725" s="22"/>
      <c r="BF725" s="22"/>
      <c r="BG725" s="22"/>
      <c r="BH725" s="22"/>
      <c r="BI725" s="22"/>
    </row>
    <row r="726">
      <c r="A726" s="25"/>
      <c r="B726" s="50"/>
      <c r="C726" s="56"/>
      <c r="D726" s="120"/>
      <c r="E726" s="53"/>
      <c r="H726" s="106"/>
      <c r="I726" s="72"/>
      <c r="J726" s="21"/>
      <c r="K726" s="21"/>
      <c r="L726" s="21"/>
      <c r="M726" s="22"/>
      <c r="N726" s="22"/>
      <c r="O726" s="22"/>
      <c r="P726" s="22"/>
      <c r="Q726" s="22"/>
      <c r="R726" s="23"/>
      <c r="S726" s="22"/>
      <c r="T726" s="22"/>
      <c r="U726" s="22"/>
      <c r="V726" s="22"/>
      <c r="W726" s="24"/>
      <c r="X726" s="24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  <c r="AK726" s="22"/>
      <c r="AL726" s="22"/>
      <c r="AM726" s="22"/>
      <c r="AN726" s="22"/>
      <c r="AO726" s="22"/>
      <c r="AP726" s="22"/>
      <c r="AQ726" s="22"/>
      <c r="AR726" s="22"/>
      <c r="AS726" s="22"/>
      <c r="AT726" s="22"/>
      <c r="AU726" s="22"/>
      <c r="AV726" s="22"/>
      <c r="AW726" s="22"/>
      <c r="AX726" s="22"/>
      <c r="AY726" s="22"/>
      <c r="AZ726" s="22"/>
      <c r="BA726" s="22"/>
      <c r="BB726" s="22"/>
      <c r="BC726" s="22"/>
      <c r="BD726" s="22"/>
      <c r="BE726" s="22"/>
      <c r="BF726" s="22"/>
      <c r="BG726" s="22"/>
      <c r="BH726" s="22"/>
      <c r="BI726" s="22"/>
    </row>
    <row r="727">
      <c r="A727" s="25"/>
      <c r="B727" s="50"/>
      <c r="C727" s="56"/>
      <c r="D727" s="120"/>
      <c r="E727" s="53"/>
      <c r="H727" s="106"/>
      <c r="I727" s="72"/>
      <c r="J727" s="21"/>
      <c r="K727" s="21"/>
      <c r="L727" s="21"/>
      <c r="M727" s="22"/>
      <c r="N727" s="22"/>
      <c r="O727" s="22"/>
      <c r="P727" s="22"/>
      <c r="Q727" s="22"/>
      <c r="R727" s="23"/>
      <c r="S727" s="22"/>
      <c r="T727" s="22"/>
      <c r="U727" s="22"/>
      <c r="V727" s="22"/>
      <c r="W727" s="24"/>
      <c r="X727" s="24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  <c r="AI727" s="22"/>
      <c r="AJ727" s="22"/>
      <c r="AK727" s="22"/>
      <c r="AL727" s="22"/>
      <c r="AM727" s="22"/>
      <c r="AN727" s="22"/>
      <c r="AO727" s="22"/>
      <c r="AP727" s="22"/>
      <c r="AQ727" s="22"/>
      <c r="AR727" s="22"/>
      <c r="AS727" s="22"/>
      <c r="AT727" s="22"/>
      <c r="AU727" s="22"/>
      <c r="AV727" s="22"/>
      <c r="AW727" s="22"/>
      <c r="AX727" s="22"/>
      <c r="AY727" s="22"/>
      <c r="AZ727" s="22"/>
      <c r="BA727" s="22"/>
      <c r="BB727" s="22"/>
      <c r="BC727" s="22"/>
      <c r="BD727" s="22"/>
      <c r="BE727" s="22"/>
      <c r="BF727" s="22"/>
      <c r="BG727" s="22"/>
      <c r="BH727" s="22"/>
      <c r="BI727" s="22"/>
    </row>
    <row r="728">
      <c r="A728" s="25"/>
      <c r="B728" s="50"/>
      <c r="C728" s="56"/>
      <c r="D728" s="120"/>
      <c r="E728" s="53"/>
      <c r="H728" s="106"/>
      <c r="I728" s="72"/>
      <c r="J728" s="21"/>
      <c r="K728" s="21"/>
      <c r="L728" s="21"/>
      <c r="M728" s="22"/>
      <c r="N728" s="22"/>
      <c r="O728" s="22"/>
      <c r="P728" s="22"/>
      <c r="Q728" s="22"/>
      <c r="R728" s="23"/>
      <c r="S728" s="22"/>
      <c r="T728" s="22"/>
      <c r="U728" s="22"/>
      <c r="V728" s="22"/>
      <c r="W728" s="24"/>
      <c r="X728" s="24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  <c r="AJ728" s="22"/>
      <c r="AK728" s="22"/>
      <c r="AL728" s="22"/>
      <c r="AM728" s="22"/>
      <c r="AN728" s="22"/>
      <c r="AO728" s="22"/>
      <c r="AP728" s="22"/>
      <c r="AQ728" s="22"/>
      <c r="AR728" s="22"/>
      <c r="AS728" s="22"/>
      <c r="AT728" s="22"/>
      <c r="AU728" s="22"/>
      <c r="AV728" s="22"/>
      <c r="AW728" s="22"/>
      <c r="AX728" s="22"/>
      <c r="AY728" s="22"/>
      <c r="AZ728" s="22"/>
      <c r="BA728" s="22"/>
      <c r="BB728" s="22"/>
      <c r="BC728" s="22"/>
      <c r="BD728" s="22"/>
      <c r="BE728" s="22"/>
      <c r="BF728" s="22"/>
      <c r="BG728" s="22"/>
      <c r="BH728" s="22"/>
      <c r="BI728" s="22"/>
    </row>
    <row r="729">
      <c r="A729" s="25"/>
      <c r="B729" s="50"/>
      <c r="C729" s="56"/>
      <c r="D729" s="120"/>
      <c r="E729" s="53"/>
      <c r="H729" s="106"/>
      <c r="I729" s="72"/>
      <c r="J729" s="21"/>
      <c r="K729" s="21"/>
      <c r="L729" s="21"/>
      <c r="M729" s="22"/>
      <c r="N729" s="22"/>
      <c r="O729" s="22"/>
      <c r="P729" s="22"/>
      <c r="Q729" s="22"/>
      <c r="R729" s="23"/>
      <c r="S729" s="22"/>
      <c r="T729" s="22"/>
      <c r="U729" s="22"/>
      <c r="V729" s="22"/>
      <c r="W729" s="24"/>
      <c r="X729" s="24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  <c r="AJ729" s="22"/>
      <c r="AK729" s="22"/>
      <c r="AL729" s="22"/>
      <c r="AM729" s="22"/>
      <c r="AN729" s="22"/>
      <c r="AO729" s="22"/>
      <c r="AP729" s="22"/>
      <c r="AQ729" s="22"/>
      <c r="AR729" s="22"/>
      <c r="AS729" s="22"/>
      <c r="AT729" s="22"/>
      <c r="AU729" s="22"/>
      <c r="AV729" s="22"/>
      <c r="AW729" s="22"/>
      <c r="AX729" s="22"/>
      <c r="AY729" s="22"/>
      <c r="AZ729" s="22"/>
      <c r="BA729" s="22"/>
      <c r="BB729" s="22"/>
      <c r="BC729" s="22"/>
      <c r="BD729" s="22"/>
      <c r="BE729" s="22"/>
      <c r="BF729" s="22"/>
      <c r="BG729" s="22"/>
      <c r="BH729" s="22"/>
      <c r="BI729" s="22"/>
    </row>
    <row r="730">
      <c r="A730" s="25"/>
      <c r="B730" s="50"/>
      <c r="C730" s="56"/>
      <c r="D730" s="120"/>
      <c r="E730" s="53"/>
      <c r="H730" s="106"/>
      <c r="I730" s="72"/>
      <c r="J730" s="21"/>
      <c r="K730" s="21"/>
      <c r="L730" s="21"/>
      <c r="M730" s="22"/>
      <c r="N730" s="22"/>
      <c r="O730" s="22"/>
      <c r="P730" s="22"/>
      <c r="Q730" s="22"/>
      <c r="R730" s="23"/>
      <c r="S730" s="22"/>
      <c r="T730" s="22"/>
      <c r="U730" s="22"/>
      <c r="V730" s="22"/>
      <c r="W730" s="24"/>
      <c r="X730" s="24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22"/>
      <c r="AJ730" s="22"/>
      <c r="AK730" s="22"/>
      <c r="AL730" s="22"/>
      <c r="AM730" s="22"/>
      <c r="AN730" s="22"/>
      <c r="AO730" s="22"/>
      <c r="AP730" s="22"/>
      <c r="AQ730" s="22"/>
      <c r="AR730" s="22"/>
      <c r="AS730" s="22"/>
      <c r="AT730" s="22"/>
      <c r="AU730" s="22"/>
      <c r="AV730" s="22"/>
      <c r="AW730" s="22"/>
      <c r="AX730" s="22"/>
      <c r="AY730" s="22"/>
      <c r="AZ730" s="22"/>
      <c r="BA730" s="22"/>
      <c r="BB730" s="22"/>
      <c r="BC730" s="22"/>
      <c r="BD730" s="22"/>
      <c r="BE730" s="22"/>
      <c r="BF730" s="22"/>
      <c r="BG730" s="22"/>
      <c r="BH730" s="22"/>
      <c r="BI730" s="22"/>
    </row>
    <row r="731">
      <c r="A731" s="25"/>
      <c r="B731" s="50"/>
      <c r="C731" s="56"/>
      <c r="D731" s="120"/>
      <c r="E731" s="53"/>
      <c r="H731" s="106"/>
      <c r="I731" s="72"/>
      <c r="J731" s="21"/>
      <c r="K731" s="21"/>
      <c r="L731" s="21"/>
      <c r="M731" s="22"/>
      <c r="N731" s="22"/>
      <c r="O731" s="22"/>
      <c r="P731" s="22"/>
      <c r="Q731" s="22"/>
      <c r="R731" s="23"/>
      <c r="S731" s="22"/>
      <c r="T731" s="22"/>
      <c r="U731" s="22"/>
      <c r="V731" s="22"/>
      <c r="W731" s="24"/>
      <c r="X731" s="24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  <c r="AI731" s="22"/>
      <c r="AJ731" s="22"/>
      <c r="AK731" s="22"/>
      <c r="AL731" s="22"/>
      <c r="AM731" s="22"/>
      <c r="AN731" s="22"/>
      <c r="AO731" s="22"/>
      <c r="AP731" s="22"/>
      <c r="AQ731" s="22"/>
      <c r="AR731" s="22"/>
      <c r="AS731" s="22"/>
      <c r="AT731" s="22"/>
      <c r="AU731" s="22"/>
      <c r="AV731" s="22"/>
      <c r="AW731" s="22"/>
      <c r="AX731" s="22"/>
      <c r="AY731" s="22"/>
      <c r="AZ731" s="22"/>
      <c r="BA731" s="22"/>
      <c r="BB731" s="22"/>
      <c r="BC731" s="22"/>
      <c r="BD731" s="22"/>
      <c r="BE731" s="22"/>
      <c r="BF731" s="22"/>
      <c r="BG731" s="22"/>
      <c r="BH731" s="22"/>
      <c r="BI731" s="22"/>
    </row>
    <row r="732">
      <c r="A732" s="25"/>
      <c r="B732" s="50"/>
      <c r="C732" s="56"/>
      <c r="D732" s="120"/>
      <c r="E732" s="53"/>
      <c r="H732" s="106"/>
      <c r="I732" s="72"/>
      <c r="J732" s="21"/>
      <c r="K732" s="21"/>
      <c r="L732" s="21"/>
      <c r="M732" s="22"/>
      <c r="N732" s="22"/>
      <c r="O732" s="22"/>
      <c r="P732" s="22"/>
      <c r="Q732" s="22"/>
      <c r="R732" s="23"/>
      <c r="S732" s="22"/>
      <c r="T732" s="22"/>
      <c r="U732" s="22"/>
      <c r="V732" s="22"/>
      <c r="W732" s="24"/>
      <c r="X732" s="24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22"/>
      <c r="AJ732" s="22"/>
      <c r="AK732" s="22"/>
      <c r="AL732" s="22"/>
      <c r="AM732" s="22"/>
      <c r="AN732" s="22"/>
      <c r="AO732" s="22"/>
      <c r="AP732" s="22"/>
      <c r="AQ732" s="22"/>
      <c r="AR732" s="22"/>
      <c r="AS732" s="22"/>
      <c r="AT732" s="22"/>
      <c r="AU732" s="22"/>
      <c r="AV732" s="22"/>
      <c r="AW732" s="22"/>
      <c r="AX732" s="22"/>
      <c r="AY732" s="22"/>
      <c r="AZ732" s="22"/>
      <c r="BA732" s="22"/>
      <c r="BB732" s="22"/>
      <c r="BC732" s="22"/>
      <c r="BD732" s="22"/>
      <c r="BE732" s="22"/>
      <c r="BF732" s="22"/>
      <c r="BG732" s="22"/>
      <c r="BH732" s="22"/>
      <c r="BI732" s="22"/>
    </row>
    <row r="733">
      <c r="A733" s="25"/>
      <c r="B733" s="50"/>
      <c r="C733" s="56"/>
      <c r="D733" s="120"/>
      <c r="E733" s="53"/>
      <c r="H733" s="106"/>
      <c r="I733" s="72"/>
      <c r="J733" s="21"/>
      <c r="K733" s="21"/>
      <c r="L733" s="21"/>
      <c r="M733" s="22"/>
      <c r="N733" s="22"/>
      <c r="O733" s="22"/>
      <c r="P733" s="22"/>
      <c r="Q733" s="22"/>
      <c r="R733" s="23"/>
      <c r="S733" s="22"/>
      <c r="T733" s="22"/>
      <c r="U733" s="22"/>
      <c r="V733" s="22"/>
      <c r="W733" s="24"/>
      <c r="X733" s="24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  <c r="AJ733" s="22"/>
      <c r="AK733" s="22"/>
      <c r="AL733" s="22"/>
      <c r="AM733" s="22"/>
      <c r="AN733" s="22"/>
      <c r="AO733" s="22"/>
      <c r="AP733" s="22"/>
      <c r="AQ733" s="22"/>
      <c r="AR733" s="22"/>
      <c r="AS733" s="22"/>
      <c r="AT733" s="22"/>
      <c r="AU733" s="22"/>
      <c r="AV733" s="22"/>
      <c r="AW733" s="22"/>
      <c r="AX733" s="22"/>
      <c r="AY733" s="22"/>
      <c r="AZ733" s="22"/>
      <c r="BA733" s="22"/>
      <c r="BB733" s="22"/>
      <c r="BC733" s="22"/>
      <c r="BD733" s="22"/>
      <c r="BE733" s="22"/>
      <c r="BF733" s="22"/>
      <c r="BG733" s="22"/>
      <c r="BH733" s="22"/>
      <c r="BI733" s="22"/>
    </row>
    <row r="734">
      <c r="A734" s="25"/>
      <c r="B734" s="50"/>
      <c r="C734" s="56"/>
      <c r="D734" s="120"/>
      <c r="E734" s="53"/>
      <c r="H734" s="106"/>
      <c r="I734" s="72"/>
      <c r="J734" s="21"/>
      <c r="K734" s="21"/>
      <c r="L734" s="21"/>
      <c r="M734" s="22"/>
      <c r="N734" s="22"/>
      <c r="O734" s="22"/>
      <c r="P734" s="22"/>
      <c r="Q734" s="22"/>
      <c r="R734" s="23"/>
      <c r="S734" s="22"/>
      <c r="T734" s="22"/>
      <c r="U734" s="22"/>
      <c r="V734" s="22"/>
      <c r="W734" s="24"/>
      <c r="X734" s="24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  <c r="AJ734" s="22"/>
      <c r="AK734" s="22"/>
      <c r="AL734" s="22"/>
      <c r="AM734" s="22"/>
      <c r="AN734" s="22"/>
      <c r="AO734" s="22"/>
      <c r="AP734" s="22"/>
      <c r="AQ734" s="22"/>
      <c r="AR734" s="22"/>
      <c r="AS734" s="22"/>
      <c r="AT734" s="22"/>
      <c r="AU734" s="22"/>
      <c r="AV734" s="22"/>
      <c r="AW734" s="22"/>
      <c r="AX734" s="22"/>
      <c r="AY734" s="22"/>
      <c r="AZ734" s="22"/>
      <c r="BA734" s="22"/>
      <c r="BB734" s="22"/>
      <c r="BC734" s="22"/>
      <c r="BD734" s="22"/>
      <c r="BE734" s="22"/>
      <c r="BF734" s="22"/>
      <c r="BG734" s="22"/>
      <c r="BH734" s="22"/>
      <c r="BI734" s="22"/>
    </row>
    <row r="735">
      <c r="A735" s="25"/>
      <c r="B735" s="50"/>
      <c r="C735" s="56"/>
      <c r="D735" s="120"/>
      <c r="E735" s="53"/>
      <c r="H735" s="106"/>
      <c r="I735" s="72"/>
      <c r="J735" s="21"/>
      <c r="K735" s="21"/>
      <c r="L735" s="21"/>
      <c r="M735" s="22"/>
      <c r="N735" s="22"/>
      <c r="O735" s="22"/>
      <c r="P735" s="22"/>
      <c r="Q735" s="22"/>
      <c r="R735" s="23"/>
      <c r="S735" s="22"/>
      <c r="T735" s="22"/>
      <c r="U735" s="22"/>
      <c r="V735" s="22"/>
      <c r="W735" s="24"/>
      <c r="X735" s="24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  <c r="AI735" s="22"/>
      <c r="AJ735" s="22"/>
      <c r="AK735" s="22"/>
      <c r="AL735" s="22"/>
      <c r="AM735" s="22"/>
      <c r="AN735" s="22"/>
      <c r="AO735" s="22"/>
      <c r="AP735" s="22"/>
      <c r="AQ735" s="22"/>
      <c r="AR735" s="22"/>
      <c r="AS735" s="22"/>
      <c r="AT735" s="22"/>
      <c r="AU735" s="22"/>
      <c r="AV735" s="22"/>
      <c r="AW735" s="22"/>
      <c r="AX735" s="22"/>
      <c r="AY735" s="22"/>
      <c r="AZ735" s="22"/>
      <c r="BA735" s="22"/>
      <c r="BB735" s="22"/>
      <c r="BC735" s="22"/>
      <c r="BD735" s="22"/>
      <c r="BE735" s="22"/>
      <c r="BF735" s="22"/>
      <c r="BG735" s="22"/>
      <c r="BH735" s="22"/>
      <c r="BI735" s="22"/>
    </row>
    <row r="736">
      <c r="A736" s="25"/>
      <c r="B736" s="50"/>
      <c r="C736" s="56"/>
      <c r="D736" s="120"/>
      <c r="E736" s="53"/>
      <c r="H736" s="106"/>
      <c r="I736" s="72"/>
      <c r="J736" s="21"/>
      <c r="K736" s="21"/>
      <c r="L736" s="21"/>
      <c r="M736" s="22"/>
      <c r="N736" s="22"/>
      <c r="O736" s="22"/>
      <c r="P736" s="22"/>
      <c r="Q736" s="22"/>
      <c r="R736" s="23"/>
      <c r="S736" s="22"/>
      <c r="T736" s="22"/>
      <c r="U736" s="22"/>
      <c r="V736" s="22"/>
      <c r="W736" s="24"/>
      <c r="X736" s="24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22"/>
      <c r="AJ736" s="22"/>
      <c r="AK736" s="22"/>
      <c r="AL736" s="22"/>
      <c r="AM736" s="22"/>
      <c r="AN736" s="22"/>
      <c r="AO736" s="22"/>
      <c r="AP736" s="22"/>
      <c r="AQ736" s="22"/>
      <c r="AR736" s="22"/>
      <c r="AS736" s="22"/>
      <c r="AT736" s="22"/>
      <c r="AU736" s="22"/>
      <c r="AV736" s="22"/>
      <c r="AW736" s="22"/>
      <c r="AX736" s="22"/>
      <c r="AY736" s="22"/>
      <c r="AZ736" s="22"/>
      <c r="BA736" s="22"/>
      <c r="BB736" s="22"/>
      <c r="BC736" s="22"/>
      <c r="BD736" s="22"/>
      <c r="BE736" s="22"/>
      <c r="BF736" s="22"/>
      <c r="BG736" s="22"/>
      <c r="BH736" s="22"/>
      <c r="BI736" s="22"/>
    </row>
    <row r="737">
      <c r="A737" s="25"/>
      <c r="B737" s="50"/>
      <c r="C737" s="56"/>
      <c r="D737" s="120"/>
      <c r="E737" s="53"/>
      <c r="H737" s="106"/>
      <c r="I737" s="72"/>
      <c r="J737" s="21"/>
      <c r="K737" s="21"/>
      <c r="L737" s="21"/>
      <c r="M737" s="22"/>
      <c r="N737" s="22"/>
      <c r="O737" s="22"/>
      <c r="P737" s="22"/>
      <c r="Q737" s="22"/>
      <c r="R737" s="23"/>
      <c r="S737" s="22"/>
      <c r="T737" s="22"/>
      <c r="U737" s="22"/>
      <c r="V737" s="22"/>
      <c r="W737" s="24"/>
      <c r="X737" s="24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  <c r="AJ737" s="22"/>
      <c r="AK737" s="22"/>
      <c r="AL737" s="22"/>
      <c r="AM737" s="22"/>
      <c r="AN737" s="22"/>
      <c r="AO737" s="22"/>
      <c r="AP737" s="22"/>
      <c r="AQ737" s="22"/>
      <c r="AR737" s="22"/>
      <c r="AS737" s="22"/>
      <c r="AT737" s="22"/>
      <c r="AU737" s="22"/>
      <c r="AV737" s="22"/>
      <c r="AW737" s="22"/>
      <c r="AX737" s="22"/>
      <c r="AY737" s="22"/>
      <c r="AZ737" s="22"/>
      <c r="BA737" s="22"/>
      <c r="BB737" s="22"/>
      <c r="BC737" s="22"/>
      <c r="BD737" s="22"/>
      <c r="BE737" s="22"/>
      <c r="BF737" s="22"/>
      <c r="BG737" s="22"/>
      <c r="BH737" s="22"/>
      <c r="BI737" s="22"/>
    </row>
    <row r="738">
      <c r="A738" s="25"/>
      <c r="B738" s="50"/>
      <c r="C738" s="56"/>
      <c r="D738" s="120"/>
      <c r="E738" s="53"/>
      <c r="H738" s="106"/>
      <c r="I738" s="72"/>
      <c r="J738" s="21"/>
      <c r="K738" s="21"/>
      <c r="L738" s="21"/>
      <c r="M738" s="22"/>
      <c r="N738" s="22"/>
      <c r="O738" s="22"/>
      <c r="P738" s="22"/>
      <c r="Q738" s="22"/>
      <c r="R738" s="23"/>
      <c r="S738" s="22"/>
      <c r="T738" s="22"/>
      <c r="U738" s="22"/>
      <c r="V738" s="22"/>
      <c r="W738" s="24"/>
      <c r="X738" s="24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22"/>
      <c r="AJ738" s="22"/>
      <c r="AK738" s="22"/>
      <c r="AL738" s="22"/>
      <c r="AM738" s="22"/>
      <c r="AN738" s="22"/>
      <c r="AO738" s="22"/>
      <c r="AP738" s="22"/>
      <c r="AQ738" s="22"/>
      <c r="AR738" s="22"/>
      <c r="AS738" s="22"/>
      <c r="AT738" s="22"/>
      <c r="AU738" s="22"/>
      <c r="AV738" s="22"/>
      <c r="AW738" s="22"/>
      <c r="AX738" s="22"/>
      <c r="AY738" s="22"/>
      <c r="AZ738" s="22"/>
      <c r="BA738" s="22"/>
      <c r="BB738" s="22"/>
      <c r="BC738" s="22"/>
      <c r="BD738" s="22"/>
      <c r="BE738" s="22"/>
      <c r="BF738" s="22"/>
      <c r="BG738" s="22"/>
      <c r="BH738" s="22"/>
      <c r="BI738" s="22"/>
    </row>
    <row r="739">
      <c r="A739" s="25"/>
      <c r="B739" s="50"/>
      <c r="C739" s="56"/>
      <c r="D739" s="120"/>
      <c r="E739" s="53"/>
      <c r="H739" s="106"/>
      <c r="I739" s="72"/>
      <c r="J739" s="21"/>
      <c r="K739" s="21"/>
      <c r="L739" s="21"/>
      <c r="M739" s="22"/>
      <c r="N739" s="22"/>
      <c r="O739" s="22"/>
      <c r="P739" s="22"/>
      <c r="Q739" s="22"/>
      <c r="R739" s="23"/>
      <c r="S739" s="22"/>
      <c r="T739" s="22"/>
      <c r="U739" s="22"/>
      <c r="V739" s="22"/>
      <c r="W739" s="24"/>
      <c r="X739" s="24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  <c r="AI739" s="22"/>
      <c r="AJ739" s="22"/>
      <c r="AK739" s="22"/>
      <c r="AL739" s="22"/>
      <c r="AM739" s="22"/>
      <c r="AN739" s="22"/>
      <c r="AO739" s="22"/>
      <c r="AP739" s="22"/>
      <c r="AQ739" s="22"/>
      <c r="AR739" s="22"/>
      <c r="AS739" s="22"/>
      <c r="AT739" s="22"/>
      <c r="AU739" s="22"/>
      <c r="AV739" s="22"/>
      <c r="AW739" s="22"/>
      <c r="AX739" s="22"/>
      <c r="AY739" s="22"/>
      <c r="AZ739" s="22"/>
      <c r="BA739" s="22"/>
      <c r="BB739" s="22"/>
      <c r="BC739" s="22"/>
      <c r="BD739" s="22"/>
      <c r="BE739" s="22"/>
      <c r="BF739" s="22"/>
      <c r="BG739" s="22"/>
      <c r="BH739" s="22"/>
      <c r="BI739" s="22"/>
    </row>
    <row r="740">
      <c r="A740" s="25"/>
      <c r="B740" s="50"/>
      <c r="C740" s="56"/>
      <c r="D740" s="120"/>
      <c r="E740" s="53"/>
      <c r="H740" s="106"/>
      <c r="I740" s="72"/>
      <c r="J740" s="21"/>
      <c r="K740" s="21"/>
      <c r="L740" s="21"/>
      <c r="M740" s="22"/>
      <c r="N740" s="22"/>
      <c r="O740" s="22"/>
      <c r="P740" s="22"/>
      <c r="Q740" s="22"/>
      <c r="R740" s="23"/>
      <c r="S740" s="22"/>
      <c r="T740" s="22"/>
      <c r="U740" s="22"/>
      <c r="V740" s="22"/>
      <c r="W740" s="24"/>
      <c r="X740" s="24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22"/>
      <c r="AJ740" s="22"/>
      <c r="AK740" s="22"/>
      <c r="AL740" s="22"/>
      <c r="AM740" s="22"/>
      <c r="AN740" s="22"/>
      <c r="AO740" s="22"/>
      <c r="AP740" s="22"/>
      <c r="AQ740" s="22"/>
      <c r="AR740" s="22"/>
      <c r="AS740" s="22"/>
      <c r="AT740" s="22"/>
      <c r="AU740" s="22"/>
      <c r="AV740" s="22"/>
      <c r="AW740" s="22"/>
      <c r="AX740" s="22"/>
      <c r="AY740" s="22"/>
      <c r="AZ740" s="22"/>
      <c r="BA740" s="22"/>
      <c r="BB740" s="22"/>
      <c r="BC740" s="22"/>
      <c r="BD740" s="22"/>
      <c r="BE740" s="22"/>
      <c r="BF740" s="22"/>
      <c r="BG740" s="22"/>
      <c r="BH740" s="22"/>
      <c r="BI740" s="22"/>
    </row>
    <row r="741">
      <c r="A741" s="25"/>
      <c r="B741" s="50"/>
      <c r="C741" s="56"/>
      <c r="D741" s="120"/>
      <c r="E741" s="53"/>
      <c r="H741" s="106"/>
      <c r="I741" s="72"/>
      <c r="J741" s="21"/>
      <c r="K741" s="21"/>
      <c r="L741" s="21"/>
      <c r="M741" s="22"/>
      <c r="N741" s="22"/>
      <c r="O741" s="22"/>
      <c r="P741" s="22"/>
      <c r="Q741" s="22"/>
      <c r="R741" s="23"/>
      <c r="S741" s="22"/>
      <c r="T741" s="22"/>
      <c r="U741" s="22"/>
      <c r="V741" s="22"/>
      <c r="W741" s="24"/>
      <c r="X741" s="24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  <c r="AJ741" s="22"/>
      <c r="AK741" s="22"/>
      <c r="AL741" s="22"/>
      <c r="AM741" s="22"/>
      <c r="AN741" s="22"/>
      <c r="AO741" s="22"/>
      <c r="AP741" s="22"/>
      <c r="AQ741" s="22"/>
      <c r="AR741" s="22"/>
      <c r="AS741" s="22"/>
      <c r="AT741" s="22"/>
      <c r="AU741" s="22"/>
      <c r="AV741" s="22"/>
      <c r="AW741" s="22"/>
      <c r="AX741" s="22"/>
      <c r="AY741" s="22"/>
      <c r="AZ741" s="22"/>
      <c r="BA741" s="22"/>
      <c r="BB741" s="22"/>
      <c r="BC741" s="22"/>
      <c r="BD741" s="22"/>
      <c r="BE741" s="22"/>
      <c r="BF741" s="22"/>
      <c r="BG741" s="22"/>
      <c r="BH741" s="22"/>
      <c r="BI741" s="22"/>
    </row>
    <row r="742">
      <c r="A742" s="25"/>
      <c r="B742" s="50"/>
      <c r="C742" s="56"/>
      <c r="D742" s="120"/>
      <c r="E742" s="53"/>
      <c r="H742" s="106"/>
      <c r="I742" s="72"/>
      <c r="J742" s="21"/>
      <c r="K742" s="21"/>
      <c r="L742" s="21"/>
      <c r="M742" s="22"/>
      <c r="N742" s="22"/>
      <c r="O742" s="22"/>
      <c r="P742" s="22"/>
      <c r="Q742" s="22"/>
      <c r="R742" s="23"/>
      <c r="S742" s="22"/>
      <c r="T742" s="22"/>
      <c r="U742" s="22"/>
      <c r="V742" s="22"/>
      <c r="W742" s="24"/>
      <c r="X742" s="24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  <c r="AJ742" s="22"/>
      <c r="AK742" s="22"/>
      <c r="AL742" s="22"/>
      <c r="AM742" s="22"/>
      <c r="AN742" s="22"/>
      <c r="AO742" s="22"/>
      <c r="AP742" s="22"/>
      <c r="AQ742" s="22"/>
      <c r="AR742" s="22"/>
      <c r="AS742" s="22"/>
      <c r="AT742" s="22"/>
      <c r="AU742" s="22"/>
      <c r="AV742" s="22"/>
      <c r="AW742" s="22"/>
      <c r="AX742" s="22"/>
      <c r="AY742" s="22"/>
      <c r="AZ742" s="22"/>
      <c r="BA742" s="22"/>
      <c r="BB742" s="22"/>
      <c r="BC742" s="22"/>
      <c r="BD742" s="22"/>
      <c r="BE742" s="22"/>
      <c r="BF742" s="22"/>
      <c r="BG742" s="22"/>
      <c r="BH742" s="22"/>
      <c r="BI742" s="22"/>
    </row>
    <row r="743">
      <c r="A743" s="25"/>
      <c r="B743" s="50"/>
      <c r="C743" s="56"/>
      <c r="D743" s="120"/>
      <c r="E743" s="53"/>
      <c r="H743" s="106"/>
      <c r="I743" s="72"/>
      <c r="J743" s="21"/>
      <c r="K743" s="21"/>
      <c r="L743" s="21"/>
      <c r="M743" s="22"/>
      <c r="N743" s="22"/>
      <c r="O743" s="22"/>
      <c r="P743" s="22"/>
      <c r="Q743" s="22"/>
      <c r="R743" s="23"/>
      <c r="S743" s="22"/>
      <c r="T743" s="22"/>
      <c r="U743" s="22"/>
      <c r="V743" s="22"/>
      <c r="W743" s="24"/>
      <c r="X743" s="24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  <c r="AI743" s="22"/>
      <c r="AJ743" s="22"/>
      <c r="AK743" s="22"/>
      <c r="AL743" s="22"/>
      <c r="AM743" s="22"/>
      <c r="AN743" s="22"/>
      <c r="AO743" s="22"/>
      <c r="AP743" s="22"/>
      <c r="AQ743" s="22"/>
      <c r="AR743" s="22"/>
      <c r="AS743" s="22"/>
      <c r="AT743" s="22"/>
      <c r="AU743" s="22"/>
      <c r="AV743" s="22"/>
      <c r="AW743" s="22"/>
      <c r="AX743" s="22"/>
      <c r="AY743" s="22"/>
      <c r="AZ743" s="22"/>
      <c r="BA743" s="22"/>
      <c r="BB743" s="22"/>
      <c r="BC743" s="22"/>
      <c r="BD743" s="22"/>
      <c r="BE743" s="22"/>
      <c r="BF743" s="22"/>
      <c r="BG743" s="22"/>
      <c r="BH743" s="22"/>
      <c r="BI743" s="22"/>
    </row>
    <row r="744">
      <c r="A744" s="25"/>
      <c r="B744" s="50"/>
      <c r="C744" s="56"/>
      <c r="D744" s="120"/>
      <c r="E744" s="53"/>
      <c r="H744" s="106"/>
      <c r="I744" s="72"/>
      <c r="J744" s="21"/>
      <c r="K744" s="21"/>
      <c r="L744" s="21"/>
      <c r="M744" s="22"/>
      <c r="N744" s="22"/>
      <c r="O744" s="22"/>
      <c r="P744" s="22"/>
      <c r="Q744" s="22"/>
      <c r="R744" s="23"/>
      <c r="S744" s="22"/>
      <c r="T744" s="22"/>
      <c r="U744" s="22"/>
      <c r="V744" s="22"/>
      <c r="W744" s="24"/>
      <c r="X744" s="24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22"/>
      <c r="AJ744" s="22"/>
      <c r="AK744" s="22"/>
      <c r="AL744" s="22"/>
      <c r="AM744" s="22"/>
      <c r="AN744" s="22"/>
      <c r="AO744" s="22"/>
      <c r="AP744" s="22"/>
      <c r="AQ744" s="22"/>
      <c r="AR744" s="22"/>
      <c r="AS744" s="22"/>
      <c r="AT744" s="22"/>
      <c r="AU744" s="22"/>
      <c r="AV744" s="22"/>
      <c r="AW744" s="22"/>
      <c r="AX744" s="22"/>
      <c r="AY744" s="22"/>
      <c r="AZ744" s="22"/>
      <c r="BA744" s="22"/>
      <c r="BB744" s="22"/>
      <c r="BC744" s="22"/>
      <c r="BD744" s="22"/>
      <c r="BE744" s="22"/>
      <c r="BF744" s="22"/>
      <c r="BG744" s="22"/>
      <c r="BH744" s="22"/>
      <c r="BI744" s="22"/>
    </row>
    <row r="745">
      <c r="A745" s="25"/>
      <c r="B745" s="50"/>
      <c r="C745" s="56"/>
      <c r="D745" s="120"/>
      <c r="E745" s="53"/>
      <c r="H745" s="106"/>
      <c r="I745" s="72"/>
      <c r="J745" s="21"/>
      <c r="K745" s="21"/>
      <c r="L745" s="21"/>
      <c r="M745" s="22"/>
      <c r="N745" s="22"/>
      <c r="O745" s="22"/>
      <c r="P745" s="22"/>
      <c r="Q745" s="22"/>
      <c r="R745" s="23"/>
      <c r="S745" s="22"/>
      <c r="T745" s="22"/>
      <c r="U745" s="22"/>
      <c r="V745" s="22"/>
      <c r="W745" s="24"/>
      <c r="X745" s="24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  <c r="AJ745" s="22"/>
      <c r="AK745" s="22"/>
      <c r="AL745" s="22"/>
      <c r="AM745" s="22"/>
      <c r="AN745" s="22"/>
      <c r="AO745" s="22"/>
      <c r="AP745" s="22"/>
      <c r="AQ745" s="22"/>
      <c r="AR745" s="22"/>
      <c r="AS745" s="22"/>
      <c r="AT745" s="22"/>
      <c r="AU745" s="22"/>
      <c r="AV745" s="22"/>
      <c r="AW745" s="22"/>
      <c r="AX745" s="22"/>
      <c r="AY745" s="22"/>
      <c r="AZ745" s="22"/>
      <c r="BA745" s="22"/>
      <c r="BB745" s="22"/>
      <c r="BC745" s="22"/>
      <c r="BD745" s="22"/>
      <c r="BE745" s="22"/>
      <c r="BF745" s="22"/>
      <c r="BG745" s="22"/>
      <c r="BH745" s="22"/>
      <c r="BI745" s="22"/>
    </row>
    <row r="746">
      <c r="A746" s="25"/>
      <c r="B746" s="50"/>
      <c r="C746" s="56"/>
      <c r="D746" s="120"/>
      <c r="E746" s="53"/>
      <c r="H746" s="106"/>
      <c r="I746" s="72"/>
      <c r="J746" s="21"/>
      <c r="K746" s="21"/>
      <c r="L746" s="21"/>
      <c r="M746" s="22"/>
      <c r="N746" s="22"/>
      <c r="O746" s="22"/>
      <c r="P746" s="22"/>
      <c r="Q746" s="22"/>
      <c r="R746" s="23"/>
      <c r="S746" s="22"/>
      <c r="T746" s="22"/>
      <c r="U746" s="22"/>
      <c r="V746" s="22"/>
      <c r="W746" s="24"/>
      <c r="X746" s="24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22"/>
      <c r="AJ746" s="22"/>
      <c r="AK746" s="22"/>
      <c r="AL746" s="22"/>
      <c r="AM746" s="22"/>
      <c r="AN746" s="22"/>
      <c r="AO746" s="22"/>
      <c r="AP746" s="22"/>
      <c r="AQ746" s="22"/>
      <c r="AR746" s="22"/>
      <c r="AS746" s="22"/>
      <c r="AT746" s="22"/>
      <c r="AU746" s="22"/>
      <c r="AV746" s="22"/>
      <c r="AW746" s="22"/>
      <c r="AX746" s="22"/>
      <c r="AY746" s="22"/>
      <c r="AZ746" s="22"/>
      <c r="BA746" s="22"/>
      <c r="BB746" s="22"/>
      <c r="BC746" s="22"/>
      <c r="BD746" s="22"/>
      <c r="BE746" s="22"/>
      <c r="BF746" s="22"/>
      <c r="BG746" s="22"/>
      <c r="BH746" s="22"/>
      <c r="BI746" s="22"/>
    </row>
    <row r="747">
      <c r="A747" s="25"/>
      <c r="B747" s="50"/>
      <c r="C747" s="56"/>
      <c r="D747" s="120"/>
      <c r="E747" s="53"/>
      <c r="H747" s="106"/>
      <c r="I747" s="72"/>
      <c r="J747" s="21"/>
      <c r="K747" s="21"/>
      <c r="L747" s="21"/>
      <c r="M747" s="22"/>
      <c r="N747" s="22"/>
      <c r="O747" s="22"/>
      <c r="P747" s="22"/>
      <c r="Q747" s="22"/>
      <c r="R747" s="23"/>
      <c r="S747" s="22"/>
      <c r="T747" s="22"/>
      <c r="U747" s="22"/>
      <c r="V747" s="22"/>
      <c r="W747" s="24"/>
      <c r="X747" s="24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  <c r="AI747" s="22"/>
      <c r="AJ747" s="22"/>
      <c r="AK747" s="22"/>
      <c r="AL747" s="22"/>
      <c r="AM747" s="22"/>
      <c r="AN747" s="22"/>
      <c r="AO747" s="22"/>
      <c r="AP747" s="22"/>
      <c r="AQ747" s="22"/>
      <c r="AR747" s="22"/>
      <c r="AS747" s="22"/>
      <c r="AT747" s="22"/>
      <c r="AU747" s="22"/>
      <c r="AV747" s="22"/>
      <c r="AW747" s="22"/>
      <c r="AX747" s="22"/>
      <c r="AY747" s="22"/>
      <c r="AZ747" s="22"/>
      <c r="BA747" s="22"/>
      <c r="BB747" s="22"/>
      <c r="BC747" s="22"/>
      <c r="BD747" s="22"/>
      <c r="BE747" s="22"/>
      <c r="BF747" s="22"/>
      <c r="BG747" s="22"/>
      <c r="BH747" s="22"/>
      <c r="BI747" s="22"/>
    </row>
    <row r="748">
      <c r="A748" s="25"/>
      <c r="B748" s="50"/>
      <c r="C748" s="56"/>
      <c r="D748" s="120"/>
      <c r="E748" s="53"/>
      <c r="H748" s="106"/>
      <c r="I748" s="72"/>
      <c r="J748" s="21"/>
      <c r="K748" s="21"/>
      <c r="L748" s="21"/>
      <c r="M748" s="22"/>
      <c r="N748" s="22"/>
      <c r="O748" s="22"/>
      <c r="P748" s="22"/>
      <c r="Q748" s="22"/>
      <c r="R748" s="23"/>
      <c r="S748" s="22"/>
      <c r="T748" s="22"/>
      <c r="U748" s="22"/>
      <c r="V748" s="22"/>
      <c r="W748" s="24"/>
      <c r="X748" s="24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  <c r="AI748" s="22"/>
      <c r="AJ748" s="22"/>
      <c r="AK748" s="22"/>
      <c r="AL748" s="22"/>
      <c r="AM748" s="22"/>
      <c r="AN748" s="22"/>
      <c r="AO748" s="22"/>
      <c r="AP748" s="22"/>
      <c r="AQ748" s="22"/>
      <c r="AR748" s="22"/>
      <c r="AS748" s="22"/>
      <c r="AT748" s="22"/>
      <c r="AU748" s="22"/>
      <c r="AV748" s="22"/>
      <c r="AW748" s="22"/>
      <c r="AX748" s="22"/>
      <c r="AY748" s="22"/>
      <c r="AZ748" s="22"/>
      <c r="BA748" s="22"/>
      <c r="BB748" s="22"/>
      <c r="BC748" s="22"/>
      <c r="BD748" s="22"/>
      <c r="BE748" s="22"/>
      <c r="BF748" s="22"/>
      <c r="BG748" s="22"/>
      <c r="BH748" s="22"/>
      <c r="BI748" s="22"/>
    </row>
    <row r="749">
      <c r="A749" s="25"/>
      <c r="B749" s="50"/>
      <c r="C749" s="56"/>
      <c r="D749" s="120"/>
      <c r="E749" s="53"/>
      <c r="H749" s="106"/>
      <c r="I749" s="72"/>
      <c r="J749" s="21"/>
      <c r="K749" s="21"/>
      <c r="L749" s="21"/>
      <c r="M749" s="22"/>
      <c r="N749" s="22"/>
      <c r="O749" s="22"/>
      <c r="P749" s="22"/>
      <c r="Q749" s="22"/>
      <c r="R749" s="23"/>
      <c r="S749" s="22"/>
      <c r="T749" s="22"/>
      <c r="U749" s="22"/>
      <c r="V749" s="22"/>
      <c r="W749" s="24"/>
      <c r="X749" s="24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  <c r="AJ749" s="22"/>
      <c r="AK749" s="22"/>
      <c r="AL749" s="22"/>
      <c r="AM749" s="22"/>
      <c r="AN749" s="22"/>
      <c r="AO749" s="22"/>
      <c r="AP749" s="22"/>
      <c r="AQ749" s="22"/>
      <c r="AR749" s="22"/>
      <c r="AS749" s="22"/>
      <c r="AT749" s="22"/>
      <c r="AU749" s="22"/>
      <c r="AV749" s="22"/>
      <c r="AW749" s="22"/>
      <c r="AX749" s="22"/>
      <c r="AY749" s="22"/>
      <c r="AZ749" s="22"/>
      <c r="BA749" s="22"/>
      <c r="BB749" s="22"/>
      <c r="BC749" s="22"/>
      <c r="BD749" s="22"/>
      <c r="BE749" s="22"/>
      <c r="BF749" s="22"/>
      <c r="BG749" s="22"/>
      <c r="BH749" s="22"/>
      <c r="BI749" s="22"/>
    </row>
    <row r="750">
      <c r="A750" s="25"/>
      <c r="B750" s="50"/>
      <c r="C750" s="56"/>
      <c r="D750" s="120"/>
      <c r="E750" s="53"/>
      <c r="H750" s="106"/>
      <c r="I750" s="72"/>
      <c r="J750" s="21"/>
      <c r="K750" s="21"/>
      <c r="L750" s="21"/>
      <c r="M750" s="22"/>
      <c r="N750" s="22"/>
      <c r="O750" s="22"/>
      <c r="P750" s="22"/>
      <c r="Q750" s="22"/>
      <c r="R750" s="23"/>
      <c r="S750" s="22"/>
      <c r="T750" s="22"/>
      <c r="U750" s="22"/>
      <c r="V750" s="22"/>
      <c r="W750" s="24"/>
      <c r="X750" s="24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22"/>
      <c r="AJ750" s="22"/>
      <c r="AK750" s="22"/>
      <c r="AL750" s="22"/>
      <c r="AM750" s="22"/>
      <c r="AN750" s="22"/>
      <c r="AO750" s="22"/>
      <c r="AP750" s="22"/>
      <c r="AQ750" s="22"/>
      <c r="AR750" s="22"/>
      <c r="AS750" s="22"/>
      <c r="AT750" s="22"/>
      <c r="AU750" s="22"/>
      <c r="AV750" s="22"/>
      <c r="AW750" s="22"/>
      <c r="AX750" s="22"/>
      <c r="AY750" s="22"/>
      <c r="AZ750" s="22"/>
      <c r="BA750" s="22"/>
      <c r="BB750" s="22"/>
      <c r="BC750" s="22"/>
      <c r="BD750" s="22"/>
      <c r="BE750" s="22"/>
      <c r="BF750" s="22"/>
      <c r="BG750" s="22"/>
      <c r="BH750" s="22"/>
      <c r="BI750" s="22"/>
    </row>
    <row r="751">
      <c r="A751" s="25"/>
      <c r="B751" s="50"/>
      <c r="C751" s="56"/>
      <c r="D751" s="120"/>
      <c r="E751" s="53"/>
      <c r="H751" s="106"/>
      <c r="I751" s="72"/>
      <c r="J751" s="21"/>
      <c r="K751" s="21"/>
      <c r="L751" s="21"/>
      <c r="M751" s="22"/>
      <c r="N751" s="22"/>
      <c r="O751" s="22"/>
      <c r="P751" s="22"/>
      <c r="Q751" s="22"/>
      <c r="R751" s="23"/>
      <c r="S751" s="22"/>
      <c r="T751" s="22"/>
      <c r="U751" s="22"/>
      <c r="V751" s="22"/>
      <c r="W751" s="24"/>
      <c r="X751" s="24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  <c r="AI751" s="22"/>
      <c r="AJ751" s="22"/>
      <c r="AK751" s="22"/>
      <c r="AL751" s="22"/>
      <c r="AM751" s="22"/>
      <c r="AN751" s="22"/>
      <c r="AO751" s="22"/>
      <c r="AP751" s="22"/>
      <c r="AQ751" s="22"/>
      <c r="AR751" s="22"/>
      <c r="AS751" s="22"/>
      <c r="AT751" s="22"/>
      <c r="AU751" s="22"/>
      <c r="AV751" s="22"/>
      <c r="AW751" s="22"/>
      <c r="AX751" s="22"/>
      <c r="AY751" s="22"/>
      <c r="AZ751" s="22"/>
      <c r="BA751" s="22"/>
      <c r="BB751" s="22"/>
      <c r="BC751" s="22"/>
      <c r="BD751" s="22"/>
      <c r="BE751" s="22"/>
      <c r="BF751" s="22"/>
      <c r="BG751" s="22"/>
      <c r="BH751" s="22"/>
      <c r="BI751" s="22"/>
    </row>
    <row r="752">
      <c r="A752" s="25"/>
      <c r="B752" s="50"/>
      <c r="C752" s="56"/>
      <c r="D752" s="120"/>
      <c r="E752" s="53"/>
      <c r="H752" s="106"/>
      <c r="I752" s="72"/>
      <c r="J752" s="21"/>
      <c r="K752" s="21"/>
      <c r="L752" s="21"/>
      <c r="M752" s="22"/>
      <c r="N752" s="22"/>
      <c r="O752" s="22"/>
      <c r="P752" s="22"/>
      <c r="Q752" s="22"/>
      <c r="R752" s="23"/>
      <c r="S752" s="22"/>
      <c r="T752" s="22"/>
      <c r="U752" s="22"/>
      <c r="V752" s="22"/>
      <c r="W752" s="24"/>
      <c r="X752" s="24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22"/>
      <c r="AJ752" s="22"/>
      <c r="AK752" s="22"/>
      <c r="AL752" s="22"/>
      <c r="AM752" s="22"/>
      <c r="AN752" s="22"/>
      <c r="AO752" s="22"/>
      <c r="AP752" s="22"/>
      <c r="AQ752" s="22"/>
      <c r="AR752" s="22"/>
      <c r="AS752" s="22"/>
      <c r="AT752" s="22"/>
      <c r="AU752" s="22"/>
      <c r="AV752" s="22"/>
      <c r="AW752" s="22"/>
      <c r="AX752" s="22"/>
      <c r="AY752" s="22"/>
      <c r="AZ752" s="22"/>
      <c r="BA752" s="22"/>
      <c r="BB752" s="22"/>
      <c r="BC752" s="22"/>
      <c r="BD752" s="22"/>
      <c r="BE752" s="22"/>
      <c r="BF752" s="22"/>
      <c r="BG752" s="22"/>
      <c r="BH752" s="22"/>
      <c r="BI752" s="22"/>
    </row>
    <row r="753">
      <c r="A753" s="25"/>
      <c r="B753" s="50"/>
      <c r="C753" s="56"/>
      <c r="D753" s="120"/>
      <c r="E753" s="53"/>
      <c r="H753" s="106"/>
      <c r="I753" s="72"/>
      <c r="J753" s="21"/>
      <c r="K753" s="21"/>
      <c r="L753" s="21"/>
      <c r="M753" s="22"/>
      <c r="N753" s="22"/>
      <c r="O753" s="22"/>
      <c r="P753" s="22"/>
      <c r="Q753" s="22"/>
      <c r="R753" s="23"/>
      <c r="S753" s="22"/>
      <c r="T753" s="22"/>
      <c r="U753" s="22"/>
      <c r="V753" s="22"/>
      <c r="W753" s="24"/>
      <c r="X753" s="24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  <c r="AJ753" s="22"/>
      <c r="AK753" s="22"/>
      <c r="AL753" s="22"/>
      <c r="AM753" s="22"/>
      <c r="AN753" s="22"/>
      <c r="AO753" s="22"/>
      <c r="AP753" s="22"/>
      <c r="AQ753" s="22"/>
      <c r="AR753" s="22"/>
      <c r="AS753" s="22"/>
      <c r="AT753" s="22"/>
      <c r="AU753" s="22"/>
      <c r="AV753" s="22"/>
      <c r="AW753" s="22"/>
      <c r="AX753" s="22"/>
      <c r="AY753" s="22"/>
      <c r="AZ753" s="22"/>
      <c r="BA753" s="22"/>
      <c r="BB753" s="22"/>
      <c r="BC753" s="22"/>
      <c r="BD753" s="22"/>
      <c r="BE753" s="22"/>
      <c r="BF753" s="22"/>
      <c r="BG753" s="22"/>
      <c r="BH753" s="22"/>
      <c r="BI753" s="22"/>
    </row>
    <row r="754">
      <c r="A754" s="25"/>
      <c r="B754" s="50"/>
      <c r="C754" s="56"/>
      <c r="D754" s="120"/>
      <c r="E754" s="53"/>
      <c r="H754" s="106"/>
      <c r="I754" s="72"/>
      <c r="J754" s="21"/>
      <c r="K754" s="21"/>
      <c r="L754" s="21"/>
      <c r="M754" s="22"/>
      <c r="N754" s="22"/>
      <c r="O754" s="22"/>
      <c r="P754" s="22"/>
      <c r="Q754" s="22"/>
      <c r="R754" s="23"/>
      <c r="S754" s="22"/>
      <c r="T754" s="22"/>
      <c r="U754" s="22"/>
      <c r="V754" s="22"/>
      <c r="W754" s="24"/>
      <c r="X754" s="24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22"/>
      <c r="AJ754" s="22"/>
      <c r="AK754" s="22"/>
      <c r="AL754" s="22"/>
      <c r="AM754" s="22"/>
      <c r="AN754" s="22"/>
      <c r="AO754" s="22"/>
      <c r="AP754" s="22"/>
      <c r="AQ754" s="22"/>
      <c r="AR754" s="22"/>
      <c r="AS754" s="22"/>
      <c r="AT754" s="22"/>
      <c r="AU754" s="22"/>
      <c r="AV754" s="22"/>
      <c r="AW754" s="22"/>
      <c r="AX754" s="22"/>
      <c r="AY754" s="22"/>
      <c r="AZ754" s="22"/>
      <c r="BA754" s="22"/>
      <c r="BB754" s="22"/>
      <c r="BC754" s="22"/>
      <c r="BD754" s="22"/>
      <c r="BE754" s="22"/>
      <c r="BF754" s="22"/>
      <c r="BG754" s="22"/>
      <c r="BH754" s="22"/>
      <c r="BI754" s="22"/>
    </row>
    <row r="755">
      <c r="A755" s="25"/>
      <c r="B755" s="50"/>
      <c r="C755" s="56"/>
      <c r="D755" s="120"/>
      <c r="E755" s="53"/>
      <c r="H755" s="106"/>
      <c r="I755" s="72"/>
      <c r="J755" s="21"/>
      <c r="K755" s="21"/>
      <c r="L755" s="21"/>
      <c r="M755" s="22"/>
      <c r="N755" s="22"/>
      <c r="O755" s="22"/>
      <c r="P755" s="22"/>
      <c r="Q755" s="22"/>
      <c r="R755" s="23"/>
      <c r="S755" s="22"/>
      <c r="T755" s="22"/>
      <c r="U755" s="22"/>
      <c r="V755" s="22"/>
      <c r="W755" s="24"/>
      <c r="X755" s="24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22"/>
      <c r="AJ755" s="22"/>
      <c r="AK755" s="22"/>
      <c r="AL755" s="22"/>
      <c r="AM755" s="22"/>
      <c r="AN755" s="22"/>
      <c r="AO755" s="22"/>
      <c r="AP755" s="22"/>
      <c r="AQ755" s="22"/>
      <c r="AR755" s="22"/>
      <c r="AS755" s="22"/>
      <c r="AT755" s="22"/>
      <c r="AU755" s="22"/>
      <c r="AV755" s="22"/>
      <c r="AW755" s="22"/>
      <c r="AX755" s="22"/>
      <c r="AY755" s="22"/>
      <c r="AZ755" s="22"/>
      <c r="BA755" s="22"/>
      <c r="BB755" s="22"/>
      <c r="BC755" s="22"/>
      <c r="BD755" s="22"/>
      <c r="BE755" s="22"/>
      <c r="BF755" s="22"/>
      <c r="BG755" s="22"/>
      <c r="BH755" s="22"/>
      <c r="BI755" s="22"/>
    </row>
    <row r="756">
      <c r="A756" s="25"/>
      <c r="B756" s="50"/>
      <c r="C756" s="56"/>
      <c r="D756" s="120"/>
      <c r="E756" s="53"/>
      <c r="H756" s="106"/>
      <c r="I756" s="72"/>
      <c r="J756" s="21"/>
      <c r="K756" s="21"/>
      <c r="L756" s="21"/>
      <c r="M756" s="22"/>
      <c r="N756" s="22"/>
      <c r="O756" s="22"/>
      <c r="P756" s="22"/>
      <c r="Q756" s="22"/>
      <c r="R756" s="23"/>
      <c r="S756" s="22"/>
      <c r="T756" s="22"/>
      <c r="U756" s="22"/>
      <c r="V756" s="22"/>
      <c r="W756" s="24"/>
      <c r="X756" s="24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22"/>
      <c r="AJ756" s="22"/>
      <c r="AK756" s="22"/>
      <c r="AL756" s="22"/>
      <c r="AM756" s="22"/>
      <c r="AN756" s="22"/>
      <c r="AO756" s="22"/>
      <c r="AP756" s="22"/>
      <c r="AQ756" s="22"/>
      <c r="AR756" s="22"/>
      <c r="AS756" s="22"/>
      <c r="AT756" s="22"/>
      <c r="AU756" s="22"/>
      <c r="AV756" s="22"/>
      <c r="AW756" s="22"/>
      <c r="AX756" s="22"/>
      <c r="AY756" s="22"/>
      <c r="AZ756" s="22"/>
      <c r="BA756" s="22"/>
      <c r="BB756" s="22"/>
      <c r="BC756" s="22"/>
      <c r="BD756" s="22"/>
      <c r="BE756" s="22"/>
      <c r="BF756" s="22"/>
      <c r="BG756" s="22"/>
      <c r="BH756" s="22"/>
      <c r="BI756" s="22"/>
    </row>
    <row r="757">
      <c r="A757" s="25"/>
      <c r="B757" s="50"/>
      <c r="C757" s="56"/>
      <c r="D757" s="120"/>
      <c r="E757" s="53"/>
      <c r="H757" s="106"/>
      <c r="I757" s="72"/>
      <c r="J757" s="21"/>
      <c r="K757" s="21"/>
      <c r="L757" s="21"/>
      <c r="M757" s="22"/>
      <c r="N757" s="22"/>
      <c r="O757" s="22"/>
      <c r="P757" s="22"/>
      <c r="Q757" s="22"/>
      <c r="R757" s="23"/>
      <c r="S757" s="22"/>
      <c r="T757" s="22"/>
      <c r="U757" s="22"/>
      <c r="V757" s="22"/>
      <c r="W757" s="24"/>
      <c r="X757" s="24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  <c r="AJ757" s="22"/>
      <c r="AK757" s="22"/>
      <c r="AL757" s="22"/>
      <c r="AM757" s="22"/>
      <c r="AN757" s="22"/>
      <c r="AO757" s="22"/>
      <c r="AP757" s="22"/>
      <c r="AQ757" s="22"/>
      <c r="AR757" s="22"/>
      <c r="AS757" s="22"/>
      <c r="AT757" s="22"/>
      <c r="AU757" s="22"/>
      <c r="AV757" s="22"/>
      <c r="AW757" s="22"/>
      <c r="AX757" s="22"/>
      <c r="AY757" s="22"/>
      <c r="AZ757" s="22"/>
      <c r="BA757" s="22"/>
      <c r="BB757" s="22"/>
      <c r="BC757" s="22"/>
      <c r="BD757" s="22"/>
      <c r="BE757" s="22"/>
      <c r="BF757" s="22"/>
      <c r="BG757" s="22"/>
      <c r="BH757" s="22"/>
      <c r="BI757" s="22"/>
    </row>
    <row r="758">
      <c r="A758" s="25"/>
      <c r="B758" s="50"/>
      <c r="C758" s="56"/>
      <c r="D758" s="120"/>
      <c r="E758" s="53"/>
      <c r="H758" s="106"/>
      <c r="I758" s="72"/>
      <c r="J758" s="21"/>
      <c r="K758" s="21"/>
      <c r="L758" s="21"/>
      <c r="M758" s="22"/>
      <c r="N758" s="22"/>
      <c r="O758" s="22"/>
      <c r="P758" s="22"/>
      <c r="Q758" s="22"/>
      <c r="R758" s="23"/>
      <c r="S758" s="22"/>
      <c r="T758" s="22"/>
      <c r="U758" s="22"/>
      <c r="V758" s="22"/>
      <c r="W758" s="24"/>
      <c r="X758" s="24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22"/>
      <c r="AJ758" s="22"/>
      <c r="AK758" s="22"/>
      <c r="AL758" s="22"/>
      <c r="AM758" s="22"/>
      <c r="AN758" s="22"/>
      <c r="AO758" s="22"/>
      <c r="AP758" s="22"/>
      <c r="AQ758" s="22"/>
      <c r="AR758" s="22"/>
      <c r="AS758" s="22"/>
      <c r="AT758" s="22"/>
      <c r="AU758" s="22"/>
      <c r="AV758" s="22"/>
      <c r="AW758" s="22"/>
      <c r="AX758" s="22"/>
      <c r="AY758" s="22"/>
      <c r="AZ758" s="22"/>
      <c r="BA758" s="22"/>
      <c r="BB758" s="22"/>
      <c r="BC758" s="22"/>
      <c r="BD758" s="22"/>
      <c r="BE758" s="22"/>
      <c r="BF758" s="22"/>
      <c r="BG758" s="22"/>
      <c r="BH758" s="22"/>
      <c r="BI758" s="22"/>
    </row>
    <row r="759">
      <c r="A759" s="25"/>
      <c r="B759" s="50"/>
      <c r="C759" s="56"/>
      <c r="D759" s="120"/>
      <c r="E759" s="53"/>
      <c r="H759" s="106"/>
      <c r="I759" s="72"/>
      <c r="J759" s="21"/>
      <c r="K759" s="21"/>
      <c r="L759" s="21"/>
      <c r="M759" s="22"/>
      <c r="N759" s="22"/>
      <c r="O759" s="22"/>
      <c r="P759" s="22"/>
      <c r="Q759" s="22"/>
      <c r="R759" s="23"/>
      <c r="S759" s="22"/>
      <c r="T759" s="22"/>
      <c r="U759" s="22"/>
      <c r="V759" s="22"/>
      <c r="W759" s="24"/>
      <c r="X759" s="24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  <c r="AI759" s="22"/>
      <c r="AJ759" s="22"/>
      <c r="AK759" s="22"/>
      <c r="AL759" s="22"/>
      <c r="AM759" s="22"/>
      <c r="AN759" s="22"/>
      <c r="AO759" s="22"/>
      <c r="AP759" s="22"/>
      <c r="AQ759" s="22"/>
      <c r="AR759" s="22"/>
      <c r="AS759" s="22"/>
      <c r="AT759" s="22"/>
      <c r="AU759" s="22"/>
      <c r="AV759" s="22"/>
      <c r="AW759" s="22"/>
      <c r="AX759" s="22"/>
      <c r="AY759" s="22"/>
      <c r="AZ759" s="22"/>
      <c r="BA759" s="22"/>
      <c r="BB759" s="22"/>
      <c r="BC759" s="22"/>
      <c r="BD759" s="22"/>
      <c r="BE759" s="22"/>
      <c r="BF759" s="22"/>
      <c r="BG759" s="22"/>
      <c r="BH759" s="22"/>
      <c r="BI759" s="22"/>
    </row>
    <row r="760">
      <c r="A760" s="25"/>
      <c r="B760" s="50"/>
      <c r="C760" s="56"/>
      <c r="D760" s="120"/>
      <c r="E760" s="53"/>
      <c r="H760" s="106"/>
      <c r="I760" s="72"/>
      <c r="J760" s="21"/>
      <c r="K760" s="21"/>
      <c r="L760" s="21"/>
      <c r="M760" s="22"/>
      <c r="N760" s="22"/>
      <c r="O760" s="22"/>
      <c r="P760" s="22"/>
      <c r="Q760" s="22"/>
      <c r="R760" s="23"/>
      <c r="S760" s="22"/>
      <c r="T760" s="22"/>
      <c r="U760" s="22"/>
      <c r="V760" s="22"/>
      <c r="W760" s="24"/>
      <c r="X760" s="24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  <c r="AI760" s="22"/>
      <c r="AJ760" s="22"/>
      <c r="AK760" s="22"/>
      <c r="AL760" s="22"/>
      <c r="AM760" s="22"/>
      <c r="AN760" s="22"/>
      <c r="AO760" s="22"/>
      <c r="AP760" s="22"/>
      <c r="AQ760" s="22"/>
      <c r="AR760" s="22"/>
      <c r="AS760" s="22"/>
      <c r="AT760" s="22"/>
      <c r="AU760" s="22"/>
      <c r="AV760" s="22"/>
      <c r="AW760" s="22"/>
      <c r="AX760" s="22"/>
      <c r="AY760" s="22"/>
      <c r="AZ760" s="22"/>
      <c r="BA760" s="22"/>
      <c r="BB760" s="22"/>
      <c r="BC760" s="22"/>
      <c r="BD760" s="22"/>
      <c r="BE760" s="22"/>
      <c r="BF760" s="22"/>
      <c r="BG760" s="22"/>
      <c r="BH760" s="22"/>
      <c r="BI760" s="22"/>
    </row>
    <row r="761">
      <c r="A761" s="25"/>
      <c r="B761" s="50"/>
      <c r="C761" s="56"/>
      <c r="D761" s="120"/>
      <c r="E761" s="53"/>
      <c r="H761" s="106"/>
      <c r="I761" s="72"/>
      <c r="J761" s="21"/>
      <c r="K761" s="21"/>
      <c r="L761" s="21"/>
      <c r="M761" s="22"/>
      <c r="N761" s="22"/>
      <c r="O761" s="22"/>
      <c r="P761" s="22"/>
      <c r="Q761" s="22"/>
      <c r="R761" s="23"/>
      <c r="S761" s="22"/>
      <c r="T761" s="22"/>
      <c r="U761" s="22"/>
      <c r="V761" s="22"/>
      <c r="W761" s="24"/>
      <c r="X761" s="24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  <c r="AJ761" s="22"/>
      <c r="AK761" s="22"/>
      <c r="AL761" s="22"/>
      <c r="AM761" s="22"/>
      <c r="AN761" s="22"/>
      <c r="AO761" s="22"/>
      <c r="AP761" s="22"/>
      <c r="AQ761" s="22"/>
      <c r="AR761" s="22"/>
      <c r="AS761" s="22"/>
      <c r="AT761" s="22"/>
      <c r="AU761" s="22"/>
      <c r="AV761" s="22"/>
      <c r="AW761" s="22"/>
      <c r="AX761" s="22"/>
      <c r="AY761" s="22"/>
      <c r="AZ761" s="22"/>
      <c r="BA761" s="22"/>
      <c r="BB761" s="22"/>
      <c r="BC761" s="22"/>
      <c r="BD761" s="22"/>
      <c r="BE761" s="22"/>
      <c r="BF761" s="22"/>
      <c r="BG761" s="22"/>
      <c r="BH761" s="22"/>
      <c r="BI761" s="22"/>
    </row>
    <row r="762">
      <c r="A762" s="25"/>
      <c r="B762" s="50"/>
      <c r="C762" s="56"/>
      <c r="D762" s="120"/>
      <c r="E762" s="53"/>
      <c r="H762" s="106"/>
      <c r="I762" s="72"/>
      <c r="J762" s="21"/>
      <c r="K762" s="21"/>
      <c r="L762" s="21"/>
      <c r="M762" s="22"/>
      <c r="N762" s="22"/>
      <c r="O762" s="22"/>
      <c r="P762" s="22"/>
      <c r="Q762" s="22"/>
      <c r="R762" s="23"/>
      <c r="S762" s="22"/>
      <c r="T762" s="22"/>
      <c r="U762" s="22"/>
      <c r="V762" s="22"/>
      <c r="W762" s="24"/>
      <c r="X762" s="24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  <c r="AI762" s="22"/>
      <c r="AJ762" s="22"/>
      <c r="AK762" s="22"/>
      <c r="AL762" s="22"/>
      <c r="AM762" s="22"/>
      <c r="AN762" s="22"/>
      <c r="AO762" s="22"/>
      <c r="AP762" s="22"/>
      <c r="AQ762" s="22"/>
      <c r="AR762" s="22"/>
      <c r="AS762" s="22"/>
      <c r="AT762" s="22"/>
      <c r="AU762" s="22"/>
      <c r="AV762" s="22"/>
      <c r="AW762" s="22"/>
      <c r="AX762" s="22"/>
      <c r="AY762" s="22"/>
      <c r="AZ762" s="22"/>
      <c r="BA762" s="22"/>
      <c r="BB762" s="22"/>
      <c r="BC762" s="22"/>
      <c r="BD762" s="22"/>
      <c r="BE762" s="22"/>
      <c r="BF762" s="22"/>
      <c r="BG762" s="22"/>
      <c r="BH762" s="22"/>
      <c r="BI762" s="22"/>
    </row>
    <row r="763">
      <c r="A763" s="25"/>
      <c r="B763" s="50"/>
      <c r="C763" s="56"/>
      <c r="D763" s="120"/>
      <c r="E763" s="53"/>
      <c r="H763" s="106"/>
      <c r="I763" s="72"/>
      <c r="J763" s="21"/>
      <c r="K763" s="21"/>
      <c r="L763" s="21"/>
      <c r="M763" s="22"/>
      <c r="N763" s="22"/>
      <c r="O763" s="22"/>
      <c r="P763" s="22"/>
      <c r="Q763" s="22"/>
      <c r="R763" s="23"/>
      <c r="S763" s="22"/>
      <c r="T763" s="22"/>
      <c r="U763" s="22"/>
      <c r="V763" s="22"/>
      <c r="W763" s="24"/>
      <c r="X763" s="24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  <c r="AI763" s="22"/>
      <c r="AJ763" s="22"/>
      <c r="AK763" s="22"/>
      <c r="AL763" s="22"/>
      <c r="AM763" s="22"/>
      <c r="AN763" s="22"/>
      <c r="AO763" s="22"/>
      <c r="AP763" s="22"/>
      <c r="AQ763" s="22"/>
      <c r="AR763" s="22"/>
      <c r="AS763" s="22"/>
      <c r="AT763" s="22"/>
      <c r="AU763" s="22"/>
      <c r="AV763" s="22"/>
      <c r="AW763" s="22"/>
      <c r="AX763" s="22"/>
      <c r="AY763" s="22"/>
      <c r="AZ763" s="22"/>
      <c r="BA763" s="22"/>
      <c r="BB763" s="22"/>
      <c r="BC763" s="22"/>
      <c r="BD763" s="22"/>
      <c r="BE763" s="22"/>
      <c r="BF763" s="22"/>
      <c r="BG763" s="22"/>
      <c r="BH763" s="22"/>
      <c r="BI763" s="22"/>
    </row>
    <row r="764">
      <c r="A764" s="25"/>
      <c r="B764" s="50"/>
      <c r="C764" s="56"/>
      <c r="D764" s="120"/>
      <c r="E764" s="53"/>
      <c r="H764" s="106"/>
      <c r="I764" s="72"/>
      <c r="J764" s="21"/>
      <c r="K764" s="21"/>
      <c r="L764" s="21"/>
      <c r="M764" s="22"/>
      <c r="N764" s="22"/>
      <c r="O764" s="22"/>
      <c r="P764" s="22"/>
      <c r="Q764" s="22"/>
      <c r="R764" s="23"/>
      <c r="S764" s="22"/>
      <c r="T764" s="22"/>
      <c r="U764" s="22"/>
      <c r="V764" s="22"/>
      <c r="W764" s="24"/>
      <c r="X764" s="24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  <c r="AJ764" s="22"/>
      <c r="AK764" s="22"/>
      <c r="AL764" s="22"/>
      <c r="AM764" s="22"/>
      <c r="AN764" s="22"/>
      <c r="AO764" s="22"/>
      <c r="AP764" s="22"/>
      <c r="AQ764" s="22"/>
      <c r="AR764" s="22"/>
      <c r="AS764" s="22"/>
      <c r="AT764" s="22"/>
      <c r="AU764" s="22"/>
      <c r="AV764" s="22"/>
      <c r="AW764" s="22"/>
      <c r="AX764" s="22"/>
      <c r="AY764" s="22"/>
      <c r="AZ764" s="22"/>
      <c r="BA764" s="22"/>
      <c r="BB764" s="22"/>
      <c r="BC764" s="22"/>
      <c r="BD764" s="22"/>
      <c r="BE764" s="22"/>
      <c r="BF764" s="22"/>
      <c r="BG764" s="22"/>
      <c r="BH764" s="22"/>
      <c r="BI764" s="22"/>
    </row>
    <row r="765">
      <c r="A765" s="25"/>
      <c r="B765" s="50"/>
      <c r="C765" s="56"/>
      <c r="D765" s="120"/>
      <c r="E765" s="53"/>
      <c r="H765" s="106"/>
      <c r="I765" s="72"/>
      <c r="J765" s="21"/>
      <c r="K765" s="21"/>
      <c r="L765" s="21"/>
      <c r="M765" s="22"/>
      <c r="N765" s="22"/>
      <c r="O765" s="22"/>
      <c r="P765" s="22"/>
      <c r="Q765" s="22"/>
      <c r="R765" s="23"/>
      <c r="S765" s="22"/>
      <c r="T765" s="22"/>
      <c r="U765" s="22"/>
      <c r="V765" s="22"/>
      <c r="W765" s="24"/>
      <c r="X765" s="24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  <c r="AJ765" s="22"/>
      <c r="AK765" s="22"/>
      <c r="AL765" s="22"/>
      <c r="AM765" s="22"/>
      <c r="AN765" s="22"/>
      <c r="AO765" s="22"/>
      <c r="AP765" s="22"/>
      <c r="AQ765" s="22"/>
      <c r="AR765" s="22"/>
      <c r="AS765" s="22"/>
      <c r="AT765" s="22"/>
      <c r="AU765" s="22"/>
      <c r="AV765" s="22"/>
      <c r="AW765" s="22"/>
      <c r="AX765" s="22"/>
      <c r="AY765" s="22"/>
      <c r="AZ765" s="22"/>
      <c r="BA765" s="22"/>
      <c r="BB765" s="22"/>
      <c r="BC765" s="22"/>
      <c r="BD765" s="22"/>
      <c r="BE765" s="22"/>
      <c r="BF765" s="22"/>
      <c r="BG765" s="22"/>
      <c r="BH765" s="22"/>
      <c r="BI765" s="22"/>
    </row>
    <row r="766">
      <c r="A766" s="25"/>
      <c r="B766" s="50"/>
      <c r="C766" s="56"/>
      <c r="D766" s="120"/>
      <c r="E766" s="53"/>
      <c r="H766" s="106"/>
      <c r="I766" s="72"/>
      <c r="J766" s="21"/>
      <c r="K766" s="21"/>
      <c r="L766" s="21"/>
      <c r="M766" s="22"/>
      <c r="N766" s="22"/>
      <c r="O766" s="22"/>
      <c r="P766" s="22"/>
      <c r="Q766" s="22"/>
      <c r="R766" s="23"/>
      <c r="S766" s="22"/>
      <c r="T766" s="22"/>
      <c r="U766" s="22"/>
      <c r="V766" s="22"/>
      <c r="W766" s="24"/>
      <c r="X766" s="24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22"/>
      <c r="AJ766" s="22"/>
      <c r="AK766" s="22"/>
      <c r="AL766" s="22"/>
      <c r="AM766" s="22"/>
      <c r="AN766" s="22"/>
      <c r="AO766" s="22"/>
      <c r="AP766" s="22"/>
      <c r="AQ766" s="22"/>
      <c r="AR766" s="22"/>
      <c r="AS766" s="22"/>
      <c r="AT766" s="22"/>
      <c r="AU766" s="22"/>
      <c r="AV766" s="22"/>
      <c r="AW766" s="22"/>
      <c r="AX766" s="22"/>
      <c r="AY766" s="22"/>
      <c r="AZ766" s="22"/>
      <c r="BA766" s="22"/>
      <c r="BB766" s="22"/>
      <c r="BC766" s="22"/>
      <c r="BD766" s="22"/>
      <c r="BE766" s="22"/>
      <c r="BF766" s="22"/>
      <c r="BG766" s="22"/>
      <c r="BH766" s="22"/>
      <c r="BI766" s="22"/>
    </row>
    <row r="767">
      <c r="A767" s="25"/>
      <c r="B767" s="50"/>
      <c r="C767" s="56"/>
      <c r="D767" s="120"/>
      <c r="E767" s="53"/>
      <c r="H767" s="106"/>
      <c r="I767" s="72"/>
      <c r="J767" s="21"/>
      <c r="K767" s="21"/>
      <c r="L767" s="21"/>
      <c r="M767" s="22"/>
      <c r="N767" s="22"/>
      <c r="O767" s="22"/>
      <c r="P767" s="22"/>
      <c r="Q767" s="22"/>
      <c r="R767" s="23"/>
      <c r="S767" s="22"/>
      <c r="T767" s="22"/>
      <c r="U767" s="22"/>
      <c r="V767" s="22"/>
      <c r="W767" s="24"/>
      <c r="X767" s="24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  <c r="AI767" s="22"/>
      <c r="AJ767" s="22"/>
      <c r="AK767" s="22"/>
      <c r="AL767" s="22"/>
      <c r="AM767" s="22"/>
      <c r="AN767" s="22"/>
      <c r="AO767" s="22"/>
      <c r="AP767" s="22"/>
      <c r="AQ767" s="22"/>
      <c r="AR767" s="22"/>
      <c r="AS767" s="22"/>
      <c r="AT767" s="22"/>
      <c r="AU767" s="22"/>
      <c r="AV767" s="22"/>
      <c r="AW767" s="22"/>
      <c r="AX767" s="22"/>
      <c r="AY767" s="22"/>
      <c r="AZ767" s="22"/>
      <c r="BA767" s="22"/>
      <c r="BB767" s="22"/>
      <c r="BC767" s="22"/>
      <c r="BD767" s="22"/>
      <c r="BE767" s="22"/>
      <c r="BF767" s="22"/>
      <c r="BG767" s="22"/>
      <c r="BH767" s="22"/>
      <c r="BI767" s="22"/>
    </row>
    <row r="768">
      <c r="A768" s="25"/>
      <c r="B768" s="50"/>
      <c r="C768" s="56"/>
      <c r="D768" s="120"/>
      <c r="E768" s="53"/>
      <c r="H768" s="106"/>
      <c r="I768" s="72"/>
      <c r="J768" s="21"/>
      <c r="K768" s="21"/>
      <c r="L768" s="21"/>
      <c r="M768" s="22"/>
      <c r="N768" s="22"/>
      <c r="O768" s="22"/>
      <c r="P768" s="22"/>
      <c r="Q768" s="22"/>
      <c r="R768" s="23"/>
      <c r="S768" s="22"/>
      <c r="T768" s="22"/>
      <c r="U768" s="22"/>
      <c r="V768" s="22"/>
      <c r="W768" s="24"/>
      <c r="X768" s="24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22"/>
      <c r="AJ768" s="22"/>
      <c r="AK768" s="22"/>
      <c r="AL768" s="22"/>
      <c r="AM768" s="22"/>
      <c r="AN768" s="22"/>
      <c r="AO768" s="22"/>
      <c r="AP768" s="22"/>
      <c r="AQ768" s="22"/>
      <c r="AR768" s="22"/>
      <c r="AS768" s="22"/>
      <c r="AT768" s="22"/>
      <c r="AU768" s="22"/>
      <c r="AV768" s="22"/>
      <c r="AW768" s="22"/>
      <c r="AX768" s="22"/>
      <c r="AY768" s="22"/>
      <c r="AZ768" s="22"/>
      <c r="BA768" s="22"/>
      <c r="BB768" s="22"/>
      <c r="BC768" s="22"/>
      <c r="BD768" s="22"/>
      <c r="BE768" s="22"/>
      <c r="BF768" s="22"/>
      <c r="BG768" s="22"/>
      <c r="BH768" s="22"/>
      <c r="BI768" s="22"/>
    </row>
    <row r="769">
      <c r="A769" s="25"/>
      <c r="B769" s="50"/>
      <c r="C769" s="56"/>
      <c r="D769" s="120"/>
      <c r="E769" s="53"/>
      <c r="H769" s="106"/>
      <c r="I769" s="72"/>
      <c r="J769" s="21"/>
      <c r="K769" s="21"/>
      <c r="L769" s="21"/>
      <c r="M769" s="22"/>
      <c r="N769" s="22"/>
      <c r="O769" s="22"/>
      <c r="P769" s="22"/>
      <c r="Q769" s="22"/>
      <c r="R769" s="23"/>
      <c r="S769" s="22"/>
      <c r="T769" s="22"/>
      <c r="U769" s="22"/>
      <c r="V769" s="22"/>
      <c r="W769" s="24"/>
      <c r="X769" s="24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  <c r="AJ769" s="22"/>
      <c r="AK769" s="22"/>
      <c r="AL769" s="22"/>
      <c r="AM769" s="22"/>
      <c r="AN769" s="22"/>
      <c r="AO769" s="22"/>
      <c r="AP769" s="22"/>
      <c r="AQ769" s="22"/>
      <c r="AR769" s="22"/>
      <c r="AS769" s="22"/>
      <c r="AT769" s="22"/>
      <c r="AU769" s="22"/>
      <c r="AV769" s="22"/>
      <c r="AW769" s="22"/>
      <c r="AX769" s="22"/>
      <c r="AY769" s="22"/>
      <c r="AZ769" s="22"/>
      <c r="BA769" s="22"/>
      <c r="BB769" s="22"/>
      <c r="BC769" s="22"/>
      <c r="BD769" s="22"/>
      <c r="BE769" s="22"/>
      <c r="BF769" s="22"/>
      <c r="BG769" s="22"/>
      <c r="BH769" s="22"/>
      <c r="BI769" s="22"/>
    </row>
    <row r="770">
      <c r="A770" s="25"/>
      <c r="B770" s="50"/>
      <c r="C770" s="56"/>
      <c r="D770" s="120"/>
      <c r="E770" s="53"/>
      <c r="H770" s="106"/>
      <c r="I770" s="72"/>
      <c r="J770" s="21"/>
      <c r="K770" s="21"/>
      <c r="L770" s="21"/>
      <c r="M770" s="22"/>
      <c r="N770" s="22"/>
      <c r="O770" s="22"/>
      <c r="P770" s="22"/>
      <c r="Q770" s="22"/>
      <c r="R770" s="23"/>
      <c r="S770" s="22"/>
      <c r="T770" s="22"/>
      <c r="U770" s="22"/>
      <c r="V770" s="22"/>
      <c r="W770" s="24"/>
      <c r="X770" s="24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22"/>
      <c r="AJ770" s="22"/>
      <c r="AK770" s="22"/>
      <c r="AL770" s="22"/>
      <c r="AM770" s="22"/>
      <c r="AN770" s="22"/>
      <c r="AO770" s="22"/>
      <c r="AP770" s="22"/>
      <c r="AQ770" s="22"/>
      <c r="AR770" s="22"/>
      <c r="AS770" s="22"/>
      <c r="AT770" s="22"/>
      <c r="AU770" s="22"/>
      <c r="AV770" s="22"/>
      <c r="AW770" s="22"/>
      <c r="AX770" s="22"/>
      <c r="AY770" s="22"/>
      <c r="AZ770" s="22"/>
      <c r="BA770" s="22"/>
      <c r="BB770" s="22"/>
      <c r="BC770" s="22"/>
      <c r="BD770" s="22"/>
      <c r="BE770" s="22"/>
      <c r="BF770" s="22"/>
      <c r="BG770" s="22"/>
      <c r="BH770" s="22"/>
      <c r="BI770" s="22"/>
    </row>
    <row r="771">
      <c r="A771" s="25"/>
      <c r="B771" s="50"/>
      <c r="C771" s="56"/>
      <c r="D771" s="120"/>
      <c r="E771" s="53"/>
      <c r="H771" s="106"/>
      <c r="I771" s="72"/>
      <c r="J771" s="21"/>
      <c r="K771" s="21"/>
      <c r="L771" s="21"/>
      <c r="M771" s="22"/>
      <c r="N771" s="22"/>
      <c r="O771" s="22"/>
      <c r="P771" s="22"/>
      <c r="Q771" s="22"/>
      <c r="R771" s="23"/>
      <c r="S771" s="22"/>
      <c r="T771" s="22"/>
      <c r="U771" s="22"/>
      <c r="V771" s="22"/>
      <c r="W771" s="24"/>
      <c r="X771" s="24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  <c r="AI771" s="22"/>
      <c r="AJ771" s="22"/>
      <c r="AK771" s="22"/>
      <c r="AL771" s="22"/>
      <c r="AM771" s="22"/>
      <c r="AN771" s="22"/>
      <c r="AO771" s="22"/>
      <c r="AP771" s="22"/>
      <c r="AQ771" s="22"/>
      <c r="AR771" s="22"/>
      <c r="AS771" s="22"/>
      <c r="AT771" s="22"/>
      <c r="AU771" s="22"/>
      <c r="AV771" s="22"/>
      <c r="AW771" s="22"/>
      <c r="AX771" s="22"/>
      <c r="AY771" s="22"/>
      <c r="AZ771" s="22"/>
      <c r="BA771" s="22"/>
      <c r="BB771" s="22"/>
      <c r="BC771" s="22"/>
      <c r="BD771" s="22"/>
      <c r="BE771" s="22"/>
      <c r="BF771" s="22"/>
      <c r="BG771" s="22"/>
      <c r="BH771" s="22"/>
      <c r="BI771" s="22"/>
    </row>
    <row r="772">
      <c r="A772" s="25"/>
      <c r="B772" s="50"/>
      <c r="C772" s="56"/>
      <c r="D772" s="120"/>
      <c r="E772" s="53"/>
      <c r="H772" s="106"/>
      <c r="I772" s="72"/>
      <c r="J772" s="21"/>
      <c r="K772" s="21"/>
      <c r="L772" s="21"/>
      <c r="M772" s="22"/>
      <c r="N772" s="22"/>
      <c r="O772" s="22"/>
      <c r="P772" s="22"/>
      <c r="Q772" s="22"/>
      <c r="R772" s="23"/>
      <c r="S772" s="22"/>
      <c r="T772" s="22"/>
      <c r="U772" s="22"/>
      <c r="V772" s="22"/>
      <c r="W772" s="24"/>
      <c r="X772" s="24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22"/>
      <c r="AJ772" s="22"/>
      <c r="AK772" s="22"/>
      <c r="AL772" s="22"/>
      <c r="AM772" s="22"/>
      <c r="AN772" s="22"/>
      <c r="AO772" s="22"/>
      <c r="AP772" s="22"/>
      <c r="AQ772" s="22"/>
      <c r="AR772" s="22"/>
      <c r="AS772" s="22"/>
      <c r="AT772" s="22"/>
      <c r="AU772" s="22"/>
      <c r="AV772" s="22"/>
      <c r="AW772" s="22"/>
      <c r="AX772" s="22"/>
      <c r="AY772" s="22"/>
      <c r="AZ772" s="22"/>
      <c r="BA772" s="22"/>
      <c r="BB772" s="22"/>
      <c r="BC772" s="22"/>
      <c r="BD772" s="22"/>
      <c r="BE772" s="22"/>
      <c r="BF772" s="22"/>
      <c r="BG772" s="22"/>
      <c r="BH772" s="22"/>
      <c r="BI772" s="22"/>
    </row>
    <row r="773">
      <c r="A773" s="25"/>
      <c r="B773" s="50"/>
      <c r="C773" s="56"/>
      <c r="D773" s="120"/>
      <c r="E773" s="53"/>
      <c r="H773" s="106"/>
      <c r="I773" s="72"/>
      <c r="J773" s="21"/>
      <c r="K773" s="21"/>
      <c r="L773" s="21"/>
      <c r="M773" s="22"/>
      <c r="N773" s="22"/>
      <c r="O773" s="22"/>
      <c r="P773" s="22"/>
      <c r="Q773" s="22"/>
      <c r="R773" s="23"/>
      <c r="S773" s="22"/>
      <c r="T773" s="22"/>
      <c r="U773" s="22"/>
      <c r="V773" s="22"/>
      <c r="W773" s="24"/>
      <c r="X773" s="24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  <c r="AJ773" s="22"/>
      <c r="AK773" s="22"/>
      <c r="AL773" s="22"/>
      <c r="AM773" s="22"/>
      <c r="AN773" s="22"/>
      <c r="AO773" s="22"/>
      <c r="AP773" s="22"/>
      <c r="AQ773" s="22"/>
      <c r="AR773" s="22"/>
      <c r="AS773" s="22"/>
      <c r="AT773" s="22"/>
      <c r="AU773" s="22"/>
      <c r="AV773" s="22"/>
      <c r="AW773" s="22"/>
      <c r="AX773" s="22"/>
      <c r="AY773" s="22"/>
      <c r="AZ773" s="22"/>
      <c r="BA773" s="22"/>
      <c r="BB773" s="22"/>
      <c r="BC773" s="22"/>
      <c r="BD773" s="22"/>
      <c r="BE773" s="22"/>
      <c r="BF773" s="22"/>
      <c r="BG773" s="22"/>
      <c r="BH773" s="22"/>
      <c r="BI773" s="22"/>
    </row>
    <row r="774">
      <c r="A774" s="25"/>
      <c r="B774" s="50"/>
      <c r="C774" s="56"/>
      <c r="D774" s="120"/>
      <c r="E774" s="53"/>
      <c r="H774" s="106"/>
      <c r="I774" s="72"/>
      <c r="J774" s="21"/>
      <c r="K774" s="21"/>
      <c r="L774" s="21"/>
      <c r="M774" s="22"/>
      <c r="N774" s="22"/>
      <c r="O774" s="22"/>
      <c r="P774" s="22"/>
      <c r="Q774" s="22"/>
      <c r="R774" s="23"/>
      <c r="S774" s="22"/>
      <c r="T774" s="22"/>
      <c r="U774" s="22"/>
      <c r="V774" s="22"/>
      <c r="W774" s="24"/>
      <c r="X774" s="24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22"/>
      <c r="AJ774" s="22"/>
      <c r="AK774" s="22"/>
      <c r="AL774" s="22"/>
      <c r="AM774" s="22"/>
      <c r="AN774" s="22"/>
      <c r="AO774" s="22"/>
      <c r="AP774" s="22"/>
      <c r="AQ774" s="22"/>
      <c r="AR774" s="22"/>
      <c r="AS774" s="22"/>
      <c r="AT774" s="22"/>
      <c r="AU774" s="22"/>
      <c r="AV774" s="22"/>
      <c r="AW774" s="22"/>
      <c r="AX774" s="22"/>
      <c r="AY774" s="22"/>
      <c r="AZ774" s="22"/>
      <c r="BA774" s="22"/>
      <c r="BB774" s="22"/>
      <c r="BC774" s="22"/>
      <c r="BD774" s="22"/>
      <c r="BE774" s="22"/>
      <c r="BF774" s="22"/>
      <c r="BG774" s="22"/>
      <c r="BH774" s="22"/>
      <c r="BI774" s="22"/>
    </row>
    <row r="775">
      <c r="A775" s="25"/>
      <c r="B775" s="50"/>
      <c r="C775" s="56"/>
      <c r="D775" s="120"/>
      <c r="E775" s="53"/>
      <c r="H775" s="106"/>
      <c r="I775" s="72"/>
      <c r="J775" s="21"/>
      <c r="K775" s="21"/>
      <c r="L775" s="21"/>
      <c r="M775" s="22"/>
      <c r="N775" s="22"/>
      <c r="O775" s="22"/>
      <c r="P775" s="22"/>
      <c r="Q775" s="22"/>
      <c r="R775" s="23"/>
      <c r="S775" s="22"/>
      <c r="T775" s="22"/>
      <c r="U775" s="22"/>
      <c r="V775" s="22"/>
      <c r="W775" s="24"/>
      <c r="X775" s="24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  <c r="AI775" s="22"/>
      <c r="AJ775" s="22"/>
      <c r="AK775" s="22"/>
      <c r="AL775" s="22"/>
      <c r="AM775" s="22"/>
      <c r="AN775" s="22"/>
      <c r="AO775" s="22"/>
      <c r="AP775" s="22"/>
      <c r="AQ775" s="22"/>
      <c r="AR775" s="22"/>
      <c r="AS775" s="22"/>
      <c r="AT775" s="22"/>
      <c r="AU775" s="22"/>
      <c r="AV775" s="22"/>
      <c r="AW775" s="22"/>
      <c r="AX775" s="22"/>
      <c r="AY775" s="22"/>
      <c r="AZ775" s="22"/>
      <c r="BA775" s="22"/>
      <c r="BB775" s="22"/>
      <c r="BC775" s="22"/>
      <c r="BD775" s="22"/>
      <c r="BE775" s="22"/>
      <c r="BF775" s="22"/>
      <c r="BG775" s="22"/>
      <c r="BH775" s="22"/>
      <c r="BI775" s="22"/>
    </row>
    <row r="776">
      <c r="A776" s="25"/>
      <c r="B776" s="50"/>
      <c r="C776" s="56"/>
      <c r="D776" s="120"/>
      <c r="E776" s="53"/>
      <c r="H776" s="106"/>
      <c r="I776" s="72"/>
      <c r="J776" s="21"/>
      <c r="K776" s="21"/>
      <c r="L776" s="21"/>
      <c r="M776" s="22"/>
      <c r="N776" s="22"/>
      <c r="O776" s="22"/>
      <c r="P776" s="22"/>
      <c r="Q776" s="22"/>
      <c r="R776" s="23"/>
      <c r="S776" s="22"/>
      <c r="T776" s="22"/>
      <c r="U776" s="22"/>
      <c r="V776" s="22"/>
      <c r="W776" s="24"/>
      <c r="X776" s="24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  <c r="AJ776" s="22"/>
      <c r="AK776" s="22"/>
      <c r="AL776" s="22"/>
      <c r="AM776" s="22"/>
      <c r="AN776" s="22"/>
      <c r="AO776" s="22"/>
      <c r="AP776" s="22"/>
      <c r="AQ776" s="22"/>
      <c r="AR776" s="22"/>
      <c r="AS776" s="22"/>
      <c r="AT776" s="22"/>
      <c r="AU776" s="22"/>
      <c r="AV776" s="22"/>
      <c r="AW776" s="22"/>
      <c r="AX776" s="22"/>
      <c r="AY776" s="22"/>
      <c r="AZ776" s="22"/>
      <c r="BA776" s="22"/>
      <c r="BB776" s="22"/>
      <c r="BC776" s="22"/>
      <c r="BD776" s="22"/>
      <c r="BE776" s="22"/>
      <c r="BF776" s="22"/>
      <c r="BG776" s="22"/>
      <c r="BH776" s="22"/>
      <c r="BI776" s="22"/>
    </row>
    <row r="777">
      <c r="A777" s="25"/>
      <c r="B777" s="50"/>
      <c r="C777" s="56"/>
      <c r="D777" s="120"/>
      <c r="E777" s="53"/>
      <c r="H777" s="106"/>
      <c r="I777" s="72"/>
      <c r="J777" s="21"/>
      <c r="K777" s="21"/>
      <c r="L777" s="21"/>
      <c r="M777" s="22"/>
      <c r="N777" s="22"/>
      <c r="O777" s="22"/>
      <c r="P777" s="22"/>
      <c r="Q777" s="22"/>
      <c r="R777" s="23"/>
      <c r="S777" s="22"/>
      <c r="T777" s="22"/>
      <c r="U777" s="22"/>
      <c r="V777" s="22"/>
      <c r="W777" s="24"/>
      <c r="X777" s="24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  <c r="AI777" s="22"/>
      <c r="AJ777" s="22"/>
      <c r="AK777" s="22"/>
      <c r="AL777" s="22"/>
      <c r="AM777" s="22"/>
      <c r="AN777" s="22"/>
      <c r="AO777" s="22"/>
      <c r="AP777" s="22"/>
      <c r="AQ777" s="22"/>
      <c r="AR777" s="22"/>
      <c r="AS777" s="22"/>
      <c r="AT777" s="22"/>
      <c r="AU777" s="22"/>
      <c r="AV777" s="22"/>
      <c r="AW777" s="22"/>
      <c r="AX777" s="22"/>
      <c r="AY777" s="22"/>
      <c r="AZ777" s="22"/>
      <c r="BA777" s="22"/>
      <c r="BB777" s="22"/>
      <c r="BC777" s="22"/>
      <c r="BD777" s="22"/>
      <c r="BE777" s="22"/>
      <c r="BF777" s="22"/>
      <c r="BG777" s="22"/>
      <c r="BH777" s="22"/>
      <c r="BI777" s="22"/>
    </row>
    <row r="778">
      <c r="A778" s="25"/>
      <c r="B778" s="50"/>
      <c r="C778" s="56"/>
      <c r="D778" s="120"/>
      <c r="E778" s="53"/>
      <c r="H778" s="106"/>
      <c r="I778" s="72"/>
      <c r="J778" s="21"/>
      <c r="K778" s="21"/>
      <c r="L778" s="21"/>
      <c r="M778" s="22"/>
      <c r="N778" s="22"/>
      <c r="O778" s="22"/>
      <c r="P778" s="22"/>
      <c r="Q778" s="22"/>
      <c r="R778" s="23"/>
      <c r="S778" s="22"/>
      <c r="T778" s="22"/>
      <c r="U778" s="22"/>
      <c r="V778" s="22"/>
      <c r="W778" s="24"/>
      <c r="X778" s="24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  <c r="AJ778" s="22"/>
      <c r="AK778" s="22"/>
      <c r="AL778" s="22"/>
      <c r="AM778" s="22"/>
      <c r="AN778" s="22"/>
      <c r="AO778" s="22"/>
      <c r="AP778" s="22"/>
      <c r="AQ778" s="22"/>
      <c r="AR778" s="22"/>
      <c r="AS778" s="22"/>
      <c r="AT778" s="22"/>
      <c r="AU778" s="22"/>
      <c r="AV778" s="22"/>
      <c r="AW778" s="22"/>
      <c r="AX778" s="22"/>
      <c r="AY778" s="22"/>
      <c r="AZ778" s="22"/>
      <c r="BA778" s="22"/>
      <c r="BB778" s="22"/>
      <c r="BC778" s="22"/>
      <c r="BD778" s="22"/>
      <c r="BE778" s="22"/>
      <c r="BF778" s="22"/>
      <c r="BG778" s="22"/>
      <c r="BH778" s="22"/>
      <c r="BI778" s="22"/>
    </row>
    <row r="779">
      <c r="A779" s="25"/>
      <c r="B779" s="50"/>
      <c r="C779" s="56"/>
      <c r="D779" s="120"/>
      <c r="E779" s="53"/>
      <c r="H779" s="106"/>
      <c r="I779" s="72"/>
      <c r="J779" s="21"/>
      <c r="K779" s="21"/>
      <c r="L779" s="21"/>
      <c r="M779" s="22"/>
      <c r="N779" s="22"/>
      <c r="O779" s="22"/>
      <c r="P779" s="22"/>
      <c r="Q779" s="22"/>
      <c r="R779" s="23"/>
      <c r="S779" s="22"/>
      <c r="T779" s="22"/>
      <c r="U779" s="22"/>
      <c r="V779" s="22"/>
      <c r="W779" s="24"/>
      <c r="X779" s="24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  <c r="AJ779" s="22"/>
      <c r="AK779" s="22"/>
      <c r="AL779" s="22"/>
      <c r="AM779" s="22"/>
      <c r="AN779" s="22"/>
      <c r="AO779" s="22"/>
      <c r="AP779" s="22"/>
      <c r="AQ779" s="22"/>
      <c r="AR779" s="22"/>
      <c r="AS779" s="22"/>
      <c r="AT779" s="22"/>
      <c r="AU779" s="22"/>
      <c r="AV779" s="22"/>
      <c r="AW779" s="22"/>
      <c r="AX779" s="22"/>
      <c r="AY779" s="22"/>
      <c r="AZ779" s="22"/>
      <c r="BA779" s="22"/>
      <c r="BB779" s="22"/>
      <c r="BC779" s="22"/>
      <c r="BD779" s="22"/>
      <c r="BE779" s="22"/>
      <c r="BF779" s="22"/>
      <c r="BG779" s="22"/>
      <c r="BH779" s="22"/>
      <c r="BI779" s="22"/>
    </row>
    <row r="780">
      <c r="A780" s="25"/>
      <c r="B780" s="50"/>
      <c r="C780" s="56"/>
      <c r="D780" s="120"/>
      <c r="E780" s="53"/>
      <c r="H780" s="106"/>
      <c r="I780" s="72"/>
      <c r="J780" s="21"/>
      <c r="K780" s="21"/>
      <c r="L780" s="21"/>
      <c r="M780" s="22"/>
      <c r="N780" s="22"/>
      <c r="O780" s="22"/>
      <c r="P780" s="22"/>
      <c r="Q780" s="22"/>
      <c r="R780" s="23"/>
      <c r="S780" s="22"/>
      <c r="T780" s="22"/>
      <c r="U780" s="22"/>
      <c r="V780" s="22"/>
      <c r="W780" s="24"/>
      <c r="X780" s="24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22"/>
      <c r="AJ780" s="22"/>
      <c r="AK780" s="22"/>
      <c r="AL780" s="22"/>
      <c r="AM780" s="22"/>
      <c r="AN780" s="22"/>
      <c r="AO780" s="22"/>
      <c r="AP780" s="22"/>
      <c r="AQ780" s="22"/>
      <c r="AR780" s="22"/>
      <c r="AS780" s="22"/>
      <c r="AT780" s="22"/>
      <c r="AU780" s="22"/>
      <c r="AV780" s="22"/>
      <c r="AW780" s="22"/>
      <c r="AX780" s="22"/>
      <c r="AY780" s="22"/>
      <c r="AZ780" s="22"/>
      <c r="BA780" s="22"/>
      <c r="BB780" s="22"/>
      <c r="BC780" s="22"/>
      <c r="BD780" s="22"/>
      <c r="BE780" s="22"/>
      <c r="BF780" s="22"/>
      <c r="BG780" s="22"/>
      <c r="BH780" s="22"/>
      <c r="BI780" s="22"/>
    </row>
    <row r="781">
      <c r="A781" s="25"/>
      <c r="B781" s="50"/>
      <c r="C781" s="56"/>
      <c r="D781" s="120"/>
      <c r="E781" s="53"/>
      <c r="H781" s="106"/>
      <c r="I781" s="72"/>
      <c r="J781" s="21"/>
      <c r="K781" s="21"/>
      <c r="L781" s="21"/>
      <c r="M781" s="22"/>
      <c r="N781" s="22"/>
      <c r="O781" s="22"/>
      <c r="P781" s="22"/>
      <c r="Q781" s="22"/>
      <c r="R781" s="23"/>
      <c r="S781" s="22"/>
      <c r="T781" s="22"/>
      <c r="U781" s="22"/>
      <c r="V781" s="22"/>
      <c r="W781" s="24"/>
      <c r="X781" s="24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22"/>
      <c r="AJ781" s="22"/>
      <c r="AK781" s="22"/>
      <c r="AL781" s="22"/>
      <c r="AM781" s="22"/>
      <c r="AN781" s="22"/>
      <c r="AO781" s="22"/>
      <c r="AP781" s="22"/>
      <c r="AQ781" s="22"/>
      <c r="AR781" s="22"/>
      <c r="AS781" s="22"/>
      <c r="AT781" s="22"/>
      <c r="AU781" s="22"/>
      <c r="AV781" s="22"/>
      <c r="AW781" s="22"/>
      <c r="AX781" s="22"/>
      <c r="AY781" s="22"/>
      <c r="AZ781" s="22"/>
      <c r="BA781" s="22"/>
      <c r="BB781" s="22"/>
      <c r="BC781" s="22"/>
      <c r="BD781" s="22"/>
      <c r="BE781" s="22"/>
      <c r="BF781" s="22"/>
      <c r="BG781" s="22"/>
      <c r="BH781" s="22"/>
      <c r="BI781" s="22"/>
    </row>
    <row r="782">
      <c r="A782" s="25"/>
      <c r="B782" s="50"/>
      <c r="C782" s="56"/>
      <c r="D782" s="120"/>
      <c r="E782" s="53"/>
      <c r="H782" s="106"/>
      <c r="I782" s="72"/>
      <c r="J782" s="21"/>
      <c r="K782" s="21"/>
      <c r="L782" s="21"/>
      <c r="M782" s="22"/>
      <c r="N782" s="22"/>
      <c r="O782" s="22"/>
      <c r="P782" s="22"/>
      <c r="Q782" s="22"/>
      <c r="R782" s="23"/>
      <c r="S782" s="22"/>
      <c r="T782" s="22"/>
      <c r="U782" s="22"/>
      <c r="V782" s="22"/>
      <c r="W782" s="24"/>
      <c r="X782" s="24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22"/>
      <c r="AJ782" s="22"/>
      <c r="AK782" s="22"/>
      <c r="AL782" s="22"/>
      <c r="AM782" s="22"/>
      <c r="AN782" s="22"/>
      <c r="AO782" s="22"/>
      <c r="AP782" s="22"/>
      <c r="AQ782" s="22"/>
      <c r="AR782" s="22"/>
      <c r="AS782" s="22"/>
      <c r="AT782" s="22"/>
      <c r="AU782" s="22"/>
      <c r="AV782" s="22"/>
      <c r="AW782" s="22"/>
      <c r="AX782" s="22"/>
      <c r="AY782" s="22"/>
      <c r="AZ782" s="22"/>
      <c r="BA782" s="22"/>
      <c r="BB782" s="22"/>
      <c r="BC782" s="22"/>
      <c r="BD782" s="22"/>
      <c r="BE782" s="22"/>
      <c r="BF782" s="22"/>
      <c r="BG782" s="22"/>
      <c r="BH782" s="22"/>
      <c r="BI782" s="22"/>
    </row>
    <row r="783">
      <c r="A783" s="25"/>
      <c r="B783" s="50"/>
      <c r="C783" s="56"/>
      <c r="D783" s="120"/>
      <c r="E783" s="53"/>
      <c r="H783" s="106"/>
      <c r="I783" s="72"/>
      <c r="J783" s="21"/>
      <c r="K783" s="21"/>
      <c r="L783" s="21"/>
      <c r="M783" s="22"/>
      <c r="N783" s="22"/>
      <c r="O783" s="22"/>
      <c r="P783" s="22"/>
      <c r="Q783" s="22"/>
      <c r="R783" s="23"/>
      <c r="S783" s="22"/>
      <c r="T783" s="22"/>
      <c r="U783" s="22"/>
      <c r="V783" s="22"/>
      <c r="W783" s="24"/>
      <c r="X783" s="24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  <c r="AI783" s="22"/>
      <c r="AJ783" s="22"/>
      <c r="AK783" s="22"/>
      <c r="AL783" s="22"/>
      <c r="AM783" s="22"/>
      <c r="AN783" s="22"/>
      <c r="AO783" s="22"/>
      <c r="AP783" s="22"/>
      <c r="AQ783" s="22"/>
      <c r="AR783" s="22"/>
      <c r="AS783" s="22"/>
      <c r="AT783" s="22"/>
      <c r="AU783" s="22"/>
      <c r="AV783" s="22"/>
      <c r="AW783" s="22"/>
      <c r="AX783" s="22"/>
      <c r="AY783" s="22"/>
      <c r="AZ783" s="22"/>
      <c r="BA783" s="22"/>
      <c r="BB783" s="22"/>
      <c r="BC783" s="22"/>
      <c r="BD783" s="22"/>
      <c r="BE783" s="22"/>
      <c r="BF783" s="22"/>
      <c r="BG783" s="22"/>
      <c r="BH783" s="22"/>
      <c r="BI783" s="22"/>
    </row>
    <row r="784">
      <c r="A784" s="25"/>
      <c r="B784" s="50"/>
      <c r="C784" s="56"/>
      <c r="D784" s="120"/>
      <c r="E784" s="53"/>
      <c r="H784" s="106"/>
      <c r="I784" s="72"/>
      <c r="J784" s="21"/>
      <c r="K784" s="21"/>
      <c r="L784" s="21"/>
      <c r="M784" s="22"/>
      <c r="N784" s="22"/>
      <c r="O784" s="22"/>
      <c r="P784" s="22"/>
      <c r="Q784" s="22"/>
      <c r="R784" s="23"/>
      <c r="S784" s="22"/>
      <c r="T784" s="22"/>
      <c r="U784" s="22"/>
      <c r="V784" s="22"/>
      <c r="W784" s="24"/>
      <c r="X784" s="24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22"/>
      <c r="AJ784" s="22"/>
      <c r="AK784" s="22"/>
      <c r="AL784" s="22"/>
      <c r="AM784" s="22"/>
      <c r="AN784" s="22"/>
      <c r="AO784" s="22"/>
      <c r="AP784" s="22"/>
      <c r="AQ784" s="22"/>
      <c r="AR784" s="22"/>
      <c r="AS784" s="22"/>
      <c r="AT784" s="22"/>
      <c r="AU784" s="22"/>
      <c r="AV784" s="22"/>
      <c r="AW784" s="22"/>
      <c r="AX784" s="22"/>
      <c r="AY784" s="22"/>
      <c r="AZ784" s="22"/>
      <c r="BA784" s="22"/>
      <c r="BB784" s="22"/>
      <c r="BC784" s="22"/>
      <c r="BD784" s="22"/>
      <c r="BE784" s="22"/>
      <c r="BF784" s="22"/>
      <c r="BG784" s="22"/>
      <c r="BH784" s="22"/>
      <c r="BI784" s="22"/>
    </row>
    <row r="785">
      <c r="A785" s="25"/>
      <c r="B785" s="50"/>
      <c r="C785" s="56"/>
      <c r="D785" s="120"/>
      <c r="E785" s="53"/>
      <c r="H785" s="106"/>
      <c r="I785" s="72"/>
      <c r="J785" s="21"/>
      <c r="K785" s="21"/>
      <c r="L785" s="21"/>
      <c r="M785" s="22"/>
      <c r="N785" s="22"/>
      <c r="O785" s="22"/>
      <c r="P785" s="22"/>
      <c r="Q785" s="22"/>
      <c r="R785" s="23"/>
      <c r="S785" s="22"/>
      <c r="T785" s="22"/>
      <c r="U785" s="22"/>
      <c r="V785" s="22"/>
      <c r="W785" s="24"/>
      <c r="X785" s="24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  <c r="AI785" s="22"/>
      <c r="AJ785" s="22"/>
      <c r="AK785" s="22"/>
      <c r="AL785" s="22"/>
      <c r="AM785" s="22"/>
      <c r="AN785" s="22"/>
      <c r="AO785" s="22"/>
      <c r="AP785" s="22"/>
      <c r="AQ785" s="22"/>
      <c r="AR785" s="22"/>
      <c r="AS785" s="22"/>
      <c r="AT785" s="22"/>
      <c r="AU785" s="22"/>
      <c r="AV785" s="22"/>
      <c r="AW785" s="22"/>
      <c r="AX785" s="22"/>
      <c r="AY785" s="22"/>
      <c r="AZ785" s="22"/>
      <c r="BA785" s="22"/>
      <c r="BB785" s="22"/>
      <c r="BC785" s="22"/>
      <c r="BD785" s="22"/>
      <c r="BE785" s="22"/>
      <c r="BF785" s="22"/>
      <c r="BG785" s="22"/>
      <c r="BH785" s="22"/>
      <c r="BI785" s="22"/>
    </row>
    <row r="786">
      <c r="A786" s="25"/>
      <c r="B786" s="50"/>
      <c r="C786" s="56"/>
      <c r="D786" s="120"/>
      <c r="E786" s="53"/>
      <c r="H786" s="106"/>
      <c r="I786" s="72"/>
      <c r="J786" s="21"/>
      <c r="K786" s="21"/>
      <c r="L786" s="21"/>
      <c r="M786" s="22"/>
      <c r="N786" s="22"/>
      <c r="O786" s="22"/>
      <c r="P786" s="22"/>
      <c r="Q786" s="22"/>
      <c r="R786" s="23"/>
      <c r="S786" s="22"/>
      <c r="T786" s="22"/>
      <c r="U786" s="22"/>
      <c r="V786" s="22"/>
      <c r="W786" s="24"/>
      <c r="X786" s="24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22"/>
      <c r="AJ786" s="22"/>
      <c r="AK786" s="22"/>
      <c r="AL786" s="22"/>
      <c r="AM786" s="22"/>
      <c r="AN786" s="22"/>
      <c r="AO786" s="22"/>
      <c r="AP786" s="22"/>
      <c r="AQ786" s="22"/>
      <c r="AR786" s="22"/>
      <c r="AS786" s="22"/>
      <c r="AT786" s="22"/>
      <c r="AU786" s="22"/>
      <c r="AV786" s="22"/>
      <c r="AW786" s="22"/>
      <c r="AX786" s="22"/>
      <c r="AY786" s="22"/>
      <c r="AZ786" s="22"/>
      <c r="BA786" s="22"/>
      <c r="BB786" s="22"/>
      <c r="BC786" s="22"/>
      <c r="BD786" s="22"/>
      <c r="BE786" s="22"/>
      <c r="BF786" s="22"/>
      <c r="BG786" s="22"/>
      <c r="BH786" s="22"/>
      <c r="BI786" s="22"/>
    </row>
    <row r="787">
      <c r="A787" s="25"/>
      <c r="B787" s="50"/>
      <c r="C787" s="56"/>
      <c r="D787" s="120"/>
      <c r="E787" s="53"/>
      <c r="H787" s="106"/>
      <c r="I787" s="72"/>
      <c r="J787" s="21"/>
      <c r="K787" s="21"/>
      <c r="L787" s="21"/>
      <c r="M787" s="22"/>
      <c r="N787" s="22"/>
      <c r="O787" s="22"/>
      <c r="P787" s="22"/>
      <c r="Q787" s="22"/>
      <c r="R787" s="23"/>
      <c r="S787" s="22"/>
      <c r="T787" s="22"/>
      <c r="U787" s="22"/>
      <c r="V787" s="22"/>
      <c r="W787" s="24"/>
      <c r="X787" s="24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  <c r="AI787" s="22"/>
      <c r="AJ787" s="22"/>
      <c r="AK787" s="22"/>
      <c r="AL787" s="22"/>
      <c r="AM787" s="22"/>
      <c r="AN787" s="22"/>
      <c r="AO787" s="22"/>
      <c r="AP787" s="22"/>
      <c r="AQ787" s="22"/>
      <c r="AR787" s="22"/>
      <c r="AS787" s="22"/>
      <c r="AT787" s="22"/>
      <c r="AU787" s="22"/>
      <c r="AV787" s="22"/>
      <c r="AW787" s="22"/>
      <c r="AX787" s="22"/>
      <c r="AY787" s="22"/>
      <c r="AZ787" s="22"/>
      <c r="BA787" s="22"/>
      <c r="BB787" s="22"/>
      <c r="BC787" s="22"/>
      <c r="BD787" s="22"/>
      <c r="BE787" s="22"/>
      <c r="BF787" s="22"/>
      <c r="BG787" s="22"/>
      <c r="BH787" s="22"/>
      <c r="BI787" s="22"/>
    </row>
    <row r="788">
      <c r="A788" s="25"/>
      <c r="B788" s="50"/>
      <c r="C788" s="56"/>
      <c r="D788" s="120"/>
      <c r="E788" s="53"/>
      <c r="H788" s="106"/>
      <c r="I788" s="72"/>
      <c r="J788" s="21"/>
      <c r="K788" s="21"/>
      <c r="L788" s="21"/>
      <c r="M788" s="22"/>
      <c r="N788" s="22"/>
      <c r="O788" s="22"/>
      <c r="P788" s="22"/>
      <c r="Q788" s="22"/>
      <c r="R788" s="23"/>
      <c r="S788" s="22"/>
      <c r="T788" s="22"/>
      <c r="U788" s="22"/>
      <c r="V788" s="22"/>
      <c r="W788" s="24"/>
      <c r="X788" s="24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22"/>
      <c r="AJ788" s="22"/>
      <c r="AK788" s="22"/>
      <c r="AL788" s="22"/>
      <c r="AM788" s="22"/>
      <c r="AN788" s="22"/>
      <c r="AO788" s="22"/>
      <c r="AP788" s="22"/>
      <c r="AQ788" s="22"/>
      <c r="AR788" s="22"/>
      <c r="AS788" s="22"/>
      <c r="AT788" s="22"/>
      <c r="AU788" s="22"/>
      <c r="AV788" s="22"/>
      <c r="AW788" s="22"/>
      <c r="AX788" s="22"/>
      <c r="AY788" s="22"/>
      <c r="AZ788" s="22"/>
      <c r="BA788" s="22"/>
      <c r="BB788" s="22"/>
      <c r="BC788" s="22"/>
      <c r="BD788" s="22"/>
      <c r="BE788" s="22"/>
      <c r="BF788" s="22"/>
      <c r="BG788" s="22"/>
      <c r="BH788" s="22"/>
      <c r="BI788" s="22"/>
    </row>
    <row r="789">
      <c r="A789" s="25"/>
      <c r="B789" s="50"/>
      <c r="C789" s="56"/>
      <c r="D789" s="120"/>
      <c r="E789" s="53"/>
      <c r="H789" s="106"/>
      <c r="I789" s="72"/>
      <c r="J789" s="21"/>
      <c r="K789" s="21"/>
      <c r="L789" s="21"/>
      <c r="M789" s="22"/>
      <c r="N789" s="22"/>
      <c r="O789" s="22"/>
      <c r="P789" s="22"/>
      <c r="Q789" s="22"/>
      <c r="R789" s="23"/>
      <c r="S789" s="22"/>
      <c r="T789" s="22"/>
      <c r="U789" s="22"/>
      <c r="V789" s="22"/>
      <c r="W789" s="24"/>
      <c r="X789" s="24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  <c r="AI789" s="22"/>
      <c r="AJ789" s="22"/>
      <c r="AK789" s="22"/>
      <c r="AL789" s="22"/>
      <c r="AM789" s="22"/>
      <c r="AN789" s="22"/>
      <c r="AO789" s="22"/>
      <c r="AP789" s="22"/>
      <c r="AQ789" s="22"/>
      <c r="AR789" s="22"/>
      <c r="AS789" s="22"/>
      <c r="AT789" s="22"/>
      <c r="AU789" s="22"/>
      <c r="AV789" s="22"/>
      <c r="AW789" s="22"/>
      <c r="AX789" s="22"/>
      <c r="AY789" s="22"/>
      <c r="AZ789" s="22"/>
      <c r="BA789" s="22"/>
      <c r="BB789" s="22"/>
      <c r="BC789" s="22"/>
      <c r="BD789" s="22"/>
      <c r="BE789" s="22"/>
      <c r="BF789" s="22"/>
      <c r="BG789" s="22"/>
      <c r="BH789" s="22"/>
      <c r="BI789" s="22"/>
    </row>
    <row r="790">
      <c r="A790" s="25"/>
      <c r="B790" s="50"/>
      <c r="C790" s="56"/>
      <c r="D790" s="120"/>
      <c r="E790" s="53"/>
      <c r="H790" s="106"/>
      <c r="I790" s="72"/>
      <c r="J790" s="21"/>
      <c r="K790" s="21"/>
      <c r="L790" s="21"/>
      <c r="M790" s="22"/>
      <c r="N790" s="22"/>
      <c r="O790" s="22"/>
      <c r="P790" s="22"/>
      <c r="Q790" s="22"/>
      <c r="R790" s="23"/>
      <c r="S790" s="22"/>
      <c r="T790" s="22"/>
      <c r="U790" s="22"/>
      <c r="V790" s="22"/>
      <c r="W790" s="24"/>
      <c r="X790" s="24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22"/>
      <c r="AJ790" s="22"/>
      <c r="AK790" s="22"/>
      <c r="AL790" s="22"/>
      <c r="AM790" s="22"/>
      <c r="AN790" s="22"/>
      <c r="AO790" s="22"/>
      <c r="AP790" s="22"/>
      <c r="AQ790" s="22"/>
      <c r="AR790" s="22"/>
      <c r="AS790" s="22"/>
      <c r="AT790" s="22"/>
      <c r="AU790" s="22"/>
      <c r="AV790" s="22"/>
      <c r="AW790" s="22"/>
      <c r="AX790" s="22"/>
      <c r="AY790" s="22"/>
      <c r="AZ790" s="22"/>
      <c r="BA790" s="22"/>
      <c r="BB790" s="22"/>
      <c r="BC790" s="22"/>
      <c r="BD790" s="22"/>
      <c r="BE790" s="22"/>
      <c r="BF790" s="22"/>
      <c r="BG790" s="22"/>
      <c r="BH790" s="22"/>
      <c r="BI790" s="22"/>
    </row>
    <row r="791">
      <c r="A791" s="25"/>
      <c r="B791" s="50"/>
      <c r="C791" s="56"/>
      <c r="D791" s="120"/>
      <c r="E791" s="53"/>
      <c r="H791" s="106"/>
      <c r="I791" s="72"/>
      <c r="J791" s="21"/>
      <c r="K791" s="21"/>
      <c r="L791" s="21"/>
      <c r="M791" s="22"/>
      <c r="N791" s="22"/>
      <c r="O791" s="22"/>
      <c r="P791" s="22"/>
      <c r="Q791" s="22"/>
      <c r="R791" s="23"/>
      <c r="S791" s="22"/>
      <c r="T791" s="22"/>
      <c r="U791" s="22"/>
      <c r="V791" s="22"/>
      <c r="W791" s="24"/>
      <c r="X791" s="24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2"/>
      <c r="AL791" s="22"/>
      <c r="AM791" s="22"/>
      <c r="AN791" s="22"/>
      <c r="AO791" s="22"/>
      <c r="AP791" s="22"/>
      <c r="AQ791" s="22"/>
      <c r="AR791" s="22"/>
      <c r="AS791" s="22"/>
      <c r="AT791" s="22"/>
      <c r="AU791" s="22"/>
      <c r="AV791" s="22"/>
      <c r="AW791" s="22"/>
      <c r="AX791" s="22"/>
      <c r="AY791" s="22"/>
      <c r="AZ791" s="22"/>
      <c r="BA791" s="22"/>
      <c r="BB791" s="22"/>
      <c r="BC791" s="22"/>
      <c r="BD791" s="22"/>
      <c r="BE791" s="22"/>
      <c r="BF791" s="22"/>
      <c r="BG791" s="22"/>
      <c r="BH791" s="22"/>
      <c r="BI791" s="22"/>
    </row>
    <row r="792">
      <c r="A792" s="25"/>
      <c r="B792" s="50"/>
      <c r="C792" s="56"/>
      <c r="D792" s="120"/>
      <c r="E792" s="53"/>
      <c r="H792" s="106"/>
      <c r="I792" s="72"/>
      <c r="J792" s="21"/>
      <c r="K792" s="21"/>
      <c r="L792" s="21"/>
      <c r="M792" s="22"/>
      <c r="N792" s="22"/>
      <c r="O792" s="22"/>
      <c r="P792" s="22"/>
      <c r="Q792" s="22"/>
      <c r="R792" s="23"/>
      <c r="S792" s="22"/>
      <c r="T792" s="22"/>
      <c r="U792" s="22"/>
      <c r="V792" s="22"/>
      <c r="W792" s="24"/>
      <c r="X792" s="24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2"/>
      <c r="AL792" s="22"/>
      <c r="AM792" s="22"/>
      <c r="AN792" s="22"/>
      <c r="AO792" s="22"/>
      <c r="AP792" s="22"/>
      <c r="AQ792" s="22"/>
      <c r="AR792" s="22"/>
      <c r="AS792" s="22"/>
      <c r="AT792" s="22"/>
      <c r="AU792" s="22"/>
      <c r="AV792" s="22"/>
      <c r="AW792" s="22"/>
      <c r="AX792" s="22"/>
      <c r="AY792" s="22"/>
      <c r="AZ792" s="22"/>
      <c r="BA792" s="22"/>
      <c r="BB792" s="22"/>
      <c r="BC792" s="22"/>
      <c r="BD792" s="22"/>
      <c r="BE792" s="22"/>
      <c r="BF792" s="22"/>
      <c r="BG792" s="22"/>
      <c r="BH792" s="22"/>
      <c r="BI792" s="22"/>
    </row>
    <row r="793">
      <c r="A793" s="25"/>
      <c r="B793" s="50"/>
      <c r="C793" s="56"/>
      <c r="D793" s="120"/>
      <c r="E793" s="53"/>
      <c r="H793" s="106"/>
      <c r="I793" s="72"/>
      <c r="J793" s="21"/>
      <c r="K793" s="21"/>
      <c r="L793" s="21"/>
      <c r="M793" s="22"/>
      <c r="N793" s="22"/>
      <c r="O793" s="22"/>
      <c r="P793" s="22"/>
      <c r="Q793" s="22"/>
      <c r="R793" s="23"/>
      <c r="S793" s="22"/>
      <c r="T793" s="22"/>
      <c r="U793" s="22"/>
      <c r="V793" s="22"/>
      <c r="W793" s="24"/>
      <c r="X793" s="24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2"/>
      <c r="AL793" s="22"/>
      <c r="AM793" s="22"/>
      <c r="AN793" s="22"/>
      <c r="AO793" s="22"/>
      <c r="AP793" s="22"/>
      <c r="AQ793" s="22"/>
      <c r="AR793" s="22"/>
      <c r="AS793" s="22"/>
      <c r="AT793" s="22"/>
      <c r="AU793" s="22"/>
      <c r="AV793" s="22"/>
      <c r="AW793" s="22"/>
      <c r="AX793" s="22"/>
      <c r="AY793" s="22"/>
      <c r="AZ793" s="22"/>
      <c r="BA793" s="22"/>
      <c r="BB793" s="22"/>
      <c r="BC793" s="22"/>
      <c r="BD793" s="22"/>
      <c r="BE793" s="22"/>
      <c r="BF793" s="22"/>
      <c r="BG793" s="22"/>
      <c r="BH793" s="22"/>
      <c r="BI793" s="22"/>
    </row>
    <row r="794">
      <c r="A794" s="25"/>
      <c r="B794" s="50"/>
      <c r="C794" s="56"/>
      <c r="D794" s="120"/>
      <c r="E794" s="53"/>
      <c r="H794" s="106"/>
      <c r="I794" s="72"/>
      <c r="J794" s="21"/>
      <c r="K794" s="21"/>
      <c r="L794" s="21"/>
      <c r="M794" s="22"/>
      <c r="N794" s="22"/>
      <c r="O794" s="22"/>
      <c r="P794" s="22"/>
      <c r="Q794" s="22"/>
      <c r="R794" s="23"/>
      <c r="S794" s="22"/>
      <c r="T794" s="22"/>
      <c r="U794" s="22"/>
      <c r="V794" s="22"/>
      <c r="W794" s="24"/>
      <c r="X794" s="24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2"/>
      <c r="AL794" s="22"/>
      <c r="AM794" s="22"/>
      <c r="AN794" s="22"/>
      <c r="AO794" s="22"/>
      <c r="AP794" s="22"/>
      <c r="AQ794" s="22"/>
      <c r="AR794" s="22"/>
      <c r="AS794" s="22"/>
      <c r="AT794" s="22"/>
      <c r="AU794" s="22"/>
      <c r="AV794" s="22"/>
      <c r="AW794" s="22"/>
      <c r="AX794" s="22"/>
      <c r="AY794" s="22"/>
      <c r="AZ794" s="22"/>
      <c r="BA794" s="22"/>
      <c r="BB794" s="22"/>
      <c r="BC794" s="22"/>
      <c r="BD794" s="22"/>
      <c r="BE794" s="22"/>
      <c r="BF794" s="22"/>
      <c r="BG794" s="22"/>
      <c r="BH794" s="22"/>
      <c r="BI794" s="22"/>
    </row>
    <row r="795">
      <c r="A795" s="25"/>
      <c r="B795" s="50"/>
      <c r="C795" s="56"/>
      <c r="D795" s="120"/>
      <c r="E795" s="53"/>
      <c r="H795" s="106"/>
      <c r="I795" s="72"/>
      <c r="J795" s="21"/>
      <c r="K795" s="21"/>
      <c r="L795" s="21"/>
      <c r="M795" s="22"/>
      <c r="N795" s="22"/>
      <c r="O795" s="22"/>
      <c r="P795" s="22"/>
      <c r="Q795" s="22"/>
      <c r="R795" s="23"/>
      <c r="S795" s="22"/>
      <c r="T795" s="22"/>
      <c r="U795" s="22"/>
      <c r="V795" s="22"/>
      <c r="W795" s="24"/>
      <c r="X795" s="24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2"/>
      <c r="AL795" s="22"/>
      <c r="AM795" s="22"/>
      <c r="AN795" s="22"/>
      <c r="AO795" s="22"/>
      <c r="AP795" s="22"/>
      <c r="AQ795" s="22"/>
      <c r="AR795" s="22"/>
      <c r="AS795" s="22"/>
      <c r="AT795" s="22"/>
      <c r="AU795" s="22"/>
      <c r="AV795" s="22"/>
      <c r="AW795" s="22"/>
      <c r="AX795" s="22"/>
      <c r="AY795" s="22"/>
      <c r="AZ795" s="22"/>
      <c r="BA795" s="22"/>
      <c r="BB795" s="22"/>
      <c r="BC795" s="22"/>
      <c r="BD795" s="22"/>
      <c r="BE795" s="22"/>
      <c r="BF795" s="22"/>
      <c r="BG795" s="22"/>
      <c r="BH795" s="22"/>
      <c r="BI795" s="22"/>
    </row>
    <row r="796">
      <c r="A796" s="25"/>
      <c r="B796" s="50"/>
      <c r="C796" s="56"/>
      <c r="D796" s="120"/>
      <c r="E796" s="53"/>
      <c r="H796" s="106"/>
      <c r="I796" s="72"/>
      <c r="J796" s="21"/>
      <c r="K796" s="21"/>
      <c r="L796" s="21"/>
      <c r="M796" s="22"/>
      <c r="N796" s="22"/>
      <c r="O796" s="22"/>
      <c r="P796" s="22"/>
      <c r="Q796" s="22"/>
      <c r="R796" s="23"/>
      <c r="S796" s="22"/>
      <c r="T796" s="22"/>
      <c r="U796" s="22"/>
      <c r="V796" s="22"/>
      <c r="W796" s="24"/>
      <c r="X796" s="24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2"/>
      <c r="AL796" s="22"/>
      <c r="AM796" s="22"/>
      <c r="AN796" s="22"/>
      <c r="AO796" s="22"/>
      <c r="AP796" s="22"/>
      <c r="AQ796" s="22"/>
      <c r="AR796" s="22"/>
      <c r="AS796" s="22"/>
      <c r="AT796" s="22"/>
      <c r="AU796" s="22"/>
      <c r="AV796" s="22"/>
      <c r="AW796" s="22"/>
      <c r="AX796" s="22"/>
      <c r="AY796" s="22"/>
      <c r="AZ796" s="22"/>
      <c r="BA796" s="22"/>
      <c r="BB796" s="22"/>
      <c r="BC796" s="22"/>
      <c r="BD796" s="22"/>
      <c r="BE796" s="22"/>
      <c r="BF796" s="22"/>
      <c r="BG796" s="22"/>
      <c r="BH796" s="22"/>
      <c r="BI796" s="22"/>
    </row>
    <row r="797">
      <c r="A797" s="25"/>
      <c r="B797" s="50"/>
      <c r="C797" s="56"/>
      <c r="D797" s="120"/>
      <c r="E797" s="53"/>
      <c r="H797" s="106"/>
      <c r="I797" s="72"/>
      <c r="J797" s="21"/>
      <c r="K797" s="21"/>
      <c r="L797" s="21"/>
      <c r="M797" s="22"/>
      <c r="N797" s="22"/>
      <c r="O797" s="22"/>
      <c r="P797" s="22"/>
      <c r="Q797" s="22"/>
      <c r="R797" s="23"/>
      <c r="S797" s="22"/>
      <c r="T797" s="22"/>
      <c r="U797" s="22"/>
      <c r="V797" s="22"/>
      <c r="W797" s="24"/>
      <c r="X797" s="24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2"/>
      <c r="AL797" s="22"/>
      <c r="AM797" s="22"/>
      <c r="AN797" s="22"/>
      <c r="AO797" s="22"/>
      <c r="AP797" s="22"/>
      <c r="AQ797" s="22"/>
      <c r="AR797" s="22"/>
      <c r="AS797" s="22"/>
      <c r="AT797" s="22"/>
      <c r="AU797" s="22"/>
      <c r="AV797" s="22"/>
      <c r="AW797" s="22"/>
      <c r="AX797" s="22"/>
      <c r="AY797" s="22"/>
      <c r="AZ797" s="22"/>
      <c r="BA797" s="22"/>
      <c r="BB797" s="22"/>
      <c r="BC797" s="22"/>
      <c r="BD797" s="22"/>
      <c r="BE797" s="22"/>
      <c r="BF797" s="22"/>
      <c r="BG797" s="22"/>
      <c r="BH797" s="22"/>
      <c r="BI797" s="22"/>
    </row>
    <row r="798">
      <c r="A798" s="25"/>
      <c r="B798" s="50"/>
      <c r="C798" s="56"/>
      <c r="D798" s="120"/>
      <c r="E798" s="53"/>
      <c r="H798" s="106"/>
      <c r="I798" s="72"/>
      <c r="J798" s="21"/>
      <c r="K798" s="21"/>
      <c r="L798" s="21"/>
      <c r="M798" s="22"/>
      <c r="N798" s="22"/>
      <c r="O798" s="22"/>
      <c r="P798" s="22"/>
      <c r="Q798" s="22"/>
      <c r="R798" s="23"/>
      <c r="S798" s="22"/>
      <c r="T798" s="22"/>
      <c r="U798" s="22"/>
      <c r="V798" s="22"/>
      <c r="W798" s="24"/>
      <c r="X798" s="24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2"/>
      <c r="AL798" s="22"/>
      <c r="AM798" s="22"/>
      <c r="AN798" s="22"/>
      <c r="AO798" s="22"/>
      <c r="AP798" s="22"/>
      <c r="AQ798" s="22"/>
      <c r="AR798" s="22"/>
      <c r="AS798" s="22"/>
      <c r="AT798" s="22"/>
      <c r="AU798" s="22"/>
      <c r="AV798" s="22"/>
      <c r="AW798" s="22"/>
      <c r="AX798" s="22"/>
      <c r="AY798" s="22"/>
      <c r="AZ798" s="22"/>
      <c r="BA798" s="22"/>
      <c r="BB798" s="22"/>
      <c r="BC798" s="22"/>
      <c r="BD798" s="22"/>
      <c r="BE798" s="22"/>
      <c r="BF798" s="22"/>
      <c r="BG798" s="22"/>
      <c r="BH798" s="22"/>
      <c r="BI798" s="22"/>
    </row>
    <row r="799">
      <c r="A799" s="25"/>
      <c r="B799" s="50"/>
      <c r="C799" s="56"/>
      <c r="D799" s="120"/>
      <c r="E799" s="53"/>
      <c r="H799" s="106"/>
      <c r="I799" s="72"/>
      <c r="J799" s="21"/>
      <c r="K799" s="21"/>
      <c r="L799" s="21"/>
      <c r="M799" s="22"/>
      <c r="N799" s="22"/>
      <c r="O799" s="22"/>
      <c r="P799" s="22"/>
      <c r="Q799" s="22"/>
      <c r="R799" s="23"/>
      <c r="S799" s="22"/>
      <c r="T799" s="22"/>
      <c r="U799" s="22"/>
      <c r="V799" s="22"/>
      <c r="W799" s="24"/>
      <c r="X799" s="24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2"/>
      <c r="AL799" s="22"/>
      <c r="AM799" s="22"/>
      <c r="AN799" s="22"/>
      <c r="AO799" s="22"/>
      <c r="AP799" s="22"/>
      <c r="AQ799" s="22"/>
      <c r="AR799" s="22"/>
      <c r="AS799" s="22"/>
      <c r="AT799" s="22"/>
      <c r="AU799" s="22"/>
      <c r="AV799" s="22"/>
      <c r="AW799" s="22"/>
      <c r="AX799" s="22"/>
      <c r="AY799" s="22"/>
      <c r="AZ799" s="22"/>
      <c r="BA799" s="22"/>
      <c r="BB799" s="22"/>
      <c r="BC799" s="22"/>
      <c r="BD799" s="22"/>
      <c r="BE799" s="22"/>
      <c r="BF799" s="22"/>
      <c r="BG799" s="22"/>
      <c r="BH799" s="22"/>
      <c r="BI799" s="22"/>
    </row>
    <row r="800">
      <c r="A800" s="25"/>
      <c r="B800" s="50"/>
      <c r="C800" s="56"/>
      <c r="D800" s="120"/>
      <c r="E800" s="53"/>
      <c r="H800" s="106"/>
      <c r="I800" s="72"/>
      <c r="J800" s="21"/>
      <c r="K800" s="21"/>
      <c r="L800" s="21"/>
      <c r="M800" s="22"/>
      <c r="N800" s="22"/>
      <c r="O800" s="22"/>
      <c r="P800" s="22"/>
      <c r="Q800" s="22"/>
      <c r="R800" s="23"/>
      <c r="S800" s="22"/>
      <c r="T800" s="22"/>
      <c r="U800" s="22"/>
      <c r="V800" s="22"/>
      <c r="W800" s="24"/>
      <c r="X800" s="24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2"/>
      <c r="AL800" s="22"/>
      <c r="AM800" s="22"/>
      <c r="AN800" s="22"/>
      <c r="AO800" s="22"/>
      <c r="AP800" s="22"/>
      <c r="AQ800" s="22"/>
      <c r="AR800" s="22"/>
      <c r="AS800" s="22"/>
      <c r="AT800" s="22"/>
      <c r="AU800" s="22"/>
      <c r="AV800" s="22"/>
      <c r="AW800" s="22"/>
      <c r="AX800" s="22"/>
      <c r="AY800" s="22"/>
      <c r="AZ800" s="22"/>
      <c r="BA800" s="22"/>
      <c r="BB800" s="22"/>
      <c r="BC800" s="22"/>
      <c r="BD800" s="22"/>
      <c r="BE800" s="22"/>
      <c r="BF800" s="22"/>
      <c r="BG800" s="22"/>
      <c r="BH800" s="22"/>
      <c r="BI800" s="22"/>
    </row>
    <row r="801">
      <c r="A801" s="25"/>
      <c r="B801" s="50"/>
      <c r="C801" s="56"/>
      <c r="D801" s="120"/>
      <c r="E801" s="53"/>
      <c r="H801" s="106"/>
      <c r="I801" s="72"/>
      <c r="J801" s="21"/>
      <c r="K801" s="21"/>
      <c r="L801" s="21"/>
      <c r="M801" s="22"/>
      <c r="N801" s="22"/>
      <c r="O801" s="22"/>
      <c r="P801" s="22"/>
      <c r="Q801" s="22"/>
      <c r="R801" s="23"/>
      <c r="S801" s="22"/>
      <c r="T801" s="22"/>
      <c r="U801" s="22"/>
      <c r="V801" s="22"/>
      <c r="W801" s="24"/>
      <c r="X801" s="24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2"/>
      <c r="AL801" s="22"/>
      <c r="AM801" s="22"/>
      <c r="AN801" s="22"/>
      <c r="AO801" s="22"/>
      <c r="AP801" s="22"/>
      <c r="AQ801" s="22"/>
      <c r="AR801" s="22"/>
      <c r="AS801" s="22"/>
      <c r="AT801" s="22"/>
      <c r="AU801" s="22"/>
      <c r="AV801" s="22"/>
      <c r="AW801" s="22"/>
      <c r="AX801" s="22"/>
      <c r="AY801" s="22"/>
      <c r="AZ801" s="22"/>
      <c r="BA801" s="22"/>
      <c r="BB801" s="22"/>
      <c r="BC801" s="22"/>
      <c r="BD801" s="22"/>
      <c r="BE801" s="22"/>
      <c r="BF801" s="22"/>
      <c r="BG801" s="22"/>
      <c r="BH801" s="22"/>
      <c r="BI801" s="22"/>
    </row>
    <row r="802">
      <c r="A802" s="25"/>
      <c r="B802" s="50"/>
      <c r="C802" s="56"/>
      <c r="D802" s="120"/>
      <c r="E802" s="53"/>
      <c r="H802" s="106"/>
      <c r="I802" s="72"/>
      <c r="J802" s="21"/>
      <c r="K802" s="21"/>
      <c r="L802" s="21"/>
      <c r="M802" s="22"/>
      <c r="N802" s="22"/>
      <c r="O802" s="22"/>
      <c r="P802" s="22"/>
      <c r="Q802" s="22"/>
      <c r="R802" s="23"/>
      <c r="S802" s="22"/>
      <c r="T802" s="22"/>
      <c r="U802" s="22"/>
      <c r="V802" s="22"/>
      <c r="W802" s="24"/>
      <c r="X802" s="24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2"/>
      <c r="AL802" s="22"/>
      <c r="AM802" s="22"/>
      <c r="AN802" s="22"/>
      <c r="AO802" s="22"/>
      <c r="AP802" s="22"/>
      <c r="AQ802" s="22"/>
      <c r="AR802" s="22"/>
      <c r="AS802" s="22"/>
      <c r="AT802" s="22"/>
      <c r="AU802" s="22"/>
      <c r="AV802" s="22"/>
      <c r="AW802" s="22"/>
      <c r="AX802" s="22"/>
      <c r="AY802" s="22"/>
      <c r="AZ802" s="22"/>
      <c r="BA802" s="22"/>
      <c r="BB802" s="22"/>
      <c r="BC802" s="22"/>
      <c r="BD802" s="22"/>
      <c r="BE802" s="22"/>
      <c r="BF802" s="22"/>
      <c r="BG802" s="22"/>
      <c r="BH802" s="22"/>
      <c r="BI802" s="22"/>
    </row>
    <row r="803">
      <c r="A803" s="25"/>
      <c r="B803" s="50"/>
      <c r="C803" s="56"/>
      <c r="D803" s="120"/>
      <c r="E803" s="53"/>
      <c r="H803" s="106"/>
      <c r="I803" s="72"/>
      <c r="J803" s="21"/>
      <c r="K803" s="21"/>
      <c r="L803" s="21"/>
      <c r="M803" s="22"/>
      <c r="N803" s="22"/>
      <c r="O803" s="22"/>
      <c r="P803" s="22"/>
      <c r="Q803" s="22"/>
      <c r="R803" s="23"/>
      <c r="S803" s="22"/>
      <c r="T803" s="22"/>
      <c r="U803" s="22"/>
      <c r="V803" s="22"/>
      <c r="W803" s="24"/>
      <c r="X803" s="24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2"/>
      <c r="AL803" s="22"/>
      <c r="AM803" s="22"/>
      <c r="AN803" s="22"/>
      <c r="AO803" s="22"/>
      <c r="AP803" s="22"/>
      <c r="AQ803" s="22"/>
      <c r="AR803" s="22"/>
      <c r="AS803" s="22"/>
      <c r="AT803" s="22"/>
      <c r="AU803" s="22"/>
      <c r="AV803" s="22"/>
      <c r="AW803" s="22"/>
      <c r="AX803" s="22"/>
      <c r="AY803" s="22"/>
      <c r="AZ803" s="22"/>
      <c r="BA803" s="22"/>
      <c r="BB803" s="22"/>
      <c r="BC803" s="22"/>
      <c r="BD803" s="22"/>
      <c r="BE803" s="22"/>
      <c r="BF803" s="22"/>
      <c r="BG803" s="22"/>
      <c r="BH803" s="22"/>
      <c r="BI803" s="22"/>
    </row>
    <row r="804">
      <c r="A804" s="25"/>
      <c r="B804" s="50"/>
      <c r="C804" s="56"/>
      <c r="D804" s="120"/>
      <c r="E804" s="53"/>
      <c r="H804" s="106"/>
      <c r="I804" s="72"/>
      <c r="J804" s="21"/>
      <c r="K804" s="21"/>
      <c r="L804" s="21"/>
      <c r="M804" s="22"/>
      <c r="N804" s="22"/>
      <c r="O804" s="22"/>
      <c r="P804" s="22"/>
      <c r="Q804" s="22"/>
      <c r="R804" s="23"/>
      <c r="S804" s="22"/>
      <c r="T804" s="22"/>
      <c r="U804" s="22"/>
      <c r="V804" s="22"/>
      <c r="W804" s="24"/>
      <c r="X804" s="24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2"/>
      <c r="AL804" s="22"/>
      <c r="AM804" s="22"/>
      <c r="AN804" s="22"/>
      <c r="AO804" s="22"/>
      <c r="AP804" s="22"/>
      <c r="AQ804" s="22"/>
      <c r="AR804" s="22"/>
      <c r="AS804" s="22"/>
      <c r="AT804" s="22"/>
      <c r="AU804" s="22"/>
      <c r="AV804" s="22"/>
      <c r="AW804" s="22"/>
      <c r="AX804" s="22"/>
      <c r="AY804" s="22"/>
      <c r="AZ804" s="22"/>
      <c r="BA804" s="22"/>
      <c r="BB804" s="22"/>
      <c r="BC804" s="22"/>
      <c r="BD804" s="22"/>
      <c r="BE804" s="22"/>
      <c r="BF804" s="22"/>
      <c r="BG804" s="22"/>
      <c r="BH804" s="22"/>
      <c r="BI804" s="22"/>
    </row>
    <row r="805">
      <c r="A805" s="25"/>
      <c r="B805" s="50"/>
      <c r="C805" s="56"/>
      <c r="D805" s="120"/>
      <c r="E805" s="53"/>
      <c r="H805" s="106"/>
      <c r="I805" s="72"/>
      <c r="J805" s="21"/>
      <c r="K805" s="21"/>
      <c r="L805" s="21"/>
      <c r="M805" s="22"/>
      <c r="N805" s="22"/>
      <c r="O805" s="22"/>
      <c r="P805" s="22"/>
      <c r="Q805" s="22"/>
      <c r="R805" s="23"/>
      <c r="S805" s="22"/>
      <c r="T805" s="22"/>
      <c r="U805" s="22"/>
      <c r="V805" s="22"/>
      <c r="W805" s="24"/>
      <c r="X805" s="24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2"/>
      <c r="AL805" s="22"/>
      <c r="AM805" s="22"/>
      <c r="AN805" s="22"/>
      <c r="AO805" s="22"/>
      <c r="AP805" s="22"/>
      <c r="AQ805" s="22"/>
      <c r="AR805" s="22"/>
      <c r="AS805" s="22"/>
      <c r="AT805" s="22"/>
      <c r="AU805" s="22"/>
      <c r="AV805" s="22"/>
      <c r="AW805" s="22"/>
      <c r="AX805" s="22"/>
      <c r="AY805" s="22"/>
      <c r="AZ805" s="22"/>
      <c r="BA805" s="22"/>
      <c r="BB805" s="22"/>
      <c r="BC805" s="22"/>
      <c r="BD805" s="22"/>
      <c r="BE805" s="22"/>
      <c r="BF805" s="22"/>
      <c r="BG805" s="22"/>
      <c r="BH805" s="22"/>
      <c r="BI805" s="22"/>
    </row>
    <row r="806">
      <c r="A806" s="25"/>
      <c r="B806" s="50"/>
      <c r="C806" s="56"/>
      <c r="D806" s="120"/>
      <c r="E806" s="53"/>
      <c r="H806" s="106"/>
      <c r="I806" s="72"/>
      <c r="J806" s="21"/>
      <c r="K806" s="21"/>
      <c r="L806" s="21"/>
      <c r="M806" s="22"/>
      <c r="N806" s="22"/>
      <c r="O806" s="22"/>
      <c r="P806" s="22"/>
      <c r="Q806" s="22"/>
      <c r="R806" s="23"/>
      <c r="S806" s="22"/>
      <c r="T806" s="22"/>
      <c r="U806" s="22"/>
      <c r="V806" s="22"/>
      <c r="W806" s="24"/>
      <c r="X806" s="24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2"/>
      <c r="AL806" s="22"/>
      <c r="AM806" s="22"/>
      <c r="AN806" s="22"/>
      <c r="AO806" s="22"/>
      <c r="AP806" s="22"/>
      <c r="AQ806" s="22"/>
      <c r="AR806" s="22"/>
      <c r="AS806" s="22"/>
      <c r="AT806" s="22"/>
      <c r="AU806" s="22"/>
      <c r="AV806" s="22"/>
      <c r="AW806" s="22"/>
      <c r="AX806" s="22"/>
      <c r="AY806" s="22"/>
      <c r="AZ806" s="22"/>
      <c r="BA806" s="22"/>
      <c r="BB806" s="22"/>
      <c r="BC806" s="22"/>
      <c r="BD806" s="22"/>
      <c r="BE806" s="22"/>
      <c r="BF806" s="22"/>
      <c r="BG806" s="22"/>
      <c r="BH806" s="22"/>
      <c r="BI806" s="22"/>
    </row>
    <row r="807">
      <c r="A807" s="25"/>
      <c r="B807" s="50"/>
      <c r="C807" s="56"/>
      <c r="D807" s="120"/>
      <c r="E807" s="53"/>
      <c r="H807" s="106"/>
      <c r="I807" s="72"/>
      <c r="J807" s="21"/>
      <c r="K807" s="21"/>
      <c r="L807" s="21"/>
      <c r="M807" s="22"/>
      <c r="N807" s="22"/>
      <c r="O807" s="22"/>
      <c r="P807" s="22"/>
      <c r="Q807" s="22"/>
      <c r="R807" s="23"/>
      <c r="S807" s="22"/>
      <c r="T807" s="22"/>
      <c r="U807" s="22"/>
      <c r="V807" s="22"/>
      <c r="W807" s="24"/>
      <c r="X807" s="24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2"/>
      <c r="AL807" s="22"/>
      <c r="AM807" s="22"/>
      <c r="AN807" s="22"/>
      <c r="AO807" s="22"/>
      <c r="AP807" s="22"/>
      <c r="AQ807" s="22"/>
      <c r="AR807" s="22"/>
      <c r="AS807" s="22"/>
      <c r="AT807" s="22"/>
      <c r="AU807" s="22"/>
      <c r="AV807" s="22"/>
      <c r="AW807" s="22"/>
      <c r="AX807" s="22"/>
      <c r="AY807" s="22"/>
      <c r="AZ807" s="22"/>
      <c r="BA807" s="22"/>
      <c r="BB807" s="22"/>
      <c r="BC807" s="22"/>
      <c r="BD807" s="22"/>
      <c r="BE807" s="22"/>
      <c r="BF807" s="22"/>
      <c r="BG807" s="22"/>
      <c r="BH807" s="22"/>
      <c r="BI807" s="22"/>
    </row>
    <row r="808">
      <c r="A808" s="25"/>
      <c r="B808" s="50"/>
      <c r="C808" s="56"/>
      <c r="D808" s="120"/>
      <c r="E808" s="53"/>
      <c r="H808" s="106"/>
      <c r="I808" s="72"/>
      <c r="J808" s="21"/>
      <c r="K808" s="21"/>
      <c r="L808" s="21"/>
      <c r="M808" s="22"/>
      <c r="N808" s="22"/>
      <c r="O808" s="22"/>
      <c r="P808" s="22"/>
      <c r="Q808" s="22"/>
      <c r="R808" s="23"/>
      <c r="S808" s="22"/>
      <c r="T808" s="22"/>
      <c r="U808" s="22"/>
      <c r="V808" s="22"/>
      <c r="W808" s="24"/>
      <c r="X808" s="24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22"/>
      <c r="AJ808" s="22"/>
      <c r="AK808" s="22"/>
      <c r="AL808" s="22"/>
      <c r="AM808" s="22"/>
      <c r="AN808" s="22"/>
      <c r="AO808" s="22"/>
      <c r="AP808" s="22"/>
      <c r="AQ808" s="22"/>
      <c r="AR808" s="22"/>
      <c r="AS808" s="22"/>
      <c r="AT808" s="22"/>
      <c r="AU808" s="22"/>
      <c r="AV808" s="22"/>
      <c r="AW808" s="22"/>
      <c r="AX808" s="22"/>
      <c r="AY808" s="22"/>
      <c r="AZ808" s="22"/>
      <c r="BA808" s="22"/>
      <c r="BB808" s="22"/>
      <c r="BC808" s="22"/>
      <c r="BD808" s="22"/>
      <c r="BE808" s="22"/>
      <c r="BF808" s="22"/>
      <c r="BG808" s="22"/>
      <c r="BH808" s="22"/>
      <c r="BI808" s="22"/>
    </row>
    <row r="809">
      <c r="A809" s="25"/>
      <c r="B809" s="50"/>
      <c r="C809" s="56"/>
      <c r="D809" s="120"/>
      <c r="E809" s="53"/>
      <c r="H809" s="106"/>
      <c r="I809" s="72"/>
      <c r="J809" s="21"/>
      <c r="K809" s="21"/>
      <c r="L809" s="21"/>
      <c r="M809" s="22"/>
      <c r="N809" s="22"/>
      <c r="O809" s="22"/>
      <c r="P809" s="22"/>
      <c r="Q809" s="22"/>
      <c r="R809" s="23"/>
      <c r="S809" s="22"/>
      <c r="T809" s="22"/>
      <c r="U809" s="22"/>
      <c r="V809" s="22"/>
      <c r="W809" s="24"/>
      <c r="X809" s="24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22"/>
      <c r="AJ809" s="22"/>
      <c r="AK809" s="22"/>
      <c r="AL809" s="22"/>
      <c r="AM809" s="22"/>
      <c r="AN809" s="22"/>
      <c r="AO809" s="22"/>
      <c r="AP809" s="22"/>
      <c r="AQ809" s="22"/>
      <c r="AR809" s="22"/>
      <c r="AS809" s="22"/>
      <c r="AT809" s="22"/>
      <c r="AU809" s="22"/>
      <c r="AV809" s="22"/>
      <c r="AW809" s="22"/>
      <c r="AX809" s="22"/>
      <c r="AY809" s="22"/>
      <c r="AZ809" s="22"/>
      <c r="BA809" s="22"/>
      <c r="BB809" s="22"/>
      <c r="BC809" s="22"/>
      <c r="BD809" s="22"/>
      <c r="BE809" s="22"/>
      <c r="BF809" s="22"/>
      <c r="BG809" s="22"/>
      <c r="BH809" s="22"/>
      <c r="BI809" s="22"/>
    </row>
    <row r="810">
      <c r="A810" s="25"/>
      <c r="B810" s="50"/>
      <c r="C810" s="56"/>
      <c r="D810" s="120"/>
      <c r="E810" s="53"/>
      <c r="H810" s="106"/>
      <c r="I810" s="72"/>
      <c r="J810" s="21"/>
      <c r="K810" s="21"/>
      <c r="L810" s="21"/>
      <c r="M810" s="22"/>
      <c r="N810" s="22"/>
      <c r="O810" s="22"/>
      <c r="P810" s="22"/>
      <c r="Q810" s="22"/>
      <c r="R810" s="23"/>
      <c r="S810" s="22"/>
      <c r="T810" s="22"/>
      <c r="U810" s="22"/>
      <c r="V810" s="22"/>
      <c r="W810" s="24"/>
      <c r="X810" s="24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22"/>
      <c r="AJ810" s="22"/>
      <c r="AK810" s="22"/>
      <c r="AL810" s="22"/>
      <c r="AM810" s="22"/>
      <c r="AN810" s="22"/>
      <c r="AO810" s="22"/>
      <c r="AP810" s="22"/>
      <c r="AQ810" s="22"/>
      <c r="AR810" s="22"/>
      <c r="AS810" s="22"/>
      <c r="AT810" s="22"/>
      <c r="AU810" s="22"/>
      <c r="AV810" s="22"/>
      <c r="AW810" s="22"/>
      <c r="AX810" s="22"/>
      <c r="AY810" s="22"/>
      <c r="AZ810" s="22"/>
      <c r="BA810" s="22"/>
      <c r="BB810" s="22"/>
      <c r="BC810" s="22"/>
      <c r="BD810" s="22"/>
      <c r="BE810" s="22"/>
      <c r="BF810" s="22"/>
      <c r="BG810" s="22"/>
      <c r="BH810" s="22"/>
      <c r="BI810" s="22"/>
    </row>
    <row r="811">
      <c r="A811" s="25"/>
      <c r="B811" s="50"/>
      <c r="C811" s="56"/>
      <c r="D811" s="120"/>
      <c r="E811" s="53"/>
      <c r="H811" s="106"/>
      <c r="I811" s="72"/>
      <c r="J811" s="21"/>
      <c r="K811" s="21"/>
      <c r="L811" s="21"/>
      <c r="M811" s="22"/>
      <c r="N811" s="22"/>
      <c r="O811" s="22"/>
      <c r="P811" s="22"/>
      <c r="Q811" s="22"/>
      <c r="R811" s="23"/>
      <c r="S811" s="22"/>
      <c r="T811" s="22"/>
      <c r="U811" s="22"/>
      <c r="V811" s="22"/>
      <c r="W811" s="24"/>
      <c r="X811" s="24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  <c r="AI811" s="22"/>
      <c r="AJ811" s="22"/>
      <c r="AK811" s="22"/>
      <c r="AL811" s="22"/>
      <c r="AM811" s="22"/>
      <c r="AN811" s="22"/>
      <c r="AO811" s="22"/>
      <c r="AP811" s="22"/>
      <c r="AQ811" s="22"/>
      <c r="AR811" s="22"/>
      <c r="AS811" s="22"/>
      <c r="AT811" s="22"/>
      <c r="AU811" s="22"/>
      <c r="AV811" s="22"/>
      <c r="AW811" s="22"/>
      <c r="AX811" s="22"/>
      <c r="AY811" s="22"/>
      <c r="AZ811" s="22"/>
      <c r="BA811" s="22"/>
      <c r="BB811" s="22"/>
      <c r="BC811" s="22"/>
      <c r="BD811" s="22"/>
      <c r="BE811" s="22"/>
      <c r="BF811" s="22"/>
      <c r="BG811" s="22"/>
      <c r="BH811" s="22"/>
      <c r="BI811" s="22"/>
    </row>
    <row r="812">
      <c r="A812" s="25"/>
      <c r="B812" s="50"/>
      <c r="C812" s="56"/>
      <c r="D812" s="120"/>
      <c r="E812" s="53"/>
      <c r="H812" s="106"/>
      <c r="I812" s="72"/>
      <c r="J812" s="21"/>
      <c r="K812" s="21"/>
      <c r="L812" s="21"/>
      <c r="M812" s="22"/>
      <c r="N812" s="22"/>
      <c r="O812" s="22"/>
      <c r="P812" s="22"/>
      <c r="Q812" s="22"/>
      <c r="R812" s="23"/>
      <c r="S812" s="22"/>
      <c r="T812" s="22"/>
      <c r="U812" s="22"/>
      <c r="V812" s="22"/>
      <c r="W812" s="24"/>
      <c r="X812" s="24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  <c r="AJ812" s="22"/>
      <c r="AK812" s="22"/>
      <c r="AL812" s="22"/>
      <c r="AM812" s="22"/>
      <c r="AN812" s="22"/>
      <c r="AO812" s="22"/>
      <c r="AP812" s="22"/>
      <c r="AQ812" s="22"/>
      <c r="AR812" s="22"/>
      <c r="AS812" s="22"/>
      <c r="AT812" s="22"/>
      <c r="AU812" s="22"/>
      <c r="AV812" s="22"/>
      <c r="AW812" s="22"/>
      <c r="AX812" s="22"/>
      <c r="AY812" s="22"/>
      <c r="AZ812" s="22"/>
      <c r="BA812" s="22"/>
      <c r="BB812" s="22"/>
      <c r="BC812" s="22"/>
      <c r="BD812" s="22"/>
      <c r="BE812" s="22"/>
      <c r="BF812" s="22"/>
      <c r="BG812" s="22"/>
      <c r="BH812" s="22"/>
      <c r="BI812" s="22"/>
    </row>
    <row r="813">
      <c r="A813" s="25"/>
      <c r="B813" s="50"/>
      <c r="C813" s="56"/>
      <c r="D813" s="120"/>
      <c r="E813" s="53"/>
      <c r="H813" s="106"/>
      <c r="I813" s="72"/>
      <c r="J813" s="21"/>
      <c r="K813" s="21"/>
      <c r="L813" s="21"/>
      <c r="M813" s="22"/>
      <c r="N813" s="22"/>
      <c r="O813" s="22"/>
      <c r="P813" s="22"/>
      <c r="Q813" s="22"/>
      <c r="R813" s="23"/>
      <c r="S813" s="22"/>
      <c r="T813" s="22"/>
      <c r="U813" s="22"/>
      <c r="V813" s="22"/>
      <c r="W813" s="24"/>
      <c r="X813" s="24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  <c r="AI813" s="22"/>
      <c r="AJ813" s="22"/>
      <c r="AK813" s="22"/>
      <c r="AL813" s="22"/>
      <c r="AM813" s="22"/>
      <c r="AN813" s="22"/>
      <c r="AO813" s="22"/>
      <c r="AP813" s="22"/>
      <c r="AQ813" s="22"/>
      <c r="AR813" s="22"/>
      <c r="AS813" s="22"/>
      <c r="AT813" s="22"/>
      <c r="AU813" s="22"/>
      <c r="AV813" s="22"/>
      <c r="AW813" s="22"/>
      <c r="AX813" s="22"/>
      <c r="AY813" s="22"/>
      <c r="AZ813" s="22"/>
      <c r="BA813" s="22"/>
      <c r="BB813" s="22"/>
      <c r="BC813" s="22"/>
      <c r="BD813" s="22"/>
      <c r="BE813" s="22"/>
      <c r="BF813" s="22"/>
      <c r="BG813" s="22"/>
      <c r="BH813" s="22"/>
      <c r="BI813" s="22"/>
    </row>
    <row r="814">
      <c r="A814" s="25"/>
      <c r="B814" s="50"/>
      <c r="C814" s="56"/>
      <c r="D814" s="120"/>
      <c r="E814" s="53"/>
      <c r="H814" s="106"/>
      <c r="I814" s="72"/>
      <c r="J814" s="21"/>
      <c r="K814" s="21"/>
      <c r="L814" s="21"/>
      <c r="M814" s="22"/>
      <c r="N814" s="22"/>
      <c r="O814" s="22"/>
      <c r="P814" s="22"/>
      <c r="Q814" s="22"/>
      <c r="R814" s="23"/>
      <c r="S814" s="22"/>
      <c r="T814" s="22"/>
      <c r="U814" s="22"/>
      <c r="V814" s="22"/>
      <c r="W814" s="24"/>
      <c r="X814" s="24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  <c r="AJ814" s="22"/>
      <c r="AK814" s="22"/>
      <c r="AL814" s="22"/>
      <c r="AM814" s="22"/>
      <c r="AN814" s="22"/>
      <c r="AO814" s="22"/>
      <c r="AP814" s="22"/>
      <c r="AQ814" s="22"/>
      <c r="AR814" s="22"/>
      <c r="AS814" s="22"/>
      <c r="AT814" s="22"/>
      <c r="AU814" s="22"/>
      <c r="AV814" s="22"/>
      <c r="AW814" s="22"/>
      <c r="AX814" s="22"/>
      <c r="AY814" s="22"/>
      <c r="AZ814" s="22"/>
      <c r="BA814" s="22"/>
      <c r="BB814" s="22"/>
      <c r="BC814" s="22"/>
      <c r="BD814" s="22"/>
      <c r="BE814" s="22"/>
      <c r="BF814" s="22"/>
      <c r="BG814" s="22"/>
      <c r="BH814" s="22"/>
      <c r="BI814" s="22"/>
    </row>
    <row r="815">
      <c r="A815" s="25"/>
      <c r="B815" s="50"/>
      <c r="C815" s="56"/>
      <c r="D815" s="120"/>
      <c r="E815" s="53"/>
      <c r="H815" s="106"/>
      <c r="I815" s="72"/>
      <c r="J815" s="21"/>
      <c r="K815" s="21"/>
      <c r="L815" s="21"/>
      <c r="M815" s="22"/>
      <c r="N815" s="22"/>
      <c r="O815" s="22"/>
      <c r="P815" s="22"/>
      <c r="Q815" s="22"/>
      <c r="R815" s="23"/>
      <c r="S815" s="22"/>
      <c r="T815" s="22"/>
      <c r="U815" s="22"/>
      <c r="V815" s="22"/>
      <c r="W815" s="24"/>
      <c r="X815" s="24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  <c r="AI815" s="22"/>
      <c r="AJ815" s="22"/>
      <c r="AK815" s="22"/>
      <c r="AL815" s="22"/>
      <c r="AM815" s="22"/>
      <c r="AN815" s="22"/>
      <c r="AO815" s="22"/>
      <c r="AP815" s="22"/>
      <c r="AQ815" s="22"/>
      <c r="AR815" s="22"/>
      <c r="AS815" s="22"/>
      <c r="AT815" s="22"/>
      <c r="AU815" s="22"/>
      <c r="AV815" s="22"/>
      <c r="AW815" s="22"/>
      <c r="AX815" s="22"/>
      <c r="AY815" s="22"/>
      <c r="AZ815" s="22"/>
      <c r="BA815" s="22"/>
      <c r="BB815" s="22"/>
      <c r="BC815" s="22"/>
      <c r="BD815" s="22"/>
      <c r="BE815" s="22"/>
      <c r="BF815" s="22"/>
      <c r="BG815" s="22"/>
      <c r="BH815" s="22"/>
      <c r="BI815" s="22"/>
    </row>
    <row r="816">
      <c r="A816" s="25"/>
      <c r="B816" s="50"/>
      <c r="C816" s="56"/>
      <c r="D816" s="120"/>
      <c r="E816" s="53"/>
      <c r="H816" s="106"/>
      <c r="I816" s="72"/>
      <c r="J816" s="21"/>
      <c r="K816" s="21"/>
      <c r="L816" s="21"/>
      <c r="M816" s="22"/>
      <c r="N816" s="22"/>
      <c r="O816" s="22"/>
      <c r="P816" s="22"/>
      <c r="Q816" s="22"/>
      <c r="R816" s="23"/>
      <c r="S816" s="22"/>
      <c r="T816" s="22"/>
      <c r="U816" s="22"/>
      <c r="V816" s="22"/>
      <c r="W816" s="24"/>
      <c r="X816" s="24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22"/>
      <c r="AJ816" s="22"/>
      <c r="AK816" s="22"/>
      <c r="AL816" s="22"/>
      <c r="AM816" s="22"/>
      <c r="AN816" s="22"/>
      <c r="AO816" s="22"/>
      <c r="AP816" s="22"/>
      <c r="AQ816" s="22"/>
      <c r="AR816" s="22"/>
      <c r="AS816" s="22"/>
      <c r="AT816" s="22"/>
      <c r="AU816" s="22"/>
      <c r="AV816" s="22"/>
      <c r="AW816" s="22"/>
      <c r="AX816" s="22"/>
      <c r="AY816" s="22"/>
      <c r="AZ816" s="22"/>
      <c r="BA816" s="22"/>
      <c r="BB816" s="22"/>
      <c r="BC816" s="22"/>
      <c r="BD816" s="22"/>
      <c r="BE816" s="22"/>
      <c r="BF816" s="22"/>
      <c r="BG816" s="22"/>
      <c r="BH816" s="22"/>
      <c r="BI816" s="22"/>
    </row>
    <row r="817">
      <c r="A817" s="25"/>
      <c r="B817" s="50"/>
      <c r="C817" s="56"/>
      <c r="D817" s="120"/>
      <c r="E817" s="53"/>
      <c r="H817" s="106"/>
      <c r="I817" s="72"/>
      <c r="J817" s="21"/>
      <c r="K817" s="21"/>
      <c r="L817" s="21"/>
      <c r="M817" s="22"/>
      <c r="N817" s="22"/>
      <c r="O817" s="22"/>
      <c r="P817" s="22"/>
      <c r="Q817" s="22"/>
      <c r="R817" s="23"/>
      <c r="S817" s="22"/>
      <c r="T817" s="22"/>
      <c r="U817" s="22"/>
      <c r="V817" s="22"/>
      <c r="W817" s="24"/>
      <c r="X817" s="24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  <c r="AI817" s="22"/>
      <c r="AJ817" s="22"/>
      <c r="AK817" s="22"/>
      <c r="AL817" s="22"/>
      <c r="AM817" s="22"/>
      <c r="AN817" s="22"/>
      <c r="AO817" s="22"/>
      <c r="AP817" s="22"/>
      <c r="AQ817" s="22"/>
      <c r="AR817" s="22"/>
      <c r="AS817" s="22"/>
      <c r="AT817" s="22"/>
      <c r="AU817" s="22"/>
      <c r="AV817" s="22"/>
      <c r="AW817" s="22"/>
      <c r="AX817" s="22"/>
      <c r="AY817" s="22"/>
      <c r="AZ817" s="22"/>
      <c r="BA817" s="22"/>
      <c r="BB817" s="22"/>
      <c r="BC817" s="22"/>
      <c r="BD817" s="22"/>
      <c r="BE817" s="22"/>
      <c r="BF817" s="22"/>
      <c r="BG817" s="22"/>
      <c r="BH817" s="22"/>
      <c r="BI817" s="22"/>
    </row>
    <row r="818">
      <c r="A818" s="25"/>
      <c r="B818" s="50"/>
      <c r="C818" s="56"/>
      <c r="D818" s="120"/>
      <c r="E818" s="53"/>
      <c r="H818" s="106"/>
      <c r="I818" s="72"/>
      <c r="J818" s="21"/>
      <c r="K818" s="21"/>
      <c r="L818" s="21"/>
      <c r="M818" s="22"/>
      <c r="N818" s="22"/>
      <c r="O818" s="22"/>
      <c r="P818" s="22"/>
      <c r="Q818" s="22"/>
      <c r="R818" s="23"/>
      <c r="S818" s="22"/>
      <c r="T818" s="22"/>
      <c r="U818" s="22"/>
      <c r="V818" s="22"/>
      <c r="W818" s="24"/>
      <c r="X818" s="24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  <c r="AJ818" s="22"/>
      <c r="AK818" s="22"/>
      <c r="AL818" s="22"/>
      <c r="AM818" s="22"/>
      <c r="AN818" s="22"/>
      <c r="AO818" s="22"/>
      <c r="AP818" s="22"/>
      <c r="AQ818" s="22"/>
      <c r="AR818" s="22"/>
      <c r="AS818" s="22"/>
      <c r="AT818" s="22"/>
      <c r="AU818" s="22"/>
      <c r="AV818" s="22"/>
      <c r="AW818" s="22"/>
      <c r="AX818" s="22"/>
      <c r="AY818" s="22"/>
      <c r="AZ818" s="22"/>
      <c r="BA818" s="22"/>
      <c r="BB818" s="22"/>
      <c r="BC818" s="22"/>
      <c r="BD818" s="22"/>
      <c r="BE818" s="22"/>
      <c r="BF818" s="22"/>
      <c r="BG818" s="22"/>
      <c r="BH818" s="22"/>
      <c r="BI818" s="22"/>
    </row>
    <row r="819">
      <c r="A819" s="25"/>
      <c r="B819" s="50"/>
      <c r="C819" s="56"/>
      <c r="D819" s="120"/>
      <c r="E819" s="53"/>
      <c r="H819" s="106"/>
      <c r="I819" s="72"/>
      <c r="J819" s="21"/>
      <c r="K819" s="21"/>
      <c r="L819" s="21"/>
      <c r="M819" s="22"/>
      <c r="N819" s="22"/>
      <c r="O819" s="22"/>
      <c r="P819" s="22"/>
      <c r="Q819" s="22"/>
      <c r="R819" s="23"/>
      <c r="S819" s="22"/>
      <c r="T819" s="22"/>
      <c r="U819" s="22"/>
      <c r="V819" s="22"/>
      <c r="W819" s="24"/>
      <c r="X819" s="24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22"/>
      <c r="AJ819" s="22"/>
      <c r="AK819" s="22"/>
      <c r="AL819" s="22"/>
      <c r="AM819" s="22"/>
      <c r="AN819" s="22"/>
      <c r="AO819" s="22"/>
      <c r="AP819" s="22"/>
      <c r="AQ819" s="22"/>
      <c r="AR819" s="22"/>
      <c r="AS819" s="22"/>
      <c r="AT819" s="22"/>
      <c r="AU819" s="22"/>
      <c r="AV819" s="22"/>
      <c r="AW819" s="22"/>
      <c r="AX819" s="22"/>
      <c r="AY819" s="22"/>
      <c r="AZ819" s="22"/>
      <c r="BA819" s="22"/>
      <c r="BB819" s="22"/>
      <c r="BC819" s="22"/>
      <c r="BD819" s="22"/>
      <c r="BE819" s="22"/>
      <c r="BF819" s="22"/>
      <c r="BG819" s="22"/>
      <c r="BH819" s="22"/>
      <c r="BI819" s="22"/>
    </row>
    <row r="820">
      <c r="A820" s="25"/>
      <c r="B820" s="50"/>
      <c r="C820" s="56"/>
      <c r="D820" s="120"/>
      <c r="E820" s="53"/>
      <c r="H820" s="106"/>
      <c r="I820" s="72"/>
      <c r="J820" s="21"/>
      <c r="K820" s="21"/>
      <c r="L820" s="21"/>
      <c r="M820" s="22"/>
      <c r="N820" s="22"/>
      <c r="O820" s="22"/>
      <c r="P820" s="22"/>
      <c r="Q820" s="22"/>
      <c r="R820" s="23"/>
      <c r="S820" s="22"/>
      <c r="T820" s="22"/>
      <c r="U820" s="22"/>
      <c r="V820" s="22"/>
      <c r="W820" s="24"/>
      <c r="X820" s="24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  <c r="AJ820" s="22"/>
      <c r="AK820" s="22"/>
      <c r="AL820" s="22"/>
      <c r="AM820" s="22"/>
      <c r="AN820" s="22"/>
      <c r="AO820" s="22"/>
      <c r="AP820" s="22"/>
      <c r="AQ820" s="22"/>
      <c r="AR820" s="22"/>
      <c r="AS820" s="22"/>
      <c r="AT820" s="22"/>
      <c r="AU820" s="22"/>
      <c r="AV820" s="22"/>
      <c r="AW820" s="22"/>
      <c r="AX820" s="22"/>
      <c r="AY820" s="22"/>
      <c r="AZ820" s="22"/>
      <c r="BA820" s="22"/>
      <c r="BB820" s="22"/>
      <c r="BC820" s="22"/>
      <c r="BD820" s="22"/>
      <c r="BE820" s="22"/>
      <c r="BF820" s="22"/>
      <c r="BG820" s="22"/>
      <c r="BH820" s="22"/>
      <c r="BI820" s="22"/>
    </row>
    <row r="821">
      <c r="A821" s="25"/>
      <c r="B821" s="50"/>
      <c r="C821" s="56"/>
      <c r="D821" s="120"/>
      <c r="E821" s="53"/>
      <c r="H821" s="106"/>
      <c r="I821" s="72"/>
      <c r="J821" s="21"/>
      <c r="K821" s="21"/>
      <c r="L821" s="21"/>
      <c r="M821" s="22"/>
      <c r="N821" s="22"/>
      <c r="O821" s="22"/>
      <c r="P821" s="22"/>
      <c r="Q821" s="22"/>
      <c r="R821" s="23"/>
      <c r="S821" s="22"/>
      <c r="T821" s="22"/>
      <c r="U821" s="22"/>
      <c r="V821" s="22"/>
      <c r="W821" s="24"/>
      <c r="X821" s="24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  <c r="AI821" s="22"/>
      <c r="AJ821" s="22"/>
      <c r="AK821" s="22"/>
      <c r="AL821" s="22"/>
      <c r="AM821" s="22"/>
      <c r="AN821" s="22"/>
      <c r="AO821" s="22"/>
      <c r="AP821" s="22"/>
      <c r="AQ821" s="22"/>
      <c r="AR821" s="22"/>
      <c r="AS821" s="22"/>
      <c r="AT821" s="22"/>
      <c r="AU821" s="22"/>
      <c r="AV821" s="22"/>
      <c r="AW821" s="22"/>
      <c r="AX821" s="22"/>
      <c r="AY821" s="22"/>
      <c r="AZ821" s="22"/>
      <c r="BA821" s="22"/>
      <c r="BB821" s="22"/>
      <c r="BC821" s="22"/>
      <c r="BD821" s="22"/>
      <c r="BE821" s="22"/>
      <c r="BF821" s="22"/>
      <c r="BG821" s="22"/>
      <c r="BH821" s="22"/>
      <c r="BI821" s="22"/>
    </row>
    <row r="822">
      <c r="A822" s="25"/>
      <c r="B822" s="50"/>
      <c r="C822" s="56"/>
      <c r="D822" s="120"/>
      <c r="E822" s="53"/>
      <c r="H822" s="106"/>
      <c r="I822" s="72"/>
      <c r="J822" s="21"/>
      <c r="K822" s="21"/>
      <c r="L822" s="21"/>
      <c r="M822" s="22"/>
      <c r="N822" s="22"/>
      <c r="O822" s="22"/>
      <c r="P822" s="22"/>
      <c r="Q822" s="22"/>
      <c r="R822" s="23"/>
      <c r="S822" s="22"/>
      <c r="T822" s="22"/>
      <c r="U822" s="22"/>
      <c r="V822" s="22"/>
      <c r="W822" s="24"/>
      <c r="X822" s="24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22"/>
      <c r="AJ822" s="22"/>
      <c r="AK822" s="22"/>
      <c r="AL822" s="22"/>
      <c r="AM822" s="22"/>
      <c r="AN822" s="22"/>
      <c r="AO822" s="22"/>
      <c r="AP822" s="22"/>
      <c r="AQ822" s="22"/>
      <c r="AR822" s="22"/>
      <c r="AS822" s="22"/>
      <c r="AT822" s="22"/>
      <c r="AU822" s="22"/>
      <c r="AV822" s="22"/>
      <c r="AW822" s="22"/>
      <c r="AX822" s="22"/>
      <c r="AY822" s="22"/>
      <c r="AZ822" s="22"/>
      <c r="BA822" s="22"/>
      <c r="BB822" s="22"/>
      <c r="BC822" s="22"/>
      <c r="BD822" s="22"/>
      <c r="BE822" s="22"/>
      <c r="BF822" s="22"/>
      <c r="BG822" s="22"/>
      <c r="BH822" s="22"/>
      <c r="BI822" s="22"/>
    </row>
    <row r="823">
      <c r="A823" s="25"/>
      <c r="B823" s="50"/>
      <c r="C823" s="56"/>
      <c r="D823" s="120"/>
      <c r="E823" s="53"/>
      <c r="H823" s="106"/>
      <c r="I823" s="72"/>
      <c r="J823" s="21"/>
      <c r="K823" s="21"/>
      <c r="L823" s="21"/>
      <c r="M823" s="22"/>
      <c r="N823" s="22"/>
      <c r="O823" s="22"/>
      <c r="P823" s="22"/>
      <c r="Q823" s="22"/>
      <c r="R823" s="23"/>
      <c r="S823" s="22"/>
      <c r="T823" s="22"/>
      <c r="U823" s="22"/>
      <c r="V823" s="22"/>
      <c r="W823" s="24"/>
      <c r="X823" s="24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  <c r="AI823" s="22"/>
      <c r="AJ823" s="22"/>
      <c r="AK823" s="22"/>
      <c r="AL823" s="22"/>
      <c r="AM823" s="22"/>
      <c r="AN823" s="22"/>
      <c r="AO823" s="22"/>
      <c r="AP823" s="22"/>
      <c r="AQ823" s="22"/>
      <c r="AR823" s="22"/>
      <c r="AS823" s="22"/>
      <c r="AT823" s="22"/>
      <c r="AU823" s="22"/>
      <c r="AV823" s="22"/>
      <c r="AW823" s="22"/>
      <c r="AX823" s="22"/>
      <c r="AY823" s="22"/>
      <c r="AZ823" s="22"/>
      <c r="BA823" s="22"/>
      <c r="BB823" s="22"/>
      <c r="BC823" s="22"/>
      <c r="BD823" s="22"/>
      <c r="BE823" s="22"/>
      <c r="BF823" s="22"/>
      <c r="BG823" s="22"/>
      <c r="BH823" s="22"/>
      <c r="BI823" s="22"/>
    </row>
    <row r="824">
      <c r="A824" s="25"/>
      <c r="B824" s="50"/>
      <c r="C824" s="56"/>
      <c r="D824" s="120"/>
      <c r="E824" s="53"/>
      <c r="H824" s="106"/>
      <c r="I824" s="72"/>
      <c r="J824" s="21"/>
      <c r="K824" s="21"/>
      <c r="L824" s="21"/>
      <c r="M824" s="22"/>
      <c r="N824" s="22"/>
      <c r="O824" s="22"/>
      <c r="P824" s="22"/>
      <c r="Q824" s="22"/>
      <c r="R824" s="23"/>
      <c r="S824" s="22"/>
      <c r="T824" s="22"/>
      <c r="U824" s="22"/>
      <c r="V824" s="22"/>
      <c r="W824" s="24"/>
      <c r="X824" s="24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  <c r="AJ824" s="22"/>
      <c r="AK824" s="22"/>
      <c r="AL824" s="22"/>
      <c r="AM824" s="22"/>
      <c r="AN824" s="22"/>
      <c r="AO824" s="22"/>
      <c r="AP824" s="22"/>
      <c r="AQ824" s="22"/>
      <c r="AR824" s="22"/>
      <c r="AS824" s="22"/>
      <c r="AT824" s="22"/>
      <c r="AU824" s="22"/>
      <c r="AV824" s="22"/>
      <c r="AW824" s="22"/>
      <c r="AX824" s="22"/>
      <c r="AY824" s="22"/>
      <c r="AZ824" s="22"/>
      <c r="BA824" s="22"/>
      <c r="BB824" s="22"/>
      <c r="BC824" s="22"/>
      <c r="BD824" s="22"/>
      <c r="BE824" s="22"/>
      <c r="BF824" s="22"/>
      <c r="BG824" s="22"/>
      <c r="BH824" s="22"/>
      <c r="BI824" s="22"/>
    </row>
    <row r="825">
      <c r="A825" s="25"/>
      <c r="B825" s="50"/>
      <c r="C825" s="56"/>
      <c r="D825" s="120"/>
      <c r="E825" s="53"/>
      <c r="H825" s="106"/>
      <c r="I825" s="72"/>
      <c r="J825" s="21"/>
      <c r="K825" s="21"/>
      <c r="L825" s="21"/>
      <c r="M825" s="22"/>
      <c r="N825" s="22"/>
      <c r="O825" s="22"/>
      <c r="P825" s="22"/>
      <c r="Q825" s="22"/>
      <c r="R825" s="23"/>
      <c r="S825" s="22"/>
      <c r="T825" s="22"/>
      <c r="U825" s="22"/>
      <c r="V825" s="22"/>
      <c r="W825" s="24"/>
      <c r="X825" s="24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  <c r="AI825" s="22"/>
      <c r="AJ825" s="22"/>
      <c r="AK825" s="22"/>
      <c r="AL825" s="22"/>
      <c r="AM825" s="22"/>
      <c r="AN825" s="22"/>
      <c r="AO825" s="22"/>
      <c r="AP825" s="22"/>
      <c r="AQ825" s="22"/>
      <c r="AR825" s="22"/>
      <c r="AS825" s="22"/>
      <c r="AT825" s="22"/>
      <c r="AU825" s="22"/>
      <c r="AV825" s="22"/>
      <c r="AW825" s="22"/>
      <c r="AX825" s="22"/>
      <c r="AY825" s="22"/>
      <c r="AZ825" s="22"/>
      <c r="BA825" s="22"/>
      <c r="BB825" s="22"/>
      <c r="BC825" s="22"/>
      <c r="BD825" s="22"/>
      <c r="BE825" s="22"/>
      <c r="BF825" s="22"/>
      <c r="BG825" s="22"/>
      <c r="BH825" s="22"/>
      <c r="BI825" s="22"/>
    </row>
    <row r="826">
      <c r="A826" s="25"/>
      <c r="B826" s="50"/>
      <c r="C826" s="56"/>
      <c r="D826" s="120"/>
      <c r="E826" s="53"/>
      <c r="H826" s="106"/>
      <c r="I826" s="72"/>
      <c r="J826" s="21"/>
      <c r="K826" s="21"/>
      <c r="L826" s="21"/>
      <c r="M826" s="22"/>
      <c r="N826" s="22"/>
      <c r="O826" s="22"/>
      <c r="P826" s="22"/>
      <c r="Q826" s="22"/>
      <c r="R826" s="23"/>
      <c r="S826" s="22"/>
      <c r="T826" s="22"/>
      <c r="U826" s="22"/>
      <c r="V826" s="22"/>
      <c r="W826" s="24"/>
      <c r="X826" s="24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22"/>
      <c r="AJ826" s="22"/>
      <c r="AK826" s="22"/>
      <c r="AL826" s="22"/>
      <c r="AM826" s="22"/>
      <c r="AN826" s="22"/>
      <c r="AO826" s="22"/>
      <c r="AP826" s="22"/>
      <c r="AQ826" s="22"/>
      <c r="AR826" s="22"/>
      <c r="AS826" s="22"/>
      <c r="AT826" s="22"/>
      <c r="AU826" s="22"/>
      <c r="AV826" s="22"/>
      <c r="AW826" s="22"/>
      <c r="AX826" s="22"/>
      <c r="AY826" s="22"/>
      <c r="AZ826" s="22"/>
      <c r="BA826" s="22"/>
      <c r="BB826" s="22"/>
      <c r="BC826" s="22"/>
      <c r="BD826" s="22"/>
      <c r="BE826" s="22"/>
      <c r="BF826" s="22"/>
      <c r="BG826" s="22"/>
      <c r="BH826" s="22"/>
      <c r="BI826" s="22"/>
    </row>
    <row r="827">
      <c r="A827" s="25"/>
      <c r="B827" s="50"/>
      <c r="C827" s="56"/>
      <c r="D827" s="120"/>
      <c r="E827" s="53"/>
      <c r="H827" s="106"/>
      <c r="I827" s="72"/>
      <c r="J827" s="21"/>
      <c r="K827" s="21"/>
      <c r="L827" s="21"/>
      <c r="M827" s="22"/>
      <c r="N827" s="22"/>
      <c r="O827" s="22"/>
      <c r="P827" s="22"/>
      <c r="Q827" s="22"/>
      <c r="R827" s="23"/>
      <c r="S827" s="22"/>
      <c r="T827" s="22"/>
      <c r="U827" s="22"/>
      <c r="V827" s="22"/>
      <c r="W827" s="24"/>
      <c r="X827" s="24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  <c r="AI827" s="22"/>
      <c r="AJ827" s="22"/>
      <c r="AK827" s="22"/>
      <c r="AL827" s="22"/>
      <c r="AM827" s="22"/>
      <c r="AN827" s="22"/>
      <c r="AO827" s="22"/>
      <c r="AP827" s="22"/>
      <c r="AQ827" s="22"/>
      <c r="AR827" s="22"/>
      <c r="AS827" s="22"/>
      <c r="AT827" s="22"/>
      <c r="AU827" s="22"/>
      <c r="AV827" s="22"/>
      <c r="AW827" s="22"/>
      <c r="AX827" s="22"/>
      <c r="AY827" s="22"/>
      <c r="AZ827" s="22"/>
      <c r="BA827" s="22"/>
      <c r="BB827" s="22"/>
      <c r="BC827" s="22"/>
      <c r="BD827" s="22"/>
      <c r="BE827" s="22"/>
      <c r="BF827" s="22"/>
      <c r="BG827" s="22"/>
      <c r="BH827" s="22"/>
      <c r="BI827" s="22"/>
    </row>
    <row r="828">
      <c r="A828" s="25"/>
      <c r="B828" s="50"/>
      <c r="C828" s="56"/>
      <c r="D828" s="120"/>
      <c r="E828" s="53"/>
      <c r="H828" s="106"/>
      <c r="I828" s="72"/>
      <c r="J828" s="21"/>
      <c r="K828" s="21"/>
      <c r="L828" s="21"/>
      <c r="M828" s="22"/>
      <c r="N828" s="22"/>
      <c r="O828" s="22"/>
      <c r="P828" s="22"/>
      <c r="Q828" s="22"/>
      <c r="R828" s="23"/>
      <c r="S828" s="22"/>
      <c r="T828" s="22"/>
      <c r="U828" s="22"/>
      <c r="V828" s="22"/>
      <c r="W828" s="24"/>
      <c r="X828" s="24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22"/>
      <c r="AJ828" s="22"/>
      <c r="AK828" s="22"/>
      <c r="AL828" s="22"/>
      <c r="AM828" s="22"/>
      <c r="AN828" s="22"/>
      <c r="AO828" s="22"/>
      <c r="AP828" s="22"/>
      <c r="AQ828" s="22"/>
      <c r="AR828" s="22"/>
      <c r="AS828" s="22"/>
      <c r="AT828" s="22"/>
      <c r="AU828" s="22"/>
      <c r="AV828" s="22"/>
      <c r="AW828" s="22"/>
      <c r="AX828" s="22"/>
      <c r="AY828" s="22"/>
      <c r="AZ828" s="22"/>
      <c r="BA828" s="22"/>
      <c r="BB828" s="22"/>
      <c r="BC828" s="22"/>
      <c r="BD828" s="22"/>
      <c r="BE828" s="22"/>
      <c r="BF828" s="22"/>
      <c r="BG828" s="22"/>
      <c r="BH828" s="22"/>
      <c r="BI828" s="22"/>
    </row>
    <row r="829">
      <c r="A829" s="25"/>
      <c r="B829" s="50"/>
      <c r="C829" s="56"/>
      <c r="D829" s="120"/>
      <c r="E829" s="53"/>
      <c r="H829" s="106"/>
      <c r="I829" s="72"/>
      <c r="J829" s="21"/>
      <c r="K829" s="21"/>
      <c r="L829" s="21"/>
      <c r="M829" s="22"/>
      <c r="N829" s="22"/>
      <c r="O829" s="22"/>
      <c r="P829" s="22"/>
      <c r="Q829" s="22"/>
      <c r="R829" s="23"/>
      <c r="S829" s="22"/>
      <c r="T829" s="22"/>
      <c r="U829" s="22"/>
      <c r="V829" s="22"/>
      <c r="W829" s="24"/>
      <c r="X829" s="24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  <c r="AI829" s="22"/>
      <c r="AJ829" s="22"/>
      <c r="AK829" s="22"/>
      <c r="AL829" s="22"/>
      <c r="AM829" s="22"/>
      <c r="AN829" s="22"/>
      <c r="AO829" s="22"/>
      <c r="AP829" s="22"/>
      <c r="AQ829" s="22"/>
      <c r="AR829" s="22"/>
      <c r="AS829" s="22"/>
      <c r="AT829" s="22"/>
      <c r="AU829" s="22"/>
      <c r="AV829" s="22"/>
      <c r="AW829" s="22"/>
      <c r="AX829" s="22"/>
      <c r="AY829" s="22"/>
      <c r="AZ829" s="22"/>
      <c r="BA829" s="22"/>
      <c r="BB829" s="22"/>
      <c r="BC829" s="22"/>
      <c r="BD829" s="22"/>
      <c r="BE829" s="22"/>
      <c r="BF829" s="22"/>
      <c r="BG829" s="22"/>
      <c r="BH829" s="22"/>
      <c r="BI829" s="22"/>
    </row>
    <row r="830">
      <c r="A830" s="25"/>
      <c r="B830" s="50"/>
      <c r="C830" s="56"/>
      <c r="D830" s="120"/>
      <c r="E830" s="53"/>
      <c r="H830" s="106"/>
      <c r="I830" s="72"/>
      <c r="J830" s="21"/>
      <c r="K830" s="21"/>
      <c r="L830" s="21"/>
      <c r="M830" s="22"/>
      <c r="N830" s="22"/>
      <c r="O830" s="22"/>
      <c r="P830" s="22"/>
      <c r="Q830" s="22"/>
      <c r="R830" s="23"/>
      <c r="S830" s="22"/>
      <c r="T830" s="22"/>
      <c r="U830" s="22"/>
      <c r="V830" s="22"/>
      <c r="W830" s="24"/>
      <c r="X830" s="24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22"/>
      <c r="AJ830" s="22"/>
      <c r="AK830" s="22"/>
      <c r="AL830" s="22"/>
      <c r="AM830" s="22"/>
      <c r="AN830" s="22"/>
      <c r="AO830" s="22"/>
      <c r="AP830" s="22"/>
      <c r="AQ830" s="22"/>
      <c r="AR830" s="22"/>
      <c r="AS830" s="22"/>
      <c r="AT830" s="22"/>
      <c r="AU830" s="22"/>
      <c r="AV830" s="22"/>
      <c r="AW830" s="22"/>
      <c r="AX830" s="22"/>
      <c r="AY830" s="22"/>
      <c r="AZ830" s="22"/>
      <c r="BA830" s="22"/>
      <c r="BB830" s="22"/>
      <c r="BC830" s="22"/>
      <c r="BD830" s="22"/>
      <c r="BE830" s="22"/>
      <c r="BF830" s="22"/>
      <c r="BG830" s="22"/>
      <c r="BH830" s="22"/>
      <c r="BI830" s="22"/>
    </row>
    <row r="831">
      <c r="A831" s="25"/>
      <c r="B831" s="50"/>
      <c r="C831" s="56"/>
      <c r="D831" s="120"/>
      <c r="E831" s="53"/>
      <c r="H831" s="106"/>
      <c r="I831" s="72"/>
      <c r="J831" s="21"/>
      <c r="K831" s="21"/>
      <c r="L831" s="21"/>
      <c r="M831" s="22"/>
      <c r="N831" s="22"/>
      <c r="O831" s="22"/>
      <c r="P831" s="22"/>
      <c r="Q831" s="22"/>
      <c r="R831" s="23"/>
      <c r="S831" s="22"/>
      <c r="T831" s="22"/>
      <c r="U831" s="22"/>
      <c r="V831" s="22"/>
      <c r="W831" s="24"/>
      <c r="X831" s="24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  <c r="AI831" s="22"/>
      <c r="AJ831" s="22"/>
      <c r="AK831" s="22"/>
      <c r="AL831" s="22"/>
      <c r="AM831" s="22"/>
      <c r="AN831" s="22"/>
      <c r="AO831" s="22"/>
      <c r="AP831" s="22"/>
      <c r="AQ831" s="22"/>
      <c r="AR831" s="22"/>
      <c r="AS831" s="22"/>
      <c r="AT831" s="22"/>
      <c r="AU831" s="22"/>
      <c r="AV831" s="22"/>
      <c r="AW831" s="22"/>
      <c r="AX831" s="22"/>
      <c r="AY831" s="22"/>
      <c r="AZ831" s="22"/>
      <c r="BA831" s="22"/>
      <c r="BB831" s="22"/>
      <c r="BC831" s="22"/>
      <c r="BD831" s="22"/>
      <c r="BE831" s="22"/>
      <c r="BF831" s="22"/>
      <c r="BG831" s="22"/>
      <c r="BH831" s="22"/>
      <c r="BI831" s="22"/>
    </row>
    <row r="832">
      <c r="A832" s="25"/>
      <c r="B832" s="50"/>
      <c r="C832" s="56"/>
      <c r="D832" s="120"/>
      <c r="E832" s="53"/>
      <c r="H832" s="106"/>
      <c r="I832" s="72"/>
      <c r="J832" s="21"/>
      <c r="K832" s="21"/>
      <c r="L832" s="21"/>
      <c r="M832" s="22"/>
      <c r="N832" s="22"/>
      <c r="O832" s="22"/>
      <c r="P832" s="22"/>
      <c r="Q832" s="22"/>
      <c r="R832" s="23"/>
      <c r="S832" s="22"/>
      <c r="T832" s="22"/>
      <c r="U832" s="22"/>
      <c r="V832" s="22"/>
      <c r="W832" s="24"/>
      <c r="X832" s="24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22"/>
      <c r="AJ832" s="22"/>
      <c r="AK832" s="22"/>
      <c r="AL832" s="22"/>
      <c r="AM832" s="22"/>
      <c r="AN832" s="22"/>
      <c r="AO832" s="22"/>
      <c r="AP832" s="22"/>
      <c r="AQ832" s="22"/>
      <c r="AR832" s="22"/>
      <c r="AS832" s="22"/>
      <c r="AT832" s="22"/>
      <c r="AU832" s="22"/>
      <c r="AV832" s="22"/>
      <c r="AW832" s="22"/>
      <c r="AX832" s="22"/>
      <c r="AY832" s="22"/>
      <c r="AZ832" s="22"/>
      <c r="BA832" s="22"/>
      <c r="BB832" s="22"/>
      <c r="BC832" s="22"/>
      <c r="BD832" s="22"/>
      <c r="BE832" s="22"/>
      <c r="BF832" s="22"/>
      <c r="BG832" s="22"/>
      <c r="BH832" s="22"/>
      <c r="BI832" s="22"/>
    </row>
    <row r="833">
      <c r="A833" s="25"/>
      <c r="B833" s="50"/>
      <c r="C833" s="56"/>
      <c r="D833" s="120"/>
      <c r="E833" s="53"/>
      <c r="H833" s="106"/>
      <c r="I833" s="72"/>
      <c r="J833" s="21"/>
      <c r="K833" s="21"/>
      <c r="L833" s="21"/>
      <c r="M833" s="22"/>
      <c r="N833" s="22"/>
      <c r="O833" s="22"/>
      <c r="P833" s="22"/>
      <c r="Q833" s="22"/>
      <c r="R833" s="23"/>
      <c r="S833" s="22"/>
      <c r="T833" s="22"/>
      <c r="U833" s="22"/>
      <c r="V833" s="22"/>
      <c r="W833" s="24"/>
      <c r="X833" s="24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22"/>
      <c r="AJ833" s="22"/>
      <c r="AK833" s="22"/>
      <c r="AL833" s="22"/>
      <c r="AM833" s="22"/>
      <c r="AN833" s="22"/>
      <c r="AO833" s="22"/>
      <c r="AP833" s="22"/>
      <c r="AQ833" s="22"/>
      <c r="AR833" s="22"/>
      <c r="AS833" s="22"/>
      <c r="AT833" s="22"/>
      <c r="AU833" s="22"/>
      <c r="AV833" s="22"/>
      <c r="AW833" s="22"/>
      <c r="AX833" s="22"/>
      <c r="AY833" s="22"/>
      <c r="AZ833" s="22"/>
      <c r="BA833" s="22"/>
      <c r="BB833" s="22"/>
      <c r="BC833" s="22"/>
      <c r="BD833" s="22"/>
      <c r="BE833" s="22"/>
      <c r="BF833" s="22"/>
      <c r="BG833" s="22"/>
      <c r="BH833" s="22"/>
      <c r="BI833" s="22"/>
    </row>
    <row r="834">
      <c r="A834" s="25"/>
      <c r="B834" s="50"/>
      <c r="C834" s="56"/>
      <c r="D834" s="120"/>
      <c r="E834" s="53"/>
      <c r="H834" s="106"/>
      <c r="I834" s="72"/>
      <c r="J834" s="21"/>
      <c r="K834" s="21"/>
      <c r="L834" s="21"/>
      <c r="M834" s="22"/>
      <c r="N834" s="22"/>
      <c r="O834" s="22"/>
      <c r="P834" s="22"/>
      <c r="Q834" s="22"/>
      <c r="R834" s="23"/>
      <c r="S834" s="22"/>
      <c r="T834" s="22"/>
      <c r="U834" s="22"/>
      <c r="V834" s="22"/>
      <c r="W834" s="24"/>
      <c r="X834" s="24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  <c r="AJ834" s="22"/>
      <c r="AK834" s="22"/>
      <c r="AL834" s="22"/>
      <c r="AM834" s="22"/>
      <c r="AN834" s="22"/>
      <c r="AO834" s="22"/>
      <c r="AP834" s="22"/>
      <c r="AQ834" s="22"/>
      <c r="AR834" s="22"/>
      <c r="AS834" s="22"/>
      <c r="AT834" s="22"/>
      <c r="AU834" s="22"/>
      <c r="AV834" s="22"/>
      <c r="AW834" s="22"/>
      <c r="AX834" s="22"/>
      <c r="AY834" s="22"/>
      <c r="AZ834" s="22"/>
      <c r="BA834" s="22"/>
      <c r="BB834" s="22"/>
      <c r="BC834" s="22"/>
      <c r="BD834" s="22"/>
      <c r="BE834" s="22"/>
      <c r="BF834" s="22"/>
      <c r="BG834" s="22"/>
      <c r="BH834" s="22"/>
      <c r="BI834" s="22"/>
    </row>
    <row r="835">
      <c r="A835" s="25"/>
      <c r="B835" s="50"/>
      <c r="C835" s="56"/>
      <c r="D835" s="120"/>
      <c r="E835" s="53"/>
      <c r="H835" s="106"/>
      <c r="I835" s="72"/>
      <c r="J835" s="21"/>
      <c r="K835" s="21"/>
      <c r="L835" s="21"/>
      <c r="M835" s="22"/>
      <c r="N835" s="22"/>
      <c r="O835" s="22"/>
      <c r="P835" s="22"/>
      <c r="Q835" s="22"/>
      <c r="R835" s="23"/>
      <c r="S835" s="22"/>
      <c r="T835" s="22"/>
      <c r="U835" s="22"/>
      <c r="V835" s="22"/>
      <c r="W835" s="24"/>
      <c r="X835" s="24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  <c r="AI835" s="22"/>
      <c r="AJ835" s="22"/>
      <c r="AK835" s="22"/>
      <c r="AL835" s="22"/>
      <c r="AM835" s="22"/>
      <c r="AN835" s="22"/>
      <c r="AO835" s="22"/>
      <c r="AP835" s="22"/>
      <c r="AQ835" s="22"/>
      <c r="AR835" s="22"/>
      <c r="AS835" s="22"/>
      <c r="AT835" s="22"/>
      <c r="AU835" s="22"/>
      <c r="AV835" s="22"/>
      <c r="AW835" s="22"/>
      <c r="AX835" s="22"/>
      <c r="AY835" s="22"/>
      <c r="AZ835" s="22"/>
      <c r="BA835" s="22"/>
      <c r="BB835" s="22"/>
      <c r="BC835" s="22"/>
      <c r="BD835" s="22"/>
      <c r="BE835" s="22"/>
      <c r="BF835" s="22"/>
      <c r="BG835" s="22"/>
      <c r="BH835" s="22"/>
      <c r="BI835" s="22"/>
    </row>
    <row r="836">
      <c r="A836" s="25"/>
      <c r="B836" s="50"/>
      <c r="C836" s="56"/>
      <c r="D836" s="120"/>
      <c r="E836" s="53"/>
      <c r="H836" s="106"/>
      <c r="I836" s="72"/>
      <c r="J836" s="21"/>
      <c r="K836" s="21"/>
      <c r="L836" s="21"/>
      <c r="M836" s="22"/>
      <c r="N836" s="22"/>
      <c r="O836" s="22"/>
      <c r="P836" s="22"/>
      <c r="Q836" s="22"/>
      <c r="R836" s="23"/>
      <c r="S836" s="22"/>
      <c r="T836" s="22"/>
      <c r="U836" s="22"/>
      <c r="V836" s="22"/>
      <c r="W836" s="24"/>
      <c r="X836" s="24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22"/>
      <c r="AJ836" s="22"/>
      <c r="AK836" s="22"/>
      <c r="AL836" s="22"/>
      <c r="AM836" s="22"/>
      <c r="AN836" s="22"/>
      <c r="AO836" s="22"/>
      <c r="AP836" s="22"/>
      <c r="AQ836" s="22"/>
      <c r="AR836" s="22"/>
      <c r="AS836" s="22"/>
      <c r="AT836" s="22"/>
      <c r="AU836" s="22"/>
      <c r="AV836" s="22"/>
      <c r="AW836" s="22"/>
      <c r="AX836" s="22"/>
      <c r="AY836" s="22"/>
      <c r="AZ836" s="22"/>
      <c r="BA836" s="22"/>
      <c r="BB836" s="22"/>
      <c r="BC836" s="22"/>
      <c r="BD836" s="22"/>
      <c r="BE836" s="22"/>
      <c r="BF836" s="22"/>
      <c r="BG836" s="22"/>
      <c r="BH836" s="22"/>
      <c r="BI836" s="22"/>
    </row>
    <row r="837">
      <c r="A837" s="25"/>
      <c r="B837" s="50"/>
      <c r="C837" s="56"/>
      <c r="D837" s="120"/>
      <c r="E837" s="53"/>
      <c r="H837" s="106"/>
      <c r="I837" s="72"/>
      <c r="J837" s="21"/>
      <c r="K837" s="21"/>
      <c r="L837" s="21"/>
      <c r="M837" s="22"/>
      <c r="N837" s="22"/>
      <c r="O837" s="22"/>
      <c r="P837" s="22"/>
      <c r="Q837" s="22"/>
      <c r="R837" s="23"/>
      <c r="S837" s="22"/>
      <c r="T837" s="22"/>
      <c r="U837" s="22"/>
      <c r="V837" s="22"/>
      <c r="W837" s="24"/>
      <c r="X837" s="24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  <c r="AI837" s="22"/>
      <c r="AJ837" s="22"/>
      <c r="AK837" s="22"/>
      <c r="AL837" s="22"/>
      <c r="AM837" s="22"/>
      <c r="AN837" s="22"/>
      <c r="AO837" s="22"/>
      <c r="AP837" s="22"/>
      <c r="AQ837" s="22"/>
      <c r="AR837" s="22"/>
      <c r="AS837" s="22"/>
      <c r="AT837" s="22"/>
      <c r="AU837" s="22"/>
      <c r="AV837" s="22"/>
      <c r="AW837" s="22"/>
      <c r="AX837" s="22"/>
      <c r="AY837" s="22"/>
      <c r="AZ837" s="22"/>
      <c r="BA837" s="22"/>
      <c r="BB837" s="22"/>
      <c r="BC837" s="22"/>
      <c r="BD837" s="22"/>
      <c r="BE837" s="22"/>
      <c r="BF837" s="22"/>
      <c r="BG837" s="22"/>
      <c r="BH837" s="22"/>
      <c r="BI837" s="22"/>
    </row>
    <row r="838">
      <c r="A838" s="25"/>
      <c r="B838" s="50"/>
      <c r="C838" s="56"/>
      <c r="D838" s="120"/>
      <c r="E838" s="53"/>
      <c r="H838" s="106"/>
      <c r="I838" s="72"/>
      <c r="J838" s="21"/>
      <c r="K838" s="21"/>
      <c r="L838" s="21"/>
      <c r="M838" s="22"/>
      <c r="N838" s="22"/>
      <c r="O838" s="22"/>
      <c r="P838" s="22"/>
      <c r="Q838" s="22"/>
      <c r="R838" s="23"/>
      <c r="S838" s="22"/>
      <c r="T838" s="22"/>
      <c r="U838" s="22"/>
      <c r="V838" s="22"/>
      <c r="W838" s="24"/>
      <c r="X838" s="24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22"/>
      <c r="AJ838" s="22"/>
      <c r="AK838" s="22"/>
      <c r="AL838" s="22"/>
      <c r="AM838" s="22"/>
      <c r="AN838" s="22"/>
      <c r="AO838" s="22"/>
      <c r="AP838" s="22"/>
      <c r="AQ838" s="22"/>
      <c r="AR838" s="22"/>
      <c r="AS838" s="22"/>
      <c r="AT838" s="22"/>
      <c r="AU838" s="22"/>
      <c r="AV838" s="22"/>
      <c r="AW838" s="22"/>
      <c r="AX838" s="22"/>
      <c r="AY838" s="22"/>
      <c r="AZ838" s="22"/>
      <c r="BA838" s="22"/>
      <c r="BB838" s="22"/>
      <c r="BC838" s="22"/>
      <c r="BD838" s="22"/>
      <c r="BE838" s="22"/>
      <c r="BF838" s="22"/>
      <c r="BG838" s="22"/>
      <c r="BH838" s="22"/>
      <c r="BI838" s="22"/>
    </row>
    <row r="839">
      <c r="A839" s="25"/>
      <c r="B839" s="50"/>
      <c r="C839" s="56"/>
      <c r="D839" s="120"/>
      <c r="E839" s="53"/>
      <c r="H839" s="106"/>
      <c r="I839" s="72"/>
      <c r="J839" s="21"/>
      <c r="K839" s="21"/>
      <c r="L839" s="21"/>
      <c r="M839" s="22"/>
      <c r="N839" s="22"/>
      <c r="O839" s="22"/>
      <c r="P839" s="22"/>
      <c r="Q839" s="22"/>
      <c r="R839" s="23"/>
      <c r="S839" s="22"/>
      <c r="T839" s="22"/>
      <c r="U839" s="22"/>
      <c r="V839" s="22"/>
      <c r="W839" s="24"/>
      <c r="X839" s="24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  <c r="AI839" s="22"/>
      <c r="AJ839" s="22"/>
      <c r="AK839" s="22"/>
      <c r="AL839" s="22"/>
      <c r="AM839" s="22"/>
      <c r="AN839" s="22"/>
      <c r="AO839" s="22"/>
      <c r="AP839" s="22"/>
      <c r="AQ839" s="22"/>
      <c r="AR839" s="22"/>
      <c r="AS839" s="22"/>
      <c r="AT839" s="22"/>
      <c r="AU839" s="22"/>
      <c r="AV839" s="22"/>
      <c r="AW839" s="22"/>
      <c r="AX839" s="22"/>
      <c r="AY839" s="22"/>
      <c r="AZ839" s="22"/>
      <c r="BA839" s="22"/>
      <c r="BB839" s="22"/>
      <c r="BC839" s="22"/>
      <c r="BD839" s="22"/>
      <c r="BE839" s="22"/>
      <c r="BF839" s="22"/>
      <c r="BG839" s="22"/>
      <c r="BH839" s="22"/>
      <c r="BI839" s="22"/>
    </row>
    <row r="840">
      <c r="A840" s="25"/>
      <c r="B840" s="50"/>
      <c r="C840" s="56"/>
      <c r="D840" s="120"/>
      <c r="E840" s="53"/>
      <c r="H840" s="106"/>
      <c r="I840" s="72"/>
      <c r="J840" s="21"/>
      <c r="K840" s="21"/>
      <c r="L840" s="21"/>
      <c r="M840" s="22"/>
      <c r="N840" s="22"/>
      <c r="O840" s="22"/>
      <c r="P840" s="22"/>
      <c r="Q840" s="22"/>
      <c r="R840" s="23"/>
      <c r="S840" s="22"/>
      <c r="T840" s="22"/>
      <c r="U840" s="22"/>
      <c r="V840" s="22"/>
      <c r="W840" s="24"/>
      <c r="X840" s="24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22"/>
      <c r="AJ840" s="22"/>
      <c r="AK840" s="22"/>
      <c r="AL840" s="22"/>
      <c r="AM840" s="22"/>
      <c r="AN840" s="22"/>
      <c r="AO840" s="22"/>
      <c r="AP840" s="22"/>
      <c r="AQ840" s="22"/>
      <c r="AR840" s="22"/>
      <c r="AS840" s="22"/>
      <c r="AT840" s="22"/>
      <c r="AU840" s="22"/>
      <c r="AV840" s="22"/>
      <c r="AW840" s="22"/>
      <c r="AX840" s="22"/>
      <c r="AY840" s="22"/>
      <c r="AZ840" s="22"/>
      <c r="BA840" s="22"/>
      <c r="BB840" s="22"/>
      <c r="BC840" s="22"/>
      <c r="BD840" s="22"/>
      <c r="BE840" s="22"/>
      <c r="BF840" s="22"/>
      <c r="BG840" s="22"/>
      <c r="BH840" s="22"/>
      <c r="BI840" s="22"/>
    </row>
    <row r="841">
      <c r="A841" s="25"/>
      <c r="B841" s="50"/>
      <c r="C841" s="56"/>
      <c r="D841" s="120"/>
      <c r="E841" s="53"/>
      <c r="H841" s="106"/>
      <c r="I841" s="72"/>
      <c r="J841" s="21"/>
      <c r="K841" s="21"/>
      <c r="L841" s="21"/>
      <c r="M841" s="22"/>
      <c r="N841" s="22"/>
      <c r="O841" s="22"/>
      <c r="P841" s="22"/>
      <c r="Q841" s="22"/>
      <c r="R841" s="23"/>
      <c r="S841" s="22"/>
      <c r="T841" s="22"/>
      <c r="U841" s="22"/>
      <c r="V841" s="22"/>
      <c r="W841" s="24"/>
      <c r="X841" s="24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  <c r="AI841" s="22"/>
      <c r="AJ841" s="22"/>
      <c r="AK841" s="22"/>
      <c r="AL841" s="22"/>
      <c r="AM841" s="22"/>
      <c r="AN841" s="22"/>
      <c r="AO841" s="22"/>
      <c r="AP841" s="22"/>
      <c r="AQ841" s="22"/>
      <c r="AR841" s="22"/>
      <c r="AS841" s="22"/>
      <c r="AT841" s="22"/>
      <c r="AU841" s="22"/>
      <c r="AV841" s="22"/>
      <c r="AW841" s="22"/>
      <c r="AX841" s="22"/>
      <c r="AY841" s="22"/>
      <c r="AZ841" s="22"/>
      <c r="BA841" s="22"/>
      <c r="BB841" s="22"/>
      <c r="BC841" s="22"/>
      <c r="BD841" s="22"/>
      <c r="BE841" s="22"/>
      <c r="BF841" s="22"/>
      <c r="BG841" s="22"/>
      <c r="BH841" s="22"/>
      <c r="BI841" s="22"/>
    </row>
    <row r="842">
      <c r="A842" s="25"/>
      <c r="B842" s="50"/>
      <c r="C842" s="56"/>
      <c r="D842" s="120"/>
      <c r="E842" s="53"/>
      <c r="H842" s="106"/>
      <c r="I842" s="72"/>
      <c r="J842" s="21"/>
      <c r="K842" s="21"/>
      <c r="L842" s="21"/>
      <c r="M842" s="22"/>
      <c r="N842" s="22"/>
      <c r="O842" s="22"/>
      <c r="P842" s="22"/>
      <c r="Q842" s="22"/>
      <c r="R842" s="23"/>
      <c r="S842" s="22"/>
      <c r="T842" s="22"/>
      <c r="U842" s="22"/>
      <c r="V842" s="22"/>
      <c r="W842" s="24"/>
      <c r="X842" s="24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22"/>
      <c r="AJ842" s="22"/>
      <c r="AK842" s="22"/>
      <c r="AL842" s="22"/>
      <c r="AM842" s="22"/>
      <c r="AN842" s="22"/>
      <c r="AO842" s="22"/>
      <c r="AP842" s="22"/>
      <c r="AQ842" s="22"/>
      <c r="AR842" s="22"/>
      <c r="AS842" s="22"/>
      <c r="AT842" s="22"/>
      <c r="AU842" s="22"/>
      <c r="AV842" s="22"/>
      <c r="AW842" s="22"/>
      <c r="AX842" s="22"/>
      <c r="AY842" s="22"/>
      <c r="AZ842" s="22"/>
      <c r="BA842" s="22"/>
      <c r="BB842" s="22"/>
      <c r="BC842" s="22"/>
      <c r="BD842" s="22"/>
      <c r="BE842" s="22"/>
      <c r="BF842" s="22"/>
      <c r="BG842" s="22"/>
      <c r="BH842" s="22"/>
      <c r="BI842" s="22"/>
    </row>
    <row r="843">
      <c r="A843" s="25"/>
      <c r="B843" s="50"/>
      <c r="C843" s="56"/>
      <c r="D843" s="120"/>
      <c r="E843" s="53"/>
      <c r="H843" s="106"/>
      <c r="I843" s="72"/>
      <c r="J843" s="21"/>
      <c r="K843" s="21"/>
      <c r="L843" s="21"/>
      <c r="M843" s="22"/>
      <c r="N843" s="22"/>
      <c r="O843" s="22"/>
      <c r="P843" s="22"/>
      <c r="Q843" s="22"/>
      <c r="R843" s="23"/>
      <c r="S843" s="22"/>
      <c r="T843" s="22"/>
      <c r="U843" s="22"/>
      <c r="V843" s="22"/>
      <c r="W843" s="24"/>
      <c r="X843" s="24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  <c r="AI843" s="22"/>
      <c r="AJ843" s="22"/>
      <c r="AK843" s="22"/>
      <c r="AL843" s="22"/>
      <c r="AM843" s="22"/>
      <c r="AN843" s="22"/>
      <c r="AO843" s="22"/>
      <c r="AP843" s="22"/>
      <c r="AQ843" s="22"/>
      <c r="AR843" s="22"/>
      <c r="AS843" s="22"/>
      <c r="AT843" s="22"/>
      <c r="AU843" s="22"/>
      <c r="AV843" s="22"/>
      <c r="AW843" s="22"/>
      <c r="AX843" s="22"/>
      <c r="AY843" s="22"/>
      <c r="AZ843" s="22"/>
      <c r="BA843" s="22"/>
      <c r="BB843" s="22"/>
      <c r="BC843" s="22"/>
      <c r="BD843" s="22"/>
      <c r="BE843" s="22"/>
      <c r="BF843" s="22"/>
      <c r="BG843" s="22"/>
      <c r="BH843" s="22"/>
      <c r="BI843" s="22"/>
    </row>
    <row r="844">
      <c r="A844" s="25"/>
      <c r="B844" s="50"/>
      <c r="C844" s="56"/>
      <c r="D844" s="120"/>
      <c r="E844" s="53"/>
      <c r="H844" s="106"/>
      <c r="I844" s="72"/>
      <c r="J844" s="21"/>
      <c r="K844" s="21"/>
      <c r="L844" s="21"/>
      <c r="M844" s="22"/>
      <c r="N844" s="22"/>
      <c r="O844" s="22"/>
      <c r="P844" s="22"/>
      <c r="Q844" s="22"/>
      <c r="R844" s="23"/>
      <c r="S844" s="22"/>
      <c r="T844" s="22"/>
      <c r="U844" s="22"/>
      <c r="V844" s="22"/>
      <c r="W844" s="24"/>
      <c r="X844" s="24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  <c r="AI844" s="22"/>
      <c r="AJ844" s="22"/>
      <c r="AK844" s="22"/>
      <c r="AL844" s="22"/>
      <c r="AM844" s="22"/>
      <c r="AN844" s="22"/>
      <c r="AO844" s="22"/>
      <c r="AP844" s="22"/>
      <c r="AQ844" s="22"/>
      <c r="AR844" s="22"/>
      <c r="AS844" s="22"/>
      <c r="AT844" s="22"/>
      <c r="AU844" s="22"/>
      <c r="AV844" s="22"/>
      <c r="AW844" s="22"/>
      <c r="AX844" s="22"/>
      <c r="AY844" s="22"/>
      <c r="AZ844" s="22"/>
      <c r="BA844" s="22"/>
      <c r="BB844" s="22"/>
      <c r="BC844" s="22"/>
      <c r="BD844" s="22"/>
      <c r="BE844" s="22"/>
      <c r="BF844" s="22"/>
      <c r="BG844" s="22"/>
      <c r="BH844" s="22"/>
      <c r="BI844" s="22"/>
    </row>
    <row r="845">
      <c r="A845" s="25"/>
      <c r="B845" s="50"/>
      <c r="C845" s="56"/>
      <c r="D845" s="120"/>
      <c r="E845" s="53"/>
      <c r="H845" s="106"/>
      <c r="I845" s="72"/>
      <c r="J845" s="21"/>
      <c r="K845" s="21"/>
      <c r="L845" s="21"/>
      <c r="M845" s="22"/>
      <c r="N845" s="22"/>
      <c r="O845" s="22"/>
      <c r="P845" s="22"/>
      <c r="Q845" s="22"/>
      <c r="R845" s="23"/>
      <c r="S845" s="22"/>
      <c r="T845" s="22"/>
      <c r="U845" s="22"/>
      <c r="V845" s="22"/>
      <c r="W845" s="24"/>
      <c r="X845" s="24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  <c r="AI845" s="22"/>
      <c r="AJ845" s="22"/>
      <c r="AK845" s="22"/>
      <c r="AL845" s="22"/>
      <c r="AM845" s="22"/>
      <c r="AN845" s="22"/>
      <c r="AO845" s="22"/>
      <c r="AP845" s="22"/>
      <c r="AQ845" s="22"/>
      <c r="AR845" s="22"/>
      <c r="AS845" s="22"/>
      <c r="AT845" s="22"/>
      <c r="AU845" s="22"/>
      <c r="AV845" s="22"/>
      <c r="AW845" s="22"/>
      <c r="AX845" s="22"/>
      <c r="AY845" s="22"/>
      <c r="AZ845" s="22"/>
      <c r="BA845" s="22"/>
      <c r="BB845" s="22"/>
      <c r="BC845" s="22"/>
      <c r="BD845" s="22"/>
      <c r="BE845" s="22"/>
      <c r="BF845" s="22"/>
      <c r="BG845" s="22"/>
      <c r="BH845" s="22"/>
      <c r="BI845" s="22"/>
    </row>
    <row r="846">
      <c r="A846" s="25"/>
      <c r="B846" s="50"/>
      <c r="C846" s="56"/>
      <c r="D846" s="120"/>
      <c r="E846" s="53"/>
      <c r="H846" s="106"/>
      <c r="I846" s="72"/>
      <c r="J846" s="21"/>
      <c r="K846" s="21"/>
      <c r="L846" s="21"/>
      <c r="M846" s="22"/>
      <c r="N846" s="22"/>
      <c r="O846" s="22"/>
      <c r="P846" s="22"/>
      <c r="Q846" s="22"/>
      <c r="R846" s="23"/>
      <c r="S846" s="22"/>
      <c r="T846" s="22"/>
      <c r="U846" s="22"/>
      <c r="V846" s="22"/>
      <c r="W846" s="24"/>
      <c r="X846" s="24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  <c r="AI846" s="22"/>
      <c r="AJ846" s="22"/>
      <c r="AK846" s="22"/>
      <c r="AL846" s="22"/>
      <c r="AM846" s="22"/>
      <c r="AN846" s="22"/>
      <c r="AO846" s="22"/>
      <c r="AP846" s="22"/>
      <c r="AQ846" s="22"/>
      <c r="AR846" s="22"/>
      <c r="AS846" s="22"/>
      <c r="AT846" s="22"/>
      <c r="AU846" s="22"/>
      <c r="AV846" s="22"/>
      <c r="AW846" s="22"/>
      <c r="AX846" s="22"/>
      <c r="AY846" s="22"/>
      <c r="AZ846" s="22"/>
      <c r="BA846" s="22"/>
      <c r="BB846" s="22"/>
      <c r="BC846" s="22"/>
      <c r="BD846" s="22"/>
      <c r="BE846" s="22"/>
      <c r="BF846" s="22"/>
      <c r="BG846" s="22"/>
      <c r="BH846" s="22"/>
      <c r="BI846" s="22"/>
    </row>
    <row r="847">
      <c r="A847" s="25"/>
      <c r="B847" s="50"/>
      <c r="C847" s="56"/>
      <c r="D847" s="120"/>
      <c r="E847" s="53"/>
      <c r="H847" s="106"/>
      <c r="I847" s="72"/>
      <c r="J847" s="21"/>
      <c r="K847" s="21"/>
      <c r="L847" s="21"/>
      <c r="M847" s="22"/>
      <c r="N847" s="22"/>
      <c r="O847" s="22"/>
      <c r="P847" s="22"/>
      <c r="Q847" s="22"/>
      <c r="R847" s="23"/>
      <c r="S847" s="22"/>
      <c r="T847" s="22"/>
      <c r="U847" s="22"/>
      <c r="V847" s="22"/>
      <c r="W847" s="24"/>
      <c r="X847" s="24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  <c r="AI847" s="22"/>
      <c r="AJ847" s="22"/>
      <c r="AK847" s="22"/>
      <c r="AL847" s="22"/>
      <c r="AM847" s="22"/>
      <c r="AN847" s="22"/>
      <c r="AO847" s="22"/>
      <c r="AP847" s="22"/>
      <c r="AQ847" s="22"/>
      <c r="AR847" s="22"/>
      <c r="AS847" s="22"/>
      <c r="AT847" s="22"/>
      <c r="AU847" s="22"/>
      <c r="AV847" s="22"/>
      <c r="AW847" s="22"/>
      <c r="AX847" s="22"/>
      <c r="AY847" s="22"/>
      <c r="AZ847" s="22"/>
      <c r="BA847" s="22"/>
      <c r="BB847" s="22"/>
      <c r="BC847" s="22"/>
      <c r="BD847" s="22"/>
      <c r="BE847" s="22"/>
      <c r="BF847" s="22"/>
      <c r="BG847" s="22"/>
      <c r="BH847" s="22"/>
      <c r="BI847" s="22"/>
    </row>
    <row r="848">
      <c r="A848" s="25"/>
      <c r="B848" s="50"/>
      <c r="C848" s="56"/>
      <c r="D848" s="120"/>
      <c r="E848" s="53"/>
      <c r="H848" s="106"/>
      <c r="I848" s="72"/>
      <c r="J848" s="21"/>
      <c r="K848" s="21"/>
      <c r="L848" s="21"/>
      <c r="M848" s="22"/>
      <c r="N848" s="22"/>
      <c r="O848" s="22"/>
      <c r="P848" s="22"/>
      <c r="Q848" s="22"/>
      <c r="R848" s="23"/>
      <c r="S848" s="22"/>
      <c r="T848" s="22"/>
      <c r="U848" s="22"/>
      <c r="V848" s="22"/>
      <c r="W848" s="24"/>
      <c r="X848" s="24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22"/>
      <c r="AJ848" s="22"/>
      <c r="AK848" s="22"/>
      <c r="AL848" s="22"/>
      <c r="AM848" s="22"/>
      <c r="AN848" s="22"/>
      <c r="AO848" s="22"/>
      <c r="AP848" s="22"/>
      <c r="AQ848" s="22"/>
      <c r="AR848" s="22"/>
      <c r="AS848" s="22"/>
      <c r="AT848" s="22"/>
      <c r="AU848" s="22"/>
      <c r="AV848" s="22"/>
      <c r="AW848" s="22"/>
      <c r="AX848" s="22"/>
      <c r="AY848" s="22"/>
      <c r="AZ848" s="22"/>
      <c r="BA848" s="22"/>
      <c r="BB848" s="22"/>
      <c r="BC848" s="22"/>
      <c r="BD848" s="22"/>
      <c r="BE848" s="22"/>
      <c r="BF848" s="22"/>
      <c r="BG848" s="22"/>
      <c r="BH848" s="22"/>
      <c r="BI848" s="22"/>
    </row>
    <row r="849">
      <c r="A849" s="25"/>
      <c r="B849" s="50"/>
      <c r="C849" s="56"/>
      <c r="D849" s="120"/>
      <c r="E849" s="53"/>
      <c r="H849" s="106"/>
      <c r="I849" s="72"/>
      <c r="J849" s="21"/>
      <c r="K849" s="21"/>
      <c r="L849" s="21"/>
      <c r="M849" s="22"/>
      <c r="N849" s="22"/>
      <c r="O849" s="22"/>
      <c r="P849" s="22"/>
      <c r="Q849" s="22"/>
      <c r="R849" s="23"/>
      <c r="S849" s="22"/>
      <c r="T849" s="22"/>
      <c r="U849" s="22"/>
      <c r="V849" s="22"/>
      <c r="W849" s="24"/>
      <c r="X849" s="24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  <c r="AI849" s="22"/>
      <c r="AJ849" s="22"/>
      <c r="AK849" s="22"/>
      <c r="AL849" s="22"/>
      <c r="AM849" s="22"/>
      <c r="AN849" s="22"/>
      <c r="AO849" s="22"/>
      <c r="AP849" s="22"/>
      <c r="AQ849" s="22"/>
      <c r="AR849" s="22"/>
      <c r="AS849" s="22"/>
      <c r="AT849" s="22"/>
      <c r="AU849" s="22"/>
      <c r="AV849" s="22"/>
      <c r="AW849" s="22"/>
      <c r="AX849" s="22"/>
      <c r="AY849" s="22"/>
      <c r="AZ849" s="22"/>
      <c r="BA849" s="22"/>
      <c r="BB849" s="22"/>
      <c r="BC849" s="22"/>
      <c r="BD849" s="22"/>
      <c r="BE849" s="22"/>
      <c r="BF849" s="22"/>
      <c r="BG849" s="22"/>
      <c r="BH849" s="22"/>
      <c r="BI849" s="22"/>
    </row>
    <row r="850">
      <c r="A850" s="25"/>
      <c r="B850" s="50"/>
      <c r="C850" s="56"/>
      <c r="D850" s="120"/>
      <c r="E850" s="53"/>
      <c r="H850" s="106"/>
      <c r="I850" s="72"/>
      <c r="J850" s="21"/>
      <c r="K850" s="21"/>
      <c r="L850" s="21"/>
      <c r="M850" s="22"/>
      <c r="N850" s="22"/>
      <c r="O850" s="22"/>
      <c r="P850" s="22"/>
      <c r="Q850" s="22"/>
      <c r="R850" s="23"/>
      <c r="S850" s="22"/>
      <c r="T850" s="22"/>
      <c r="U850" s="22"/>
      <c r="V850" s="22"/>
      <c r="W850" s="24"/>
      <c r="X850" s="24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  <c r="AI850" s="22"/>
      <c r="AJ850" s="22"/>
      <c r="AK850" s="22"/>
      <c r="AL850" s="22"/>
      <c r="AM850" s="22"/>
      <c r="AN850" s="22"/>
      <c r="AO850" s="22"/>
      <c r="AP850" s="22"/>
      <c r="AQ850" s="22"/>
      <c r="AR850" s="22"/>
      <c r="AS850" s="22"/>
      <c r="AT850" s="22"/>
      <c r="AU850" s="22"/>
      <c r="AV850" s="22"/>
      <c r="AW850" s="22"/>
      <c r="AX850" s="22"/>
      <c r="AY850" s="22"/>
      <c r="AZ850" s="22"/>
      <c r="BA850" s="22"/>
      <c r="BB850" s="22"/>
      <c r="BC850" s="22"/>
      <c r="BD850" s="22"/>
      <c r="BE850" s="22"/>
      <c r="BF850" s="22"/>
      <c r="BG850" s="22"/>
      <c r="BH850" s="22"/>
      <c r="BI850" s="22"/>
    </row>
    <row r="851">
      <c r="A851" s="25"/>
      <c r="B851" s="50"/>
      <c r="C851" s="56"/>
      <c r="D851" s="120"/>
      <c r="E851" s="53"/>
      <c r="H851" s="106"/>
      <c r="I851" s="72"/>
      <c r="J851" s="21"/>
      <c r="K851" s="21"/>
      <c r="L851" s="21"/>
      <c r="M851" s="22"/>
      <c r="N851" s="22"/>
      <c r="O851" s="22"/>
      <c r="P851" s="22"/>
      <c r="Q851" s="22"/>
      <c r="R851" s="23"/>
      <c r="S851" s="22"/>
      <c r="T851" s="22"/>
      <c r="U851" s="22"/>
      <c r="V851" s="22"/>
      <c r="W851" s="24"/>
      <c r="X851" s="24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22"/>
      <c r="AJ851" s="22"/>
      <c r="AK851" s="22"/>
      <c r="AL851" s="22"/>
      <c r="AM851" s="22"/>
      <c r="AN851" s="22"/>
      <c r="AO851" s="22"/>
      <c r="AP851" s="22"/>
      <c r="AQ851" s="22"/>
      <c r="AR851" s="22"/>
      <c r="AS851" s="22"/>
      <c r="AT851" s="22"/>
      <c r="AU851" s="22"/>
      <c r="AV851" s="22"/>
      <c r="AW851" s="22"/>
      <c r="AX851" s="22"/>
      <c r="AY851" s="22"/>
      <c r="AZ851" s="22"/>
      <c r="BA851" s="22"/>
      <c r="BB851" s="22"/>
      <c r="BC851" s="22"/>
      <c r="BD851" s="22"/>
      <c r="BE851" s="22"/>
      <c r="BF851" s="22"/>
      <c r="BG851" s="22"/>
      <c r="BH851" s="22"/>
      <c r="BI851" s="22"/>
    </row>
    <row r="852">
      <c r="A852" s="25"/>
      <c r="B852" s="50"/>
      <c r="C852" s="56"/>
      <c r="D852" s="120"/>
      <c r="E852" s="53"/>
      <c r="H852" s="106"/>
      <c r="I852" s="72"/>
      <c r="J852" s="21"/>
      <c r="K852" s="21"/>
      <c r="L852" s="21"/>
      <c r="M852" s="22"/>
      <c r="N852" s="22"/>
      <c r="O852" s="22"/>
      <c r="P852" s="22"/>
      <c r="Q852" s="22"/>
      <c r="R852" s="23"/>
      <c r="S852" s="22"/>
      <c r="T852" s="22"/>
      <c r="U852" s="22"/>
      <c r="V852" s="22"/>
      <c r="W852" s="24"/>
      <c r="X852" s="24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  <c r="AJ852" s="22"/>
      <c r="AK852" s="22"/>
      <c r="AL852" s="22"/>
      <c r="AM852" s="22"/>
      <c r="AN852" s="22"/>
      <c r="AO852" s="22"/>
      <c r="AP852" s="22"/>
      <c r="AQ852" s="22"/>
      <c r="AR852" s="22"/>
      <c r="AS852" s="22"/>
      <c r="AT852" s="22"/>
      <c r="AU852" s="22"/>
      <c r="AV852" s="22"/>
      <c r="AW852" s="22"/>
      <c r="AX852" s="22"/>
      <c r="AY852" s="22"/>
      <c r="AZ852" s="22"/>
      <c r="BA852" s="22"/>
      <c r="BB852" s="22"/>
      <c r="BC852" s="22"/>
      <c r="BD852" s="22"/>
      <c r="BE852" s="22"/>
      <c r="BF852" s="22"/>
      <c r="BG852" s="22"/>
      <c r="BH852" s="22"/>
      <c r="BI852" s="22"/>
    </row>
    <row r="853">
      <c r="A853" s="25"/>
      <c r="B853" s="50"/>
      <c r="C853" s="56"/>
      <c r="D853" s="120"/>
      <c r="E853" s="53"/>
      <c r="H853" s="106"/>
      <c r="I853" s="72"/>
      <c r="J853" s="21"/>
      <c r="K853" s="21"/>
      <c r="L853" s="21"/>
      <c r="M853" s="22"/>
      <c r="N853" s="22"/>
      <c r="O853" s="22"/>
      <c r="P853" s="22"/>
      <c r="Q853" s="22"/>
      <c r="R853" s="23"/>
      <c r="S853" s="22"/>
      <c r="T853" s="22"/>
      <c r="U853" s="22"/>
      <c r="V853" s="22"/>
      <c r="W853" s="24"/>
      <c r="X853" s="24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22"/>
      <c r="AJ853" s="22"/>
      <c r="AK853" s="22"/>
      <c r="AL853" s="22"/>
      <c r="AM853" s="22"/>
      <c r="AN853" s="22"/>
      <c r="AO853" s="22"/>
      <c r="AP853" s="22"/>
      <c r="AQ853" s="22"/>
      <c r="AR853" s="22"/>
      <c r="AS853" s="22"/>
      <c r="AT853" s="22"/>
      <c r="AU853" s="22"/>
      <c r="AV853" s="22"/>
      <c r="AW853" s="22"/>
      <c r="AX853" s="22"/>
      <c r="AY853" s="22"/>
      <c r="AZ853" s="22"/>
      <c r="BA853" s="22"/>
      <c r="BB853" s="22"/>
      <c r="BC853" s="22"/>
      <c r="BD853" s="22"/>
      <c r="BE853" s="22"/>
      <c r="BF853" s="22"/>
      <c r="BG853" s="22"/>
      <c r="BH853" s="22"/>
      <c r="BI853" s="22"/>
    </row>
    <row r="854">
      <c r="A854" s="25"/>
      <c r="B854" s="50"/>
      <c r="C854" s="56"/>
      <c r="D854" s="120"/>
      <c r="E854" s="53"/>
      <c r="H854" s="106"/>
      <c r="I854" s="72"/>
      <c r="J854" s="21"/>
      <c r="K854" s="21"/>
      <c r="L854" s="21"/>
      <c r="M854" s="22"/>
      <c r="N854" s="22"/>
      <c r="O854" s="22"/>
      <c r="P854" s="22"/>
      <c r="Q854" s="22"/>
      <c r="R854" s="23"/>
      <c r="S854" s="22"/>
      <c r="T854" s="22"/>
      <c r="U854" s="22"/>
      <c r="V854" s="22"/>
      <c r="W854" s="24"/>
      <c r="X854" s="24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  <c r="AI854" s="22"/>
      <c r="AJ854" s="22"/>
      <c r="AK854" s="22"/>
      <c r="AL854" s="22"/>
      <c r="AM854" s="22"/>
      <c r="AN854" s="22"/>
      <c r="AO854" s="22"/>
      <c r="AP854" s="22"/>
      <c r="AQ854" s="22"/>
      <c r="AR854" s="22"/>
      <c r="AS854" s="22"/>
      <c r="AT854" s="22"/>
      <c r="AU854" s="22"/>
      <c r="AV854" s="22"/>
      <c r="AW854" s="22"/>
      <c r="AX854" s="22"/>
      <c r="AY854" s="22"/>
      <c r="AZ854" s="22"/>
      <c r="BA854" s="22"/>
      <c r="BB854" s="22"/>
      <c r="BC854" s="22"/>
      <c r="BD854" s="22"/>
      <c r="BE854" s="22"/>
      <c r="BF854" s="22"/>
      <c r="BG854" s="22"/>
      <c r="BH854" s="22"/>
      <c r="BI854" s="22"/>
    </row>
    <row r="855">
      <c r="A855" s="25"/>
      <c r="B855" s="50"/>
      <c r="C855" s="56"/>
      <c r="D855" s="120"/>
      <c r="E855" s="53"/>
      <c r="H855" s="106"/>
      <c r="I855" s="72"/>
      <c r="J855" s="21"/>
      <c r="K855" s="21"/>
      <c r="L855" s="21"/>
      <c r="M855" s="22"/>
      <c r="N855" s="22"/>
      <c r="O855" s="22"/>
      <c r="P855" s="22"/>
      <c r="Q855" s="22"/>
      <c r="R855" s="23"/>
      <c r="S855" s="22"/>
      <c r="T855" s="22"/>
      <c r="U855" s="22"/>
      <c r="V855" s="22"/>
      <c r="W855" s="24"/>
      <c r="X855" s="24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  <c r="AI855" s="22"/>
      <c r="AJ855" s="22"/>
      <c r="AK855" s="22"/>
      <c r="AL855" s="22"/>
      <c r="AM855" s="22"/>
      <c r="AN855" s="22"/>
      <c r="AO855" s="22"/>
      <c r="AP855" s="22"/>
      <c r="AQ855" s="22"/>
      <c r="AR855" s="22"/>
      <c r="AS855" s="22"/>
      <c r="AT855" s="22"/>
      <c r="AU855" s="22"/>
      <c r="AV855" s="22"/>
      <c r="AW855" s="22"/>
      <c r="AX855" s="22"/>
      <c r="AY855" s="22"/>
      <c r="AZ855" s="22"/>
      <c r="BA855" s="22"/>
      <c r="BB855" s="22"/>
      <c r="BC855" s="22"/>
      <c r="BD855" s="22"/>
      <c r="BE855" s="22"/>
      <c r="BF855" s="22"/>
      <c r="BG855" s="22"/>
      <c r="BH855" s="22"/>
      <c r="BI855" s="22"/>
    </row>
    <row r="856">
      <c r="A856" s="25"/>
      <c r="B856" s="50"/>
      <c r="C856" s="56"/>
      <c r="D856" s="120"/>
      <c r="E856" s="53"/>
      <c r="H856" s="106"/>
      <c r="I856" s="72"/>
      <c r="J856" s="21"/>
      <c r="K856" s="21"/>
      <c r="L856" s="21"/>
      <c r="M856" s="22"/>
      <c r="N856" s="22"/>
      <c r="O856" s="22"/>
      <c r="P856" s="22"/>
      <c r="Q856" s="22"/>
      <c r="R856" s="23"/>
      <c r="S856" s="22"/>
      <c r="T856" s="22"/>
      <c r="U856" s="22"/>
      <c r="V856" s="22"/>
      <c r="W856" s="24"/>
      <c r="X856" s="24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  <c r="AI856" s="22"/>
      <c r="AJ856" s="22"/>
      <c r="AK856" s="22"/>
      <c r="AL856" s="22"/>
      <c r="AM856" s="22"/>
      <c r="AN856" s="22"/>
      <c r="AO856" s="22"/>
      <c r="AP856" s="22"/>
      <c r="AQ856" s="22"/>
      <c r="AR856" s="22"/>
      <c r="AS856" s="22"/>
      <c r="AT856" s="22"/>
      <c r="AU856" s="22"/>
      <c r="AV856" s="22"/>
      <c r="AW856" s="22"/>
      <c r="AX856" s="22"/>
      <c r="AY856" s="22"/>
      <c r="AZ856" s="22"/>
      <c r="BA856" s="22"/>
      <c r="BB856" s="22"/>
      <c r="BC856" s="22"/>
      <c r="BD856" s="22"/>
      <c r="BE856" s="22"/>
      <c r="BF856" s="22"/>
      <c r="BG856" s="22"/>
      <c r="BH856" s="22"/>
      <c r="BI856" s="22"/>
    </row>
    <row r="857">
      <c r="A857" s="25"/>
      <c r="B857" s="50"/>
      <c r="C857" s="56"/>
      <c r="D857" s="120"/>
      <c r="E857" s="53"/>
      <c r="H857" s="106"/>
      <c r="I857" s="72"/>
      <c r="J857" s="21"/>
      <c r="K857" s="21"/>
      <c r="L857" s="21"/>
      <c r="M857" s="22"/>
      <c r="N857" s="22"/>
      <c r="O857" s="22"/>
      <c r="P857" s="22"/>
      <c r="Q857" s="22"/>
      <c r="R857" s="23"/>
      <c r="S857" s="22"/>
      <c r="T857" s="22"/>
      <c r="U857" s="22"/>
      <c r="V857" s="22"/>
      <c r="W857" s="24"/>
      <c r="X857" s="24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  <c r="AI857" s="22"/>
      <c r="AJ857" s="22"/>
      <c r="AK857" s="22"/>
      <c r="AL857" s="22"/>
      <c r="AM857" s="22"/>
      <c r="AN857" s="22"/>
      <c r="AO857" s="22"/>
      <c r="AP857" s="22"/>
      <c r="AQ857" s="22"/>
      <c r="AR857" s="22"/>
      <c r="AS857" s="22"/>
      <c r="AT857" s="22"/>
      <c r="AU857" s="22"/>
      <c r="AV857" s="22"/>
      <c r="AW857" s="22"/>
      <c r="AX857" s="22"/>
      <c r="AY857" s="22"/>
      <c r="AZ857" s="22"/>
      <c r="BA857" s="22"/>
      <c r="BB857" s="22"/>
      <c r="BC857" s="22"/>
      <c r="BD857" s="22"/>
      <c r="BE857" s="22"/>
      <c r="BF857" s="22"/>
      <c r="BG857" s="22"/>
      <c r="BH857" s="22"/>
      <c r="BI857" s="22"/>
    </row>
    <row r="858">
      <c r="A858" s="25"/>
      <c r="B858" s="50"/>
      <c r="C858" s="56"/>
      <c r="D858" s="120"/>
      <c r="E858" s="53"/>
      <c r="H858" s="106"/>
      <c r="I858" s="72"/>
      <c r="J858" s="21"/>
      <c r="K858" s="21"/>
      <c r="L858" s="21"/>
      <c r="M858" s="22"/>
      <c r="N858" s="22"/>
      <c r="O858" s="22"/>
      <c r="P858" s="22"/>
      <c r="Q858" s="22"/>
      <c r="R858" s="23"/>
      <c r="S858" s="22"/>
      <c r="T858" s="22"/>
      <c r="U858" s="22"/>
      <c r="V858" s="22"/>
      <c r="W858" s="24"/>
      <c r="X858" s="24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22"/>
      <c r="AJ858" s="22"/>
      <c r="AK858" s="22"/>
      <c r="AL858" s="22"/>
      <c r="AM858" s="22"/>
      <c r="AN858" s="22"/>
      <c r="AO858" s="22"/>
      <c r="AP858" s="22"/>
      <c r="AQ858" s="22"/>
      <c r="AR858" s="22"/>
      <c r="AS858" s="22"/>
      <c r="AT858" s="22"/>
      <c r="AU858" s="22"/>
      <c r="AV858" s="22"/>
      <c r="AW858" s="22"/>
      <c r="AX858" s="22"/>
      <c r="AY858" s="22"/>
      <c r="AZ858" s="22"/>
      <c r="BA858" s="22"/>
      <c r="BB858" s="22"/>
      <c r="BC858" s="22"/>
      <c r="BD858" s="22"/>
      <c r="BE858" s="22"/>
      <c r="BF858" s="22"/>
      <c r="BG858" s="22"/>
      <c r="BH858" s="22"/>
      <c r="BI858" s="22"/>
    </row>
    <row r="859">
      <c r="A859" s="25"/>
      <c r="B859" s="50"/>
      <c r="C859" s="56"/>
      <c r="D859" s="120"/>
      <c r="E859" s="53"/>
      <c r="H859" s="106"/>
      <c r="I859" s="72"/>
      <c r="J859" s="21"/>
      <c r="K859" s="21"/>
      <c r="L859" s="21"/>
      <c r="M859" s="22"/>
      <c r="N859" s="22"/>
      <c r="O859" s="22"/>
      <c r="P859" s="22"/>
      <c r="Q859" s="22"/>
      <c r="R859" s="23"/>
      <c r="S859" s="22"/>
      <c r="T859" s="22"/>
      <c r="U859" s="22"/>
      <c r="V859" s="22"/>
      <c r="W859" s="24"/>
      <c r="X859" s="24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  <c r="AI859" s="22"/>
      <c r="AJ859" s="22"/>
      <c r="AK859" s="22"/>
      <c r="AL859" s="22"/>
      <c r="AM859" s="22"/>
      <c r="AN859" s="22"/>
      <c r="AO859" s="22"/>
      <c r="AP859" s="22"/>
      <c r="AQ859" s="22"/>
      <c r="AR859" s="22"/>
      <c r="AS859" s="22"/>
      <c r="AT859" s="22"/>
      <c r="AU859" s="22"/>
      <c r="AV859" s="22"/>
      <c r="AW859" s="22"/>
      <c r="AX859" s="22"/>
      <c r="AY859" s="22"/>
      <c r="AZ859" s="22"/>
      <c r="BA859" s="22"/>
      <c r="BB859" s="22"/>
      <c r="BC859" s="22"/>
      <c r="BD859" s="22"/>
      <c r="BE859" s="22"/>
      <c r="BF859" s="22"/>
      <c r="BG859" s="22"/>
      <c r="BH859" s="22"/>
      <c r="BI859" s="22"/>
    </row>
    <row r="860">
      <c r="A860" s="25"/>
      <c r="B860" s="50"/>
      <c r="C860" s="56"/>
      <c r="D860" s="120"/>
      <c r="E860" s="53"/>
      <c r="H860" s="106"/>
      <c r="I860" s="72"/>
      <c r="J860" s="21"/>
      <c r="K860" s="21"/>
      <c r="L860" s="21"/>
      <c r="M860" s="22"/>
      <c r="N860" s="22"/>
      <c r="O860" s="22"/>
      <c r="P860" s="22"/>
      <c r="Q860" s="22"/>
      <c r="R860" s="23"/>
      <c r="S860" s="22"/>
      <c r="T860" s="22"/>
      <c r="U860" s="22"/>
      <c r="V860" s="22"/>
      <c r="W860" s="24"/>
      <c r="X860" s="24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  <c r="AI860" s="22"/>
      <c r="AJ860" s="22"/>
      <c r="AK860" s="22"/>
      <c r="AL860" s="22"/>
      <c r="AM860" s="22"/>
      <c r="AN860" s="22"/>
      <c r="AO860" s="22"/>
      <c r="AP860" s="22"/>
      <c r="AQ860" s="22"/>
      <c r="AR860" s="22"/>
      <c r="AS860" s="22"/>
      <c r="AT860" s="22"/>
      <c r="AU860" s="22"/>
      <c r="AV860" s="22"/>
      <c r="AW860" s="22"/>
      <c r="AX860" s="22"/>
      <c r="AY860" s="22"/>
      <c r="AZ860" s="22"/>
      <c r="BA860" s="22"/>
      <c r="BB860" s="22"/>
      <c r="BC860" s="22"/>
      <c r="BD860" s="22"/>
      <c r="BE860" s="22"/>
      <c r="BF860" s="22"/>
      <c r="BG860" s="22"/>
      <c r="BH860" s="22"/>
      <c r="BI860" s="22"/>
    </row>
    <row r="861">
      <c r="A861" s="25"/>
      <c r="B861" s="50"/>
      <c r="C861" s="56"/>
      <c r="D861" s="120"/>
      <c r="E861" s="53"/>
      <c r="H861" s="106"/>
      <c r="I861" s="72"/>
      <c r="J861" s="21"/>
      <c r="K861" s="21"/>
      <c r="L861" s="21"/>
      <c r="M861" s="22"/>
      <c r="N861" s="22"/>
      <c r="O861" s="22"/>
      <c r="P861" s="22"/>
      <c r="Q861" s="22"/>
      <c r="R861" s="23"/>
      <c r="S861" s="22"/>
      <c r="T861" s="22"/>
      <c r="U861" s="22"/>
      <c r="V861" s="22"/>
      <c r="W861" s="24"/>
      <c r="X861" s="24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  <c r="AI861" s="22"/>
      <c r="AJ861" s="22"/>
      <c r="AK861" s="22"/>
      <c r="AL861" s="22"/>
      <c r="AM861" s="22"/>
      <c r="AN861" s="22"/>
      <c r="AO861" s="22"/>
      <c r="AP861" s="22"/>
      <c r="AQ861" s="22"/>
      <c r="AR861" s="22"/>
      <c r="AS861" s="22"/>
      <c r="AT861" s="22"/>
      <c r="AU861" s="22"/>
      <c r="AV861" s="22"/>
      <c r="AW861" s="22"/>
      <c r="AX861" s="22"/>
      <c r="AY861" s="22"/>
      <c r="AZ861" s="22"/>
      <c r="BA861" s="22"/>
      <c r="BB861" s="22"/>
      <c r="BC861" s="22"/>
      <c r="BD861" s="22"/>
      <c r="BE861" s="22"/>
      <c r="BF861" s="22"/>
      <c r="BG861" s="22"/>
      <c r="BH861" s="22"/>
      <c r="BI861" s="22"/>
    </row>
    <row r="862">
      <c r="A862" s="25"/>
      <c r="B862" s="50"/>
      <c r="C862" s="56"/>
      <c r="D862" s="120"/>
      <c r="E862" s="53"/>
      <c r="H862" s="106"/>
      <c r="I862" s="72"/>
      <c r="J862" s="21"/>
      <c r="K862" s="21"/>
      <c r="L862" s="21"/>
      <c r="M862" s="22"/>
      <c r="N862" s="22"/>
      <c r="O862" s="22"/>
      <c r="P862" s="22"/>
      <c r="Q862" s="22"/>
      <c r="R862" s="23"/>
      <c r="S862" s="22"/>
      <c r="T862" s="22"/>
      <c r="U862" s="22"/>
      <c r="V862" s="22"/>
      <c r="W862" s="24"/>
      <c r="X862" s="24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  <c r="AI862" s="22"/>
      <c r="AJ862" s="22"/>
      <c r="AK862" s="22"/>
      <c r="AL862" s="22"/>
      <c r="AM862" s="22"/>
      <c r="AN862" s="22"/>
      <c r="AO862" s="22"/>
      <c r="AP862" s="22"/>
      <c r="AQ862" s="22"/>
      <c r="AR862" s="22"/>
      <c r="AS862" s="22"/>
      <c r="AT862" s="22"/>
      <c r="AU862" s="22"/>
      <c r="AV862" s="22"/>
      <c r="AW862" s="22"/>
      <c r="AX862" s="22"/>
      <c r="AY862" s="22"/>
      <c r="AZ862" s="22"/>
      <c r="BA862" s="22"/>
      <c r="BB862" s="22"/>
      <c r="BC862" s="22"/>
      <c r="BD862" s="22"/>
      <c r="BE862" s="22"/>
      <c r="BF862" s="22"/>
      <c r="BG862" s="22"/>
      <c r="BH862" s="22"/>
      <c r="BI862" s="22"/>
    </row>
    <row r="863">
      <c r="A863" s="25"/>
      <c r="B863" s="50"/>
      <c r="C863" s="56"/>
      <c r="D863" s="120"/>
      <c r="E863" s="53"/>
      <c r="H863" s="106"/>
      <c r="I863" s="72"/>
      <c r="J863" s="21"/>
      <c r="K863" s="21"/>
      <c r="L863" s="21"/>
      <c r="M863" s="22"/>
      <c r="N863" s="22"/>
      <c r="O863" s="22"/>
      <c r="P863" s="22"/>
      <c r="Q863" s="22"/>
      <c r="R863" s="23"/>
      <c r="S863" s="22"/>
      <c r="T863" s="22"/>
      <c r="U863" s="22"/>
      <c r="V863" s="22"/>
      <c r="W863" s="24"/>
      <c r="X863" s="24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  <c r="AI863" s="22"/>
      <c r="AJ863" s="22"/>
      <c r="AK863" s="22"/>
      <c r="AL863" s="22"/>
      <c r="AM863" s="22"/>
      <c r="AN863" s="22"/>
      <c r="AO863" s="22"/>
      <c r="AP863" s="22"/>
      <c r="AQ863" s="22"/>
      <c r="AR863" s="22"/>
      <c r="AS863" s="22"/>
      <c r="AT863" s="22"/>
      <c r="AU863" s="22"/>
      <c r="AV863" s="22"/>
      <c r="AW863" s="22"/>
      <c r="AX863" s="22"/>
      <c r="AY863" s="22"/>
      <c r="AZ863" s="22"/>
      <c r="BA863" s="22"/>
      <c r="BB863" s="22"/>
      <c r="BC863" s="22"/>
      <c r="BD863" s="22"/>
      <c r="BE863" s="22"/>
      <c r="BF863" s="22"/>
      <c r="BG863" s="22"/>
      <c r="BH863" s="22"/>
      <c r="BI863" s="22"/>
    </row>
    <row r="864">
      <c r="A864" s="25"/>
      <c r="B864" s="50"/>
      <c r="C864" s="56"/>
      <c r="D864" s="120"/>
      <c r="E864" s="53"/>
      <c r="H864" s="106"/>
      <c r="I864" s="72"/>
      <c r="J864" s="21"/>
      <c r="K864" s="21"/>
      <c r="L864" s="21"/>
      <c r="M864" s="22"/>
      <c r="N864" s="22"/>
      <c r="O864" s="22"/>
      <c r="P864" s="22"/>
      <c r="Q864" s="22"/>
      <c r="R864" s="23"/>
      <c r="S864" s="22"/>
      <c r="T864" s="22"/>
      <c r="U864" s="22"/>
      <c r="V864" s="22"/>
      <c r="W864" s="24"/>
      <c r="X864" s="24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  <c r="AI864" s="22"/>
      <c r="AJ864" s="22"/>
      <c r="AK864" s="22"/>
      <c r="AL864" s="22"/>
      <c r="AM864" s="22"/>
      <c r="AN864" s="22"/>
      <c r="AO864" s="22"/>
      <c r="AP864" s="22"/>
      <c r="AQ864" s="22"/>
      <c r="AR864" s="22"/>
      <c r="AS864" s="22"/>
      <c r="AT864" s="22"/>
      <c r="AU864" s="22"/>
      <c r="AV864" s="22"/>
      <c r="AW864" s="22"/>
      <c r="AX864" s="22"/>
      <c r="AY864" s="22"/>
      <c r="AZ864" s="22"/>
      <c r="BA864" s="22"/>
      <c r="BB864" s="22"/>
      <c r="BC864" s="22"/>
      <c r="BD864" s="22"/>
      <c r="BE864" s="22"/>
      <c r="BF864" s="22"/>
      <c r="BG864" s="22"/>
      <c r="BH864" s="22"/>
      <c r="BI864" s="22"/>
    </row>
    <row r="865">
      <c r="A865" s="25"/>
      <c r="B865" s="50"/>
      <c r="C865" s="56"/>
      <c r="D865" s="120"/>
      <c r="E865" s="53"/>
      <c r="H865" s="106"/>
      <c r="I865" s="72"/>
      <c r="J865" s="21"/>
      <c r="K865" s="21"/>
      <c r="L865" s="21"/>
      <c r="M865" s="22"/>
      <c r="N865" s="22"/>
      <c r="O865" s="22"/>
      <c r="P865" s="22"/>
      <c r="Q865" s="22"/>
      <c r="R865" s="23"/>
      <c r="S865" s="22"/>
      <c r="T865" s="22"/>
      <c r="U865" s="22"/>
      <c r="V865" s="22"/>
      <c r="W865" s="24"/>
      <c r="X865" s="24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  <c r="AI865" s="22"/>
      <c r="AJ865" s="22"/>
      <c r="AK865" s="22"/>
      <c r="AL865" s="22"/>
      <c r="AM865" s="22"/>
      <c r="AN865" s="22"/>
      <c r="AO865" s="22"/>
      <c r="AP865" s="22"/>
      <c r="AQ865" s="22"/>
      <c r="AR865" s="22"/>
      <c r="AS865" s="22"/>
      <c r="AT865" s="22"/>
      <c r="AU865" s="22"/>
      <c r="AV865" s="22"/>
      <c r="AW865" s="22"/>
      <c r="AX865" s="22"/>
      <c r="AY865" s="22"/>
      <c r="AZ865" s="22"/>
      <c r="BA865" s="22"/>
      <c r="BB865" s="22"/>
      <c r="BC865" s="22"/>
      <c r="BD865" s="22"/>
      <c r="BE865" s="22"/>
      <c r="BF865" s="22"/>
      <c r="BG865" s="22"/>
      <c r="BH865" s="22"/>
      <c r="BI865" s="22"/>
    </row>
    <row r="866">
      <c r="A866" s="25"/>
      <c r="B866" s="50"/>
      <c r="C866" s="56"/>
      <c r="D866" s="120"/>
      <c r="E866" s="53"/>
      <c r="H866" s="106"/>
      <c r="I866" s="72"/>
      <c r="J866" s="21"/>
      <c r="K866" s="21"/>
      <c r="L866" s="21"/>
      <c r="M866" s="22"/>
      <c r="N866" s="22"/>
      <c r="O866" s="22"/>
      <c r="P866" s="22"/>
      <c r="Q866" s="22"/>
      <c r="R866" s="23"/>
      <c r="S866" s="22"/>
      <c r="T866" s="22"/>
      <c r="U866" s="22"/>
      <c r="V866" s="22"/>
      <c r="W866" s="24"/>
      <c r="X866" s="24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  <c r="AI866" s="22"/>
      <c r="AJ866" s="22"/>
      <c r="AK866" s="22"/>
      <c r="AL866" s="22"/>
      <c r="AM866" s="22"/>
      <c r="AN866" s="22"/>
      <c r="AO866" s="22"/>
      <c r="AP866" s="22"/>
      <c r="AQ866" s="22"/>
      <c r="AR866" s="22"/>
      <c r="AS866" s="22"/>
      <c r="AT866" s="22"/>
      <c r="AU866" s="22"/>
      <c r="AV866" s="22"/>
      <c r="AW866" s="22"/>
      <c r="AX866" s="22"/>
      <c r="AY866" s="22"/>
      <c r="AZ866" s="22"/>
      <c r="BA866" s="22"/>
      <c r="BB866" s="22"/>
      <c r="BC866" s="22"/>
      <c r="BD866" s="22"/>
      <c r="BE866" s="22"/>
      <c r="BF866" s="22"/>
      <c r="BG866" s="22"/>
      <c r="BH866" s="22"/>
      <c r="BI866" s="22"/>
    </row>
    <row r="867">
      <c r="A867" s="25"/>
      <c r="B867" s="50"/>
      <c r="C867" s="56"/>
      <c r="D867" s="120"/>
      <c r="E867" s="53"/>
      <c r="H867" s="106"/>
      <c r="I867" s="72"/>
      <c r="J867" s="21"/>
      <c r="K867" s="21"/>
      <c r="L867" s="21"/>
      <c r="M867" s="22"/>
      <c r="N867" s="22"/>
      <c r="O867" s="22"/>
      <c r="P867" s="22"/>
      <c r="Q867" s="22"/>
      <c r="R867" s="23"/>
      <c r="S867" s="22"/>
      <c r="T867" s="22"/>
      <c r="U867" s="22"/>
      <c r="V867" s="22"/>
      <c r="W867" s="24"/>
      <c r="X867" s="24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  <c r="AI867" s="22"/>
      <c r="AJ867" s="22"/>
      <c r="AK867" s="22"/>
      <c r="AL867" s="22"/>
      <c r="AM867" s="22"/>
      <c r="AN867" s="22"/>
      <c r="AO867" s="22"/>
      <c r="AP867" s="22"/>
      <c r="AQ867" s="22"/>
      <c r="AR867" s="22"/>
      <c r="AS867" s="22"/>
      <c r="AT867" s="22"/>
      <c r="AU867" s="22"/>
      <c r="AV867" s="22"/>
      <c r="AW867" s="22"/>
      <c r="AX867" s="22"/>
      <c r="AY867" s="22"/>
      <c r="AZ867" s="22"/>
      <c r="BA867" s="22"/>
      <c r="BB867" s="22"/>
      <c r="BC867" s="22"/>
      <c r="BD867" s="22"/>
      <c r="BE867" s="22"/>
      <c r="BF867" s="22"/>
      <c r="BG867" s="22"/>
      <c r="BH867" s="22"/>
      <c r="BI867" s="22"/>
    </row>
    <row r="868">
      <c r="A868" s="25"/>
      <c r="B868" s="50"/>
      <c r="C868" s="56"/>
      <c r="D868" s="120"/>
      <c r="E868" s="53"/>
      <c r="H868" s="106"/>
      <c r="I868" s="72"/>
      <c r="J868" s="21"/>
      <c r="K868" s="21"/>
      <c r="L868" s="21"/>
      <c r="M868" s="22"/>
      <c r="N868" s="22"/>
      <c r="O868" s="22"/>
      <c r="P868" s="22"/>
      <c r="Q868" s="22"/>
      <c r="R868" s="23"/>
      <c r="S868" s="22"/>
      <c r="T868" s="22"/>
      <c r="U868" s="22"/>
      <c r="V868" s="22"/>
      <c r="W868" s="24"/>
      <c r="X868" s="24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  <c r="AI868" s="22"/>
      <c r="AJ868" s="22"/>
      <c r="AK868" s="22"/>
      <c r="AL868" s="22"/>
      <c r="AM868" s="22"/>
      <c r="AN868" s="22"/>
      <c r="AO868" s="22"/>
      <c r="AP868" s="22"/>
      <c r="AQ868" s="22"/>
      <c r="AR868" s="22"/>
      <c r="AS868" s="22"/>
      <c r="AT868" s="22"/>
      <c r="AU868" s="22"/>
      <c r="AV868" s="22"/>
      <c r="AW868" s="22"/>
      <c r="AX868" s="22"/>
      <c r="AY868" s="22"/>
      <c r="AZ868" s="22"/>
      <c r="BA868" s="22"/>
      <c r="BB868" s="22"/>
      <c r="BC868" s="22"/>
      <c r="BD868" s="22"/>
      <c r="BE868" s="22"/>
      <c r="BF868" s="22"/>
      <c r="BG868" s="22"/>
      <c r="BH868" s="22"/>
      <c r="BI868" s="22"/>
    </row>
    <row r="869">
      <c r="A869" s="25"/>
      <c r="B869" s="50"/>
      <c r="C869" s="56"/>
      <c r="D869" s="120"/>
      <c r="E869" s="53"/>
      <c r="H869" s="106"/>
      <c r="I869" s="72"/>
      <c r="J869" s="21"/>
      <c r="K869" s="21"/>
      <c r="L869" s="21"/>
      <c r="M869" s="22"/>
      <c r="N869" s="22"/>
      <c r="O869" s="22"/>
      <c r="P869" s="22"/>
      <c r="Q869" s="22"/>
      <c r="R869" s="23"/>
      <c r="S869" s="22"/>
      <c r="T869" s="22"/>
      <c r="U869" s="22"/>
      <c r="V869" s="22"/>
      <c r="W869" s="24"/>
      <c r="X869" s="24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  <c r="AI869" s="22"/>
      <c r="AJ869" s="22"/>
      <c r="AK869" s="22"/>
      <c r="AL869" s="22"/>
      <c r="AM869" s="22"/>
      <c r="AN869" s="22"/>
      <c r="AO869" s="22"/>
      <c r="AP869" s="22"/>
      <c r="AQ869" s="22"/>
      <c r="AR869" s="22"/>
      <c r="AS869" s="22"/>
      <c r="AT869" s="22"/>
      <c r="AU869" s="22"/>
      <c r="AV869" s="22"/>
      <c r="AW869" s="22"/>
      <c r="AX869" s="22"/>
      <c r="AY869" s="22"/>
      <c r="AZ869" s="22"/>
      <c r="BA869" s="22"/>
      <c r="BB869" s="22"/>
      <c r="BC869" s="22"/>
      <c r="BD869" s="22"/>
      <c r="BE869" s="22"/>
      <c r="BF869" s="22"/>
      <c r="BG869" s="22"/>
      <c r="BH869" s="22"/>
      <c r="BI869" s="22"/>
    </row>
    <row r="870">
      <c r="A870" s="25"/>
      <c r="B870" s="50"/>
      <c r="C870" s="56"/>
      <c r="D870" s="120"/>
      <c r="E870" s="53"/>
      <c r="H870" s="106"/>
      <c r="I870" s="72"/>
      <c r="J870" s="21"/>
      <c r="K870" s="21"/>
      <c r="L870" s="21"/>
      <c r="M870" s="22"/>
      <c r="N870" s="22"/>
      <c r="O870" s="22"/>
      <c r="P870" s="22"/>
      <c r="Q870" s="22"/>
      <c r="R870" s="23"/>
      <c r="S870" s="22"/>
      <c r="T870" s="22"/>
      <c r="U870" s="22"/>
      <c r="V870" s="22"/>
      <c r="W870" s="24"/>
      <c r="X870" s="24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  <c r="AI870" s="22"/>
      <c r="AJ870" s="22"/>
      <c r="AK870" s="22"/>
      <c r="AL870" s="22"/>
      <c r="AM870" s="22"/>
      <c r="AN870" s="22"/>
      <c r="AO870" s="22"/>
      <c r="AP870" s="22"/>
      <c r="AQ870" s="22"/>
      <c r="AR870" s="22"/>
      <c r="AS870" s="22"/>
      <c r="AT870" s="22"/>
      <c r="AU870" s="22"/>
      <c r="AV870" s="22"/>
      <c r="AW870" s="22"/>
      <c r="AX870" s="22"/>
      <c r="AY870" s="22"/>
      <c r="AZ870" s="22"/>
      <c r="BA870" s="22"/>
      <c r="BB870" s="22"/>
      <c r="BC870" s="22"/>
      <c r="BD870" s="22"/>
      <c r="BE870" s="22"/>
      <c r="BF870" s="22"/>
      <c r="BG870" s="22"/>
      <c r="BH870" s="22"/>
      <c r="BI870" s="22"/>
    </row>
    <row r="871">
      <c r="A871" s="25"/>
      <c r="B871" s="50"/>
      <c r="C871" s="56"/>
      <c r="D871" s="120"/>
      <c r="E871" s="53"/>
      <c r="H871" s="106"/>
      <c r="I871" s="72"/>
      <c r="J871" s="21"/>
      <c r="K871" s="21"/>
      <c r="L871" s="21"/>
      <c r="M871" s="22"/>
      <c r="N871" s="22"/>
      <c r="O871" s="22"/>
      <c r="P871" s="22"/>
      <c r="Q871" s="22"/>
      <c r="R871" s="23"/>
      <c r="S871" s="22"/>
      <c r="T871" s="22"/>
      <c r="U871" s="22"/>
      <c r="V871" s="22"/>
      <c r="W871" s="24"/>
      <c r="X871" s="24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  <c r="AI871" s="22"/>
      <c r="AJ871" s="22"/>
      <c r="AK871" s="22"/>
      <c r="AL871" s="22"/>
      <c r="AM871" s="22"/>
      <c r="AN871" s="22"/>
      <c r="AO871" s="22"/>
      <c r="AP871" s="22"/>
      <c r="AQ871" s="22"/>
      <c r="AR871" s="22"/>
      <c r="AS871" s="22"/>
      <c r="AT871" s="22"/>
      <c r="AU871" s="22"/>
      <c r="AV871" s="22"/>
      <c r="AW871" s="22"/>
      <c r="AX871" s="22"/>
      <c r="AY871" s="22"/>
      <c r="AZ871" s="22"/>
      <c r="BA871" s="22"/>
      <c r="BB871" s="22"/>
      <c r="BC871" s="22"/>
      <c r="BD871" s="22"/>
      <c r="BE871" s="22"/>
      <c r="BF871" s="22"/>
      <c r="BG871" s="22"/>
      <c r="BH871" s="22"/>
      <c r="BI871" s="22"/>
    </row>
    <row r="872">
      <c r="A872" s="25"/>
      <c r="B872" s="50"/>
      <c r="C872" s="56"/>
      <c r="D872" s="120"/>
      <c r="E872" s="53"/>
      <c r="H872" s="106"/>
      <c r="I872" s="72"/>
      <c r="J872" s="21"/>
      <c r="K872" s="21"/>
      <c r="L872" s="21"/>
      <c r="M872" s="22"/>
      <c r="N872" s="22"/>
      <c r="O872" s="22"/>
      <c r="P872" s="22"/>
      <c r="Q872" s="22"/>
      <c r="R872" s="23"/>
      <c r="S872" s="22"/>
      <c r="T872" s="22"/>
      <c r="U872" s="22"/>
      <c r="V872" s="22"/>
      <c r="W872" s="24"/>
      <c r="X872" s="24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  <c r="AI872" s="22"/>
      <c r="AJ872" s="22"/>
      <c r="AK872" s="22"/>
      <c r="AL872" s="22"/>
      <c r="AM872" s="22"/>
      <c r="AN872" s="22"/>
      <c r="AO872" s="22"/>
      <c r="AP872" s="22"/>
      <c r="AQ872" s="22"/>
      <c r="AR872" s="22"/>
      <c r="AS872" s="22"/>
      <c r="AT872" s="22"/>
      <c r="AU872" s="22"/>
      <c r="AV872" s="22"/>
      <c r="AW872" s="22"/>
      <c r="AX872" s="22"/>
      <c r="AY872" s="22"/>
      <c r="AZ872" s="22"/>
      <c r="BA872" s="22"/>
      <c r="BB872" s="22"/>
      <c r="BC872" s="22"/>
      <c r="BD872" s="22"/>
      <c r="BE872" s="22"/>
      <c r="BF872" s="22"/>
      <c r="BG872" s="22"/>
      <c r="BH872" s="22"/>
      <c r="BI872" s="22"/>
    </row>
    <row r="873">
      <c r="A873" s="25"/>
      <c r="B873" s="50"/>
      <c r="C873" s="56"/>
      <c r="D873" s="120"/>
      <c r="E873" s="53"/>
      <c r="H873" s="106"/>
      <c r="I873" s="72"/>
      <c r="J873" s="21"/>
      <c r="K873" s="21"/>
      <c r="L873" s="21"/>
      <c r="M873" s="22"/>
      <c r="N873" s="22"/>
      <c r="O873" s="22"/>
      <c r="P873" s="22"/>
      <c r="Q873" s="22"/>
      <c r="R873" s="23"/>
      <c r="S873" s="22"/>
      <c r="T873" s="22"/>
      <c r="U873" s="22"/>
      <c r="V873" s="22"/>
      <c r="W873" s="24"/>
      <c r="X873" s="24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  <c r="AI873" s="22"/>
      <c r="AJ873" s="22"/>
      <c r="AK873" s="22"/>
      <c r="AL873" s="22"/>
      <c r="AM873" s="22"/>
      <c r="AN873" s="22"/>
      <c r="AO873" s="22"/>
      <c r="AP873" s="22"/>
      <c r="AQ873" s="22"/>
      <c r="AR873" s="22"/>
      <c r="AS873" s="22"/>
      <c r="AT873" s="22"/>
      <c r="AU873" s="22"/>
      <c r="AV873" s="22"/>
      <c r="AW873" s="22"/>
      <c r="AX873" s="22"/>
      <c r="AY873" s="22"/>
      <c r="AZ873" s="22"/>
      <c r="BA873" s="22"/>
      <c r="BB873" s="22"/>
      <c r="BC873" s="22"/>
      <c r="BD873" s="22"/>
      <c r="BE873" s="22"/>
      <c r="BF873" s="22"/>
      <c r="BG873" s="22"/>
      <c r="BH873" s="22"/>
      <c r="BI873" s="22"/>
    </row>
    <row r="874">
      <c r="A874" s="25"/>
      <c r="B874" s="50"/>
      <c r="C874" s="56"/>
      <c r="D874" s="120"/>
      <c r="E874" s="53"/>
      <c r="H874" s="106"/>
      <c r="I874" s="72"/>
      <c r="J874" s="21"/>
      <c r="K874" s="21"/>
      <c r="L874" s="21"/>
      <c r="M874" s="22"/>
      <c r="N874" s="22"/>
      <c r="O874" s="22"/>
      <c r="P874" s="22"/>
      <c r="Q874" s="22"/>
      <c r="R874" s="23"/>
      <c r="S874" s="22"/>
      <c r="T874" s="22"/>
      <c r="U874" s="22"/>
      <c r="V874" s="22"/>
      <c r="W874" s="24"/>
      <c r="X874" s="24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  <c r="AI874" s="22"/>
      <c r="AJ874" s="22"/>
      <c r="AK874" s="22"/>
      <c r="AL874" s="22"/>
      <c r="AM874" s="22"/>
      <c r="AN874" s="22"/>
      <c r="AO874" s="22"/>
      <c r="AP874" s="22"/>
      <c r="AQ874" s="22"/>
      <c r="AR874" s="22"/>
      <c r="AS874" s="22"/>
      <c r="AT874" s="22"/>
      <c r="AU874" s="22"/>
      <c r="AV874" s="22"/>
      <c r="AW874" s="22"/>
      <c r="AX874" s="22"/>
      <c r="AY874" s="22"/>
      <c r="AZ874" s="22"/>
      <c r="BA874" s="22"/>
      <c r="BB874" s="22"/>
      <c r="BC874" s="22"/>
      <c r="BD874" s="22"/>
      <c r="BE874" s="22"/>
      <c r="BF874" s="22"/>
      <c r="BG874" s="22"/>
      <c r="BH874" s="22"/>
      <c r="BI874" s="22"/>
    </row>
    <row r="875">
      <c r="A875" s="25"/>
      <c r="B875" s="50"/>
      <c r="C875" s="56"/>
      <c r="D875" s="120"/>
      <c r="E875" s="53"/>
      <c r="H875" s="106"/>
      <c r="I875" s="72"/>
      <c r="J875" s="21"/>
      <c r="K875" s="21"/>
      <c r="L875" s="21"/>
      <c r="M875" s="22"/>
      <c r="N875" s="22"/>
      <c r="O875" s="22"/>
      <c r="P875" s="22"/>
      <c r="Q875" s="22"/>
      <c r="R875" s="23"/>
      <c r="S875" s="22"/>
      <c r="T875" s="22"/>
      <c r="U875" s="22"/>
      <c r="V875" s="22"/>
      <c r="W875" s="24"/>
      <c r="X875" s="24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  <c r="AI875" s="22"/>
      <c r="AJ875" s="22"/>
      <c r="AK875" s="22"/>
      <c r="AL875" s="22"/>
      <c r="AM875" s="22"/>
      <c r="AN875" s="22"/>
      <c r="AO875" s="22"/>
      <c r="AP875" s="22"/>
      <c r="AQ875" s="22"/>
      <c r="AR875" s="22"/>
      <c r="AS875" s="22"/>
      <c r="AT875" s="22"/>
      <c r="AU875" s="22"/>
      <c r="AV875" s="22"/>
      <c r="AW875" s="22"/>
      <c r="AX875" s="22"/>
      <c r="AY875" s="22"/>
      <c r="AZ875" s="22"/>
      <c r="BA875" s="22"/>
      <c r="BB875" s="22"/>
      <c r="BC875" s="22"/>
      <c r="BD875" s="22"/>
      <c r="BE875" s="22"/>
      <c r="BF875" s="22"/>
      <c r="BG875" s="22"/>
      <c r="BH875" s="22"/>
      <c r="BI875" s="22"/>
    </row>
    <row r="876">
      <c r="A876" s="25"/>
      <c r="B876" s="50"/>
      <c r="C876" s="56"/>
      <c r="D876" s="120"/>
      <c r="E876" s="53"/>
      <c r="H876" s="106"/>
      <c r="I876" s="72"/>
      <c r="J876" s="21"/>
      <c r="K876" s="21"/>
      <c r="L876" s="21"/>
      <c r="M876" s="22"/>
      <c r="N876" s="22"/>
      <c r="O876" s="22"/>
      <c r="P876" s="22"/>
      <c r="Q876" s="22"/>
      <c r="R876" s="23"/>
      <c r="S876" s="22"/>
      <c r="T876" s="22"/>
      <c r="U876" s="22"/>
      <c r="V876" s="22"/>
      <c r="W876" s="24"/>
      <c r="X876" s="24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  <c r="AI876" s="22"/>
      <c r="AJ876" s="22"/>
      <c r="AK876" s="22"/>
      <c r="AL876" s="22"/>
      <c r="AM876" s="22"/>
      <c r="AN876" s="22"/>
      <c r="AO876" s="22"/>
      <c r="AP876" s="22"/>
      <c r="AQ876" s="22"/>
      <c r="AR876" s="22"/>
      <c r="AS876" s="22"/>
      <c r="AT876" s="22"/>
      <c r="AU876" s="22"/>
      <c r="AV876" s="22"/>
      <c r="AW876" s="22"/>
      <c r="AX876" s="22"/>
      <c r="AY876" s="22"/>
      <c r="AZ876" s="22"/>
      <c r="BA876" s="22"/>
      <c r="BB876" s="22"/>
      <c r="BC876" s="22"/>
      <c r="BD876" s="22"/>
      <c r="BE876" s="22"/>
      <c r="BF876" s="22"/>
      <c r="BG876" s="22"/>
      <c r="BH876" s="22"/>
      <c r="BI876" s="22"/>
    </row>
    <row r="877">
      <c r="A877" s="25"/>
      <c r="B877" s="50"/>
      <c r="C877" s="56"/>
      <c r="D877" s="120"/>
      <c r="E877" s="53"/>
      <c r="H877" s="106"/>
      <c r="I877" s="72"/>
      <c r="J877" s="21"/>
      <c r="K877" s="21"/>
      <c r="L877" s="21"/>
      <c r="M877" s="22"/>
      <c r="N877" s="22"/>
      <c r="O877" s="22"/>
      <c r="P877" s="22"/>
      <c r="Q877" s="22"/>
      <c r="R877" s="23"/>
      <c r="S877" s="22"/>
      <c r="T877" s="22"/>
      <c r="U877" s="22"/>
      <c r="V877" s="22"/>
      <c r="W877" s="24"/>
      <c r="X877" s="24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  <c r="AI877" s="22"/>
      <c r="AJ877" s="22"/>
      <c r="AK877" s="22"/>
      <c r="AL877" s="22"/>
      <c r="AM877" s="22"/>
      <c r="AN877" s="22"/>
      <c r="AO877" s="22"/>
      <c r="AP877" s="22"/>
      <c r="AQ877" s="22"/>
      <c r="AR877" s="22"/>
      <c r="AS877" s="22"/>
      <c r="AT877" s="22"/>
      <c r="AU877" s="22"/>
      <c r="AV877" s="22"/>
      <c r="AW877" s="22"/>
      <c r="AX877" s="22"/>
      <c r="AY877" s="22"/>
      <c r="AZ877" s="22"/>
      <c r="BA877" s="22"/>
      <c r="BB877" s="22"/>
      <c r="BC877" s="22"/>
      <c r="BD877" s="22"/>
      <c r="BE877" s="22"/>
      <c r="BF877" s="22"/>
      <c r="BG877" s="22"/>
      <c r="BH877" s="22"/>
      <c r="BI877" s="22"/>
    </row>
    <row r="878">
      <c r="A878" s="25"/>
      <c r="B878" s="50"/>
      <c r="C878" s="56"/>
      <c r="D878" s="120"/>
      <c r="E878" s="53"/>
      <c r="H878" s="106"/>
      <c r="I878" s="72"/>
      <c r="J878" s="21"/>
      <c r="K878" s="21"/>
      <c r="L878" s="21"/>
      <c r="M878" s="22"/>
      <c r="N878" s="22"/>
      <c r="O878" s="22"/>
      <c r="P878" s="22"/>
      <c r="Q878" s="22"/>
      <c r="R878" s="23"/>
      <c r="S878" s="22"/>
      <c r="T878" s="22"/>
      <c r="U878" s="22"/>
      <c r="V878" s="22"/>
      <c r="W878" s="24"/>
      <c r="X878" s="24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  <c r="AI878" s="22"/>
      <c r="AJ878" s="22"/>
      <c r="AK878" s="22"/>
      <c r="AL878" s="22"/>
      <c r="AM878" s="22"/>
      <c r="AN878" s="22"/>
      <c r="AO878" s="22"/>
      <c r="AP878" s="22"/>
      <c r="AQ878" s="22"/>
      <c r="AR878" s="22"/>
      <c r="AS878" s="22"/>
      <c r="AT878" s="22"/>
      <c r="AU878" s="22"/>
      <c r="AV878" s="22"/>
      <c r="AW878" s="22"/>
      <c r="AX878" s="22"/>
      <c r="AY878" s="22"/>
      <c r="AZ878" s="22"/>
      <c r="BA878" s="22"/>
      <c r="BB878" s="22"/>
      <c r="BC878" s="22"/>
      <c r="BD878" s="22"/>
      <c r="BE878" s="22"/>
      <c r="BF878" s="22"/>
      <c r="BG878" s="22"/>
      <c r="BH878" s="22"/>
      <c r="BI878" s="22"/>
    </row>
    <row r="879">
      <c r="A879" s="25"/>
      <c r="B879" s="50"/>
      <c r="C879" s="56"/>
      <c r="D879" s="120"/>
      <c r="E879" s="53"/>
      <c r="H879" s="106"/>
      <c r="I879" s="72"/>
      <c r="J879" s="21"/>
      <c r="K879" s="21"/>
      <c r="L879" s="21"/>
      <c r="M879" s="22"/>
      <c r="N879" s="22"/>
      <c r="O879" s="22"/>
      <c r="P879" s="22"/>
      <c r="Q879" s="22"/>
      <c r="R879" s="23"/>
      <c r="S879" s="22"/>
      <c r="T879" s="22"/>
      <c r="U879" s="22"/>
      <c r="V879" s="22"/>
      <c r="W879" s="24"/>
      <c r="X879" s="24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  <c r="AI879" s="22"/>
      <c r="AJ879" s="22"/>
      <c r="AK879" s="22"/>
      <c r="AL879" s="22"/>
      <c r="AM879" s="22"/>
      <c r="AN879" s="22"/>
      <c r="AO879" s="22"/>
      <c r="AP879" s="22"/>
      <c r="AQ879" s="22"/>
      <c r="AR879" s="22"/>
      <c r="AS879" s="22"/>
      <c r="AT879" s="22"/>
      <c r="AU879" s="22"/>
      <c r="AV879" s="22"/>
      <c r="AW879" s="22"/>
      <c r="AX879" s="22"/>
      <c r="AY879" s="22"/>
      <c r="AZ879" s="22"/>
      <c r="BA879" s="22"/>
      <c r="BB879" s="22"/>
      <c r="BC879" s="22"/>
      <c r="BD879" s="22"/>
      <c r="BE879" s="22"/>
      <c r="BF879" s="22"/>
      <c r="BG879" s="22"/>
      <c r="BH879" s="22"/>
      <c r="BI879" s="22"/>
    </row>
    <row r="880">
      <c r="A880" s="25"/>
      <c r="B880" s="50"/>
      <c r="C880" s="56"/>
      <c r="D880" s="120"/>
      <c r="E880" s="53"/>
      <c r="H880" s="106"/>
      <c r="I880" s="72"/>
      <c r="J880" s="21"/>
      <c r="K880" s="21"/>
      <c r="L880" s="21"/>
      <c r="M880" s="22"/>
      <c r="N880" s="22"/>
      <c r="O880" s="22"/>
      <c r="P880" s="22"/>
      <c r="Q880" s="22"/>
      <c r="R880" s="23"/>
      <c r="S880" s="22"/>
      <c r="T880" s="22"/>
      <c r="U880" s="22"/>
      <c r="V880" s="22"/>
      <c r="W880" s="24"/>
      <c r="X880" s="24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  <c r="AI880" s="22"/>
      <c r="AJ880" s="22"/>
      <c r="AK880" s="22"/>
      <c r="AL880" s="22"/>
      <c r="AM880" s="22"/>
      <c r="AN880" s="22"/>
      <c r="AO880" s="22"/>
      <c r="AP880" s="22"/>
      <c r="AQ880" s="22"/>
      <c r="AR880" s="22"/>
      <c r="AS880" s="22"/>
      <c r="AT880" s="22"/>
      <c r="AU880" s="22"/>
      <c r="AV880" s="22"/>
      <c r="AW880" s="22"/>
      <c r="AX880" s="22"/>
      <c r="AY880" s="22"/>
      <c r="AZ880" s="22"/>
      <c r="BA880" s="22"/>
      <c r="BB880" s="22"/>
      <c r="BC880" s="22"/>
      <c r="BD880" s="22"/>
      <c r="BE880" s="22"/>
      <c r="BF880" s="22"/>
      <c r="BG880" s="22"/>
      <c r="BH880" s="22"/>
      <c r="BI880" s="22"/>
    </row>
    <row r="881">
      <c r="A881" s="25"/>
      <c r="B881" s="50"/>
      <c r="C881" s="56"/>
      <c r="D881" s="120"/>
      <c r="E881" s="53"/>
      <c r="H881" s="106"/>
      <c r="I881" s="72"/>
      <c r="J881" s="21"/>
      <c r="K881" s="21"/>
      <c r="L881" s="21"/>
      <c r="M881" s="22"/>
      <c r="N881" s="22"/>
      <c r="O881" s="22"/>
      <c r="P881" s="22"/>
      <c r="Q881" s="22"/>
      <c r="R881" s="23"/>
      <c r="S881" s="22"/>
      <c r="T881" s="22"/>
      <c r="U881" s="22"/>
      <c r="V881" s="22"/>
      <c r="W881" s="24"/>
      <c r="X881" s="24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  <c r="AI881" s="22"/>
      <c r="AJ881" s="22"/>
      <c r="AK881" s="22"/>
      <c r="AL881" s="22"/>
      <c r="AM881" s="22"/>
      <c r="AN881" s="22"/>
      <c r="AO881" s="22"/>
      <c r="AP881" s="22"/>
      <c r="AQ881" s="22"/>
      <c r="AR881" s="22"/>
      <c r="AS881" s="22"/>
      <c r="AT881" s="22"/>
      <c r="AU881" s="22"/>
      <c r="AV881" s="22"/>
      <c r="AW881" s="22"/>
      <c r="AX881" s="22"/>
      <c r="AY881" s="22"/>
      <c r="AZ881" s="22"/>
      <c r="BA881" s="22"/>
      <c r="BB881" s="22"/>
      <c r="BC881" s="22"/>
      <c r="BD881" s="22"/>
      <c r="BE881" s="22"/>
      <c r="BF881" s="22"/>
      <c r="BG881" s="22"/>
      <c r="BH881" s="22"/>
      <c r="BI881" s="22"/>
    </row>
    <row r="882">
      <c r="A882" s="25"/>
      <c r="B882" s="50"/>
      <c r="C882" s="56"/>
      <c r="D882" s="120"/>
      <c r="E882" s="53"/>
      <c r="H882" s="106"/>
      <c r="I882" s="72"/>
      <c r="J882" s="21"/>
      <c r="K882" s="21"/>
      <c r="L882" s="21"/>
      <c r="M882" s="22"/>
      <c r="N882" s="22"/>
      <c r="O882" s="22"/>
      <c r="P882" s="22"/>
      <c r="Q882" s="22"/>
      <c r="R882" s="23"/>
      <c r="S882" s="22"/>
      <c r="T882" s="22"/>
      <c r="U882" s="22"/>
      <c r="V882" s="22"/>
      <c r="W882" s="24"/>
      <c r="X882" s="24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  <c r="AI882" s="22"/>
      <c r="AJ882" s="22"/>
      <c r="AK882" s="22"/>
      <c r="AL882" s="22"/>
      <c r="AM882" s="22"/>
      <c r="AN882" s="22"/>
      <c r="AO882" s="22"/>
      <c r="AP882" s="22"/>
      <c r="AQ882" s="22"/>
      <c r="AR882" s="22"/>
      <c r="AS882" s="22"/>
      <c r="AT882" s="22"/>
      <c r="AU882" s="22"/>
      <c r="AV882" s="22"/>
      <c r="AW882" s="22"/>
      <c r="AX882" s="22"/>
      <c r="AY882" s="22"/>
      <c r="AZ882" s="22"/>
      <c r="BA882" s="22"/>
      <c r="BB882" s="22"/>
      <c r="BC882" s="22"/>
      <c r="BD882" s="22"/>
      <c r="BE882" s="22"/>
      <c r="BF882" s="22"/>
      <c r="BG882" s="22"/>
      <c r="BH882" s="22"/>
      <c r="BI882" s="22"/>
    </row>
    <row r="883">
      <c r="A883" s="25"/>
      <c r="B883" s="50"/>
      <c r="C883" s="56"/>
      <c r="D883" s="120"/>
      <c r="E883" s="53"/>
      <c r="H883" s="106"/>
      <c r="I883" s="72"/>
      <c r="J883" s="21"/>
      <c r="K883" s="21"/>
      <c r="L883" s="21"/>
      <c r="M883" s="22"/>
      <c r="N883" s="22"/>
      <c r="O883" s="22"/>
      <c r="P883" s="22"/>
      <c r="Q883" s="22"/>
      <c r="R883" s="23"/>
      <c r="S883" s="22"/>
      <c r="T883" s="22"/>
      <c r="U883" s="22"/>
      <c r="V883" s="22"/>
      <c r="W883" s="24"/>
      <c r="X883" s="24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  <c r="AI883" s="22"/>
      <c r="AJ883" s="22"/>
      <c r="AK883" s="22"/>
      <c r="AL883" s="22"/>
      <c r="AM883" s="22"/>
      <c r="AN883" s="22"/>
      <c r="AO883" s="22"/>
      <c r="AP883" s="22"/>
      <c r="AQ883" s="22"/>
      <c r="AR883" s="22"/>
      <c r="AS883" s="22"/>
      <c r="AT883" s="22"/>
      <c r="AU883" s="22"/>
      <c r="AV883" s="22"/>
      <c r="AW883" s="22"/>
      <c r="AX883" s="22"/>
      <c r="AY883" s="22"/>
      <c r="AZ883" s="22"/>
      <c r="BA883" s="22"/>
      <c r="BB883" s="22"/>
      <c r="BC883" s="22"/>
      <c r="BD883" s="22"/>
      <c r="BE883" s="22"/>
      <c r="BF883" s="22"/>
      <c r="BG883" s="22"/>
      <c r="BH883" s="22"/>
      <c r="BI883" s="22"/>
    </row>
    <row r="884">
      <c r="A884" s="25"/>
      <c r="B884" s="50"/>
      <c r="C884" s="56"/>
      <c r="D884" s="120"/>
      <c r="E884" s="53"/>
      <c r="H884" s="106"/>
      <c r="I884" s="72"/>
      <c r="J884" s="21"/>
      <c r="K884" s="21"/>
      <c r="L884" s="21"/>
      <c r="M884" s="22"/>
      <c r="N884" s="22"/>
      <c r="O884" s="22"/>
      <c r="P884" s="22"/>
      <c r="Q884" s="22"/>
      <c r="R884" s="23"/>
      <c r="S884" s="22"/>
      <c r="T884" s="22"/>
      <c r="U884" s="22"/>
      <c r="V884" s="22"/>
      <c r="W884" s="24"/>
      <c r="X884" s="24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  <c r="AI884" s="22"/>
      <c r="AJ884" s="22"/>
      <c r="AK884" s="22"/>
      <c r="AL884" s="22"/>
      <c r="AM884" s="22"/>
      <c r="AN884" s="22"/>
      <c r="AO884" s="22"/>
      <c r="AP884" s="22"/>
      <c r="AQ884" s="22"/>
      <c r="AR884" s="22"/>
      <c r="AS884" s="22"/>
      <c r="AT884" s="22"/>
      <c r="AU884" s="22"/>
      <c r="AV884" s="22"/>
      <c r="AW884" s="22"/>
      <c r="AX884" s="22"/>
      <c r="AY884" s="22"/>
      <c r="AZ884" s="22"/>
      <c r="BA884" s="22"/>
      <c r="BB884" s="22"/>
      <c r="BC884" s="22"/>
      <c r="BD884" s="22"/>
      <c r="BE884" s="22"/>
      <c r="BF884" s="22"/>
      <c r="BG884" s="22"/>
      <c r="BH884" s="22"/>
      <c r="BI884" s="22"/>
    </row>
    <row r="885">
      <c r="A885" s="25"/>
      <c r="B885" s="50"/>
      <c r="C885" s="56"/>
      <c r="D885" s="120"/>
      <c r="E885" s="53"/>
      <c r="H885" s="106"/>
      <c r="I885" s="72"/>
      <c r="J885" s="21"/>
      <c r="K885" s="21"/>
      <c r="L885" s="21"/>
      <c r="M885" s="22"/>
      <c r="N885" s="22"/>
      <c r="O885" s="22"/>
      <c r="P885" s="22"/>
      <c r="Q885" s="22"/>
      <c r="R885" s="23"/>
      <c r="S885" s="22"/>
      <c r="T885" s="22"/>
      <c r="U885" s="22"/>
      <c r="V885" s="22"/>
      <c r="W885" s="24"/>
      <c r="X885" s="24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  <c r="AI885" s="22"/>
      <c r="AJ885" s="22"/>
      <c r="AK885" s="22"/>
      <c r="AL885" s="22"/>
      <c r="AM885" s="22"/>
      <c r="AN885" s="22"/>
      <c r="AO885" s="22"/>
      <c r="AP885" s="22"/>
      <c r="AQ885" s="22"/>
      <c r="AR885" s="22"/>
      <c r="AS885" s="22"/>
      <c r="AT885" s="22"/>
      <c r="AU885" s="22"/>
      <c r="AV885" s="22"/>
      <c r="AW885" s="22"/>
      <c r="AX885" s="22"/>
      <c r="AY885" s="22"/>
      <c r="AZ885" s="22"/>
      <c r="BA885" s="22"/>
      <c r="BB885" s="22"/>
      <c r="BC885" s="22"/>
      <c r="BD885" s="22"/>
      <c r="BE885" s="22"/>
      <c r="BF885" s="22"/>
      <c r="BG885" s="22"/>
      <c r="BH885" s="22"/>
      <c r="BI885" s="22"/>
    </row>
    <row r="886">
      <c r="A886" s="25"/>
      <c r="B886" s="50"/>
      <c r="C886" s="56"/>
      <c r="D886" s="120"/>
      <c r="E886" s="53"/>
      <c r="H886" s="106"/>
      <c r="I886" s="72"/>
      <c r="J886" s="21"/>
      <c r="K886" s="21"/>
      <c r="L886" s="21"/>
      <c r="M886" s="22"/>
      <c r="N886" s="22"/>
      <c r="O886" s="22"/>
      <c r="P886" s="22"/>
      <c r="Q886" s="22"/>
      <c r="R886" s="23"/>
      <c r="S886" s="22"/>
      <c r="T886" s="22"/>
      <c r="U886" s="22"/>
      <c r="V886" s="22"/>
      <c r="W886" s="24"/>
      <c r="X886" s="24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  <c r="AI886" s="22"/>
      <c r="AJ886" s="22"/>
      <c r="AK886" s="22"/>
      <c r="AL886" s="22"/>
      <c r="AM886" s="22"/>
      <c r="AN886" s="22"/>
      <c r="AO886" s="22"/>
      <c r="AP886" s="22"/>
      <c r="AQ886" s="22"/>
      <c r="AR886" s="22"/>
      <c r="AS886" s="22"/>
      <c r="AT886" s="22"/>
      <c r="AU886" s="22"/>
      <c r="AV886" s="22"/>
      <c r="AW886" s="22"/>
      <c r="AX886" s="22"/>
      <c r="AY886" s="22"/>
      <c r="AZ886" s="22"/>
      <c r="BA886" s="22"/>
      <c r="BB886" s="22"/>
      <c r="BC886" s="22"/>
      <c r="BD886" s="22"/>
      <c r="BE886" s="22"/>
      <c r="BF886" s="22"/>
      <c r="BG886" s="22"/>
      <c r="BH886" s="22"/>
      <c r="BI886" s="22"/>
    </row>
    <row r="887">
      <c r="A887" s="25"/>
      <c r="B887" s="50"/>
      <c r="C887" s="56"/>
      <c r="D887" s="120"/>
      <c r="E887" s="53"/>
      <c r="H887" s="106"/>
      <c r="I887" s="72"/>
      <c r="J887" s="21"/>
      <c r="K887" s="21"/>
      <c r="L887" s="21"/>
      <c r="M887" s="22"/>
      <c r="N887" s="22"/>
      <c r="O887" s="22"/>
      <c r="P887" s="22"/>
      <c r="Q887" s="22"/>
      <c r="R887" s="23"/>
      <c r="S887" s="22"/>
      <c r="T887" s="22"/>
      <c r="U887" s="22"/>
      <c r="V887" s="22"/>
      <c r="W887" s="24"/>
      <c r="X887" s="24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  <c r="AI887" s="22"/>
      <c r="AJ887" s="22"/>
      <c r="AK887" s="22"/>
      <c r="AL887" s="22"/>
      <c r="AM887" s="22"/>
      <c r="AN887" s="22"/>
      <c r="AO887" s="22"/>
      <c r="AP887" s="22"/>
      <c r="AQ887" s="22"/>
      <c r="AR887" s="22"/>
      <c r="AS887" s="22"/>
      <c r="AT887" s="22"/>
      <c r="AU887" s="22"/>
      <c r="AV887" s="22"/>
      <c r="AW887" s="22"/>
      <c r="AX887" s="22"/>
      <c r="AY887" s="22"/>
      <c r="AZ887" s="22"/>
      <c r="BA887" s="22"/>
      <c r="BB887" s="22"/>
      <c r="BC887" s="22"/>
      <c r="BD887" s="22"/>
      <c r="BE887" s="22"/>
      <c r="BF887" s="22"/>
      <c r="BG887" s="22"/>
      <c r="BH887" s="22"/>
      <c r="BI887" s="22"/>
    </row>
    <row r="888">
      <c r="A888" s="25"/>
      <c r="B888" s="50"/>
      <c r="C888" s="56"/>
      <c r="D888" s="120"/>
      <c r="E888" s="53"/>
      <c r="H888" s="106"/>
      <c r="I888" s="72"/>
      <c r="J888" s="21"/>
      <c r="K888" s="21"/>
      <c r="L888" s="21"/>
      <c r="M888" s="22"/>
      <c r="N888" s="22"/>
      <c r="O888" s="22"/>
      <c r="P888" s="22"/>
      <c r="Q888" s="22"/>
      <c r="R888" s="23"/>
      <c r="S888" s="22"/>
      <c r="T888" s="22"/>
      <c r="U888" s="22"/>
      <c r="V888" s="22"/>
      <c r="W888" s="24"/>
      <c r="X888" s="24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  <c r="AI888" s="22"/>
      <c r="AJ888" s="22"/>
      <c r="AK888" s="22"/>
      <c r="AL888" s="22"/>
      <c r="AM888" s="22"/>
      <c r="AN888" s="22"/>
      <c r="AO888" s="22"/>
      <c r="AP888" s="22"/>
      <c r="AQ888" s="22"/>
      <c r="AR888" s="22"/>
      <c r="AS888" s="22"/>
      <c r="AT888" s="22"/>
      <c r="AU888" s="22"/>
      <c r="AV888" s="22"/>
      <c r="AW888" s="22"/>
      <c r="AX888" s="22"/>
      <c r="AY888" s="22"/>
      <c r="AZ888" s="22"/>
      <c r="BA888" s="22"/>
      <c r="BB888" s="22"/>
      <c r="BC888" s="22"/>
      <c r="BD888" s="22"/>
      <c r="BE888" s="22"/>
      <c r="BF888" s="22"/>
      <c r="BG888" s="22"/>
      <c r="BH888" s="22"/>
      <c r="BI888" s="22"/>
    </row>
    <row r="889">
      <c r="A889" s="25"/>
      <c r="B889" s="50"/>
      <c r="C889" s="56"/>
      <c r="D889" s="120"/>
      <c r="E889" s="53"/>
      <c r="H889" s="106"/>
      <c r="I889" s="72"/>
      <c r="J889" s="21"/>
      <c r="K889" s="21"/>
      <c r="L889" s="21"/>
      <c r="M889" s="22"/>
      <c r="N889" s="22"/>
      <c r="O889" s="22"/>
      <c r="P889" s="22"/>
      <c r="Q889" s="22"/>
      <c r="R889" s="23"/>
      <c r="S889" s="22"/>
      <c r="T889" s="22"/>
      <c r="U889" s="22"/>
      <c r="V889" s="22"/>
      <c r="W889" s="24"/>
      <c r="X889" s="24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  <c r="AI889" s="22"/>
      <c r="AJ889" s="22"/>
      <c r="AK889" s="22"/>
      <c r="AL889" s="22"/>
      <c r="AM889" s="22"/>
      <c r="AN889" s="22"/>
      <c r="AO889" s="22"/>
      <c r="AP889" s="22"/>
      <c r="AQ889" s="22"/>
      <c r="AR889" s="22"/>
      <c r="AS889" s="22"/>
      <c r="AT889" s="22"/>
      <c r="AU889" s="22"/>
      <c r="AV889" s="22"/>
      <c r="AW889" s="22"/>
      <c r="AX889" s="22"/>
      <c r="AY889" s="22"/>
      <c r="AZ889" s="22"/>
      <c r="BA889" s="22"/>
      <c r="BB889" s="22"/>
      <c r="BC889" s="22"/>
      <c r="BD889" s="22"/>
      <c r="BE889" s="22"/>
      <c r="BF889" s="22"/>
      <c r="BG889" s="22"/>
      <c r="BH889" s="22"/>
      <c r="BI889" s="22"/>
    </row>
    <row r="890">
      <c r="A890" s="25"/>
      <c r="B890" s="50"/>
      <c r="C890" s="56"/>
      <c r="D890" s="120"/>
      <c r="E890" s="53"/>
      <c r="H890" s="106"/>
      <c r="I890" s="72"/>
      <c r="J890" s="21"/>
      <c r="K890" s="21"/>
      <c r="L890" s="21"/>
      <c r="M890" s="22"/>
      <c r="N890" s="22"/>
      <c r="O890" s="22"/>
      <c r="P890" s="22"/>
      <c r="Q890" s="22"/>
      <c r="R890" s="23"/>
      <c r="S890" s="22"/>
      <c r="T890" s="22"/>
      <c r="U890" s="22"/>
      <c r="V890" s="22"/>
      <c r="W890" s="24"/>
      <c r="X890" s="24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  <c r="AI890" s="22"/>
      <c r="AJ890" s="22"/>
      <c r="AK890" s="22"/>
      <c r="AL890" s="22"/>
      <c r="AM890" s="22"/>
      <c r="AN890" s="22"/>
      <c r="AO890" s="22"/>
      <c r="AP890" s="22"/>
      <c r="AQ890" s="22"/>
      <c r="AR890" s="22"/>
      <c r="AS890" s="22"/>
      <c r="AT890" s="22"/>
      <c r="AU890" s="22"/>
      <c r="AV890" s="22"/>
      <c r="AW890" s="22"/>
      <c r="AX890" s="22"/>
      <c r="AY890" s="22"/>
      <c r="AZ890" s="22"/>
      <c r="BA890" s="22"/>
      <c r="BB890" s="22"/>
      <c r="BC890" s="22"/>
      <c r="BD890" s="22"/>
      <c r="BE890" s="22"/>
      <c r="BF890" s="22"/>
      <c r="BG890" s="22"/>
      <c r="BH890" s="22"/>
      <c r="BI890" s="22"/>
    </row>
    <row r="891">
      <c r="A891" s="25"/>
      <c r="B891" s="50"/>
      <c r="C891" s="56"/>
      <c r="D891" s="120"/>
      <c r="E891" s="53"/>
      <c r="H891" s="106"/>
      <c r="I891" s="72"/>
      <c r="J891" s="21"/>
      <c r="K891" s="21"/>
      <c r="L891" s="21"/>
      <c r="M891" s="22"/>
      <c r="N891" s="22"/>
      <c r="O891" s="22"/>
      <c r="P891" s="22"/>
      <c r="Q891" s="22"/>
      <c r="R891" s="23"/>
      <c r="S891" s="22"/>
      <c r="T891" s="22"/>
      <c r="U891" s="22"/>
      <c r="V891" s="22"/>
      <c r="W891" s="24"/>
      <c r="X891" s="24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  <c r="AI891" s="22"/>
      <c r="AJ891" s="22"/>
      <c r="AK891" s="22"/>
      <c r="AL891" s="22"/>
      <c r="AM891" s="22"/>
      <c r="AN891" s="22"/>
      <c r="AO891" s="22"/>
      <c r="AP891" s="22"/>
      <c r="AQ891" s="22"/>
      <c r="AR891" s="22"/>
      <c r="AS891" s="22"/>
      <c r="AT891" s="22"/>
      <c r="AU891" s="22"/>
      <c r="AV891" s="22"/>
      <c r="AW891" s="22"/>
      <c r="AX891" s="22"/>
      <c r="AY891" s="22"/>
      <c r="AZ891" s="22"/>
      <c r="BA891" s="22"/>
      <c r="BB891" s="22"/>
      <c r="BC891" s="22"/>
      <c r="BD891" s="22"/>
      <c r="BE891" s="22"/>
      <c r="BF891" s="22"/>
      <c r="BG891" s="22"/>
      <c r="BH891" s="22"/>
      <c r="BI891" s="22"/>
    </row>
    <row r="892">
      <c r="A892" s="25"/>
      <c r="B892" s="50"/>
      <c r="C892" s="56"/>
      <c r="D892" s="120"/>
      <c r="E892" s="53"/>
      <c r="H892" s="106"/>
      <c r="I892" s="72"/>
      <c r="J892" s="21"/>
      <c r="K892" s="21"/>
      <c r="L892" s="21"/>
      <c r="M892" s="22"/>
      <c r="N892" s="22"/>
      <c r="O892" s="22"/>
      <c r="P892" s="22"/>
      <c r="Q892" s="22"/>
      <c r="R892" s="23"/>
      <c r="S892" s="22"/>
      <c r="T892" s="22"/>
      <c r="U892" s="22"/>
      <c r="V892" s="22"/>
      <c r="W892" s="24"/>
      <c r="X892" s="24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  <c r="AI892" s="22"/>
      <c r="AJ892" s="22"/>
      <c r="AK892" s="22"/>
      <c r="AL892" s="22"/>
      <c r="AM892" s="22"/>
      <c r="AN892" s="22"/>
      <c r="AO892" s="22"/>
      <c r="AP892" s="22"/>
      <c r="AQ892" s="22"/>
      <c r="AR892" s="22"/>
      <c r="AS892" s="22"/>
      <c r="AT892" s="22"/>
      <c r="AU892" s="22"/>
      <c r="AV892" s="22"/>
      <c r="AW892" s="22"/>
      <c r="AX892" s="22"/>
      <c r="AY892" s="22"/>
      <c r="AZ892" s="22"/>
      <c r="BA892" s="22"/>
      <c r="BB892" s="22"/>
      <c r="BC892" s="22"/>
      <c r="BD892" s="22"/>
      <c r="BE892" s="22"/>
      <c r="BF892" s="22"/>
      <c r="BG892" s="22"/>
      <c r="BH892" s="22"/>
      <c r="BI892" s="22"/>
    </row>
    <row r="893">
      <c r="A893" s="25"/>
      <c r="B893" s="50"/>
      <c r="C893" s="56"/>
      <c r="D893" s="120"/>
      <c r="E893" s="53"/>
      <c r="H893" s="106"/>
      <c r="I893" s="72"/>
      <c r="J893" s="21"/>
      <c r="K893" s="21"/>
      <c r="L893" s="21"/>
      <c r="M893" s="22"/>
      <c r="N893" s="22"/>
      <c r="O893" s="22"/>
      <c r="P893" s="22"/>
      <c r="Q893" s="22"/>
      <c r="R893" s="23"/>
      <c r="S893" s="22"/>
      <c r="T893" s="22"/>
      <c r="U893" s="22"/>
      <c r="V893" s="22"/>
      <c r="W893" s="24"/>
      <c r="X893" s="24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  <c r="AI893" s="22"/>
      <c r="AJ893" s="22"/>
      <c r="AK893" s="22"/>
      <c r="AL893" s="22"/>
      <c r="AM893" s="22"/>
      <c r="AN893" s="22"/>
      <c r="AO893" s="22"/>
      <c r="AP893" s="22"/>
      <c r="AQ893" s="22"/>
      <c r="AR893" s="22"/>
      <c r="AS893" s="22"/>
      <c r="AT893" s="22"/>
      <c r="AU893" s="22"/>
      <c r="AV893" s="22"/>
      <c r="AW893" s="22"/>
      <c r="AX893" s="22"/>
      <c r="AY893" s="22"/>
      <c r="AZ893" s="22"/>
      <c r="BA893" s="22"/>
      <c r="BB893" s="22"/>
      <c r="BC893" s="22"/>
      <c r="BD893" s="22"/>
      <c r="BE893" s="22"/>
      <c r="BF893" s="22"/>
      <c r="BG893" s="22"/>
      <c r="BH893" s="22"/>
      <c r="BI893" s="22"/>
    </row>
    <row r="894">
      <c r="A894" s="25"/>
      <c r="B894" s="50"/>
      <c r="C894" s="56"/>
      <c r="D894" s="120"/>
      <c r="E894" s="53"/>
      <c r="H894" s="106"/>
      <c r="I894" s="72"/>
      <c r="J894" s="21"/>
      <c r="K894" s="21"/>
      <c r="L894" s="21"/>
      <c r="M894" s="22"/>
      <c r="N894" s="22"/>
      <c r="O894" s="22"/>
      <c r="P894" s="22"/>
      <c r="Q894" s="22"/>
      <c r="R894" s="23"/>
      <c r="S894" s="22"/>
      <c r="T894" s="22"/>
      <c r="U894" s="22"/>
      <c r="V894" s="22"/>
      <c r="W894" s="24"/>
      <c r="X894" s="24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  <c r="AI894" s="22"/>
      <c r="AJ894" s="22"/>
      <c r="AK894" s="22"/>
      <c r="AL894" s="22"/>
      <c r="AM894" s="22"/>
      <c r="AN894" s="22"/>
      <c r="AO894" s="22"/>
      <c r="AP894" s="22"/>
      <c r="AQ894" s="22"/>
      <c r="AR894" s="22"/>
      <c r="AS894" s="22"/>
      <c r="AT894" s="22"/>
      <c r="AU894" s="22"/>
      <c r="AV894" s="22"/>
      <c r="AW894" s="22"/>
      <c r="AX894" s="22"/>
      <c r="AY894" s="22"/>
      <c r="AZ894" s="22"/>
      <c r="BA894" s="22"/>
      <c r="BB894" s="22"/>
      <c r="BC894" s="22"/>
      <c r="BD894" s="22"/>
      <c r="BE894" s="22"/>
      <c r="BF894" s="22"/>
      <c r="BG894" s="22"/>
      <c r="BH894" s="22"/>
      <c r="BI894" s="22"/>
    </row>
    <row r="895">
      <c r="A895" s="25"/>
      <c r="B895" s="50"/>
      <c r="C895" s="56"/>
      <c r="D895" s="120"/>
      <c r="E895" s="53"/>
      <c r="H895" s="106"/>
      <c r="I895" s="72"/>
      <c r="J895" s="21"/>
      <c r="K895" s="21"/>
      <c r="L895" s="21"/>
      <c r="M895" s="22"/>
      <c r="N895" s="22"/>
      <c r="O895" s="22"/>
      <c r="P895" s="22"/>
      <c r="Q895" s="22"/>
      <c r="R895" s="23"/>
      <c r="S895" s="22"/>
      <c r="T895" s="22"/>
      <c r="U895" s="22"/>
      <c r="V895" s="22"/>
      <c r="W895" s="24"/>
      <c r="X895" s="24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  <c r="AI895" s="22"/>
      <c r="AJ895" s="22"/>
      <c r="AK895" s="22"/>
      <c r="AL895" s="22"/>
      <c r="AM895" s="22"/>
      <c r="AN895" s="22"/>
      <c r="AO895" s="22"/>
      <c r="AP895" s="22"/>
      <c r="AQ895" s="22"/>
      <c r="AR895" s="22"/>
      <c r="AS895" s="22"/>
      <c r="AT895" s="22"/>
      <c r="AU895" s="22"/>
      <c r="AV895" s="22"/>
      <c r="AW895" s="22"/>
      <c r="AX895" s="22"/>
      <c r="AY895" s="22"/>
      <c r="AZ895" s="22"/>
      <c r="BA895" s="22"/>
      <c r="BB895" s="22"/>
      <c r="BC895" s="22"/>
      <c r="BD895" s="22"/>
      <c r="BE895" s="22"/>
      <c r="BF895" s="22"/>
      <c r="BG895" s="22"/>
      <c r="BH895" s="22"/>
      <c r="BI895" s="22"/>
    </row>
    <row r="896">
      <c r="A896" s="25"/>
      <c r="B896" s="50"/>
      <c r="C896" s="56"/>
      <c r="D896" s="120"/>
      <c r="E896" s="53"/>
      <c r="H896" s="106"/>
      <c r="I896" s="72"/>
      <c r="J896" s="21"/>
      <c r="K896" s="21"/>
      <c r="L896" s="21"/>
      <c r="M896" s="22"/>
      <c r="N896" s="22"/>
      <c r="O896" s="22"/>
      <c r="P896" s="22"/>
      <c r="Q896" s="22"/>
      <c r="R896" s="23"/>
      <c r="S896" s="22"/>
      <c r="T896" s="22"/>
      <c r="U896" s="22"/>
      <c r="V896" s="22"/>
      <c r="W896" s="24"/>
      <c r="X896" s="24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  <c r="AI896" s="22"/>
      <c r="AJ896" s="22"/>
      <c r="AK896" s="22"/>
      <c r="AL896" s="22"/>
      <c r="AM896" s="22"/>
      <c r="AN896" s="22"/>
      <c r="AO896" s="22"/>
      <c r="AP896" s="22"/>
      <c r="AQ896" s="22"/>
      <c r="AR896" s="22"/>
      <c r="AS896" s="22"/>
      <c r="AT896" s="22"/>
      <c r="AU896" s="22"/>
      <c r="AV896" s="22"/>
      <c r="AW896" s="22"/>
      <c r="AX896" s="22"/>
      <c r="AY896" s="22"/>
      <c r="AZ896" s="22"/>
      <c r="BA896" s="22"/>
      <c r="BB896" s="22"/>
      <c r="BC896" s="22"/>
      <c r="BD896" s="22"/>
      <c r="BE896" s="22"/>
      <c r="BF896" s="22"/>
      <c r="BG896" s="22"/>
      <c r="BH896" s="22"/>
      <c r="BI896" s="22"/>
    </row>
    <row r="897">
      <c r="A897" s="25"/>
      <c r="B897" s="50"/>
      <c r="C897" s="56"/>
      <c r="D897" s="120"/>
      <c r="E897" s="53"/>
      <c r="H897" s="106"/>
      <c r="I897" s="72"/>
      <c r="J897" s="21"/>
      <c r="K897" s="21"/>
      <c r="L897" s="21"/>
      <c r="M897" s="22"/>
      <c r="N897" s="22"/>
      <c r="O897" s="22"/>
      <c r="P897" s="22"/>
      <c r="Q897" s="22"/>
      <c r="R897" s="23"/>
      <c r="S897" s="22"/>
      <c r="T897" s="22"/>
      <c r="U897" s="22"/>
      <c r="V897" s="22"/>
      <c r="W897" s="24"/>
      <c r="X897" s="24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  <c r="AI897" s="22"/>
      <c r="AJ897" s="22"/>
      <c r="AK897" s="22"/>
      <c r="AL897" s="22"/>
      <c r="AM897" s="22"/>
      <c r="AN897" s="22"/>
      <c r="AO897" s="22"/>
      <c r="AP897" s="22"/>
      <c r="AQ897" s="22"/>
      <c r="AR897" s="22"/>
      <c r="AS897" s="22"/>
      <c r="AT897" s="22"/>
      <c r="AU897" s="22"/>
      <c r="AV897" s="22"/>
      <c r="AW897" s="22"/>
      <c r="AX897" s="22"/>
      <c r="AY897" s="22"/>
      <c r="AZ897" s="22"/>
      <c r="BA897" s="22"/>
      <c r="BB897" s="22"/>
      <c r="BC897" s="22"/>
      <c r="BD897" s="22"/>
      <c r="BE897" s="22"/>
      <c r="BF897" s="22"/>
      <c r="BG897" s="22"/>
      <c r="BH897" s="22"/>
      <c r="BI897" s="22"/>
    </row>
    <row r="898">
      <c r="A898" s="25"/>
      <c r="B898" s="50"/>
      <c r="C898" s="56"/>
      <c r="D898" s="120"/>
      <c r="E898" s="53"/>
      <c r="H898" s="106"/>
      <c r="I898" s="72"/>
      <c r="J898" s="21"/>
      <c r="K898" s="21"/>
      <c r="L898" s="21"/>
      <c r="M898" s="22"/>
      <c r="N898" s="22"/>
      <c r="O898" s="22"/>
      <c r="P898" s="22"/>
      <c r="Q898" s="22"/>
      <c r="R898" s="23"/>
      <c r="S898" s="22"/>
      <c r="T898" s="22"/>
      <c r="U898" s="22"/>
      <c r="V898" s="22"/>
      <c r="W898" s="24"/>
      <c r="X898" s="24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  <c r="AI898" s="22"/>
      <c r="AJ898" s="22"/>
      <c r="AK898" s="22"/>
      <c r="AL898" s="22"/>
      <c r="AM898" s="22"/>
      <c r="AN898" s="22"/>
      <c r="AO898" s="22"/>
      <c r="AP898" s="22"/>
      <c r="AQ898" s="22"/>
      <c r="AR898" s="22"/>
      <c r="AS898" s="22"/>
      <c r="AT898" s="22"/>
      <c r="AU898" s="22"/>
      <c r="AV898" s="22"/>
      <c r="AW898" s="22"/>
      <c r="AX898" s="22"/>
      <c r="AY898" s="22"/>
      <c r="AZ898" s="22"/>
      <c r="BA898" s="22"/>
      <c r="BB898" s="22"/>
      <c r="BC898" s="22"/>
      <c r="BD898" s="22"/>
      <c r="BE898" s="22"/>
      <c r="BF898" s="22"/>
      <c r="BG898" s="22"/>
      <c r="BH898" s="22"/>
      <c r="BI898" s="22"/>
    </row>
    <row r="899">
      <c r="A899" s="25"/>
      <c r="B899" s="50"/>
      <c r="C899" s="56"/>
      <c r="D899" s="120"/>
      <c r="E899" s="53"/>
      <c r="H899" s="106"/>
      <c r="I899" s="72"/>
      <c r="J899" s="21"/>
      <c r="K899" s="21"/>
      <c r="L899" s="21"/>
      <c r="M899" s="22"/>
      <c r="N899" s="22"/>
      <c r="O899" s="22"/>
      <c r="P899" s="22"/>
      <c r="Q899" s="22"/>
      <c r="R899" s="23"/>
      <c r="S899" s="22"/>
      <c r="T899" s="22"/>
      <c r="U899" s="22"/>
      <c r="V899" s="22"/>
      <c r="W899" s="24"/>
      <c r="X899" s="24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  <c r="AI899" s="22"/>
      <c r="AJ899" s="22"/>
      <c r="AK899" s="22"/>
      <c r="AL899" s="22"/>
      <c r="AM899" s="22"/>
      <c r="AN899" s="22"/>
      <c r="AO899" s="22"/>
      <c r="AP899" s="22"/>
      <c r="AQ899" s="22"/>
      <c r="AR899" s="22"/>
      <c r="AS899" s="22"/>
      <c r="AT899" s="22"/>
      <c r="AU899" s="22"/>
      <c r="AV899" s="22"/>
      <c r="AW899" s="22"/>
      <c r="AX899" s="22"/>
      <c r="AY899" s="22"/>
      <c r="AZ899" s="22"/>
      <c r="BA899" s="22"/>
      <c r="BB899" s="22"/>
      <c r="BC899" s="22"/>
      <c r="BD899" s="22"/>
      <c r="BE899" s="22"/>
      <c r="BF899" s="22"/>
      <c r="BG899" s="22"/>
      <c r="BH899" s="22"/>
      <c r="BI899" s="22"/>
    </row>
    <row r="900">
      <c r="A900" s="25"/>
      <c r="B900" s="50"/>
      <c r="C900" s="56"/>
      <c r="D900" s="120"/>
      <c r="E900" s="53"/>
      <c r="H900" s="106"/>
      <c r="I900" s="72"/>
      <c r="J900" s="21"/>
      <c r="K900" s="21"/>
      <c r="L900" s="21"/>
      <c r="M900" s="22"/>
      <c r="N900" s="22"/>
      <c r="O900" s="22"/>
      <c r="P900" s="22"/>
      <c r="Q900" s="22"/>
      <c r="R900" s="23"/>
      <c r="S900" s="22"/>
      <c r="T900" s="22"/>
      <c r="U900" s="22"/>
      <c r="V900" s="22"/>
      <c r="W900" s="24"/>
      <c r="X900" s="24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  <c r="AI900" s="22"/>
      <c r="AJ900" s="22"/>
      <c r="AK900" s="22"/>
      <c r="AL900" s="22"/>
      <c r="AM900" s="22"/>
      <c r="AN900" s="22"/>
      <c r="AO900" s="22"/>
      <c r="AP900" s="22"/>
      <c r="AQ900" s="22"/>
      <c r="AR900" s="22"/>
      <c r="AS900" s="22"/>
      <c r="AT900" s="22"/>
      <c r="AU900" s="22"/>
      <c r="AV900" s="22"/>
      <c r="AW900" s="22"/>
      <c r="AX900" s="22"/>
      <c r="AY900" s="22"/>
      <c r="AZ900" s="22"/>
      <c r="BA900" s="22"/>
      <c r="BB900" s="22"/>
      <c r="BC900" s="22"/>
      <c r="BD900" s="22"/>
      <c r="BE900" s="22"/>
      <c r="BF900" s="22"/>
      <c r="BG900" s="22"/>
      <c r="BH900" s="22"/>
      <c r="BI900" s="22"/>
    </row>
    <row r="901">
      <c r="A901" s="25"/>
      <c r="B901" s="50"/>
      <c r="C901" s="56"/>
      <c r="D901" s="120"/>
      <c r="E901" s="53"/>
      <c r="H901" s="106"/>
      <c r="I901" s="72"/>
      <c r="J901" s="21"/>
      <c r="K901" s="21"/>
      <c r="L901" s="21"/>
      <c r="M901" s="22"/>
      <c r="N901" s="22"/>
      <c r="O901" s="22"/>
      <c r="P901" s="22"/>
      <c r="Q901" s="22"/>
      <c r="R901" s="23"/>
      <c r="S901" s="22"/>
      <c r="T901" s="22"/>
      <c r="U901" s="22"/>
      <c r="V901" s="22"/>
      <c r="W901" s="24"/>
      <c r="X901" s="24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  <c r="AI901" s="22"/>
      <c r="AJ901" s="22"/>
      <c r="AK901" s="22"/>
      <c r="AL901" s="22"/>
      <c r="AM901" s="22"/>
      <c r="AN901" s="22"/>
      <c r="AO901" s="22"/>
      <c r="AP901" s="22"/>
      <c r="AQ901" s="22"/>
      <c r="AR901" s="22"/>
      <c r="AS901" s="22"/>
      <c r="AT901" s="22"/>
      <c r="AU901" s="22"/>
      <c r="AV901" s="22"/>
      <c r="AW901" s="22"/>
      <c r="AX901" s="22"/>
      <c r="AY901" s="22"/>
      <c r="AZ901" s="22"/>
      <c r="BA901" s="22"/>
      <c r="BB901" s="22"/>
      <c r="BC901" s="22"/>
      <c r="BD901" s="22"/>
      <c r="BE901" s="22"/>
      <c r="BF901" s="22"/>
      <c r="BG901" s="22"/>
      <c r="BH901" s="22"/>
      <c r="BI901" s="22"/>
    </row>
    <row r="902">
      <c r="A902" s="25"/>
      <c r="B902" s="50"/>
      <c r="C902" s="56"/>
      <c r="D902" s="120"/>
      <c r="E902" s="53"/>
      <c r="H902" s="106"/>
      <c r="I902" s="72"/>
      <c r="J902" s="21"/>
      <c r="K902" s="21"/>
      <c r="L902" s="21"/>
      <c r="M902" s="22"/>
      <c r="N902" s="22"/>
      <c r="O902" s="22"/>
      <c r="P902" s="22"/>
      <c r="Q902" s="22"/>
      <c r="R902" s="23"/>
      <c r="S902" s="22"/>
      <c r="T902" s="22"/>
      <c r="U902" s="22"/>
      <c r="V902" s="22"/>
      <c r="W902" s="24"/>
      <c r="X902" s="24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  <c r="AI902" s="22"/>
      <c r="AJ902" s="22"/>
      <c r="AK902" s="22"/>
      <c r="AL902" s="22"/>
      <c r="AM902" s="22"/>
      <c r="AN902" s="22"/>
      <c r="AO902" s="22"/>
      <c r="AP902" s="22"/>
      <c r="AQ902" s="22"/>
      <c r="AR902" s="22"/>
      <c r="AS902" s="22"/>
      <c r="AT902" s="22"/>
      <c r="AU902" s="22"/>
      <c r="AV902" s="22"/>
      <c r="AW902" s="22"/>
      <c r="AX902" s="22"/>
      <c r="AY902" s="22"/>
      <c r="AZ902" s="22"/>
      <c r="BA902" s="22"/>
      <c r="BB902" s="22"/>
      <c r="BC902" s="22"/>
      <c r="BD902" s="22"/>
      <c r="BE902" s="22"/>
      <c r="BF902" s="22"/>
      <c r="BG902" s="22"/>
      <c r="BH902" s="22"/>
      <c r="BI902" s="22"/>
    </row>
    <row r="903">
      <c r="A903" s="25"/>
      <c r="B903" s="50"/>
      <c r="C903" s="56"/>
      <c r="D903" s="120"/>
      <c r="E903" s="53"/>
      <c r="H903" s="106"/>
      <c r="I903" s="72"/>
      <c r="J903" s="21"/>
      <c r="K903" s="21"/>
      <c r="L903" s="21"/>
      <c r="M903" s="22"/>
      <c r="N903" s="22"/>
      <c r="O903" s="22"/>
      <c r="P903" s="22"/>
      <c r="Q903" s="22"/>
      <c r="R903" s="23"/>
      <c r="S903" s="22"/>
      <c r="T903" s="22"/>
      <c r="U903" s="22"/>
      <c r="V903" s="22"/>
      <c r="W903" s="24"/>
      <c r="X903" s="24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  <c r="AI903" s="22"/>
      <c r="AJ903" s="22"/>
      <c r="AK903" s="22"/>
      <c r="AL903" s="22"/>
      <c r="AM903" s="22"/>
      <c r="AN903" s="22"/>
      <c r="AO903" s="22"/>
      <c r="AP903" s="22"/>
      <c r="AQ903" s="22"/>
      <c r="AR903" s="22"/>
      <c r="AS903" s="22"/>
      <c r="AT903" s="22"/>
      <c r="AU903" s="22"/>
      <c r="AV903" s="22"/>
      <c r="AW903" s="22"/>
      <c r="AX903" s="22"/>
      <c r="AY903" s="22"/>
      <c r="AZ903" s="22"/>
      <c r="BA903" s="22"/>
      <c r="BB903" s="22"/>
      <c r="BC903" s="22"/>
      <c r="BD903" s="22"/>
      <c r="BE903" s="22"/>
      <c r="BF903" s="22"/>
      <c r="BG903" s="22"/>
      <c r="BH903" s="22"/>
      <c r="BI903" s="22"/>
    </row>
    <row r="904">
      <c r="A904" s="25"/>
      <c r="B904" s="50"/>
      <c r="C904" s="56"/>
      <c r="D904" s="120"/>
      <c r="E904" s="53"/>
      <c r="H904" s="106"/>
      <c r="I904" s="72"/>
      <c r="J904" s="21"/>
      <c r="K904" s="21"/>
      <c r="L904" s="21"/>
      <c r="M904" s="22"/>
      <c r="N904" s="22"/>
      <c r="O904" s="22"/>
      <c r="P904" s="22"/>
      <c r="Q904" s="22"/>
      <c r="R904" s="23"/>
      <c r="S904" s="22"/>
      <c r="T904" s="22"/>
      <c r="U904" s="22"/>
      <c r="V904" s="22"/>
      <c r="W904" s="24"/>
      <c r="X904" s="24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  <c r="AI904" s="22"/>
      <c r="AJ904" s="22"/>
      <c r="AK904" s="22"/>
      <c r="AL904" s="22"/>
      <c r="AM904" s="22"/>
      <c r="AN904" s="22"/>
      <c r="AO904" s="22"/>
      <c r="AP904" s="22"/>
      <c r="AQ904" s="22"/>
      <c r="AR904" s="22"/>
      <c r="AS904" s="22"/>
      <c r="AT904" s="22"/>
      <c r="AU904" s="22"/>
      <c r="AV904" s="22"/>
      <c r="AW904" s="22"/>
      <c r="AX904" s="22"/>
      <c r="AY904" s="22"/>
      <c r="AZ904" s="22"/>
      <c r="BA904" s="22"/>
      <c r="BB904" s="22"/>
      <c r="BC904" s="22"/>
      <c r="BD904" s="22"/>
      <c r="BE904" s="22"/>
      <c r="BF904" s="22"/>
      <c r="BG904" s="22"/>
      <c r="BH904" s="22"/>
      <c r="BI904" s="22"/>
    </row>
    <row r="905">
      <c r="A905" s="25"/>
      <c r="B905" s="50"/>
      <c r="C905" s="56"/>
      <c r="D905" s="120"/>
      <c r="E905" s="53"/>
      <c r="H905" s="106"/>
      <c r="I905" s="72"/>
      <c r="J905" s="21"/>
      <c r="K905" s="21"/>
      <c r="L905" s="21"/>
      <c r="M905" s="22"/>
      <c r="N905" s="22"/>
      <c r="O905" s="22"/>
      <c r="P905" s="22"/>
      <c r="Q905" s="22"/>
      <c r="R905" s="23"/>
      <c r="S905" s="22"/>
      <c r="T905" s="22"/>
      <c r="U905" s="22"/>
      <c r="V905" s="22"/>
      <c r="W905" s="24"/>
      <c r="X905" s="24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  <c r="AI905" s="22"/>
      <c r="AJ905" s="22"/>
      <c r="AK905" s="22"/>
      <c r="AL905" s="22"/>
      <c r="AM905" s="22"/>
      <c r="AN905" s="22"/>
      <c r="AO905" s="22"/>
      <c r="AP905" s="22"/>
      <c r="AQ905" s="22"/>
      <c r="AR905" s="22"/>
      <c r="AS905" s="22"/>
      <c r="AT905" s="22"/>
      <c r="AU905" s="22"/>
      <c r="AV905" s="22"/>
      <c r="AW905" s="22"/>
      <c r="AX905" s="22"/>
      <c r="AY905" s="22"/>
      <c r="AZ905" s="22"/>
      <c r="BA905" s="22"/>
      <c r="BB905" s="22"/>
      <c r="BC905" s="22"/>
      <c r="BD905" s="22"/>
      <c r="BE905" s="22"/>
      <c r="BF905" s="22"/>
      <c r="BG905" s="22"/>
      <c r="BH905" s="22"/>
      <c r="BI905" s="22"/>
    </row>
    <row r="906">
      <c r="A906" s="25"/>
      <c r="B906" s="50"/>
      <c r="C906" s="56"/>
      <c r="D906" s="120"/>
      <c r="E906" s="53"/>
      <c r="H906" s="106"/>
      <c r="I906" s="72"/>
      <c r="J906" s="21"/>
      <c r="K906" s="21"/>
      <c r="L906" s="21"/>
      <c r="M906" s="22"/>
      <c r="N906" s="22"/>
      <c r="O906" s="22"/>
      <c r="P906" s="22"/>
      <c r="Q906" s="22"/>
      <c r="R906" s="23"/>
      <c r="S906" s="22"/>
      <c r="T906" s="22"/>
      <c r="U906" s="22"/>
      <c r="V906" s="22"/>
      <c r="W906" s="24"/>
      <c r="X906" s="24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  <c r="AI906" s="22"/>
      <c r="AJ906" s="22"/>
      <c r="AK906" s="22"/>
      <c r="AL906" s="22"/>
      <c r="AM906" s="22"/>
      <c r="AN906" s="22"/>
      <c r="AO906" s="22"/>
      <c r="AP906" s="22"/>
      <c r="AQ906" s="22"/>
      <c r="AR906" s="22"/>
      <c r="AS906" s="22"/>
      <c r="AT906" s="22"/>
      <c r="AU906" s="22"/>
      <c r="AV906" s="22"/>
      <c r="AW906" s="22"/>
      <c r="AX906" s="22"/>
      <c r="AY906" s="22"/>
      <c r="AZ906" s="22"/>
      <c r="BA906" s="22"/>
      <c r="BB906" s="22"/>
      <c r="BC906" s="22"/>
      <c r="BD906" s="22"/>
      <c r="BE906" s="22"/>
      <c r="BF906" s="22"/>
      <c r="BG906" s="22"/>
      <c r="BH906" s="22"/>
      <c r="BI906" s="22"/>
    </row>
    <row r="907">
      <c r="A907" s="25"/>
      <c r="B907" s="50"/>
      <c r="C907" s="56"/>
      <c r="D907" s="120"/>
      <c r="E907" s="53"/>
      <c r="H907" s="106"/>
      <c r="I907" s="72"/>
      <c r="J907" s="21"/>
      <c r="K907" s="21"/>
      <c r="L907" s="21"/>
      <c r="M907" s="22"/>
      <c r="N907" s="22"/>
      <c r="O907" s="22"/>
      <c r="P907" s="22"/>
      <c r="Q907" s="22"/>
      <c r="R907" s="23"/>
      <c r="S907" s="22"/>
      <c r="T907" s="22"/>
      <c r="U907" s="22"/>
      <c r="V907" s="22"/>
      <c r="W907" s="24"/>
      <c r="X907" s="24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  <c r="AI907" s="22"/>
      <c r="AJ907" s="22"/>
      <c r="AK907" s="22"/>
      <c r="AL907" s="22"/>
      <c r="AM907" s="22"/>
      <c r="AN907" s="22"/>
      <c r="AO907" s="22"/>
      <c r="AP907" s="22"/>
      <c r="AQ907" s="22"/>
      <c r="AR907" s="22"/>
      <c r="AS907" s="22"/>
      <c r="AT907" s="22"/>
      <c r="AU907" s="22"/>
      <c r="AV907" s="22"/>
      <c r="AW907" s="22"/>
      <c r="AX907" s="22"/>
      <c r="AY907" s="22"/>
      <c r="AZ907" s="22"/>
      <c r="BA907" s="22"/>
      <c r="BB907" s="22"/>
      <c r="BC907" s="22"/>
      <c r="BD907" s="22"/>
      <c r="BE907" s="22"/>
      <c r="BF907" s="22"/>
      <c r="BG907" s="22"/>
      <c r="BH907" s="22"/>
      <c r="BI907" s="22"/>
    </row>
    <row r="908">
      <c r="A908" s="25"/>
      <c r="B908" s="50"/>
      <c r="C908" s="56"/>
      <c r="D908" s="120"/>
      <c r="E908" s="53"/>
      <c r="H908" s="106"/>
      <c r="I908" s="72"/>
      <c r="J908" s="21"/>
      <c r="K908" s="21"/>
      <c r="L908" s="21"/>
      <c r="M908" s="22"/>
      <c r="N908" s="22"/>
      <c r="O908" s="22"/>
      <c r="P908" s="22"/>
      <c r="Q908" s="22"/>
      <c r="R908" s="23"/>
      <c r="S908" s="22"/>
      <c r="T908" s="22"/>
      <c r="U908" s="22"/>
      <c r="V908" s="22"/>
      <c r="W908" s="24"/>
      <c r="X908" s="24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  <c r="AI908" s="22"/>
      <c r="AJ908" s="22"/>
      <c r="AK908" s="22"/>
      <c r="AL908" s="22"/>
      <c r="AM908" s="22"/>
      <c r="AN908" s="22"/>
      <c r="AO908" s="22"/>
      <c r="AP908" s="22"/>
      <c r="AQ908" s="22"/>
      <c r="AR908" s="22"/>
      <c r="AS908" s="22"/>
      <c r="AT908" s="22"/>
      <c r="AU908" s="22"/>
      <c r="AV908" s="22"/>
      <c r="AW908" s="22"/>
      <c r="AX908" s="22"/>
      <c r="AY908" s="22"/>
      <c r="AZ908" s="22"/>
      <c r="BA908" s="22"/>
      <c r="BB908" s="22"/>
      <c r="BC908" s="22"/>
      <c r="BD908" s="22"/>
      <c r="BE908" s="22"/>
      <c r="BF908" s="22"/>
      <c r="BG908" s="22"/>
      <c r="BH908" s="22"/>
      <c r="BI908" s="22"/>
    </row>
    <row r="909">
      <c r="A909" s="25"/>
      <c r="B909" s="50"/>
      <c r="C909" s="56"/>
      <c r="D909" s="120"/>
      <c r="E909" s="53"/>
      <c r="H909" s="106"/>
      <c r="I909" s="72"/>
      <c r="J909" s="21"/>
      <c r="K909" s="21"/>
      <c r="L909" s="21"/>
      <c r="M909" s="22"/>
      <c r="N909" s="22"/>
      <c r="O909" s="22"/>
      <c r="P909" s="22"/>
      <c r="Q909" s="22"/>
      <c r="R909" s="23"/>
      <c r="S909" s="22"/>
      <c r="T909" s="22"/>
      <c r="U909" s="22"/>
      <c r="V909" s="22"/>
      <c r="W909" s="24"/>
      <c r="X909" s="24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  <c r="AI909" s="22"/>
      <c r="AJ909" s="22"/>
      <c r="AK909" s="22"/>
      <c r="AL909" s="22"/>
      <c r="AM909" s="22"/>
      <c r="AN909" s="22"/>
      <c r="AO909" s="22"/>
      <c r="AP909" s="22"/>
      <c r="AQ909" s="22"/>
      <c r="AR909" s="22"/>
      <c r="AS909" s="22"/>
      <c r="AT909" s="22"/>
      <c r="AU909" s="22"/>
      <c r="AV909" s="22"/>
      <c r="AW909" s="22"/>
      <c r="AX909" s="22"/>
      <c r="AY909" s="22"/>
      <c r="AZ909" s="22"/>
      <c r="BA909" s="22"/>
      <c r="BB909" s="22"/>
      <c r="BC909" s="22"/>
      <c r="BD909" s="22"/>
      <c r="BE909" s="22"/>
      <c r="BF909" s="22"/>
      <c r="BG909" s="22"/>
      <c r="BH909" s="22"/>
      <c r="BI909" s="22"/>
    </row>
    <row r="910">
      <c r="A910" s="25"/>
      <c r="B910" s="50"/>
      <c r="C910" s="56"/>
      <c r="D910" s="120"/>
      <c r="E910" s="53"/>
      <c r="H910" s="106"/>
      <c r="I910" s="72"/>
      <c r="J910" s="21"/>
      <c r="K910" s="21"/>
      <c r="L910" s="21"/>
      <c r="M910" s="22"/>
      <c r="N910" s="22"/>
      <c r="O910" s="22"/>
      <c r="P910" s="22"/>
      <c r="Q910" s="22"/>
      <c r="R910" s="23"/>
      <c r="S910" s="22"/>
      <c r="T910" s="22"/>
      <c r="U910" s="22"/>
      <c r="V910" s="22"/>
      <c r="W910" s="24"/>
      <c r="X910" s="24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  <c r="AI910" s="22"/>
      <c r="AJ910" s="22"/>
      <c r="AK910" s="22"/>
      <c r="AL910" s="22"/>
      <c r="AM910" s="22"/>
      <c r="AN910" s="22"/>
      <c r="AO910" s="22"/>
      <c r="AP910" s="22"/>
      <c r="AQ910" s="22"/>
      <c r="AR910" s="22"/>
      <c r="AS910" s="22"/>
      <c r="AT910" s="22"/>
      <c r="AU910" s="22"/>
      <c r="AV910" s="22"/>
      <c r="AW910" s="22"/>
      <c r="AX910" s="22"/>
      <c r="AY910" s="22"/>
      <c r="AZ910" s="22"/>
      <c r="BA910" s="22"/>
      <c r="BB910" s="22"/>
      <c r="BC910" s="22"/>
      <c r="BD910" s="22"/>
      <c r="BE910" s="22"/>
      <c r="BF910" s="22"/>
      <c r="BG910" s="22"/>
      <c r="BH910" s="22"/>
      <c r="BI910" s="22"/>
    </row>
    <row r="911">
      <c r="A911" s="25"/>
      <c r="B911" s="50"/>
      <c r="C911" s="56"/>
      <c r="D911" s="120"/>
      <c r="E911" s="53"/>
      <c r="H911" s="106"/>
      <c r="I911" s="72"/>
      <c r="J911" s="21"/>
      <c r="K911" s="21"/>
      <c r="L911" s="21"/>
      <c r="M911" s="22"/>
      <c r="N911" s="22"/>
      <c r="O911" s="22"/>
      <c r="P911" s="22"/>
      <c r="Q911" s="22"/>
      <c r="R911" s="23"/>
      <c r="S911" s="22"/>
      <c r="T911" s="22"/>
      <c r="U911" s="22"/>
      <c r="V911" s="22"/>
      <c r="W911" s="24"/>
      <c r="X911" s="24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  <c r="AI911" s="22"/>
      <c r="AJ911" s="22"/>
      <c r="AK911" s="22"/>
      <c r="AL911" s="22"/>
      <c r="AM911" s="22"/>
      <c r="AN911" s="22"/>
      <c r="AO911" s="22"/>
      <c r="AP911" s="22"/>
      <c r="AQ911" s="22"/>
      <c r="AR911" s="22"/>
      <c r="AS911" s="22"/>
      <c r="AT911" s="22"/>
      <c r="AU911" s="22"/>
      <c r="AV911" s="22"/>
      <c r="AW911" s="22"/>
      <c r="AX911" s="22"/>
      <c r="AY911" s="22"/>
      <c r="AZ911" s="22"/>
      <c r="BA911" s="22"/>
      <c r="BB911" s="22"/>
      <c r="BC911" s="22"/>
      <c r="BD911" s="22"/>
      <c r="BE911" s="22"/>
      <c r="BF911" s="22"/>
      <c r="BG911" s="22"/>
      <c r="BH911" s="22"/>
      <c r="BI911" s="22"/>
    </row>
    <row r="912">
      <c r="A912" s="25"/>
      <c r="B912" s="50"/>
      <c r="C912" s="56"/>
      <c r="D912" s="120"/>
      <c r="E912" s="53"/>
      <c r="H912" s="106"/>
      <c r="I912" s="72"/>
      <c r="J912" s="21"/>
      <c r="K912" s="21"/>
      <c r="L912" s="21"/>
      <c r="M912" s="22"/>
      <c r="N912" s="22"/>
      <c r="O912" s="22"/>
      <c r="P912" s="22"/>
      <c r="Q912" s="22"/>
      <c r="R912" s="23"/>
      <c r="S912" s="22"/>
      <c r="T912" s="22"/>
      <c r="U912" s="22"/>
      <c r="V912" s="22"/>
      <c r="W912" s="24"/>
      <c r="X912" s="24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  <c r="AI912" s="22"/>
      <c r="AJ912" s="22"/>
      <c r="AK912" s="22"/>
      <c r="AL912" s="22"/>
      <c r="AM912" s="22"/>
      <c r="AN912" s="22"/>
      <c r="AO912" s="22"/>
      <c r="AP912" s="22"/>
      <c r="AQ912" s="22"/>
      <c r="AR912" s="22"/>
      <c r="AS912" s="22"/>
      <c r="AT912" s="22"/>
      <c r="AU912" s="22"/>
      <c r="AV912" s="22"/>
      <c r="AW912" s="22"/>
      <c r="AX912" s="22"/>
      <c r="AY912" s="22"/>
      <c r="AZ912" s="22"/>
      <c r="BA912" s="22"/>
      <c r="BB912" s="22"/>
      <c r="BC912" s="22"/>
      <c r="BD912" s="22"/>
      <c r="BE912" s="22"/>
      <c r="BF912" s="22"/>
      <c r="BG912" s="22"/>
      <c r="BH912" s="22"/>
      <c r="BI912" s="22"/>
    </row>
    <row r="913">
      <c r="A913" s="25"/>
      <c r="B913" s="50"/>
      <c r="C913" s="56"/>
      <c r="D913" s="120"/>
      <c r="E913" s="53"/>
      <c r="H913" s="106"/>
      <c r="I913" s="72"/>
      <c r="J913" s="21"/>
      <c r="K913" s="21"/>
      <c r="L913" s="21"/>
      <c r="M913" s="22"/>
      <c r="N913" s="22"/>
      <c r="O913" s="22"/>
      <c r="P913" s="22"/>
      <c r="Q913" s="22"/>
      <c r="R913" s="23"/>
      <c r="S913" s="22"/>
      <c r="T913" s="22"/>
      <c r="U913" s="22"/>
      <c r="V913" s="22"/>
      <c r="W913" s="24"/>
      <c r="X913" s="24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  <c r="AI913" s="22"/>
      <c r="AJ913" s="22"/>
      <c r="AK913" s="22"/>
      <c r="AL913" s="22"/>
      <c r="AM913" s="22"/>
      <c r="AN913" s="22"/>
      <c r="AO913" s="22"/>
      <c r="AP913" s="22"/>
      <c r="AQ913" s="22"/>
      <c r="AR913" s="22"/>
      <c r="AS913" s="22"/>
      <c r="AT913" s="22"/>
      <c r="AU913" s="22"/>
      <c r="AV913" s="22"/>
      <c r="AW913" s="22"/>
      <c r="AX913" s="22"/>
      <c r="AY913" s="22"/>
      <c r="AZ913" s="22"/>
      <c r="BA913" s="22"/>
      <c r="BB913" s="22"/>
      <c r="BC913" s="22"/>
      <c r="BD913" s="22"/>
      <c r="BE913" s="22"/>
      <c r="BF913" s="22"/>
      <c r="BG913" s="22"/>
      <c r="BH913" s="22"/>
      <c r="BI913" s="22"/>
    </row>
    <row r="914">
      <c r="A914" s="25"/>
      <c r="B914" s="50"/>
      <c r="C914" s="56"/>
      <c r="D914" s="120"/>
      <c r="E914" s="53"/>
      <c r="H914" s="106"/>
      <c r="I914" s="72"/>
      <c r="J914" s="21"/>
      <c r="K914" s="21"/>
      <c r="L914" s="21"/>
      <c r="M914" s="22"/>
      <c r="N914" s="22"/>
      <c r="O914" s="22"/>
      <c r="P914" s="22"/>
      <c r="Q914" s="22"/>
      <c r="R914" s="23"/>
      <c r="S914" s="22"/>
      <c r="T914" s="22"/>
      <c r="U914" s="22"/>
      <c r="V914" s="22"/>
      <c r="W914" s="24"/>
      <c r="X914" s="24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  <c r="AI914" s="22"/>
      <c r="AJ914" s="22"/>
      <c r="AK914" s="22"/>
      <c r="AL914" s="22"/>
      <c r="AM914" s="22"/>
      <c r="AN914" s="22"/>
      <c r="AO914" s="22"/>
      <c r="AP914" s="22"/>
      <c r="AQ914" s="22"/>
      <c r="AR914" s="22"/>
      <c r="AS914" s="22"/>
      <c r="AT914" s="22"/>
      <c r="AU914" s="22"/>
      <c r="AV914" s="22"/>
      <c r="AW914" s="22"/>
      <c r="AX914" s="22"/>
      <c r="AY914" s="22"/>
      <c r="AZ914" s="22"/>
      <c r="BA914" s="22"/>
      <c r="BB914" s="22"/>
      <c r="BC914" s="22"/>
      <c r="BD914" s="22"/>
      <c r="BE914" s="22"/>
      <c r="BF914" s="22"/>
      <c r="BG914" s="22"/>
      <c r="BH914" s="22"/>
      <c r="BI914" s="22"/>
    </row>
    <row r="915">
      <c r="A915" s="25"/>
      <c r="B915" s="50"/>
      <c r="C915" s="56"/>
      <c r="D915" s="120"/>
      <c r="E915" s="53"/>
      <c r="H915" s="106"/>
      <c r="I915" s="72"/>
      <c r="J915" s="21"/>
      <c r="K915" s="21"/>
      <c r="L915" s="21"/>
      <c r="M915" s="22"/>
      <c r="N915" s="22"/>
      <c r="O915" s="22"/>
      <c r="P915" s="22"/>
      <c r="Q915" s="22"/>
      <c r="R915" s="23"/>
      <c r="S915" s="22"/>
      <c r="T915" s="22"/>
      <c r="U915" s="22"/>
      <c r="V915" s="22"/>
      <c r="W915" s="24"/>
      <c r="X915" s="24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  <c r="AI915" s="22"/>
      <c r="AJ915" s="22"/>
      <c r="AK915" s="22"/>
      <c r="AL915" s="22"/>
      <c r="AM915" s="22"/>
      <c r="AN915" s="22"/>
      <c r="AO915" s="22"/>
      <c r="AP915" s="22"/>
      <c r="AQ915" s="22"/>
      <c r="AR915" s="22"/>
      <c r="AS915" s="22"/>
      <c r="AT915" s="22"/>
      <c r="AU915" s="22"/>
      <c r="AV915" s="22"/>
      <c r="AW915" s="22"/>
      <c r="AX915" s="22"/>
      <c r="AY915" s="22"/>
      <c r="AZ915" s="22"/>
      <c r="BA915" s="22"/>
      <c r="BB915" s="22"/>
      <c r="BC915" s="22"/>
      <c r="BD915" s="22"/>
      <c r="BE915" s="22"/>
      <c r="BF915" s="22"/>
      <c r="BG915" s="22"/>
      <c r="BH915" s="22"/>
      <c r="BI915" s="22"/>
    </row>
    <row r="916">
      <c r="A916" s="25"/>
      <c r="B916" s="50"/>
      <c r="C916" s="56"/>
      <c r="D916" s="120"/>
      <c r="E916" s="53"/>
      <c r="H916" s="106"/>
      <c r="I916" s="72"/>
      <c r="J916" s="21"/>
      <c r="K916" s="21"/>
      <c r="L916" s="21"/>
      <c r="M916" s="22"/>
      <c r="N916" s="22"/>
      <c r="O916" s="22"/>
      <c r="P916" s="22"/>
      <c r="Q916" s="22"/>
      <c r="R916" s="23"/>
      <c r="S916" s="22"/>
      <c r="T916" s="22"/>
      <c r="U916" s="22"/>
      <c r="V916" s="22"/>
      <c r="W916" s="24"/>
      <c r="X916" s="24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  <c r="AI916" s="22"/>
      <c r="AJ916" s="22"/>
      <c r="AK916" s="22"/>
      <c r="AL916" s="22"/>
      <c r="AM916" s="22"/>
      <c r="AN916" s="22"/>
      <c r="AO916" s="22"/>
      <c r="AP916" s="22"/>
      <c r="AQ916" s="22"/>
      <c r="AR916" s="22"/>
      <c r="AS916" s="22"/>
      <c r="AT916" s="22"/>
      <c r="AU916" s="22"/>
      <c r="AV916" s="22"/>
      <c r="AW916" s="22"/>
      <c r="AX916" s="22"/>
      <c r="AY916" s="22"/>
      <c r="AZ916" s="22"/>
      <c r="BA916" s="22"/>
      <c r="BB916" s="22"/>
      <c r="BC916" s="22"/>
      <c r="BD916" s="22"/>
      <c r="BE916" s="22"/>
      <c r="BF916" s="22"/>
      <c r="BG916" s="22"/>
      <c r="BH916" s="22"/>
      <c r="BI916" s="22"/>
    </row>
    <row r="917">
      <c r="A917" s="25"/>
      <c r="B917" s="50"/>
      <c r="C917" s="56"/>
      <c r="D917" s="120"/>
      <c r="E917" s="53"/>
      <c r="H917" s="106"/>
      <c r="I917" s="72"/>
      <c r="J917" s="21"/>
      <c r="K917" s="21"/>
      <c r="L917" s="21"/>
      <c r="M917" s="22"/>
      <c r="N917" s="22"/>
      <c r="O917" s="22"/>
      <c r="P917" s="22"/>
      <c r="Q917" s="22"/>
      <c r="R917" s="23"/>
      <c r="S917" s="22"/>
      <c r="T917" s="22"/>
      <c r="U917" s="22"/>
      <c r="V917" s="22"/>
      <c r="W917" s="24"/>
      <c r="X917" s="24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  <c r="AI917" s="22"/>
      <c r="AJ917" s="22"/>
      <c r="AK917" s="22"/>
      <c r="AL917" s="22"/>
      <c r="AM917" s="22"/>
      <c r="AN917" s="22"/>
      <c r="AO917" s="22"/>
      <c r="AP917" s="22"/>
      <c r="AQ917" s="22"/>
      <c r="AR917" s="22"/>
      <c r="AS917" s="22"/>
      <c r="AT917" s="22"/>
      <c r="AU917" s="22"/>
      <c r="AV917" s="22"/>
      <c r="AW917" s="22"/>
      <c r="AX917" s="22"/>
      <c r="AY917" s="22"/>
      <c r="AZ917" s="22"/>
      <c r="BA917" s="22"/>
      <c r="BB917" s="22"/>
      <c r="BC917" s="22"/>
      <c r="BD917" s="22"/>
      <c r="BE917" s="22"/>
      <c r="BF917" s="22"/>
      <c r="BG917" s="22"/>
      <c r="BH917" s="22"/>
      <c r="BI917" s="22"/>
    </row>
    <row r="918">
      <c r="A918" s="25"/>
      <c r="B918" s="50"/>
      <c r="C918" s="56"/>
      <c r="D918" s="120"/>
      <c r="E918" s="53"/>
      <c r="H918" s="106"/>
      <c r="I918" s="72"/>
      <c r="J918" s="21"/>
      <c r="K918" s="21"/>
      <c r="L918" s="21"/>
      <c r="M918" s="22"/>
      <c r="N918" s="22"/>
      <c r="O918" s="22"/>
      <c r="P918" s="22"/>
      <c r="Q918" s="22"/>
      <c r="R918" s="23"/>
      <c r="S918" s="22"/>
      <c r="T918" s="22"/>
      <c r="U918" s="22"/>
      <c r="V918" s="22"/>
      <c r="W918" s="24"/>
      <c r="X918" s="24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  <c r="AI918" s="22"/>
      <c r="AJ918" s="22"/>
      <c r="AK918" s="22"/>
      <c r="AL918" s="22"/>
      <c r="AM918" s="22"/>
      <c r="AN918" s="22"/>
      <c r="AO918" s="22"/>
      <c r="AP918" s="22"/>
      <c r="AQ918" s="22"/>
      <c r="AR918" s="22"/>
      <c r="AS918" s="22"/>
      <c r="AT918" s="22"/>
      <c r="AU918" s="22"/>
      <c r="AV918" s="22"/>
      <c r="AW918" s="22"/>
      <c r="AX918" s="22"/>
      <c r="AY918" s="22"/>
      <c r="AZ918" s="22"/>
      <c r="BA918" s="22"/>
      <c r="BB918" s="22"/>
      <c r="BC918" s="22"/>
      <c r="BD918" s="22"/>
      <c r="BE918" s="22"/>
      <c r="BF918" s="22"/>
      <c r="BG918" s="22"/>
      <c r="BH918" s="22"/>
      <c r="BI918" s="22"/>
    </row>
    <row r="919">
      <c r="A919" s="25"/>
      <c r="B919" s="50"/>
      <c r="C919" s="56"/>
      <c r="D919" s="120"/>
      <c r="E919" s="53"/>
      <c r="H919" s="106"/>
      <c r="I919" s="72"/>
      <c r="J919" s="21"/>
      <c r="K919" s="21"/>
      <c r="L919" s="21"/>
      <c r="M919" s="22"/>
      <c r="N919" s="22"/>
      <c r="O919" s="22"/>
      <c r="P919" s="22"/>
      <c r="Q919" s="22"/>
      <c r="R919" s="23"/>
      <c r="S919" s="22"/>
      <c r="T919" s="22"/>
      <c r="U919" s="22"/>
      <c r="V919" s="22"/>
      <c r="W919" s="24"/>
      <c r="X919" s="24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  <c r="AI919" s="22"/>
      <c r="AJ919" s="22"/>
      <c r="AK919" s="22"/>
      <c r="AL919" s="22"/>
      <c r="AM919" s="22"/>
      <c r="AN919" s="22"/>
      <c r="AO919" s="22"/>
      <c r="AP919" s="22"/>
      <c r="AQ919" s="22"/>
      <c r="AR919" s="22"/>
      <c r="AS919" s="22"/>
      <c r="AT919" s="22"/>
      <c r="AU919" s="22"/>
      <c r="AV919" s="22"/>
      <c r="AW919" s="22"/>
      <c r="AX919" s="22"/>
      <c r="AY919" s="22"/>
      <c r="AZ919" s="22"/>
      <c r="BA919" s="22"/>
      <c r="BB919" s="22"/>
      <c r="BC919" s="22"/>
      <c r="BD919" s="22"/>
      <c r="BE919" s="22"/>
      <c r="BF919" s="22"/>
      <c r="BG919" s="22"/>
      <c r="BH919" s="22"/>
      <c r="BI919" s="22"/>
    </row>
    <row r="920">
      <c r="A920" s="25"/>
      <c r="B920" s="50"/>
      <c r="C920" s="56"/>
      <c r="D920" s="120"/>
      <c r="E920" s="53"/>
      <c r="H920" s="106"/>
      <c r="I920" s="72"/>
      <c r="J920" s="21"/>
      <c r="K920" s="21"/>
      <c r="L920" s="21"/>
      <c r="M920" s="22"/>
      <c r="N920" s="22"/>
      <c r="O920" s="22"/>
      <c r="P920" s="22"/>
      <c r="Q920" s="22"/>
      <c r="R920" s="23"/>
      <c r="S920" s="22"/>
      <c r="T920" s="22"/>
      <c r="U920" s="22"/>
      <c r="V920" s="22"/>
      <c r="W920" s="24"/>
      <c r="X920" s="24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  <c r="AI920" s="22"/>
      <c r="AJ920" s="22"/>
      <c r="AK920" s="22"/>
      <c r="AL920" s="22"/>
      <c r="AM920" s="22"/>
      <c r="AN920" s="22"/>
      <c r="AO920" s="22"/>
      <c r="AP920" s="22"/>
      <c r="AQ920" s="22"/>
      <c r="AR920" s="22"/>
      <c r="AS920" s="22"/>
      <c r="AT920" s="22"/>
      <c r="AU920" s="22"/>
      <c r="AV920" s="22"/>
      <c r="AW920" s="22"/>
      <c r="AX920" s="22"/>
      <c r="AY920" s="22"/>
      <c r="AZ920" s="22"/>
      <c r="BA920" s="22"/>
      <c r="BB920" s="22"/>
      <c r="BC920" s="22"/>
      <c r="BD920" s="22"/>
      <c r="BE920" s="22"/>
      <c r="BF920" s="22"/>
      <c r="BG920" s="22"/>
      <c r="BH920" s="22"/>
      <c r="BI920" s="22"/>
    </row>
    <row r="921">
      <c r="A921" s="25"/>
      <c r="B921" s="50"/>
      <c r="C921" s="56"/>
      <c r="D921" s="120"/>
      <c r="E921" s="53"/>
      <c r="H921" s="106"/>
      <c r="I921" s="72"/>
      <c r="J921" s="21"/>
      <c r="K921" s="21"/>
      <c r="L921" s="21"/>
      <c r="M921" s="22"/>
      <c r="N921" s="22"/>
      <c r="O921" s="22"/>
      <c r="P921" s="22"/>
      <c r="Q921" s="22"/>
      <c r="R921" s="23"/>
      <c r="S921" s="22"/>
      <c r="T921" s="22"/>
      <c r="U921" s="22"/>
      <c r="V921" s="22"/>
      <c r="W921" s="24"/>
      <c r="X921" s="24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  <c r="AI921" s="22"/>
      <c r="AJ921" s="22"/>
      <c r="AK921" s="22"/>
      <c r="AL921" s="22"/>
      <c r="AM921" s="22"/>
      <c r="AN921" s="22"/>
      <c r="AO921" s="22"/>
      <c r="AP921" s="22"/>
      <c r="AQ921" s="22"/>
      <c r="AR921" s="22"/>
      <c r="AS921" s="22"/>
      <c r="AT921" s="22"/>
      <c r="AU921" s="22"/>
      <c r="AV921" s="22"/>
      <c r="AW921" s="22"/>
      <c r="AX921" s="22"/>
      <c r="AY921" s="22"/>
      <c r="AZ921" s="22"/>
      <c r="BA921" s="22"/>
      <c r="BB921" s="22"/>
      <c r="BC921" s="22"/>
      <c r="BD921" s="22"/>
      <c r="BE921" s="22"/>
      <c r="BF921" s="22"/>
      <c r="BG921" s="22"/>
      <c r="BH921" s="22"/>
      <c r="BI921" s="22"/>
    </row>
    <row r="922">
      <c r="A922" s="25"/>
      <c r="B922" s="50"/>
      <c r="C922" s="56"/>
      <c r="D922" s="120"/>
      <c r="E922" s="53"/>
      <c r="H922" s="106"/>
      <c r="I922" s="72"/>
      <c r="J922" s="21"/>
      <c r="K922" s="21"/>
      <c r="L922" s="21"/>
      <c r="M922" s="22"/>
      <c r="N922" s="22"/>
      <c r="O922" s="22"/>
      <c r="P922" s="22"/>
      <c r="Q922" s="22"/>
      <c r="R922" s="23"/>
      <c r="S922" s="22"/>
      <c r="T922" s="22"/>
      <c r="U922" s="22"/>
      <c r="V922" s="22"/>
      <c r="W922" s="24"/>
      <c r="X922" s="24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  <c r="AI922" s="22"/>
      <c r="AJ922" s="22"/>
      <c r="AK922" s="22"/>
      <c r="AL922" s="22"/>
      <c r="AM922" s="22"/>
      <c r="AN922" s="22"/>
      <c r="AO922" s="22"/>
      <c r="AP922" s="22"/>
      <c r="AQ922" s="22"/>
      <c r="AR922" s="22"/>
      <c r="AS922" s="22"/>
      <c r="AT922" s="22"/>
      <c r="AU922" s="22"/>
      <c r="AV922" s="22"/>
      <c r="AW922" s="22"/>
      <c r="AX922" s="22"/>
      <c r="AY922" s="22"/>
      <c r="AZ922" s="22"/>
      <c r="BA922" s="22"/>
      <c r="BB922" s="22"/>
      <c r="BC922" s="22"/>
      <c r="BD922" s="22"/>
      <c r="BE922" s="22"/>
      <c r="BF922" s="22"/>
      <c r="BG922" s="22"/>
      <c r="BH922" s="22"/>
      <c r="BI922" s="22"/>
    </row>
    <row r="923">
      <c r="A923" s="25"/>
      <c r="B923" s="50"/>
      <c r="C923" s="56"/>
      <c r="D923" s="120"/>
      <c r="E923" s="53"/>
      <c r="H923" s="106"/>
      <c r="I923" s="72"/>
      <c r="J923" s="21"/>
      <c r="K923" s="21"/>
      <c r="L923" s="21"/>
      <c r="M923" s="22"/>
      <c r="N923" s="22"/>
      <c r="O923" s="22"/>
      <c r="P923" s="22"/>
      <c r="Q923" s="22"/>
      <c r="R923" s="23"/>
      <c r="S923" s="22"/>
      <c r="T923" s="22"/>
      <c r="U923" s="22"/>
      <c r="V923" s="22"/>
      <c r="W923" s="24"/>
      <c r="X923" s="24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  <c r="AI923" s="22"/>
      <c r="AJ923" s="22"/>
      <c r="AK923" s="22"/>
      <c r="AL923" s="22"/>
      <c r="AM923" s="22"/>
      <c r="AN923" s="22"/>
      <c r="AO923" s="22"/>
      <c r="AP923" s="22"/>
      <c r="AQ923" s="22"/>
      <c r="AR923" s="22"/>
      <c r="AS923" s="22"/>
      <c r="AT923" s="22"/>
      <c r="AU923" s="22"/>
      <c r="AV923" s="22"/>
      <c r="AW923" s="22"/>
      <c r="AX923" s="22"/>
      <c r="AY923" s="22"/>
      <c r="AZ923" s="22"/>
      <c r="BA923" s="22"/>
      <c r="BB923" s="22"/>
      <c r="BC923" s="22"/>
      <c r="BD923" s="22"/>
      <c r="BE923" s="22"/>
      <c r="BF923" s="22"/>
      <c r="BG923" s="22"/>
      <c r="BH923" s="22"/>
      <c r="BI923" s="22"/>
    </row>
    <row r="924">
      <c r="A924" s="25"/>
      <c r="B924" s="50"/>
      <c r="C924" s="56"/>
      <c r="D924" s="120"/>
      <c r="E924" s="53"/>
      <c r="H924" s="106"/>
      <c r="I924" s="72"/>
      <c r="J924" s="21"/>
      <c r="K924" s="21"/>
      <c r="L924" s="21"/>
      <c r="M924" s="22"/>
      <c r="N924" s="22"/>
      <c r="O924" s="22"/>
      <c r="P924" s="22"/>
      <c r="Q924" s="22"/>
      <c r="R924" s="23"/>
      <c r="S924" s="22"/>
      <c r="T924" s="22"/>
      <c r="U924" s="22"/>
      <c r="V924" s="22"/>
      <c r="W924" s="24"/>
      <c r="X924" s="24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  <c r="AI924" s="22"/>
      <c r="AJ924" s="22"/>
      <c r="AK924" s="22"/>
      <c r="AL924" s="22"/>
      <c r="AM924" s="22"/>
      <c r="AN924" s="22"/>
      <c r="AO924" s="22"/>
      <c r="AP924" s="22"/>
      <c r="AQ924" s="22"/>
      <c r="AR924" s="22"/>
      <c r="AS924" s="22"/>
      <c r="AT924" s="22"/>
      <c r="AU924" s="22"/>
      <c r="AV924" s="22"/>
      <c r="AW924" s="22"/>
      <c r="AX924" s="22"/>
      <c r="AY924" s="22"/>
      <c r="AZ924" s="22"/>
      <c r="BA924" s="22"/>
      <c r="BB924" s="22"/>
      <c r="BC924" s="22"/>
      <c r="BD924" s="22"/>
      <c r="BE924" s="22"/>
      <c r="BF924" s="22"/>
      <c r="BG924" s="22"/>
      <c r="BH924" s="22"/>
      <c r="BI924" s="22"/>
    </row>
    <row r="925">
      <c r="A925" s="25"/>
      <c r="B925" s="50"/>
      <c r="C925" s="56"/>
      <c r="D925" s="120"/>
      <c r="E925" s="53"/>
      <c r="H925" s="106"/>
      <c r="I925" s="72"/>
      <c r="J925" s="21"/>
      <c r="K925" s="21"/>
      <c r="L925" s="21"/>
      <c r="M925" s="22"/>
      <c r="N925" s="22"/>
      <c r="O925" s="22"/>
      <c r="P925" s="22"/>
      <c r="Q925" s="22"/>
      <c r="R925" s="23"/>
      <c r="S925" s="22"/>
      <c r="T925" s="22"/>
      <c r="U925" s="22"/>
      <c r="V925" s="22"/>
      <c r="W925" s="24"/>
      <c r="X925" s="24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  <c r="AI925" s="22"/>
      <c r="AJ925" s="22"/>
      <c r="AK925" s="22"/>
      <c r="AL925" s="22"/>
      <c r="AM925" s="22"/>
      <c r="AN925" s="22"/>
      <c r="AO925" s="22"/>
      <c r="AP925" s="22"/>
      <c r="AQ925" s="22"/>
      <c r="AR925" s="22"/>
      <c r="AS925" s="22"/>
      <c r="AT925" s="22"/>
      <c r="AU925" s="22"/>
      <c r="AV925" s="22"/>
      <c r="AW925" s="22"/>
      <c r="AX925" s="22"/>
      <c r="AY925" s="22"/>
      <c r="AZ925" s="22"/>
      <c r="BA925" s="22"/>
      <c r="BB925" s="22"/>
      <c r="BC925" s="22"/>
      <c r="BD925" s="22"/>
      <c r="BE925" s="22"/>
      <c r="BF925" s="22"/>
      <c r="BG925" s="22"/>
      <c r="BH925" s="22"/>
      <c r="BI925" s="22"/>
    </row>
    <row r="926">
      <c r="A926" s="25"/>
      <c r="B926" s="50"/>
      <c r="C926" s="56"/>
      <c r="D926" s="120"/>
      <c r="E926" s="53"/>
      <c r="H926" s="106"/>
      <c r="I926" s="72"/>
      <c r="J926" s="21"/>
      <c r="K926" s="21"/>
      <c r="L926" s="21"/>
      <c r="M926" s="22"/>
      <c r="N926" s="22"/>
      <c r="O926" s="22"/>
      <c r="P926" s="22"/>
      <c r="Q926" s="22"/>
      <c r="R926" s="23"/>
      <c r="S926" s="22"/>
      <c r="T926" s="22"/>
      <c r="U926" s="22"/>
      <c r="V926" s="22"/>
      <c r="W926" s="24"/>
      <c r="X926" s="24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  <c r="AI926" s="22"/>
      <c r="AJ926" s="22"/>
      <c r="AK926" s="22"/>
      <c r="AL926" s="22"/>
      <c r="AM926" s="22"/>
      <c r="AN926" s="22"/>
      <c r="AO926" s="22"/>
      <c r="AP926" s="22"/>
      <c r="AQ926" s="22"/>
      <c r="AR926" s="22"/>
      <c r="AS926" s="22"/>
      <c r="AT926" s="22"/>
      <c r="AU926" s="22"/>
      <c r="AV926" s="22"/>
      <c r="AW926" s="22"/>
      <c r="AX926" s="22"/>
      <c r="AY926" s="22"/>
      <c r="AZ926" s="22"/>
      <c r="BA926" s="22"/>
      <c r="BB926" s="22"/>
      <c r="BC926" s="22"/>
      <c r="BD926" s="22"/>
      <c r="BE926" s="22"/>
      <c r="BF926" s="22"/>
      <c r="BG926" s="22"/>
      <c r="BH926" s="22"/>
      <c r="BI926" s="22"/>
    </row>
    <row r="927">
      <c r="A927" s="25"/>
      <c r="B927" s="50"/>
      <c r="C927" s="56"/>
      <c r="D927" s="120"/>
      <c r="E927" s="53"/>
      <c r="H927" s="106"/>
      <c r="I927" s="72"/>
      <c r="J927" s="21"/>
      <c r="K927" s="21"/>
      <c r="L927" s="21"/>
      <c r="M927" s="22"/>
      <c r="N927" s="22"/>
      <c r="O927" s="22"/>
      <c r="P927" s="22"/>
      <c r="Q927" s="22"/>
      <c r="R927" s="23"/>
      <c r="S927" s="22"/>
      <c r="T927" s="22"/>
      <c r="U927" s="22"/>
      <c r="V927" s="22"/>
      <c r="W927" s="24"/>
      <c r="X927" s="24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  <c r="AI927" s="22"/>
      <c r="AJ927" s="22"/>
      <c r="AK927" s="22"/>
      <c r="AL927" s="22"/>
      <c r="AM927" s="22"/>
      <c r="AN927" s="22"/>
      <c r="AO927" s="22"/>
      <c r="AP927" s="22"/>
      <c r="AQ927" s="22"/>
      <c r="AR927" s="22"/>
      <c r="AS927" s="22"/>
      <c r="AT927" s="22"/>
      <c r="AU927" s="22"/>
      <c r="AV927" s="22"/>
      <c r="AW927" s="22"/>
      <c r="AX927" s="22"/>
      <c r="AY927" s="22"/>
      <c r="AZ927" s="22"/>
      <c r="BA927" s="22"/>
      <c r="BB927" s="22"/>
      <c r="BC927" s="22"/>
      <c r="BD927" s="22"/>
      <c r="BE927" s="22"/>
      <c r="BF927" s="22"/>
      <c r="BG927" s="22"/>
      <c r="BH927" s="22"/>
      <c r="BI927" s="22"/>
    </row>
    <row r="928">
      <c r="A928" s="25"/>
      <c r="B928" s="50"/>
      <c r="C928" s="56"/>
      <c r="D928" s="120"/>
      <c r="E928" s="53"/>
      <c r="H928" s="106"/>
      <c r="I928" s="72"/>
      <c r="J928" s="21"/>
      <c r="K928" s="21"/>
      <c r="L928" s="21"/>
      <c r="M928" s="22"/>
      <c r="N928" s="22"/>
      <c r="O928" s="22"/>
      <c r="P928" s="22"/>
      <c r="Q928" s="22"/>
      <c r="R928" s="23"/>
      <c r="S928" s="22"/>
      <c r="T928" s="22"/>
      <c r="U928" s="22"/>
      <c r="V928" s="22"/>
      <c r="W928" s="24"/>
      <c r="X928" s="24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  <c r="AI928" s="22"/>
      <c r="AJ928" s="22"/>
      <c r="AK928" s="22"/>
      <c r="AL928" s="22"/>
      <c r="AM928" s="22"/>
      <c r="AN928" s="22"/>
      <c r="AO928" s="22"/>
      <c r="AP928" s="22"/>
      <c r="AQ928" s="22"/>
      <c r="AR928" s="22"/>
      <c r="AS928" s="22"/>
      <c r="AT928" s="22"/>
      <c r="AU928" s="22"/>
      <c r="AV928" s="22"/>
      <c r="AW928" s="22"/>
      <c r="AX928" s="22"/>
      <c r="AY928" s="22"/>
      <c r="AZ928" s="22"/>
      <c r="BA928" s="22"/>
      <c r="BB928" s="22"/>
      <c r="BC928" s="22"/>
      <c r="BD928" s="22"/>
      <c r="BE928" s="22"/>
      <c r="BF928" s="22"/>
      <c r="BG928" s="22"/>
      <c r="BH928" s="22"/>
      <c r="BI928" s="22"/>
    </row>
    <row r="929">
      <c r="A929" s="25"/>
      <c r="B929" s="50"/>
      <c r="C929" s="56"/>
      <c r="D929" s="120"/>
      <c r="E929" s="53"/>
      <c r="H929" s="106"/>
      <c r="I929" s="72"/>
      <c r="J929" s="21"/>
      <c r="K929" s="21"/>
      <c r="L929" s="21"/>
      <c r="M929" s="22"/>
      <c r="N929" s="22"/>
      <c r="O929" s="22"/>
      <c r="P929" s="22"/>
      <c r="Q929" s="22"/>
      <c r="R929" s="23"/>
      <c r="S929" s="22"/>
      <c r="T929" s="22"/>
      <c r="U929" s="22"/>
      <c r="V929" s="22"/>
      <c r="W929" s="24"/>
      <c r="X929" s="24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  <c r="AI929" s="22"/>
      <c r="AJ929" s="22"/>
      <c r="AK929" s="22"/>
      <c r="AL929" s="22"/>
      <c r="AM929" s="22"/>
      <c r="AN929" s="22"/>
      <c r="AO929" s="22"/>
      <c r="AP929" s="22"/>
      <c r="AQ929" s="22"/>
      <c r="AR929" s="22"/>
      <c r="AS929" s="22"/>
      <c r="AT929" s="22"/>
      <c r="AU929" s="22"/>
      <c r="AV929" s="22"/>
      <c r="AW929" s="22"/>
      <c r="AX929" s="22"/>
      <c r="AY929" s="22"/>
      <c r="AZ929" s="22"/>
      <c r="BA929" s="22"/>
      <c r="BB929" s="22"/>
      <c r="BC929" s="22"/>
      <c r="BD929" s="22"/>
      <c r="BE929" s="22"/>
      <c r="BF929" s="22"/>
      <c r="BG929" s="22"/>
      <c r="BH929" s="22"/>
      <c r="BI929" s="22"/>
    </row>
    <row r="930">
      <c r="A930" s="25"/>
      <c r="B930" s="50"/>
      <c r="C930" s="56"/>
      <c r="D930" s="120"/>
      <c r="E930" s="53"/>
      <c r="H930" s="106"/>
      <c r="I930" s="72"/>
      <c r="J930" s="21"/>
      <c r="K930" s="21"/>
      <c r="L930" s="21"/>
      <c r="M930" s="22"/>
      <c r="N930" s="22"/>
      <c r="O930" s="22"/>
      <c r="P930" s="22"/>
      <c r="Q930" s="22"/>
      <c r="R930" s="23"/>
      <c r="S930" s="22"/>
      <c r="T930" s="22"/>
      <c r="U930" s="22"/>
      <c r="V930" s="22"/>
      <c r="W930" s="24"/>
      <c r="X930" s="24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  <c r="AI930" s="22"/>
      <c r="AJ930" s="22"/>
      <c r="AK930" s="22"/>
      <c r="AL930" s="22"/>
      <c r="AM930" s="22"/>
      <c r="AN930" s="22"/>
      <c r="AO930" s="22"/>
      <c r="AP930" s="22"/>
      <c r="AQ930" s="22"/>
      <c r="AR930" s="22"/>
      <c r="AS930" s="22"/>
      <c r="AT930" s="22"/>
      <c r="AU930" s="22"/>
      <c r="AV930" s="22"/>
      <c r="AW930" s="22"/>
      <c r="AX930" s="22"/>
      <c r="AY930" s="22"/>
      <c r="AZ930" s="22"/>
      <c r="BA930" s="22"/>
      <c r="BB930" s="22"/>
      <c r="BC930" s="22"/>
      <c r="BD930" s="22"/>
      <c r="BE930" s="22"/>
      <c r="BF930" s="22"/>
      <c r="BG930" s="22"/>
      <c r="BH930" s="22"/>
      <c r="BI930" s="22"/>
    </row>
    <row r="931">
      <c r="A931" s="25"/>
      <c r="B931" s="50"/>
      <c r="C931" s="56"/>
      <c r="D931" s="120"/>
      <c r="E931" s="53"/>
      <c r="H931" s="106"/>
      <c r="I931" s="72"/>
      <c r="J931" s="21"/>
      <c r="K931" s="21"/>
      <c r="L931" s="21"/>
      <c r="M931" s="22"/>
      <c r="N931" s="22"/>
      <c r="O931" s="22"/>
      <c r="P931" s="22"/>
      <c r="Q931" s="22"/>
      <c r="R931" s="23"/>
      <c r="S931" s="22"/>
      <c r="T931" s="22"/>
      <c r="U931" s="22"/>
      <c r="V931" s="22"/>
      <c r="W931" s="24"/>
      <c r="X931" s="24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  <c r="AI931" s="22"/>
      <c r="AJ931" s="22"/>
      <c r="AK931" s="22"/>
      <c r="AL931" s="22"/>
      <c r="AM931" s="22"/>
      <c r="AN931" s="22"/>
      <c r="AO931" s="22"/>
      <c r="AP931" s="22"/>
      <c r="AQ931" s="22"/>
      <c r="AR931" s="22"/>
      <c r="AS931" s="22"/>
      <c r="AT931" s="22"/>
      <c r="AU931" s="22"/>
      <c r="AV931" s="22"/>
      <c r="AW931" s="22"/>
      <c r="AX931" s="22"/>
      <c r="AY931" s="22"/>
      <c r="AZ931" s="22"/>
      <c r="BA931" s="22"/>
      <c r="BB931" s="22"/>
      <c r="BC931" s="22"/>
      <c r="BD931" s="22"/>
      <c r="BE931" s="22"/>
      <c r="BF931" s="22"/>
      <c r="BG931" s="22"/>
      <c r="BH931" s="22"/>
      <c r="BI931" s="22"/>
    </row>
    <row r="932">
      <c r="A932" s="25"/>
      <c r="B932" s="50"/>
      <c r="C932" s="56"/>
      <c r="D932" s="120"/>
      <c r="E932" s="53"/>
      <c r="H932" s="106"/>
      <c r="I932" s="72"/>
      <c r="J932" s="21"/>
      <c r="K932" s="21"/>
      <c r="L932" s="21"/>
      <c r="M932" s="22"/>
      <c r="N932" s="22"/>
      <c r="O932" s="22"/>
      <c r="P932" s="22"/>
      <c r="Q932" s="22"/>
      <c r="R932" s="23"/>
      <c r="S932" s="22"/>
      <c r="T932" s="22"/>
      <c r="U932" s="22"/>
      <c r="V932" s="22"/>
      <c r="W932" s="24"/>
      <c r="X932" s="24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  <c r="AI932" s="22"/>
      <c r="AJ932" s="22"/>
      <c r="AK932" s="22"/>
      <c r="AL932" s="22"/>
      <c r="AM932" s="22"/>
      <c r="AN932" s="22"/>
      <c r="AO932" s="22"/>
      <c r="AP932" s="22"/>
      <c r="AQ932" s="22"/>
      <c r="AR932" s="22"/>
      <c r="AS932" s="22"/>
      <c r="AT932" s="22"/>
      <c r="AU932" s="22"/>
      <c r="AV932" s="22"/>
      <c r="AW932" s="22"/>
      <c r="AX932" s="22"/>
      <c r="AY932" s="22"/>
      <c r="AZ932" s="22"/>
      <c r="BA932" s="22"/>
      <c r="BB932" s="22"/>
      <c r="BC932" s="22"/>
      <c r="BD932" s="22"/>
      <c r="BE932" s="22"/>
      <c r="BF932" s="22"/>
      <c r="BG932" s="22"/>
      <c r="BH932" s="22"/>
      <c r="BI932" s="22"/>
    </row>
    <row r="933">
      <c r="A933" s="25"/>
      <c r="B933" s="50"/>
      <c r="C933" s="56"/>
      <c r="D933" s="120"/>
      <c r="E933" s="53"/>
      <c r="H933" s="106"/>
      <c r="I933" s="72"/>
      <c r="J933" s="21"/>
      <c r="K933" s="21"/>
      <c r="L933" s="21"/>
      <c r="M933" s="22"/>
      <c r="N933" s="22"/>
      <c r="O933" s="22"/>
      <c r="P933" s="22"/>
      <c r="Q933" s="22"/>
      <c r="R933" s="23"/>
      <c r="S933" s="22"/>
      <c r="T933" s="22"/>
      <c r="U933" s="22"/>
      <c r="V933" s="22"/>
      <c r="W933" s="24"/>
      <c r="X933" s="24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  <c r="AI933" s="22"/>
      <c r="AJ933" s="22"/>
      <c r="AK933" s="22"/>
      <c r="AL933" s="22"/>
      <c r="AM933" s="22"/>
      <c r="AN933" s="22"/>
      <c r="AO933" s="22"/>
      <c r="AP933" s="22"/>
      <c r="AQ933" s="22"/>
      <c r="AR933" s="22"/>
      <c r="AS933" s="22"/>
      <c r="AT933" s="22"/>
      <c r="AU933" s="22"/>
      <c r="AV933" s="22"/>
      <c r="AW933" s="22"/>
      <c r="AX933" s="22"/>
      <c r="AY933" s="22"/>
      <c r="AZ933" s="22"/>
      <c r="BA933" s="22"/>
      <c r="BB933" s="22"/>
      <c r="BC933" s="22"/>
      <c r="BD933" s="22"/>
      <c r="BE933" s="22"/>
      <c r="BF933" s="22"/>
      <c r="BG933" s="22"/>
      <c r="BH933" s="22"/>
      <c r="BI933" s="22"/>
    </row>
    <row r="934">
      <c r="A934" s="25"/>
      <c r="B934" s="50"/>
      <c r="C934" s="56"/>
      <c r="D934" s="120"/>
      <c r="E934" s="53"/>
      <c r="H934" s="106"/>
      <c r="I934" s="72"/>
      <c r="J934" s="21"/>
      <c r="K934" s="21"/>
      <c r="L934" s="21"/>
      <c r="M934" s="22"/>
      <c r="N934" s="22"/>
      <c r="O934" s="22"/>
      <c r="P934" s="22"/>
      <c r="Q934" s="22"/>
      <c r="R934" s="23"/>
      <c r="S934" s="22"/>
      <c r="T934" s="22"/>
      <c r="U934" s="22"/>
      <c r="V934" s="22"/>
      <c r="W934" s="24"/>
      <c r="X934" s="24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  <c r="AI934" s="22"/>
      <c r="AJ934" s="22"/>
      <c r="AK934" s="22"/>
      <c r="AL934" s="22"/>
      <c r="AM934" s="22"/>
      <c r="AN934" s="22"/>
      <c r="AO934" s="22"/>
      <c r="AP934" s="22"/>
      <c r="AQ934" s="22"/>
      <c r="AR934" s="22"/>
      <c r="AS934" s="22"/>
      <c r="AT934" s="22"/>
      <c r="AU934" s="22"/>
      <c r="AV934" s="22"/>
      <c r="AW934" s="22"/>
      <c r="AX934" s="22"/>
      <c r="AY934" s="22"/>
      <c r="AZ934" s="22"/>
      <c r="BA934" s="22"/>
      <c r="BB934" s="22"/>
      <c r="BC934" s="22"/>
      <c r="BD934" s="22"/>
      <c r="BE934" s="22"/>
      <c r="BF934" s="22"/>
      <c r="BG934" s="22"/>
      <c r="BH934" s="22"/>
      <c r="BI934" s="22"/>
    </row>
    <row r="935">
      <c r="A935" s="25"/>
      <c r="B935" s="50"/>
      <c r="C935" s="56"/>
      <c r="D935" s="120"/>
      <c r="E935" s="53"/>
      <c r="H935" s="106"/>
      <c r="I935" s="72"/>
      <c r="J935" s="21"/>
      <c r="K935" s="21"/>
      <c r="L935" s="21"/>
      <c r="M935" s="22"/>
      <c r="N935" s="22"/>
      <c r="O935" s="22"/>
      <c r="P935" s="22"/>
      <c r="Q935" s="22"/>
      <c r="R935" s="23"/>
      <c r="S935" s="22"/>
      <c r="T935" s="22"/>
      <c r="U935" s="22"/>
      <c r="V935" s="22"/>
      <c r="W935" s="24"/>
      <c r="X935" s="24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  <c r="AI935" s="22"/>
      <c r="AJ935" s="22"/>
      <c r="AK935" s="22"/>
      <c r="AL935" s="22"/>
      <c r="AM935" s="22"/>
      <c r="AN935" s="22"/>
      <c r="AO935" s="22"/>
      <c r="AP935" s="22"/>
      <c r="AQ935" s="22"/>
      <c r="AR935" s="22"/>
      <c r="AS935" s="22"/>
      <c r="AT935" s="22"/>
      <c r="AU935" s="22"/>
      <c r="AV935" s="22"/>
      <c r="AW935" s="22"/>
      <c r="AX935" s="22"/>
      <c r="AY935" s="22"/>
      <c r="AZ935" s="22"/>
      <c r="BA935" s="22"/>
      <c r="BB935" s="22"/>
      <c r="BC935" s="22"/>
      <c r="BD935" s="22"/>
      <c r="BE935" s="22"/>
      <c r="BF935" s="22"/>
      <c r="BG935" s="22"/>
      <c r="BH935" s="22"/>
      <c r="BI935" s="22"/>
    </row>
    <row r="936">
      <c r="A936" s="25"/>
      <c r="B936" s="50"/>
      <c r="C936" s="56"/>
      <c r="D936" s="120"/>
      <c r="E936" s="53"/>
      <c r="H936" s="106"/>
      <c r="I936" s="72"/>
      <c r="J936" s="21"/>
      <c r="K936" s="21"/>
      <c r="L936" s="21"/>
      <c r="M936" s="22"/>
      <c r="N936" s="22"/>
      <c r="O936" s="22"/>
      <c r="P936" s="22"/>
      <c r="Q936" s="22"/>
      <c r="R936" s="23"/>
      <c r="S936" s="22"/>
      <c r="T936" s="22"/>
      <c r="U936" s="22"/>
      <c r="V936" s="22"/>
      <c r="W936" s="24"/>
      <c r="X936" s="24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  <c r="AI936" s="22"/>
      <c r="AJ936" s="22"/>
      <c r="AK936" s="22"/>
      <c r="AL936" s="22"/>
      <c r="AM936" s="22"/>
      <c r="AN936" s="22"/>
      <c r="AO936" s="22"/>
      <c r="AP936" s="22"/>
      <c r="AQ936" s="22"/>
      <c r="AR936" s="22"/>
      <c r="AS936" s="22"/>
      <c r="AT936" s="22"/>
      <c r="AU936" s="22"/>
      <c r="AV936" s="22"/>
      <c r="AW936" s="22"/>
      <c r="AX936" s="22"/>
      <c r="AY936" s="22"/>
      <c r="AZ936" s="22"/>
      <c r="BA936" s="22"/>
      <c r="BB936" s="22"/>
      <c r="BC936" s="22"/>
      <c r="BD936" s="22"/>
      <c r="BE936" s="22"/>
      <c r="BF936" s="22"/>
      <c r="BG936" s="22"/>
      <c r="BH936" s="22"/>
      <c r="BI936" s="22"/>
    </row>
    <row r="937">
      <c r="A937" s="25"/>
      <c r="B937" s="50"/>
      <c r="C937" s="56"/>
      <c r="D937" s="120"/>
      <c r="E937" s="53"/>
      <c r="H937" s="106"/>
      <c r="I937" s="72"/>
      <c r="J937" s="21"/>
      <c r="K937" s="21"/>
      <c r="L937" s="21"/>
      <c r="M937" s="22"/>
      <c r="N937" s="22"/>
      <c r="O937" s="22"/>
      <c r="P937" s="22"/>
      <c r="Q937" s="22"/>
      <c r="R937" s="23"/>
      <c r="S937" s="22"/>
      <c r="T937" s="22"/>
      <c r="U937" s="22"/>
      <c r="V937" s="22"/>
      <c r="W937" s="24"/>
      <c r="X937" s="24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  <c r="AI937" s="22"/>
      <c r="AJ937" s="22"/>
      <c r="AK937" s="22"/>
      <c r="AL937" s="22"/>
      <c r="AM937" s="22"/>
      <c r="AN937" s="22"/>
      <c r="AO937" s="22"/>
      <c r="AP937" s="22"/>
      <c r="AQ937" s="22"/>
      <c r="AR937" s="22"/>
      <c r="AS937" s="22"/>
      <c r="AT937" s="22"/>
      <c r="AU937" s="22"/>
      <c r="AV937" s="22"/>
      <c r="AW937" s="22"/>
      <c r="AX937" s="22"/>
      <c r="AY937" s="22"/>
      <c r="AZ937" s="22"/>
      <c r="BA937" s="22"/>
      <c r="BB937" s="22"/>
      <c r="BC937" s="22"/>
      <c r="BD937" s="22"/>
      <c r="BE937" s="22"/>
      <c r="BF937" s="22"/>
      <c r="BG937" s="22"/>
      <c r="BH937" s="22"/>
      <c r="BI937" s="22"/>
    </row>
    <row r="938">
      <c r="A938" s="25"/>
      <c r="B938" s="50"/>
      <c r="C938" s="56"/>
      <c r="D938" s="120"/>
      <c r="E938" s="53"/>
      <c r="H938" s="106"/>
      <c r="I938" s="72"/>
      <c r="J938" s="21"/>
      <c r="K938" s="21"/>
      <c r="L938" s="21"/>
      <c r="M938" s="22"/>
      <c r="N938" s="22"/>
      <c r="O938" s="22"/>
      <c r="P938" s="22"/>
      <c r="Q938" s="22"/>
      <c r="R938" s="23"/>
      <c r="S938" s="22"/>
      <c r="T938" s="22"/>
      <c r="U938" s="22"/>
      <c r="V938" s="22"/>
      <c r="W938" s="24"/>
      <c r="X938" s="24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  <c r="AI938" s="22"/>
      <c r="AJ938" s="22"/>
      <c r="AK938" s="22"/>
      <c r="AL938" s="22"/>
      <c r="AM938" s="22"/>
      <c r="AN938" s="22"/>
      <c r="AO938" s="22"/>
      <c r="AP938" s="22"/>
      <c r="AQ938" s="22"/>
      <c r="AR938" s="22"/>
      <c r="AS938" s="22"/>
      <c r="AT938" s="22"/>
      <c r="AU938" s="22"/>
      <c r="AV938" s="22"/>
      <c r="AW938" s="22"/>
      <c r="AX938" s="22"/>
      <c r="AY938" s="22"/>
      <c r="AZ938" s="22"/>
      <c r="BA938" s="22"/>
      <c r="BB938" s="22"/>
      <c r="BC938" s="22"/>
      <c r="BD938" s="22"/>
      <c r="BE938" s="22"/>
      <c r="BF938" s="22"/>
      <c r="BG938" s="22"/>
      <c r="BH938" s="22"/>
      <c r="BI938" s="22"/>
    </row>
    <row r="939">
      <c r="A939" s="25"/>
      <c r="B939" s="50"/>
      <c r="C939" s="56"/>
      <c r="D939" s="120"/>
      <c r="E939" s="53"/>
      <c r="H939" s="106"/>
      <c r="I939" s="72"/>
      <c r="J939" s="21"/>
      <c r="K939" s="21"/>
      <c r="L939" s="21"/>
      <c r="M939" s="22"/>
      <c r="N939" s="22"/>
      <c r="O939" s="22"/>
      <c r="P939" s="22"/>
      <c r="Q939" s="22"/>
      <c r="R939" s="23"/>
      <c r="S939" s="22"/>
      <c r="T939" s="22"/>
      <c r="U939" s="22"/>
      <c r="V939" s="22"/>
      <c r="W939" s="24"/>
      <c r="X939" s="24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  <c r="AI939" s="22"/>
      <c r="AJ939" s="22"/>
      <c r="AK939" s="22"/>
      <c r="AL939" s="22"/>
      <c r="AM939" s="22"/>
      <c r="AN939" s="22"/>
      <c r="AO939" s="22"/>
      <c r="AP939" s="22"/>
      <c r="AQ939" s="22"/>
      <c r="AR939" s="22"/>
      <c r="AS939" s="22"/>
      <c r="AT939" s="22"/>
      <c r="AU939" s="22"/>
      <c r="AV939" s="22"/>
      <c r="AW939" s="22"/>
      <c r="AX939" s="22"/>
      <c r="AY939" s="22"/>
      <c r="AZ939" s="22"/>
      <c r="BA939" s="22"/>
      <c r="BB939" s="22"/>
      <c r="BC939" s="22"/>
      <c r="BD939" s="22"/>
      <c r="BE939" s="22"/>
      <c r="BF939" s="22"/>
      <c r="BG939" s="22"/>
      <c r="BH939" s="22"/>
      <c r="BI939" s="22"/>
    </row>
    <row r="940">
      <c r="A940" s="25"/>
      <c r="B940" s="50"/>
      <c r="C940" s="56"/>
      <c r="D940" s="120"/>
      <c r="E940" s="53"/>
      <c r="H940" s="106"/>
      <c r="I940" s="72"/>
      <c r="J940" s="21"/>
      <c r="K940" s="21"/>
      <c r="L940" s="21"/>
      <c r="M940" s="22"/>
      <c r="N940" s="22"/>
      <c r="O940" s="22"/>
      <c r="P940" s="22"/>
      <c r="Q940" s="22"/>
      <c r="R940" s="23"/>
      <c r="S940" s="22"/>
      <c r="T940" s="22"/>
      <c r="U940" s="22"/>
      <c r="V940" s="22"/>
      <c r="W940" s="24"/>
      <c r="X940" s="24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  <c r="AI940" s="22"/>
      <c r="AJ940" s="22"/>
      <c r="AK940" s="22"/>
      <c r="AL940" s="22"/>
      <c r="AM940" s="22"/>
      <c r="AN940" s="22"/>
      <c r="AO940" s="22"/>
      <c r="AP940" s="22"/>
      <c r="AQ940" s="22"/>
      <c r="AR940" s="22"/>
      <c r="AS940" s="22"/>
      <c r="AT940" s="22"/>
      <c r="AU940" s="22"/>
      <c r="AV940" s="22"/>
      <c r="AW940" s="22"/>
      <c r="AX940" s="22"/>
      <c r="AY940" s="22"/>
      <c r="AZ940" s="22"/>
      <c r="BA940" s="22"/>
      <c r="BB940" s="22"/>
      <c r="BC940" s="22"/>
      <c r="BD940" s="22"/>
      <c r="BE940" s="22"/>
      <c r="BF940" s="22"/>
      <c r="BG940" s="22"/>
      <c r="BH940" s="22"/>
      <c r="BI940" s="22"/>
    </row>
    <row r="941">
      <c r="A941" s="25"/>
      <c r="B941" s="50"/>
      <c r="C941" s="56"/>
      <c r="D941" s="120"/>
      <c r="E941" s="53"/>
      <c r="H941" s="106"/>
      <c r="I941" s="72"/>
      <c r="J941" s="21"/>
      <c r="K941" s="21"/>
      <c r="L941" s="21"/>
      <c r="M941" s="22"/>
      <c r="N941" s="22"/>
      <c r="O941" s="22"/>
      <c r="P941" s="22"/>
      <c r="Q941" s="22"/>
      <c r="R941" s="23"/>
      <c r="S941" s="22"/>
      <c r="T941" s="22"/>
      <c r="U941" s="22"/>
      <c r="V941" s="22"/>
      <c r="W941" s="24"/>
      <c r="X941" s="24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  <c r="AI941" s="22"/>
      <c r="AJ941" s="22"/>
      <c r="AK941" s="22"/>
      <c r="AL941" s="22"/>
      <c r="AM941" s="22"/>
      <c r="AN941" s="22"/>
      <c r="AO941" s="22"/>
      <c r="AP941" s="22"/>
      <c r="AQ941" s="22"/>
      <c r="AR941" s="22"/>
      <c r="AS941" s="22"/>
      <c r="AT941" s="22"/>
      <c r="AU941" s="22"/>
      <c r="AV941" s="22"/>
      <c r="AW941" s="22"/>
      <c r="AX941" s="22"/>
      <c r="AY941" s="22"/>
      <c r="AZ941" s="22"/>
      <c r="BA941" s="22"/>
      <c r="BB941" s="22"/>
      <c r="BC941" s="22"/>
      <c r="BD941" s="22"/>
      <c r="BE941" s="22"/>
      <c r="BF941" s="22"/>
      <c r="BG941" s="22"/>
      <c r="BH941" s="22"/>
      <c r="BI941" s="22"/>
    </row>
    <row r="942">
      <c r="A942" s="25"/>
      <c r="B942" s="50"/>
      <c r="C942" s="56"/>
      <c r="D942" s="120"/>
      <c r="E942" s="53"/>
      <c r="H942" s="106"/>
      <c r="I942" s="72"/>
      <c r="J942" s="21"/>
      <c r="K942" s="21"/>
      <c r="L942" s="21"/>
      <c r="M942" s="22"/>
      <c r="N942" s="22"/>
      <c r="O942" s="22"/>
      <c r="P942" s="22"/>
      <c r="Q942" s="22"/>
      <c r="R942" s="23"/>
      <c r="S942" s="22"/>
      <c r="T942" s="22"/>
      <c r="U942" s="22"/>
      <c r="V942" s="22"/>
      <c r="W942" s="24"/>
      <c r="X942" s="24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  <c r="AI942" s="22"/>
      <c r="AJ942" s="22"/>
      <c r="AK942" s="22"/>
      <c r="AL942" s="22"/>
      <c r="AM942" s="22"/>
      <c r="AN942" s="22"/>
      <c r="AO942" s="22"/>
      <c r="AP942" s="22"/>
      <c r="AQ942" s="22"/>
      <c r="AR942" s="22"/>
      <c r="AS942" s="22"/>
      <c r="AT942" s="22"/>
      <c r="AU942" s="22"/>
      <c r="AV942" s="22"/>
      <c r="AW942" s="22"/>
      <c r="AX942" s="22"/>
      <c r="AY942" s="22"/>
      <c r="AZ942" s="22"/>
      <c r="BA942" s="22"/>
      <c r="BB942" s="22"/>
      <c r="BC942" s="22"/>
      <c r="BD942" s="22"/>
      <c r="BE942" s="22"/>
      <c r="BF942" s="22"/>
      <c r="BG942" s="22"/>
      <c r="BH942" s="22"/>
      <c r="BI942" s="22"/>
    </row>
    <row r="943">
      <c r="A943" s="25"/>
      <c r="B943" s="50"/>
      <c r="C943" s="56"/>
      <c r="D943" s="120"/>
      <c r="E943" s="53"/>
      <c r="H943" s="106"/>
      <c r="I943" s="72"/>
      <c r="J943" s="21"/>
      <c r="K943" s="21"/>
      <c r="L943" s="21"/>
      <c r="M943" s="22"/>
      <c r="N943" s="22"/>
      <c r="O943" s="22"/>
      <c r="P943" s="22"/>
      <c r="Q943" s="22"/>
      <c r="R943" s="23"/>
      <c r="S943" s="22"/>
      <c r="T943" s="22"/>
      <c r="U943" s="22"/>
      <c r="V943" s="22"/>
      <c r="W943" s="24"/>
      <c r="X943" s="24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  <c r="AI943" s="22"/>
      <c r="AJ943" s="22"/>
      <c r="AK943" s="22"/>
      <c r="AL943" s="22"/>
      <c r="AM943" s="22"/>
      <c r="AN943" s="22"/>
      <c r="AO943" s="22"/>
      <c r="AP943" s="22"/>
      <c r="AQ943" s="22"/>
      <c r="AR943" s="22"/>
      <c r="AS943" s="22"/>
      <c r="AT943" s="22"/>
      <c r="AU943" s="22"/>
      <c r="AV943" s="22"/>
      <c r="AW943" s="22"/>
      <c r="AX943" s="22"/>
      <c r="AY943" s="22"/>
      <c r="AZ943" s="22"/>
      <c r="BA943" s="22"/>
      <c r="BB943" s="22"/>
      <c r="BC943" s="22"/>
      <c r="BD943" s="22"/>
      <c r="BE943" s="22"/>
      <c r="BF943" s="22"/>
      <c r="BG943" s="22"/>
      <c r="BH943" s="22"/>
      <c r="BI943" s="22"/>
    </row>
    <row r="944">
      <c r="A944" s="25"/>
      <c r="B944" s="50"/>
      <c r="C944" s="56"/>
      <c r="D944" s="120"/>
      <c r="E944" s="53"/>
      <c r="H944" s="106"/>
      <c r="I944" s="72"/>
      <c r="J944" s="21"/>
      <c r="K944" s="21"/>
      <c r="L944" s="21"/>
      <c r="M944" s="22"/>
      <c r="N944" s="22"/>
      <c r="O944" s="22"/>
      <c r="P944" s="22"/>
      <c r="Q944" s="22"/>
      <c r="R944" s="23"/>
      <c r="S944" s="22"/>
      <c r="T944" s="22"/>
      <c r="U944" s="22"/>
      <c r="V944" s="22"/>
      <c r="W944" s="24"/>
      <c r="X944" s="24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  <c r="AI944" s="22"/>
      <c r="AJ944" s="22"/>
      <c r="AK944" s="22"/>
      <c r="AL944" s="22"/>
      <c r="AM944" s="22"/>
      <c r="AN944" s="22"/>
      <c r="AO944" s="22"/>
      <c r="AP944" s="22"/>
      <c r="AQ944" s="22"/>
      <c r="AR944" s="22"/>
      <c r="AS944" s="22"/>
      <c r="AT944" s="22"/>
      <c r="AU944" s="22"/>
      <c r="AV944" s="22"/>
      <c r="AW944" s="22"/>
      <c r="AX944" s="22"/>
      <c r="AY944" s="22"/>
      <c r="AZ944" s="22"/>
      <c r="BA944" s="22"/>
      <c r="BB944" s="22"/>
      <c r="BC944" s="22"/>
      <c r="BD944" s="22"/>
      <c r="BE944" s="22"/>
      <c r="BF944" s="22"/>
      <c r="BG944" s="22"/>
      <c r="BH944" s="22"/>
      <c r="BI944" s="22"/>
    </row>
    <row r="945">
      <c r="A945" s="25"/>
      <c r="B945" s="50"/>
      <c r="C945" s="56"/>
      <c r="D945" s="120"/>
      <c r="E945" s="53"/>
      <c r="H945" s="106"/>
      <c r="I945" s="72"/>
      <c r="J945" s="21"/>
      <c r="K945" s="21"/>
      <c r="L945" s="21"/>
      <c r="M945" s="22"/>
      <c r="N945" s="22"/>
      <c r="O945" s="22"/>
      <c r="P945" s="22"/>
      <c r="Q945" s="22"/>
      <c r="R945" s="23"/>
      <c r="S945" s="22"/>
      <c r="T945" s="22"/>
      <c r="U945" s="22"/>
      <c r="V945" s="22"/>
      <c r="W945" s="24"/>
      <c r="X945" s="24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  <c r="AI945" s="22"/>
      <c r="AJ945" s="22"/>
      <c r="AK945" s="22"/>
      <c r="AL945" s="22"/>
      <c r="AM945" s="22"/>
      <c r="AN945" s="22"/>
      <c r="AO945" s="22"/>
      <c r="AP945" s="22"/>
      <c r="AQ945" s="22"/>
      <c r="AR945" s="22"/>
      <c r="AS945" s="22"/>
      <c r="AT945" s="22"/>
      <c r="AU945" s="22"/>
      <c r="AV945" s="22"/>
      <c r="AW945" s="22"/>
      <c r="AX945" s="22"/>
      <c r="AY945" s="22"/>
      <c r="AZ945" s="22"/>
      <c r="BA945" s="22"/>
      <c r="BB945" s="22"/>
      <c r="BC945" s="22"/>
      <c r="BD945" s="22"/>
      <c r="BE945" s="22"/>
      <c r="BF945" s="22"/>
      <c r="BG945" s="22"/>
      <c r="BH945" s="22"/>
      <c r="BI945" s="22"/>
    </row>
    <row r="946">
      <c r="A946" s="25"/>
      <c r="B946" s="50"/>
      <c r="C946" s="56"/>
      <c r="D946" s="120"/>
      <c r="E946" s="53"/>
      <c r="H946" s="106"/>
      <c r="I946" s="72"/>
      <c r="J946" s="21"/>
      <c r="K946" s="21"/>
      <c r="L946" s="21"/>
      <c r="M946" s="22"/>
      <c r="N946" s="22"/>
      <c r="O946" s="22"/>
      <c r="P946" s="22"/>
      <c r="Q946" s="22"/>
      <c r="R946" s="23"/>
      <c r="S946" s="22"/>
      <c r="T946" s="22"/>
      <c r="U946" s="22"/>
      <c r="V946" s="22"/>
      <c r="W946" s="24"/>
      <c r="X946" s="24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  <c r="AI946" s="22"/>
      <c r="AJ946" s="22"/>
      <c r="AK946" s="22"/>
      <c r="AL946" s="22"/>
      <c r="AM946" s="22"/>
      <c r="AN946" s="22"/>
      <c r="AO946" s="22"/>
      <c r="AP946" s="22"/>
      <c r="AQ946" s="22"/>
      <c r="AR946" s="22"/>
      <c r="AS946" s="22"/>
      <c r="AT946" s="22"/>
      <c r="AU946" s="22"/>
      <c r="AV946" s="22"/>
      <c r="AW946" s="22"/>
      <c r="AX946" s="22"/>
      <c r="AY946" s="22"/>
      <c r="AZ946" s="22"/>
      <c r="BA946" s="22"/>
      <c r="BB946" s="22"/>
      <c r="BC946" s="22"/>
      <c r="BD946" s="22"/>
      <c r="BE946" s="22"/>
      <c r="BF946" s="22"/>
      <c r="BG946" s="22"/>
      <c r="BH946" s="22"/>
      <c r="BI946" s="22"/>
    </row>
    <row r="947">
      <c r="A947" s="25"/>
      <c r="B947" s="50"/>
      <c r="C947" s="56"/>
      <c r="D947" s="120"/>
      <c r="E947" s="53"/>
      <c r="H947" s="106"/>
      <c r="I947" s="72"/>
      <c r="J947" s="21"/>
      <c r="K947" s="21"/>
      <c r="L947" s="21"/>
      <c r="M947" s="22"/>
      <c r="N947" s="22"/>
      <c r="O947" s="22"/>
      <c r="P947" s="22"/>
      <c r="Q947" s="22"/>
      <c r="R947" s="23"/>
      <c r="S947" s="22"/>
      <c r="T947" s="22"/>
      <c r="U947" s="22"/>
      <c r="V947" s="22"/>
      <c r="W947" s="24"/>
      <c r="X947" s="24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  <c r="AI947" s="22"/>
      <c r="AJ947" s="22"/>
      <c r="AK947" s="22"/>
      <c r="AL947" s="22"/>
      <c r="AM947" s="22"/>
      <c r="AN947" s="22"/>
      <c r="AO947" s="22"/>
      <c r="AP947" s="22"/>
      <c r="AQ947" s="22"/>
      <c r="AR947" s="22"/>
      <c r="AS947" s="22"/>
      <c r="AT947" s="22"/>
      <c r="AU947" s="22"/>
      <c r="AV947" s="22"/>
      <c r="AW947" s="22"/>
      <c r="AX947" s="22"/>
      <c r="AY947" s="22"/>
      <c r="AZ947" s="22"/>
      <c r="BA947" s="22"/>
      <c r="BB947" s="22"/>
      <c r="BC947" s="22"/>
      <c r="BD947" s="22"/>
      <c r="BE947" s="22"/>
      <c r="BF947" s="22"/>
      <c r="BG947" s="22"/>
      <c r="BH947" s="22"/>
      <c r="BI947" s="22"/>
    </row>
    <row r="948">
      <c r="A948" s="25"/>
      <c r="B948" s="50"/>
      <c r="C948" s="56"/>
      <c r="D948" s="120"/>
      <c r="E948" s="53"/>
      <c r="H948" s="106"/>
      <c r="I948" s="72"/>
      <c r="J948" s="21"/>
      <c r="K948" s="21"/>
      <c r="L948" s="21"/>
      <c r="M948" s="22"/>
      <c r="N948" s="22"/>
      <c r="O948" s="22"/>
      <c r="P948" s="22"/>
      <c r="Q948" s="22"/>
      <c r="R948" s="23"/>
      <c r="S948" s="22"/>
      <c r="T948" s="22"/>
      <c r="U948" s="22"/>
      <c r="V948" s="22"/>
      <c r="W948" s="24"/>
      <c r="X948" s="24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  <c r="AI948" s="22"/>
      <c r="AJ948" s="22"/>
      <c r="AK948" s="22"/>
      <c r="AL948" s="22"/>
      <c r="AM948" s="22"/>
      <c r="AN948" s="22"/>
      <c r="AO948" s="22"/>
      <c r="AP948" s="22"/>
      <c r="AQ948" s="22"/>
      <c r="AR948" s="22"/>
      <c r="AS948" s="22"/>
      <c r="AT948" s="22"/>
      <c r="AU948" s="22"/>
      <c r="AV948" s="22"/>
      <c r="AW948" s="22"/>
      <c r="AX948" s="22"/>
      <c r="AY948" s="22"/>
      <c r="AZ948" s="22"/>
      <c r="BA948" s="22"/>
      <c r="BB948" s="22"/>
      <c r="BC948" s="22"/>
      <c r="BD948" s="22"/>
      <c r="BE948" s="22"/>
      <c r="BF948" s="22"/>
      <c r="BG948" s="22"/>
      <c r="BH948" s="22"/>
      <c r="BI948" s="22"/>
    </row>
    <row r="949">
      <c r="A949" s="25"/>
      <c r="B949" s="50"/>
      <c r="C949" s="56"/>
      <c r="D949" s="120"/>
      <c r="E949" s="53"/>
      <c r="H949" s="106"/>
      <c r="I949" s="72"/>
      <c r="J949" s="21"/>
      <c r="K949" s="21"/>
      <c r="L949" s="21"/>
      <c r="M949" s="22"/>
      <c r="N949" s="22"/>
      <c r="O949" s="22"/>
      <c r="P949" s="22"/>
      <c r="Q949" s="22"/>
      <c r="R949" s="23"/>
      <c r="S949" s="22"/>
      <c r="T949" s="22"/>
      <c r="U949" s="22"/>
      <c r="V949" s="22"/>
      <c r="W949" s="24"/>
      <c r="X949" s="24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  <c r="AI949" s="22"/>
      <c r="AJ949" s="22"/>
      <c r="AK949" s="22"/>
      <c r="AL949" s="22"/>
      <c r="AM949" s="22"/>
      <c r="AN949" s="22"/>
      <c r="AO949" s="22"/>
      <c r="AP949" s="22"/>
      <c r="AQ949" s="22"/>
      <c r="AR949" s="22"/>
      <c r="AS949" s="22"/>
      <c r="AT949" s="22"/>
      <c r="AU949" s="22"/>
      <c r="AV949" s="22"/>
      <c r="AW949" s="22"/>
      <c r="AX949" s="22"/>
      <c r="AY949" s="22"/>
      <c r="AZ949" s="22"/>
      <c r="BA949" s="22"/>
      <c r="BB949" s="22"/>
      <c r="BC949" s="22"/>
      <c r="BD949" s="22"/>
      <c r="BE949" s="22"/>
      <c r="BF949" s="22"/>
      <c r="BG949" s="22"/>
      <c r="BH949" s="22"/>
      <c r="BI949" s="22"/>
    </row>
    <row r="950">
      <c r="A950" s="25"/>
      <c r="B950" s="50"/>
      <c r="C950" s="56"/>
      <c r="D950" s="120"/>
      <c r="E950" s="53"/>
      <c r="H950" s="106"/>
      <c r="I950" s="72"/>
      <c r="J950" s="21"/>
      <c r="K950" s="21"/>
      <c r="L950" s="21"/>
      <c r="M950" s="22"/>
      <c r="N950" s="22"/>
      <c r="O950" s="22"/>
      <c r="P950" s="22"/>
      <c r="Q950" s="22"/>
      <c r="R950" s="23"/>
      <c r="S950" s="22"/>
      <c r="T950" s="22"/>
      <c r="U950" s="22"/>
      <c r="V950" s="22"/>
      <c r="W950" s="24"/>
      <c r="X950" s="24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  <c r="AI950" s="22"/>
      <c r="AJ950" s="22"/>
      <c r="AK950" s="22"/>
      <c r="AL950" s="22"/>
      <c r="AM950" s="22"/>
      <c r="AN950" s="22"/>
      <c r="AO950" s="22"/>
      <c r="AP950" s="22"/>
      <c r="AQ950" s="22"/>
      <c r="AR950" s="22"/>
      <c r="AS950" s="22"/>
      <c r="AT950" s="22"/>
      <c r="AU950" s="22"/>
      <c r="AV950" s="22"/>
      <c r="AW950" s="22"/>
      <c r="AX950" s="22"/>
      <c r="AY950" s="22"/>
      <c r="AZ950" s="22"/>
      <c r="BA950" s="22"/>
      <c r="BB950" s="22"/>
      <c r="BC950" s="22"/>
      <c r="BD950" s="22"/>
      <c r="BE950" s="22"/>
      <c r="BF950" s="22"/>
      <c r="BG950" s="22"/>
      <c r="BH950" s="22"/>
      <c r="BI950" s="22"/>
    </row>
    <row r="951">
      <c r="A951" s="25"/>
      <c r="B951" s="50"/>
      <c r="C951" s="56"/>
      <c r="D951" s="120"/>
      <c r="E951" s="53"/>
      <c r="H951" s="106"/>
      <c r="I951" s="72"/>
      <c r="J951" s="21"/>
      <c r="K951" s="21"/>
      <c r="L951" s="21"/>
      <c r="M951" s="22"/>
      <c r="N951" s="22"/>
      <c r="O951" s="22"/>
      <c r="P951" s="22"/>
      <c r="Q951" s="22"/>
      <c r="R951" s="23"/>
      <c r="S951" s="22"/>
      <c r="T951" s="22"/>
      <c r="U951" s="22"/>
      <c r="V951" s="22"/>
      <c r="W951" s="24"/>
      <c r="X951" s="24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  <c r="AI951" s="22"/>
      <c r="AJ951" s="22"/>
      <c r="AK951" s="22"/>
      <c r="AL951" s="22"/>
      <c r="AM951" s="22"/>
      <c r="AN951" s="22"/>
      <c r="AO951" s="22"/>
      <c r="AP951" s="22"/>
      <c r="AQ951" s="22"/>
      <c r="AR951" s="22"/>
      <c r="AS951" s="22"/>
      <c r="AT951" s="22"/>
      <c r="AU951" s="22"/>
      <c r="AV951" s="22"/>
      <c r="AW951" s="22"/>
      <c r="AX951" s="22"/>
      <c r="AY951" s="22"/>
      <c r="AZ951" s="22"/>
      <c r="BA951" s="22"/>
      <c r="BB951" s="22"/>
      <c r="BC951" s="22"/>
      <c r="BD951" s="22"/>
      <c r="BE951" s="22"/>
      <c r="BF951" s="22"/>
      <c r="BG951" s="22"/>
      <c r="BH951" s="22"/>
      <c r="BI951" s="22"/>
    </row>
    <row r="952">
      <c r="A952" s="25"/>
      <c r="B952" s="50"/>
      <c r="C952" s="56"/>
      <c r="D952" s="120"/>
      <c r="E952" s="53"/>
      <c r="H952" s="106"/>
      <c r="I952" s="72"/>
      <c r="J952" s="21"/>
      <c r="K952" s="21"/>
      <c r="L952" s="21"/>
      <c r="M952" s="22"/>
      <c r="N952" s="22"/>
      <c r="O952" s="22"/>
      <c r="P952" s="22"/>
      <c r="Q952" s="22"/>
      <c r="R952" s="23"/>
      <c r="S952" s="22"/>
      <c r="T952" s="22"/>
      <c r="U952" s="22"/>
      <c r="V952" s="22"/>
      <c r="W952" s="24"/>
      <c r="X952" s="24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  <c r="AI952" s="22"/>
      <c r="AJ952" s="22"/>
      <c r="AK952" s="22"/>
      <c r="AL952" s="22"/>
      <c r="AM952" s="22"/>
      <c r="AN952" s="22"/>
      <c r="AO952" s="22"/>
      <c r="AP952" s="22"/>
      <c r="AQ952" s="22"/>
      <c r="AR952" s="22"/>
      <c r="AS952" s="22"/>
      <c r="AT952" s="22"/>
      <c r="AU952" s="22"/>
      <c r="AV952" s="22"/>
      <c r="AW952" s="22"/>
      <c r="AX952" s="22"/>
      <c r="AY952" s="22"/>
      <c r="AZ952" s="22"/>
      <c r="BA952" s="22"/>
      <c r="BB952" s="22"/>
      <c r="BC952" s="22"/>
      <c r="BD952" s="22"/>
      <c r="BE952" s="22"/>
      <c r="BF952" s="22"/>
      <c r="BG952" s="22"/>
      <c r="BH952" s="22"/>
      <c r="BI952" s="22"/>
    </row>
    <row r="953">
      <c r="A953" s="25"/>
      <c r="B953" s="50"/>
      <c r="C953" s="56"/>
      <c r="D953" s="120"/>
      <c r="E953" s="53"/>
      <c r="H953" s="106"/>
      <c r="I953" s="72"/>
      <c r="J953" s="21"/>
      <c r="K953" s="21"/>
      <c r="L953" s="21"/>
      <c r="M953" s="22"/>
      <c r="N953" s="22"/>
      <c r="O953" s="22"/>
      <c r="P953" s="22"/>
      <c r="Q953" s="22"/>
      <c r="R953" s="23"/>
      <c r="S953" s="22"/>
      <c r="T953" s="22"/>
      <c r="U953" s="22"/>
      <c r="V953" s="22"/>
      <c r="W953" s="24"/>
      <c r="X953" s="24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  <c r="AI953" s="22"/>
      <c r="AJ953" s="22"/>
      <c r="AK953" s="22"/>
      <c r="AL953" s="22"/>
      <c r="AM953" s="22"/>
      <c r="AN953" s="22"/>
      <c r="AO953" s="22"/>
      <c r="AP953" s="22"/>
      <c r="AQ953" s="22"/>
      <c r="AR953" s="22"/>
      <c r="AS953" s="22"/>
      <c r="AT953" s="22"/>
      <c r="AU953" s="22"/>
      <c r="AV953" s="22"/>
      <c r="AW953" s="22"/>
      <c r="AX953" s="22"/>
      <c r="AY953" s="22"/>
      <c r="AZ953" s="22"/>
      <c r="BA953" s="22"/>
      <c r="BB953" s="22"/>
      <c r="BC953" s="22"/>
      <c r="BD953" s="22"/>
      <c r="BE953" s="22"/>
      <c r="BF953" s="22"/>
      <c r="BG953" s="22"/>
      <c r="BH953" s="22"/>
      <c r="BI953" s="22"/>
    </row>
    <row r="954">
      <c r="A954" s="25"/>
      <c r="B954" s="50"/>
      <c r="C954" s="56"/>
      <c r="D954" s="120"/>
      <c r="E954" s="53"/>
      <c r="H954" s="106"/>
      <c r="I954" s="72"/>
      <c r="J954" s="21"/>
      <c r="K954" s="21"/>
      <c r="L954" s="21"/>
      <c r="M954" s="22"/>
      <c r="N954" s="22"/>
      <c r="O954" s="22"/>
      <c r="P954" s="22"/>
      <c r="Q954" s="22"/>
      <c r="R954" s="23"/>
      <c r="S954" s="22"/>
      <c r="T954" s="22"/>
      <c r="U954" s="22"/>
      <c r="V954" s="22"/>
      <c r="W954" s="24"/>
      <c r="X954" s="24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  <c r="AI954" s="22"/>
      <c r="AJ954" s="22"/>
      <c r="AK954" s="22"/>
      <c r="AL954" s="22"/>
      <c r="AM954" s="22"/>
      <c r="AN954" s="22"/>
      <c r="AO954" s="22"/>
      <c r="AP954" s="22"/>
      <c r="AQ954" s="22"/>
      <c r="AR954" s="22"/>
      <c r="AS954" s="22"/>
      <c r="AT954" s="22"/>
      <c r="AU954" s="22"/>
      <c r="AV954" s="22"/>
      <c r="AW954" s="22"/>
      <c r="AX954" s="22"/>
      <c r="AY954" s="22"/>
      <c r="AZ954" s="22"/>
      <c r="BA954" s="22"/>
      <c r="BB954" s="22"/>
      <c r="BC954" s="22"/>
      <c r="BD954" s="22"/>
      <c r="BE954" s="22"/>
      <c r="BF954" s="22"/>
      <c r="BG954" s="22"/>
      <c r="BH954" s="22"/>
      <c r="BI954" s="22"/>
    </row>
    <row r="955">
      <c r="A955" s="25"/>
      <c r="B955" s="50"/>
      <c r="C955" s="56"/>
      <c r="D955" s="120"/>
      <c r="E955" s="53"/>
      <c r="H955" s="106"/>
      <c r="I955" s="72"/>
      <c r="J955" s="21"/>
      <c r="K955" s="21"/>
      <c r="L955" s="21"/>
      <c r="M955" s="22"/>
      <c r="N955" s="22"/>
      <c r="O955" s="22"/>
      <c r="P955" s="22"/>
      <c r="Q955" s="22"/>
      <c r="R955" s="23"/>
      <c r="S955" s="22"/>
      <c r="T955" s="22"/>
      <c r="U955" s="22"/>
      <c r="V955" s="22"/>
      <c r="W955" s="24"/>
      <c r="X955" s="24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  <c r="AI955" s="22"/>
      <c r="AJ955" s="22"/>
      <c r="AK955" s="22"/>
      <c r="AL955" s="22"/>
      <c r="AM955" s="22"/>
      <c r="AN955" s="22"/>
      <c r="AO955" s="22"/>
      <c r="AP955" s="22"/>
      <c r="AQ955" s="22"/>
      <c r="AR955" s="22"/>
      <c r="AS955" s="22"/>
      <c r="AT955" s="22"/>
      <c r="AU955" s="22"/>
      <c r="AV955" s="22"/>
      <c r="AW955" s="22"/>
      <c r="AX955" s="22"/>
      <c r="AY955" s="22"/>
      <c r="AZ955" s="22"/>
      <c r="BA955" s="22"/>
      <c r="BB955" s="22"/>
      <c r="BC955" s="22"/>
      <c r="BD955" s="22"/>
      <c r="BE955" s="22"/>
      <c r="BF955" s="22"/>
      <c r="BG955" s="22"/>
      <c r="BH955" s="22"/>
      <c r="BI955" s="22"/>
    </row>
    <row r="956">
      <c r="A956" s="25"/>
      <c r="B956" s="50"/>
      <c r="C956" s="56"/>
      <c r="D956" s="120"/>
      <c r="E956" s="53"/>
      <c r="H956" s="106"/>
      <c r="I956" s="72"/>
      <c r="J956" s="21"/>
      <c r="K956" s="21"/>
      <c r="L956" s="21"/>
      <c r="M956" s="22"/>
      <c r="N956" s="22"/>
      <c r="O956" s="22"/>
      <c r="P956" s="22"/>
      <c r="Q956" s="22"/>
      <c r="R956" s="23"/>
      <c r="S956" s="22"/>
      <c r="T956" s="22"/>
      <c r="U956" s="22"/>
      <c r="V956" s="22"/>
      <c r="W956" s="24"/>
      <c r="X956" s="24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  <c r="AI956" s="22"/>
      <c r="AJ956" s="22"/>
      <c r="AK956" s="22"/>
      <c r="AL956" s="22"/>
      <c r="AM956" s="22"/>
      <c r="AN956" s="22"/>
      <c r="AO956" s="22"/>
      <c r="AP956" s="22"/>
      <c r="AQ956" s="22"/>
      <c r="AR956" s="22"/>
      <c r="AS956" s="22"/>
      <c r="AT956" s="22"/>
      <c r="AU956" s="22"/>
      <c r="AV956" s="22"/>
      <c r="AW956" s="22"/>
      <c r="AX956" s="22"/>
      <c r="AY956" s="22"/>
      <c r="AZ956" s="22"/>
      <c r="BA956" s="22"/>
      <c r="BB956" s="22"/>
      <c r="BC956" s="22"/>
      <c r="BD956" s="22"/>
      <c r="BE956" s="22"/>
      <c r="BF956" s="22"/>
      <c r="BG956" s="22"/>
      <c r="BH956" s="22"/>
      <c r="BI956" s="22"/>
    </row>
    <row r="957">
      <c r="A957" s="25"/>
      <c r="B957" s="50"/>
      <c r="C957" s="56"/>
      <c r="D957" s="120"/>
      <c r="E957" s="53"/>
      <c r="H957" s="106"/>
      <c r="I957" s="72"/>
      <c r="J957" s="21"/>
      <c r="K957" s="21"/>
      <c r="L957" s="21"/>
      <c r="M957" s="22"/>
      <c r="N957" s="22"/>
      <c r="O957" s="22"/>
      <c r="P957" s="22"/>
      <c r="Q957" s="22"/>
      <c r="R957" s="23"/>
      <c r="S957" s="22"/>
      <c r="T957" s="22"/>
      <c r="U957" s="22"/>
      <c r="V957" s="22"/>
      <c r="W957" s="24"/>
      <c r="X957" s="24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  <c r="AI957" s="22"/>
      <c r="AJ957" s="22"/>
      <c r="AK957" s="22"/>
      <c r="AL957" s="22"/>
      <c r="AM957" s="22"/>
      <c r="AN957" s="22"/>
      <c r="AO957" s="22"/>
      <c r="AP957" s="22"/>
      <c r="AQ957" s="22"/>
      <c r="AR957" s="22"/>
      <c r="AS957" s="22"/>
      <c r="AT957" s="22"/>
      <c r="AU957" s="22"/>
      <c r="AV957" s="22"/>
      <c r="AW957" s="22"/>
      <c r="AX957" s="22"/>
      <c r="AY957" s="22"/>
      <c r="AZ957" s="22"/>
      <c r="BA957" s="22"/>
      <c r="BB957" s="22"/>
      <c r="BC957" s="22"/>
      <c r="BD957" s="22"/>
      <c r="BE957" s="22"/>
      <c r="BF957" s="22"/>
      <c r="BG957" s="22"/>
      <c r="BH957" s="22"/>
      <c r="BI957" s="22"/>
    </row>
    <row r="958">
      <c r="A958" s="25"/>
      <c r="B958" s="50"/>
      <c r="C958" s="56"/>
      <c r="D958" s="120"/>
      <c r="E958" s="53"/>
      <c r="H958" s="106"/>
      <c r="I958" s="72"/>
      <c r="J958" s="21"/>
      <c r="K958" s="21"/>
      <c r="L958" s="21"/>
      <c r="M958" s="22"/>
      <c r="N958" s="22"/>
      <c r="O958" s="22"/>
      <c r="P958" s="22"/>
      <c r="Q958" s="22"/>
      <c r="R958" s="23"/>
      <c r="S958" s="22"/>
      <c r="T958" s="22"/>
      <c r="U958" s="22"/>
      <c r="V958" s="22"/>
      <c r="W958" s="24"/>
      <c r="X958" s="24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  <c r="AI958" s="22"/>
      <c r="AJ958" s="22"/>
      <c r="AK958" s="22"/>
      <c r="AL958" s="22"/>
      <c r="AM958" s="22"/>
      <c r="AN958" s="22"/>
      <c r="AO958" s="22"/>
      <c r="AP958" s="22"/>
      <c r="AQ958" s="22"/>
      <c r="AR958" s="22"/>
      <c r="AS958" s="22"/>
      <c r="AT958" s="22"/>
      <c r="AU958" s="22"/>
      <c r="AV958" s="22"/>
      <c r="AW958" s="22"/>
      <c r="AX958" s="22"/>
      <c r="AY958" s="22"/>
      <c r="AZ958" s="22"/>
      <c r="BA958" s="22"/>
      <c r="BB958" s="22"/>
      <c r="BC958" s="22"/>
      <c r="BD958" s="22"/>
      <c r="BE958" s="22"/>
      <c r="BF958" s="22"/>
      <c r="BG958" s="22"/>
      <c r="BH958" s="22"/>
      <c r="BI958" s="22"/>
    </row>
    <row r="959">
      <c r="A959" s="25"/>
      <c r="B959" s="50"/>
      <c r="C959" s="56"/>
      <c r="D959" s="120"/>
      <c r="E959" s="53"/>
      <c r="H959" s="106"/>
      <c r="I959" s="72"/>
      <c r="J959" s="21"/>
      <c r="K959" s="21"/>
      <c r="L959" s="21"/>
      <c r="M959" s="22"/>
      <c r="N959" s="22"/>
      <c r="O959" s="22"/>
      <c r="P959" s="22"/>
      <c r="Q959" s="22"/>
      <c r="R959" s="23"/>
      <c r="S959" s="22"/>
      <c r="T959" s="22"/>
      <c r="U959" s="22"/>
      <c r="V959" s="22"/>
      <c r="W959" s="24"/>
      <c r="X959" s="24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  <c r="AI959" s="22"/>
      <c r="AJ959" s="22"/>
      <c r="AK959" s="22"/>
      <c r="AL959" s="22"/>
      <c r="AM959" s="22"/>
      <c r="AN959" s="22"/>
      <c r="AO959" s="22"/>
      <c r="AP959" s="22"/>
      <c r="AQ959" s="22"/>
      <c r="AR959" s="22"/>
      <c r="AS959" s="22"/>
      <c r="AT959" s="22"/>
      <c r="AU959" s="22"/>
      <c r="AV959" s="22"/>
      <c r="AW959" s="22"/>
      <c r="AX959" s="22"/>
      <c r="AY959" s="22"/>
      <c r="AZ959" s="22"/>
      <c r="BA959" s="22"/>
      <c r="BB959" s="22"/>
      <c r="BC959" s="22"/>
      <c r="BD959" s="22"/>
      <c r="BE959" s="22"/>
      <c r="BF959" s="22"/>
      <c r="BG959" s="22"/>
      <c r="BH959" s="22"/>
      <c r="BI959" s="22"/>
    </row>
    <row r="960">
      <c r="A960" s="25"/>
      <c r="B960" s="50"/>
      <c r="C960" s="56"/>
      <c r="D960" s="120"/>
      <c r="E960" s="53"/>
      <c r="H960" s="106"/>
      <c r="I960" s="72"/>
      <c r="J960" s="21"/>
      <c r="K960" s="21"/>
      <c r="L960" s="21"/>
      <c r="M960" s="22"/>
      <c r="N960" s="22"/>
      <c r="O960" s="22"/>
      <c r="P960" s="22"/>
      <c r="Q960" s="22"/>
      <c r="R960" s="23"/>
      <c r="S960" s="22"/>
      <c r="T960" s="22"/>
      <c r="U960" s="22"/>
      <c r="V960" s="22"/>
      <c r="W960" s="24"/>
      <c r="X960" s="24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  <c r="AI960" s="22"/>
      <c r="AJ960" s="22"/>
      <c r="AK960" s="22"/>
      <c r="AL960" s="22"/>
      <c r="AM960" s="22"/>
      <c r="AN960" s="22"/>
      <c r="AO960" s="22"/>
      <c r="AP960" s="22"/>
      <c r="AQ960" s="22"/>
      <c r="AR960" s="22"/>
      <c r="AS960" s="22"/>
      <c r="AT960" s="22"/>
      <c r="AU960" s="22"/>
      <c r="AV960" s="22"/>
      <c r="AW960" s="22"/>
      <c r="AX960" s="22"/>
      <c r="AY960" s="22"/>
      <c r="AZ960" s="22"/>
      <c r="BA960" s="22"/>
      <c r="BB960" s="22"/>
      <c r="BC960" s="22"/>
      <c r="BD960" s="22"/>
      <c r="BE960" s="22"/>
      <c r="BF960" s="22"/>
      <c r="BG960" s="22"/>
      <c r="BH960" s="22"/>
      <c r="BI960" s="22"/>
    </row>
    <row r="961">
      <c r="A961" s="25"/>
      <c r="B961" s="50"/>
      <c r="C961" s="56"/>
      <c r="D961" s="120"/>
      <c r="E961" s="53"/>
      <c r="H961" s="106"/>
      <c r="I961" s="72"/>
      <c r="J961" s="21"/>
      <c r="K961" s="21"/>
      <c r="L961" s="21"/>
      <c r="M961" s="22"/>
      <c r="N961" s="22"/>
      <c r="O961" s="22"/>
      <c r="P961" s="22"/>
      <c r="Q961" s="22"/>
      <c r="R961" s="23"/>
      <c r="S961" s="22"/>
      <c r="T961" s="22"/>
      <c r="U961" s="22"/>
      <c r="V961" s="22"/>
      <c r="W961" s="24"/>
      <c r="X961" s="24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  <c r="AI961" s="22"/>
      <c r="AJ961" s="22"/>
      <c r="AK961" s="22"/>
      <c r="AL961" s="22"/>
      <c r="AM961" s="22"/>
      <c r="AN961" s="22"/>
      <c r="AO961" s="22"/>
      <c r="AP961" s="22"/>
      <c r="AQ961" s="22"/>
      <c r="AR961" s="22"/>
      <c r="AS961" s="22"/>
      <c r="AT961" s="22"/>
      <c r="AU961" s="22"/>
      <c r="AV961" s="22"/>
      <c r="AW961" s="22"/>
      <c r="AX961" s="22"/>
      <c r="AY961" s="22"/>
      <c r="AZ961" s="22"/>
      <c r="BA961" s="22"/>
      <c r="BB961" s="22"/>
      <c r="BC961" s="22"/>
      <c r="BD961" s="22"/>
      <c r="BE961" s="22"/>
      <c r="BF961" s="22"/>
      <c r="BG961" s="22"/>
      <c r="BH961" s="22"/>
      <c r="BI961" s="22"/>
    </row>
    <row r="962">
      <c r="A962" s="25"/>
      <c r="B962" s="50"/>
      <c r="C962" s="56"/>
      <c r="D962" s="120"/>
      <c r="E962" s="53"/>
      <c r="H962" s="106"/>
      <c r="I962" s="72"/>
      <c r="J962" s="21"/>
      <c r="K962" s="21"/>
      <c r="L962" s="21"/>
      <c r="M962" s="22"/>
      <c r="N962" s="22"/>
      <c r="O962" s="22"/>
      <c r="P962" s="22"/>
      <c r="Q962" s="22"/>
      <c r="R962" s="23"/>
      <c r="S962" s="22"/>
      <c r="T962" s="22"/>
      <c r="U962" s="22"/>
      <c r="V962" s="22"/>
      <c r="W962" s="24"/>
      <c r="X962" s="24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  <c r="AI962" s="22"/>
      <c r="AJ962" s="22"/>
      <c r="AK962" s="22"/>
      <c r="AL962" s="22"/>
      <c r="AM962" s="22"/>
      <c r="AN962" s="22"/>
      <c r="AO962" s="22"/>
      <c r="AP962" s="22"/>
      <c r="AQ962" s="22"/>
      <c r="AR962" s="22"/>
      <c r="AS962" s="22"/>
      <c r="AT962" s="22"/>
      <c r="AU962" s="22"/>
      <c r="AV962" s="22"/>
      <c r="AW962" s="22"/>
      <c r="AX962" s="22"/>
      <c r="AY962" s="22"/>
      <c r="AZ962" s="22"/>
      <c r="BA962" s="22"/>
      <c r="BB962" s="22"/>
      <c r="BC962" s="22"/>
      <c r="BD962" s="22"/>
      <c r="BE962" s="22"/>
      <c r="BF962" s="22"/>
      <c r="BG962" s="22"/>
      <c r="BH962" s="22"/>
      <c r="BI962" s="22"/>
    </row>
    <row r="963">
      <c r="A963" s="25"/>
      <c r="B963" s="50"/>
      <c r="C963" s="56"/>
      <c r="D963" s="120"/>
      <c r="E963" s="53"/>
      <c r="H963" s="106"/>
      <c r="I963" s="72"/>
      <c r="J963" s="21"/>
      <c r="K963" s="21"/>
      <c r="L963" s="21"/>
      <c r="M963" s="22"/>
      <c r="N963" s="22"/>
      <c r="O963" s="22"/>
      <c r="P963" s="22"/>
      <c r="Q963" s="22"/>
      <c r="R963" s="23"/>
      <c r="S963" s="22"/>
      <c r="T963" s="22"/>
      <c r="U963" s="22"/>
      <c r="V963" s="22"/>
      <c r="W963" s="24"/>
      <c r="X963" s="24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  <c r="AI963" s="22"/>
      <c r="AJ963" s="22"/>
      <c r="AK963" s="22"/>
      <c r="AL963" s="22"/>
      <c r="AM963" s="22"/>
      <c r="AN963" s="22"/>
      <c r="AO963" s="22"/>
      <c r="AP963" s="22"/>
      <c r="AQ963" s="22"/>
      <c r="AR963" s="22"/>
      <c r="AS963" s="22"/>
      <c r="AT963" s="22"/>
      <c r="AU963" s="22"/>
      <c r="AV963" s="22"/>
      <c r="AW963" s="22"/>
      <c r="AX963" s="22"/>
      <c r="AY963" s="22"/>
      <c r="AZ963" s="22"/>
      <c r="BA963" s="22"/>
      <c r="BB963" s="22"/>
      <c r="BC963" s="22"/>
      <c r="BD963" s="22"/>
      <c r="BE963" s="22"/>
      <c r="BF963" s="22"/>
      <c r="BG963" s="22"/>
      <c r="BH963" s="22"/>
      <c r="BI963" s="22"/>
    </row>
    <row r="964">
      <c r="A964" s="25"/>
      <c r="B964" s="50"/>
      <c r="C964" s="56"/>
      <c r="D964" s="120"/>
      <c r="E964" s="53"/>
      <c r="H964" s="106"/>
      <c r="I964" s="72"/>
      <c r="J964" s="21"/>
      <c r="K964" s="21"/>
      <c r="L964" s="21"/>
      <c r="M964" s="22"/>
      <c r="N964" s="22"/>
      <c r="O964" s="22"/>
      <c r="P964" s="22"/>
      <c r="Q964" s="22"/>
      <c r="R964" s="23"/>
      <c r="S964" s="22"/>
      <c r="T964" s="22"/>
      <c r="U964" s="22"/>
      <c r="V964" s="22"/>
      <c r="W964" s="24"/>
      <c r="X964" s="24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  <c r="AI964" s="22"/>
      <c r="AJ964" s="22"/>
      <c r="AK964" s="22"/>
      <c r="AL964" s="22"/>
      <c r="AM964" s="22"/>
      <c r="AN964" s="22"/>
      <c r="AO964" s="22"/>
      <c r="AP964" s="22"/>
      <c r="AQ964" s="22"/>
      <c r="AR964" s="22"/>
      <c r="AS964" s="22"/>
      <c r="AT964" s="22"/>
      <c r="AU964" s="22"/>
      <c r="AV964" s="22"/>
      <c r="AW964" s="22"/>
      <c r="AX964" s="22"/>
      <c r="AY964" s="22"/>
      <c r="AZ964" s="22"/>
      <c r="BA964" s="22"/>
      <c r="BB964" s="22"/>
      <c r="BC964" s="22"/>
      <c r="BD964" s="22"/>
      <c r="BE964" s="22"/>
      <c r="BF964" s="22"/>
      <c r="BG964" s="22"/>
      <c r="BH964" s="22"/>
      <c r="BI964" s="22"/>
    </row>
    <row r="965">
      <c r="A965" s="25"/>
      <c r="B965" s="50"/>
      <c r="C965" s="56"/>
      <c r="D965" s="120"/>
      <c r="E965" s="53"/>
      <c r="H965" s="106"/>
      <c r="I965" s="72"/>
      <c r="J965" s="21"/>
      <c r="K965" s="21"/>
      <c r="L965" s="21"/>
      <c r="M965" s="22"/>
      <c r="N965" s="22"/>
      <c r="O965" s="22"/>
      <c r="P965" s="22"/>
      <c r="Q965" s="22"/>
      <c r="R965" s="23"/>
      <c r="S965" s="22"/>
      <c r="T965" s="22"/>
      <c r="U965" s="22"/>
      <c r="V965" s="22"/>
      <c r="W965" s="24"/>
      <c r="X965" s="24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  <c r="AI965" s="22"/>
      <c r="AJ965" s="22"/>
      <c r="AK965" s="22"/>
      <c r="AL965" s="22"/>
      <c r="AM965" s="22"/>
      <c r="AN965" s="22"/>
      <c r="AO965" s="22"/>
      <c r="AP965" s="22"/>
      <c r="AQ965" s="22"/>
      <c r="AR965" s="22"/>
      <c r="AS965" s="22"/>
      <c r="AT965" s="22"/>
      <c r="AU965" s="22"/>
      <c r="AV965" s="22"/>
      <c r="AW965" s="22"/>
      <c r="AX965" s="22"/>
      <c r="AY965" s="22"/>
      <c r="AZ965" s="22"/>
      <c r="BA965" s="22"/>
      <c r="BB965" s="22"/>
      <c r="BC965" s="22"/>
      <c r="BD965" s="22"/>
      <c r="BE965" s="22"/>
      <c r="BF965" s="22"/>
      <c r="BG965" s="22"/>
      <c r="BH965" s="22"/>
      <c r="BI965" s="22"/>
    </row>
    <row r="966">
      <c r="A966" s="25"/>
      <c r="B966" s="50"/>
      <c r="C966" s="56"/>
      <c r="D966" s="120"/>
      <c r="E966" s="53"/>
      <c r="H966" s="106"/>
      <c r="I966" s="72"/>
      <c r="J966" s="21"/>
      <c r="K966" s="21"/>
      <c r="L966" s="21"/>
      <c r="M966" s="22"/>
      <c r="N966" s="22"/>
      <c r="O966" s="22"/>
      <c r="P966" s="22"/>
      <c r="Q966" s="22"/>
      <c r="R966" s="23"/>
      <c r="S966" s="22"/>
      <c r="T966" s="22"/>
      <c r="U966" s="22"/>
      <c r="V966" s="22"/>
      <c r="W966" s="24"/>
      <c r="X966" s="24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  <c r="AI966" s="22"/>
      <c r="AJ966" s="22"/>
      <c r="AK966" s="22"/>
      <c r="AL966" s="22"/>
      <c r="AM966" s="22"/>
      <c r="AN966" s="22"/>
      <c r="AO966" s="22"/>
      <c r="AP966" s="22"/>
      <c r="AQ966" s="22"/>
      <c r="AR966" s="22"/>
      <c r="AS966" s="22"/>
      <c r="AT966" s="22"/>
      <c r="AU966" s="22"/>
      <c r="AV966" s="22"/>
      <c r="AW966" s="22"/>
      <c r="AX966" s="22"/>
      <c r="AY966" s="22"/>
      <c r="AZ966" s="22"/>
      <c r="BA966" s="22"/>
      <c r="BB966" s="22"/>
      <c r="BC966" s="22"/>
      <c r="BD966" s="22"/>
      <c r="BE966" s="22"/>
      <c r="BF966" s="22"/>
      <c r="BG966" s="22"/>
      <c r="BH966" s="22"/>
      <c r="BI966" s="22"/>
    </row>
    <row r="967">
      <c r="A967" s="25"/>
      <c r="B967" s="50"/>
      <c r="C967" s="56"/>
      <c r="D967" s="120"/>
      <c r="E967" s="53"/>
      <c r="H967" s="106"/>
      <c r="I967" s="72"/>
      <c r="J967" s="21"/>
      <c r="K967" s="21"/>
      <c r="L967" s="21"/>
      <c r="M967" s="22"/>
      <c r="N967" s="22"/>
      <c r="O967" s="22"/>
      <c r="P967" s="22"/>
      <c r="Q967" s="22"/>
      <c r="R967" s="23"/>
      <c r="S967" s="22"/>
      <c r="T967" s="22"/>
      <c r="U967" s="22"/>
      <c r="V967" s="22"/>
      <c r="W967" s="24"/>
      <c r="X967" s="24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  <c r="AI967" s="22"/>
      <c r="AJ967" s="22"/>
      <c r="AK967" s="22"/>
      <c r="AL967" s="22"/>
      <c r="AM967" s="22"/>
      <c r="AN967" s="22"/>
      <c r="AO967" s="22"/>
      <c r="AP967" s="22"/>
      <c r="AQ967" s="22"/>
      <c r="AR967" s="22"/>
      <c r="AS967" s="22"/>
      <c r="AT967" s="22"/>
      <c r="AU967" s="22"/>
      <c r="AV967" s="22"/>
      <c r="AW967" s="22"/>
      <c r="AX967" s="22"/>
      <c r="AY967" s="22"/>
      <c r="AZ967" s="22"/>
      <c r="BA967" s="22"/>
      <c r="BB967" s="22"/>
      <c r="BC967" s="22"/>
      <c r="BD967" s="22"/>
      <c r="BE967" s="22"/>
      <c r="BF967" s="22"/>
      <c r="BG967" s="22"/>
      <c r="BH967" s="22"/>
      <c r="BI967" s="22"/>
    </row>
    <row r="968">
      <c r="A968" s="25"/>
      <c r="B968" s="50"/>
      <c r="C968" s="56"/>
      <c r="D968" s="120"/>
      <c r="E968" s="53"/>
      <c r="H968" s="106"/>
      <c r="I968" s="72"/>
      <c r="J968" s="21"/>
      <c r="K968" s="21"/>
      <c r="L968" s="21"/>
      <c r="M968" s="22"/>
      <c r="N968" s="22"/>
      <c r="O968" s="22"/>
      <c r="P968" s="22"/>
      <c r="Q968" s="22"/>
      <c r="R968" s="23"/>
      <c r="S968" s="22"/>
      <c r="T968" s="22"/>
      <c r="U968" s="22"/>
      <c r="V968" s="22"/>
      <c r="W968" s="24"/>
      <c r="X968" s="24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  <c r="AI968" s="22"/>
      <c r="AJ968" s="22"/>
      <c r="AK968" s="22"/>
      <c r="AL968" s="22"/>
      <c r="AM968" s="22"/>
      <c r="AN968" s="22"/>
      <c r="AO968" s="22"/>
      <c r="AP968" s="22"/>
      <c r="AQ968" s="22"/>
      <c r="AR968" s="22"/>
      <c r="AS968" s="22"/>
      <c r="AT968" s="22"/>
      <c r="AU968" s="22"/>
      <c r="AV968" s="22"/>
      <c r="AW968" s="22"/>
      <c r="AX968" s="22"/>
      <c r="AY968" s="22"/>
      <c r="AZ968" s="22"/>
      <c r="BA968" s="22"/>
      <c r="BB968" s="22"/>
      <c r="BC968" s="22"/>
      <c r="BD968" s="22"/>
      <c r="BE968" s="22"/>
      <c r="BF968" s="22"/>
      <c r="BG968" s="22"/>
      <c r="BH968" s="22"/>
      <c r="BI968" s="22"/>
    </row>
    <row r="969">
      <c r="A969" s="25"/>
      <c r="B969" s="50"/>
      <c r="C969" s="56"/>
      <c r="D969" s="120"/>
      <c r="E969" s="53"/>
      <c r="H969" s="106"/>
      <c r="I969" s="72"/>
      <c r="J969" s="21"/>
      <c r="K969" s="21"/>
      <c r="L969" s="21"/>
      <c r="M969" s="22"/>
      <c r="N969" s="22"/>
      <c r="O969" s="22"/>
      <c r="P969" s="22"/>
      <c r="Q969" s="22"/>
      <c r="R969" s="23"/>
      <c r="S969" s="22"/>
      <c r="T969" s="22"/>
      <c r="U969" s="22"/>
      <c r="V969" s="22"/>
      <c r="W969" s="24"/>
      <c r="X969" s="24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  <c r="AI969" s="22"/>
      <c r="AJ969" s="22"/>
      <c r="AK969" s="22"/>
      <c r="AL969" s="22"/>
      <c r="AM969" s="22"/>
      <c r="AN969" s="22"/>
      <c r="AO969" s="22"/>
      <c r="AP969" s="22"/>
      <c r="AQ969" s="22"/>
      <c r="AR969" s="22"/>
      <c r="AS969" s="22"/>
      <c r="AT969" s="22"/>
      <c r="AU969" s="22"/>
      <c r="AV969" s="22"/>
      <c r="AW969" s="22"/>
      <c r="AX969" s="22"/>
      <c r="AY969" s="22"/>
      <c r="AZ969" s="22"/>
      <c r="BA969" s="22"/>
      <c r="BB969" s="22"/>
      <c r="BC969" s="22"/>
      <c r="BD969" s="22"/>
      <c r="BE969" s="22"/>
      <c r="BF969" s="22"/>
      <c r="BG969" s="22"/>
      <c r="BH969" s="22"/>
      <c r="BI969" s="22"/>
    </row>
    <row r="970">
      <c r="A970" s="25"/>
      <c r="B970" s="50"/>
      <c r="C970" s="56"/>
      <c r="D970" s="120"/>
      <c r="E970" s="53"/>
      <c r="H970" s="106"/>
      <c r="I970" s="72"/>
      <c r="J970" s="21"/>
      <c r="K970" s="21"/>
      <c r="L970" s="21"/>
      <c r="M970" s="22"/>
      <c r="N970" s="22"/>
      <c r="O970" s="22"/>
      <c r="P970" s="22"/>
      <c r="Q970" s="22"/>
      <c r="R970" s="23"/>
      <c r="S970" s="22"/>
      <c r="T970" s="22"/>
      <c r="U970" s="22"/>
      <c r="V970" s="22"/>
      <c r="W970" s="24"/>
      <c r="X970" s="24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  <c r="AI970" s="22"/>
      <c r="AJ970" s="22"/>
      <c r="AK970" s="22"/>
      <c r="AL970" s="22"/>
      <c r="AM970" s="22"/>
      <c r="AN970" s="22"/>
      <c r="AO970" s="22"/>
      <c r="AP970" s="22"/>
      <c r="AQ970" s="22"/>
      <c r="AR970" s="22"/>
      <c r="AS970" s="22"/>
      <c r="AT970" s="22"/>
      <c r="AU970" s="22"/>
      <c r="AV970" s="22"/>
      <c r="AW970" s="22"/>
      <c r="AX970" s="22"/>
      <c r="AY970" s="22"/>
      <c r="AZ970" s="22"/>
      <c r="BA970" s="22"/>
      <c r="BB970" s="22"/>
      <c r="BC970" s="22"/>
      <c r="BD970" s="22"/>
      <c r="BE970" s="22"/>
      <c r="BF970" s="22"/>
      <c r="BG970" s="22"/>
      <c r="BH970" s="22"/>
      <c r="BI970" s="22"/>
    </row>
    <row r="971">
      <c r="A971" s="25"/>
      <c r="B971" s="50"/>
      <c r="C971" s="56"/>
      <c r="D971" s="120"/>
      <c r="E971" s="53"/>
      <c r="H971" s="106"/>
      <c r="I971" s="72"/>
      <c r="J971" s="21"/>
      <c r="K971" s="21"/>
      <c r="L971" s="21"/>
      <c r="M971" s="22"/>
      <c r="N971" s="22"/>
      <c r="O971" s="22"/>
      <c r="P971" s="22"/>
      <c r="Q971" s="22"/>
      <c r="R971" s="23"/>
      <c r="S971" s="22"/>
      <c r="T971" s="22"/>
      <c r="U971" s="22"/>
      <c r="V971" s="22"/>
      <c r="W971" s="24"/>
      <c r="X971" s="24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  <c r="AI971" s="22"/>
      <c r="AJ971" s="22"/>
      <c r="AK971" s="22"/>
      <c r="AL971" s="22"/>
      <c r="AM971" s="22"/>
      <c r="AN971" s="22"/>
      <c r="AO971" s="22"/>
      <c r="AP971" s="22"/>
      <c r="AQ971" s="22"/>
      <c r="AR971" s="22"/>
      <c r="AS971" s="22"/>
      <c r="AT971" s="22"/>
      <c r="AU971" s="22"/>
      <c r="AV971" s="22"/>
      <c r="AW971" s="22"/>
      <c r="AX971" s="22"/>
      <c r="AY971" s="22"/>
      <c r="AZ971" s="22"/>
      <c r="BA971" s="22"/>
      <c r="BB971" s="22"/>
      <c r="BC971" s="22"/>
      <c r="BD971" s="22"/>
      <c r="BE971" s="22"/>
      <c r="BF971" s="22"/>
      <c r="BG971" s="22"/>
      <c r="BH971" s="22"/>
      <c r="BI971" s="22"/>
    </row>
    <row r="972">
      <c r="A972" s="25"/>
      <c r="B972" s="50"/>
      <c r="C972" s="56"/>
      <c r="D972" s="120"/>
      <c r="E972" s="53"/>
      <c r="H972" s="106"/>
      <c r="I972" s="72"/>
      <c r="J972" s="21"/>
      <c r="K972" s="21"/>
      <c r="L972" s="21"/>
      <c r="M972" s="22"/>
      <c r="N972" s="22"/>
      <c r="O972" s="22"/>
      <c r="P972" s="22"/>
      <c r="Q972" s="22"/>
      <c r="R972" s="23"/>
      <c r="S972" s="22"/>
      <c r="T972" s="22"/>
      <c r="U972" s="22"/>
      <c r="V972" s="22"/>
      <c r="W972" s="24"/>
      <c r="X972" s="24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  <c r="AI972" s="22"/>
      <c r="AJ972" s="22"/>
      <c r="AK972" s="22"/>
      <c r="AL972" s="22"/>
      <c r="AM972" s="22"/>
      <c r="AN972" s="22"/>
      <c r="AO972" s="22"/>
      <c r="AP972" s="22"/>
      <c r="AQ972" s="22"/>
      <c r="AR972" s="22"/>
      <c r="AS972" s="22"/>
      <c r="AT972" s="22"/>
      <c r="AU972" s="22"/>
      <c r="AV972" s="22"/>
      <c r="AW972" s="22"/>
      <c r="AX972" s="22"/>
      <c r="AY972" s="22"/>
      <c r="AZ972" s="22"/>
      <c r="BA972" s="22"/>
      <c r="BB972" s="22"/>
      <c r="BC972" s="22"/>
      <c r="BD972" s="22"/>
      <c r="BE972" s="22"/>
      <c r="BF972" s="22"/>
      <c r="BG972" s="22"/>
      <c r="BH972" s="22"/>
      <c r="BI972" s="22"/>
    </row>
    <row r="973">
      <c r="A973" s="25"/>
      <c r="B973" s="50"/>
      <c r="C973" s="56"/>
      <c r="D973" s="120"/>
      <c r="E973" s="53"/>
      <c r="H973" s="106"/>
      <c r="I973" s="72"/>
      <c r="J973" s="21"/>
      <c r="K973" s="21"/>
      <c r="L973" s="21"/>
      <c r="M973" s="22"/>
      <c r="N973" s="22"/>
      <c r="O973" s="22"/>
      <c r="P973" s="22"/>
      <c r="Q973" s="22"/>
      <c r="R973" s="23"/>
      <c r="S973" s="22"/>
      <c r="T973" s="22"/>
      <c r="U973" s="22"/>
      <c r="V973" s="22"/>
      <c r="W973" s="24"/>
      <c r="X973" s="24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  <c r="AI973" s="22"/>
      <c r="AJ973" s="22"/>
      <c r="AK973" s="22"/>
      <c r="AL973" s="22"/>
      <c r="AM973" s="22"/>
      <c r="AN973" s="22"/>
      <c r="AO973" s="22"/>
      <c r="AP973" s="22"/>
      <c r="AQ973" s="22"/>
      <c r="AR973" s="22"/>
      <c r="AS973" s="22"/>
      <c r="AT973" s="22"/>
      <c r="AU973" s="22"/>
      <c r="AV973" s="22"/>
      <c r="AW973" s="22"/>
      <c r="AX973" s="22"/>
      <c r="AY973" s="22"/>
      <c r="AZ973" s="22"/>
      <c r="BA973" s="22"/>
      <c r="BB973" s="22"/>
      <c r="BC973" s="22"/>
      <c r="BD973" s="22"/>
      <c r="BE973" s="22"/>
      <c r="BF973" s="22"/>
      <c r="BG973" s="22"/>
      <c r="BH973" s="22"/>
      <c r="BI973" s="22"/>
    </row>
    <row r="974">
      <c r="A974" s="25"/>
      <c r="B974" s="50"/>
      <c r="C974" s="56"/>
      <c r="D974" s="120"/>
      <c r="E974" s="53"/>
      <c r="H974" s="106"/>
      <c r="I974" s="72"/>
      <c r="J974" s="21"/>
      <c r="K974" s="21"/>
      <c r="L974" s="21"/>
      <c r="M974" s="22"/>
      <c r="N974" s="22"/>
      <c r="O974" s="22"/>
      <c r="P974" s="22"/>
      <c r="Q974" s="22"/>
      <c r="R974" s="23"/>
      <c r="S974" s="22"/>
      <c r="T974" s="22"/>
      <c r="U974" s="22"/>
      <c r="V974" s="22"/>
      <c r="W974" s="24"/>
      <c r="X974" s="24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  <c r="AI974" s="22"/>
      <c r="AJ974" s="22"/>
      <c r="AK974" s="22"/>
      <c r="AL974" s="22"/>
      <c r="AM974" s="22"/>
      <c r="AN974" s="22"/>
      <c r="AO974" s="22"/>
      <c r="AP974" s="22"/>
      <c r="AQ974" s="22"/>
      <c r="AR974" s="22"/>
      <c r="AS974" s="22"/>
      <c r="AT974" s="22"/>
      <c r="AU974" s="22"/>
      <c r="AV974" s="22"/>
      <c r="AW974" s="22"/>
      <c r="AX974" s="22"/>
      <c r="AY974" s="22"/>
      <c r="AZ974" s="22"/>
      <c r="BA974" s="22"/>
      <c r="BB974" s="22"/>
      <c r="BC974" s="22"/>
      <c r="BD974" s="22"/>
      <c r="BE974" s="22"/>
      <c r="BF974" s="22"/>
      <c r="BG974" s="22"/>
      <c r="BH974" s="22"/>
      <c r="BI974" s="22"/>
    </row>
    <row r="975">
      <c r="A975" s="25"/>
      <c r="B975" s="50"/>
      <c r="C975" s="56"/>
      <c r="D975" s="120"/>
      <c r="E975" s="53"/>
      <c r="H975" s="106"/>
      <c r="I975" s="72"/>
      <c r="J975" s="21"/>
      <c r="K975" s="21"/>
      <c r="L975" s="21"/>
      <c r="M975" s="22"/>
      <c r="N975" s="22"/>
      <c r="O975" s="22"/>
      <c r="P975" s="22"/>
      <c r="Q975" s="22"/>
      <c r="R975" s="23"/>
      <c r="S975" s="22"/>
      <c r="T975" s="22"/>
      <c r="U975" s="22"/>
      <c r="V975" s="22"/>
      <c r="W975" s="24"/>
      <c r="X975" s="24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  <c r="AI975" s="22"/>
      <c r="AJ975" s="22"/>
      <c r="AK975" s="22"/>
      <c r="AL975" s="22"/>
      <c r="AM975" s="22"/>
      <c r="AN975" s="22"/>
      <c r="AO975" s="22"/>
      <c r="AP975" s="22"/>
      <c r="AQ975" s="22"/>
      <c r="AR975" s="22"/>
      <c r="AS975" s="22"/>
      <c r="AT975" s="22"/>
      <c r="AU975" s="22"/>
      <c r="AV975" s="22"/>
      <c r="AW975" s="22"/>
      <c r="AX975" s="22"/>
      <c r="AY975" s="22"/>
      <c r="AZ975" s="22"/>
      <c r="BA975" s="22"/>
      <c r="BB975" s="22"/>
      <c r="BC975" s="22"/>
      <c r="BD975" s="22"/>
      <c r="BE975" s="22"/>
      <c r="BF975" s="22"/>
      <c r="BG975" s="22"/>
      <c r="BH975" s="22"/>
      <c r="BI975" s="22"/>
    </row>
    <row r="976">
      <c r="A976" s="25"/>
      <c r="B976" s="50"/>
      <c r="C976" s="56"/>
      <c r="D976" s="120"/>
      <c r="E976" s="53"/>
      <c r="H976" s="106"/>
      <c r="I976" s="72"/>
      <c r="J976" s="21"/>
      <c r="K976" s="21"/>
      <c r="L976" s="21"/>
      <c r="M976" s="22"/>
      <c r="N976" s="22"/>
      <c r="O976" s="22"/>
      <c r="P976" s="22"/>
      <c r="Q976" s="22"/>
      <c r="R976" s="23"/>
      <c r="S976" s="22"/>
      <c r="T976" s="22"/>
      <c r="U976" s="22"/>
      <c r="V976" s="22"/>
      <c r="W976" s="24"/>
      <c r="X976" s="24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  <c r="AI976" s="22"/>
      <c r="AJ976" s="22"/>
      <c r="AK976" s="22"/>
      <c r="AL976" s="22"/>
      <c r="AM976" s="22"/>
      <c r="AN976" s="22"/>
      <c r="AO976" s="22"/>
      <c r="AP976" s="22"/>
      <c r="AQ976" s="22"/>
      <c r="AR976" s="22"/>
      <c r="AS976" s="22"/>
      <c r="AT976" s="22"/>
      <c r="AU976" s="22"/>
      <c r="AV976" s="22"/>
      <c r="AW976" s="22"/>
      <c r="AX976" s="22"/>
      <c r="AY976" s="22"/>
      <c r="AZ976" s="22"/>
      <c r="BA976" s="22"/>
      <c r="BB976" s="22"/>
      <c r="BC976" s="22"/>
      <c r="BD976" s="22"/>
      <c r="BE976" s="22"/>
      <c r="BF976" s="22"/>
      <c r="BG976" s="22"/>
      <c r="BH976" s="22"/>
      <c r="BI976" s="22"/>
    </row>
    <row r="977">
      <c r="A977" s="25"/>
      <c r="B977" s="50"/>
      <c r="C977" s="56"/>
      <c r="D977" s="120"/>
      <c r="E977" s="53"/>
      <c r="H977" s="106"/>
      <c r="I977" s="72"/>
      <c r="J977" s="21"/>
      <c r="K977" s="21"/>
      <c r="L977" s="21"/>
      <c r="M977" s="22"/>
      <c r="N977" s="22"/>
      <c r="O977" s="22"/>
      <c r="P977" s="22"/>
      <c r="Q977" s="22"/>
      <c r="R977" s="23"/>
      <c r="S977" s="22"/>
      <c r="T977" s="22"/>
      <c r="U977" s="22"/>
      <c r="V977" s="22"/>
      <c r="W977" s="24"/>
      <c r="X977" s="24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  <c r="AI977" s="22"/>
      <c r="AJ977" s="22"/>
      <c r="AK977" s="22"/>
      <c r="AL977" s="22"/>
      <c r="AM977" s="22"/>
      <c r="AN977" s="22"/>
      <c r="AO977" s="22"/>
      <c r="AP977" s="22"/>
      <c r="AQ977" s="22"/>
      <c r="AR977" s="22"/>
      <c r="AS977" s="22"/>
      <c r="AT977" s="22"/>
      <c r="AU977" s="22"/>
      <c r="AV977" s="22"/>
      <c r="AW977" s="22"/>
      <c r="AX977" s="22"/>
      <c r="AY977" s="22"/>
      <c r="AZ977" s="22"/>
      <c r="BA977" s="22"/>
      <c r="BB977" s="22"/>
      <c r="BC977" s="22"/>
      <c r="BD977" s="22"/>
      <c r="BE977" s="22"/>
      <c r="BF977" s="22"/>
      <c r="BG977" s="22"/>
      <c r="BH977" s="22"/>
      <c r="BI977" s="22"/>
    </row>
    <row r="978">
      <c r="A978" s="25"/>
      <c r="B978" s="50"/>
      <c r="C978" s="56"/>
      <c r="D978" s="120"/>
      <c r="E978" s="53"/>
      <c r="H978" s="106"/>
      <c r="I978" s="72"/>
      <c r="J978" s="21"/>
      <c r="K978" s="21"/>
      <c r="L978" s="21"/>
      <c r="M978" s="22"/>
      <c r="N978" s="22"/>
      <c r="O978" s="22"/>
      <c r="P978" s="22"/>
      <c r="Q978" s="22"/>
      <c r="R978" s="23"/>
      <c r="S978" s="22"/>
      <c r="T978" s="22"/>
      <c r="U978" s="22"/>
      <c r="V978" s="22"/>
      <c r="W978" s="24"/>
      <c r="X978" s="24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  <c r="AI978" s="22"/>
      <c r="AJ978" s="22"/>
      <c r="AK978" s="22"/>
      <c r="AL978" s="22"/>
      <c r="AM978" s="22"/>
      <c r="AN978" s="22"/>
      <c r="AO978" s="22"/>
      <c r="AP978" s="22"/>
      <c r="AQ978" s="22"/>
      <c r="AR978" s="22"/>
      <c r="AS978" s="22"/>
      <c r="AT978" s="22"/>
      <c r="AU978" s="22"/>
      <c r="AV978" s="22"/>
      <c r="AW978" s="22"/>
      <c r="AX978" s="22"/>
      <c r="AY978" s="22"/>
      <c r="AZ978" s="22"/>
      <c r="BA978" s="22"/>
      <c r="BB978" s="22"/>
      <c r="BC978" s="22"/>
      <c r="BD978" s="22"/>
      <c r="BE978" s="22"/>
      <c r="BF978" s="22"/>
      <c r="BG978" s="22"/>
      <c r="BH978" s="22"/>
      <c r="BI978" s="22"/>
    </row>
    <row r="979">
      <c r="A979" s="25"/>
      <c r="B979" s="50"/>
      <c r="C979" s="56"/>
      <c r="D979" s="120"/>
      <c r="E979" s="53"/>
      <c r="H979" s="106"/>
      <c r="I979" s="72"/>
      <c r="J979" s="21"/>
      <c r="K979" s="21"/>
      <c r="L979" s="21"/>
      <c r="M979" s="22"/>
      <c r="N979" s="22"/>
      <c r="O979" s="22"/>
      <c r="P979" s="22"/>
      <c r="Q979" s="22"/>
      <c r="R979" s="23"/>
      <c r="S979" s="22"/>
      <c r="T979" s="22"/>
      <c r="U979" s="22"/>
      <c r="V979" s="22"/>
      <c r="W979" s="24"/>
      <c r="X979" s="24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  <c r="AI979" s="22"/>
      <c r="AJ979" s="22"/>
      <c r="AK979" s="22"/>
      <c r="AL979" s="22"/>
      <c r="AM979" s="22"/>
      <c r="AN979" s="22"/>
      <c r="AO979" s="22"/>
      <c r="AP979" s="22"/>
      <c r="AQ979" s="22"/>
      <c r="AR979" s="22"/>
      <c r="AS979" s="22"/>
      <c r="AT979" s="22"/>
      <c r="AU979" s="22"/>
      <c r="AV979" s="22"/>
      <c r="AW979" s="22"/>
      <c r="AX979" s="22"/>
      <c r="AY979" s="22"/>
      <c r="AZ979" s="22"/>
      <c r="BA979" s="22"/>
      <c r="BB979" s="22"/>
      <c r="BC979" s="22"/>
      <c r="BD979" s="22"/>
      <c r="BE979" s="22"/>
      <c r="BF979" s="22"/>
      <c r="BG979" s="22"/>
      <c r="BH979" s="22"/>
      <c r="BI979" s="22"/>
    </row>
    <row r="980">
      <c r="A980" s="25"/>
      <c r="B980" s="50"/>
      <c r="C980" s="56"/>
      <c r="D980" s="120"/>
      <c r="E980" s="53"/>
      <c r="H980" s="106"/>
      <c r="I980" s="72"/>
      <c r="J980" s="21"/>
      <c r="K980" s="21"/>
      <c r="L980" s="21"/>
      <c r="M980" s="22"/>
      <c r="N980" s="22"/>
      <c r="O980" s="22"/>
      <c r="P980" s="22"/>
      <c r="Q980" s="22"/>
      <c r="R980" s="23"/>
      <c r="S980" s="22"/>
      <c r="T980" s="22"/>
      <c r="U980" s="22"/>
      <c r="V980" s="22"/>
      <c r="W980" s="24"/>
      <c r="X980" s="24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  <c r="AI980" s="22"/>
      <c r="AJ980" s="22"/>
      <c r="AK980" s="22"/>
      <c r="AL980" s="22"/>
      <c r="AM980" s="22"/>
      <c r="AN980" s="22"/>
      <c r="AO980" s="22"/>
      <c r="AP980" s="22"/>
      <c r="AQ980" s="22"/>
      <c r="AR980" s="22"/>
      <c r="AS980" s="22"/>
      <c r="AT980" s="22"/>
      <c r="AU980" s="22"/>
      <c r="AV980" s="22"/>
      <c r="AW980" s="22"/>
      <c r="AX980" s="22"/>
      <c r="AY980" s="22"/>
      <c r="AZ980" s="22"/>
      <c r="BA980" s="22"/>
      <c r="BB980" s="22"/>
      <c r="BC980" s="22"/>
      <c r="BD980" s="22"/>
      <c r="BE980" s="22"/>
      <c r="BF980" s="22"/>
      <c r="BG980" s="22"/>
      <c r="BH980" s="22"/>
      <c r="BI980" s="22"/>
    </row>
    <row r="981">
      <c r="A981" s="25"/>
      <c r="B981" s="50"/>
      <c r="C981" s="56"/>
      <c r="D981" s="120"/>
      <c r="E981" s="53"/>
      <c r="H981" s="106"/>
      <c r="I981" s="72"/>
      <c r="J981" s="21"/>
      <c r="K981" s="21"/>
      <c r="L981" s="21"/>
      <c r="M981" s="22"/>
      <c r="N981" s="22"/>
      <c r="O981" s="22"/>
      <c r="P981" s="22"/>
      <c r="Q981" s="22"/>
      <c r="R981" s="23"/>
      <c r="S981" s="22"/>
      <c r="T981" s="22"/>
      <c r="U981" s="22"/>
      <c r="V981" s="22"/>
      <c r="W981" s="24"/>
      <c r="X981" s="24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  <c r="AI981" s="22"/>
      <c r="AJ981" s="22"/>
      <c r="AK981" s="22"/>
      <c r="AL981" s="22"/>
      <c r="AM981" s="22"/>
      <c r="AN981" s="22"/>
      <c r="AO981" s="22"/>
      <c r="AP981" s="22"/>
      <c r="AQ981" s="22"/>
      <c r="AR981" s="22"/>
      <c r="AS981" s="22"/>
      <c r="AT981" s="22"/>
      <c r="AU981" s="22"/>
      <c r="AV981" s="22"/>
      <c r="AW981" s="22"/>
      <c r="AX981" s="22"/>
      <c r="AY981" s="22"/>
      <c r="AZ981" s="22"/>
      <c r="BA981" s="22"/>
      <c r="BB981" s="22"/>
      <c r="BC981" s="22"/>
      <c r="BD981" s="22"/>
      <c r="BE981" s="22"/>
      <c r="BF981" s="22"/>
      <c r="BG981" s="22"/>
      <c r="BH981" s="22"/>
      <c r="BI981" s="22"/>
    </row>
    <row r="982">
      <c r="A982" s="25"/>
      <c r="B982" s="50"/>
      <c r="C982" s="56"/>
      <c r="D982" s="120"/>
      <c r="E982" s="53"/>
      <c r="H982" s="106"/>
      <c r="I982" s="72"/>
      <c r="J982" s="21"/>
      <c r="K982" s="21"/>
      <c r="L982" s="21"/>
      <c r="M982" s="22"/>
      <c r="N982" s="22"/>
      <c r="O982" s="22"/>
      <c r="P982" s="22"/>
      <c r="Q982" s="22"/>
      <c r="R982" s="23"/>
      <c r="S982" s="22"/>
      <c r="T982" s="22"/>
      <c r="U982" s="22"/>
      <c r="V982" s="22"/>
      <c r="W982" s="24"/>
      <c r="X982" s="24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  <c r="AI982" s="22"/>
      <c r="AJ982" s="22"/>
      <c r="AK982" s="22"/>
      <c r="AL982" s="22"/>
      <c r="AM982" s="22"/>
      <c r="AN982" s="22"/>
      <c r="AO982" s="22"/>
      <c r="AP982" s="22"/>
      <c r="AQ982" s="22"/>
      <c r="AR982" s="22"/>
      <c r="AS982" s="22"/>
      <c r="AT982" s="22"/>
      <c r="AU982" s="22"/>
      <c r="AV982" s="22"/>
      <c r="AW982" s="22"/>
      <c r="AX982" s="22"/>
      <c r="AY982" s="22"/>
      <c r="AZ982" s="22"/>
      <c r="BA982" s="22"/>
      <c r="BB982" s="22"/>
      <c r="BC982" s="22"/>
      <c r="BD982" s="22"/>
      <c r="BE982" s="22"/>
      <c r="BF982" s="22"/>
      <c r="BG982" s="22"/>
      <c r="BH982" s="22"/>
      <c r="BI982" s="22"/>
    </row>
    <row r="983">
      <c r="A983" s="25"/>
      <c r="B983" s="50"/>
      <c r="C983" s="56"/>
      <c r="D983" s="120"/>
      <c r="E983" s="53"/>
      <c r="H983" s="106"/>
      <c r="I983" s="72"/>
      <c r="J983" s="21"/>
      <c r="K983" s="21"/>
      <c r="L983" s="21"/>
      <c r="M983" s="22"/>
      <c r="N983" s="22"/>
      <c r="O983" s="22"/>
      <c r="P983" s="22"/>
      <c r="Q983" s="22"/>
      <c r="R983" s="23"/>
      <c r="S983" s="22"/>
      <c r="T983" s="22"/>
      <c r="U983" s="22"/>
      <c r="V983" s="22"/>
      <c r="W983" s="24"/>
      <c r="X983" s="24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  <c r="AI983" s="22"/>
      <c r="AJ983" s="22"/>
      <c r="AK983" s="22"/>
      <c r="AL983" s="22"/>
      <c r="AM983" s="22"/>
      <c r="AN983" s="22"/>
      <c r="AO983" s="22"/>
      <c r="AP983" s="22"/>
      <c r="AQ983" s="22"/>
      <c r="AR983" s="22"/>
      <c r="AS983" s="22"/>
      <c r="AT983" s="22"/>
      <c r="AU983" s="22"/>
      <c r="AV983" s="22"/>
      <c r="AW983" s="22"/>
      <c r="AX983" s="22"/>
      <c r="AY983" s="22"/>
      <c r="AZ983" s="22"/>
      <c r="BA983" s="22"/>
      <c r="BB983" s="22"/>
      <c r="BC983" s="22"/>
      <c r="BD983" s="22"/>
      <c r="BE983" s="22"/>
      <c r="BF983" s="22"/>
      <c r="BG983" s="22"/>
      <c r="BH983" s="22"/>
      <c r="BI983" s="22"/>
    </row>
    <row r="984">
      <c r="A984" s="25"/>
      <c r="B984" s="50"/>
      <c r="C984" s="56"/>
      <c r="D984" s="120"/>
      <c r="E984" s="53"/>
      <c r="H984" s="106"/>
      <c r="I984" s="72"/>
      <c r="J984" s="21"/>
      <c r="K984" s="21"/>
      <c r="L984" s="21"/>
      <c r="M984" s="22"/>
      <c r="N984" s="22"/>
      <c r="O984" s="22"/>
      <c r="P984" s="22"/>
      <c r="Q984" s="22"/>
      <c r="R984" s="23"/>
      <c r="S984" s="22"/>
      <c r="T984" s="22"/>
      <c r="U984" s="22"/>
      <c r="V984" s="22"/>
      <c r="W984" s="24"/>
      <c r="X984" s="24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  <c r="AI984" s="22"/>
      <c r="AJ984" s="22"/>
      <c r="AK984" s="22"/>
      <c r="AL984" s="22"/>
      <c r="AM984" s="22"/>
      <c r="AN984" s="22"/>
      <c r="AO984" s="22"/>
      <c r="AP984" s="22"/>
      <c r="AQ984" s="22"/>
      <c r="AR984" s="22"/>
      <c r="AS984" s="22"/>
      <c r="AT984" s="22"/>
      <c r="AU984" s="22"/>
      <c r="AV984" s="22"/>
      <c r="AW984" s="22"/>
      <c r="AX984" s="22"/>
      <c r="AY984" s="22"/>
      <c r="AZ984" s="22"/>
      <c r="BA984" s="22"/>
      <c r="BB984" s="22"/>
      <c r="BC984" s="22"/>
      <c r="BD984" s="22"/>
      <c r="BE984" s="22"/>
      <c r="BF984" s="22"/>
      <c r="BG984" s="22"/>
      <c r="BH984" s="22"/>
      <c r="BI984" s="22"/>
    </row>
    <row r="985">
      <c r="A985" s="25"/>
      <c r="B985" s="50"/>
      <c r="C985" s="56"/>
      <c r="D985" s="120"/>
      <c r="E985" s="53"/>
      <c r="H985" s="106"/>
      <c r="I985" s="72"/>
      <c r="J985" s="21"/>
      <c r="K985" s="21"/>
      <c r="L985" s="21"/>
      <c r="M985" s="22"/>
      <c r="N985" s="22"/>
      <c r="O985" s="22"/>
      <c r="P985" s="22"/>
      <c r="Q985" s="22"/>
      <c r="R985" s="23"/>
      <c r="S985" s="22"/>
      <c r="T985" s="22"/>
      <c r="U985" s="22"/>
      <c r="V985" s="22"/>
      <c r="W985" s="24"/>
      <c r="X985" s="24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  <c r="AI985" s="22"/>
      <c r="AJ985" s="22"/>
      <c r="AK985" s="22"/>
      <c r="AL985" s="22"/>
      <c r="AM985" s="22"/>
      <c r="AN985" s="22"/>
      <c r="AO985" s="22"/>
      <c r="AP985" s="22"/>
      <c r="AQ985" s="22"/>
      <c r="AR985" s="22"/>
      <c r="AS985" s="22"/>
      <c r="AT985" s="22"/>
      <c r="AU985" s="22"/>
      <c r="AV985" s="22"/>
      <c r="AW985" s="22"/>
      <c r="AX985" s="22"/>
      <c r="AY985" s="22"/>
      <c r="AZ985" s="22"/>
      <c r="BA985" s="22"/>
      <c r="BB985" s="22"/>
      <c r="BC985" s="22"/>
      <c r="BD985" s="22"/>
      <c r="BE985" s="22"/>
      <c r="BF985" s="22"/>
      <c r="BG985" s="22"/>
      <c r="BH985" s="22"/>
      <c r="BI985" s="22"/>
    </row>
    <row r="986">
      <c r="A986" s="25"/>
      <c r="B986" s="50"/>
      <c r="C986" s="56"/>
      <c r="D986" s="120"/>
      <c r="E986" s="53"/>
      <c r="H986" s="106"/>
      <c r="I986" s="72"/>
      <c r="J986" s="21"/>
      <c r="K986" s="21"/>
      <c r="L986" s="21"/>
      <c r="M986" s="22"/>
      <c r="N986" s="22"/>
      <c r="O986" s="22"/>
      <c r="P986" s="22"/>
      <c r="Q986" s="22"/>
      <c r="R986" s="23"/>
      <c r="S986" s="22"/>
      <c r="T986" s="22"/>
      <c r="U986" s="22"/>
      <c r="V986" s="22"/>
      <c r="W986" s="24"/>
      <c r="X986" s="24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  <c r="AI986" s="22"/>
      <c r="AJ986" s="22"/>
      <c r="AK986" s="22"/>
      <c r="AL986" s="22"/>
      <c r="AM986" s="22"/>
      <c r="AN986" s="22"/>
      <c r="AO986" s="22"/>
      <c r="AP986" s="22"/>
      <c r="AQ986" s="22"/>
      <c r="AR986" s="22"/>
      <c r="AS986" s="22"/>
      <c r="AT986" s="22"/>
      <c r="AU986" s="22"/>
      <c r="AV986" s="22"/>
      <c r="AW986" s="22"/>
      <c r="AX986" s="22"/>
      <c r="AY986" s="22"/>
      <c r="AZ986" s="22"/>
      <c r="BA986" s="22"/>
      <c r="BB986" s="22"/>
      <c r="BC986" s="22"/>
      <c r="BD986" s="22"/>
      <c r="BE986" s="22"/>
      <c r="BF986" s="22"/>
      <c r="BG986" s="22"/>
      <c r="BH986" s="22"/>
      <c r="BI986" s="22"/>
    </row>
    <row r="987">
      <c r="A987" s="25"/>
      <c r="B987" s="50"/>
      <c r="C987" s="56"/>
      <c r="D987" s="120"/>
      <c r="E987" s="53"/>
      <c r="H987" s="106"/>
      <c r="I987" s="72"/>
      <c r="J987" s="21"/>
      <c r="K987" s="21"/>
      <c r="L987" s="21"/>
      <c r="M987" s="22"/>
      <c r="N987" s="22"/>
      <c r="O987" s="22"/>
      <c r="P987" s="22"/>
      <c r="Q987" s="22"/>
      <c r="R987" s="23"/>
      <c r="S987" s="22"/>
      <c r="T987" s="22"/>
      <c r="U987" s="22"/>
      <c r="V987" s="22"/>
      <c r="W987" s="24"/>
      <c r="X987" s="24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  <c r="AI987" s="22"/>
      <c r="AJ987" s="22"/>
      <c r="AK987" s="22"/>
      <c r="AL987" s="22"/>
      <c r="AM987" s="22"/>
      <c r="AN987" s="22"/>
      <c r="AO987" s="22"/>
      <c r="AP987" s="22"/>
      <c r="AQ987" s="22"/>
      <c r="AR987" s="22"/>
      <c r="AS987" s="22"/>
      <c r="AT987" s="22"/>
      <c r="AU987" s="22"/>
      <c r="AV987" s="22"/>
      <c r="AW987" s="22"/>
      <c r="AX987" s="22"/>
      <c r="AY987" s="22"/>
      <c r="AZ987" s="22"/>
      <c r="BA987" s="22"/>
      <c r="BB987" s="22"/>
      <c r="BC987" s="22"/>
      <c r="BD987" s="22"/>
      <c r="BE987" s="22"/>
      <c r="BF987" s="22"/>
      <c r="BG987" s="22"/>
      <c r="BH987" s="22"/>
      <c r="BI987" s="22"/>
    </row>
    <row r="988">
      <c r="A988" s="25"/>
      <c r="B988" s="50"/>
      <c r="C988" s="56"/>
      <c r="D988" s="120"/>
      <c r="E988" s="53"/>
      <c r="H988" s="106"/>
      <c r="I988" s="72"/>
      <c r="J988" s="21"/>
      <c r="K988" s="21"/>
      <c r="L988" s="21"/>
      <c r="M988" s="22"/>
      <c r="N988" s="22"/>
      <c r="O988" s="22"/>
      <c r="P988" s="22"/>
      <c r="Q988" s="22"/>
      <c r="R988" s="23"/>
      <c r="S988" s="22"/>
      <c r="T988" s="22"/>
      <c r="U988" s="22"/>
      <c r="V988" s="22"/>
      <c r="W988" s="24"/>
      <c r="X988" s="24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  <c r="AI988" s="22"/>
      <c r="AJ988" s="22"/>
      <c r="AK988" s="22"/>
      <c r="AL988" s="22"/>
      <c r="AM988" s="22"/>
      <c r="AN988" s="22"/>
      <c r="AO988" s="22"/>
      <c r="AP988" s="22"/>
      <c r="AQ988" s="22"/>
      <c r="AR988" s="22"/>
      <c r="AS988" s="22"/>
      <c r="AT988" s="22"/>
      <c r="AU988" s="22"/>
      <c r="AV988" s="22"/>
      <c r="AW988" s="22"/>
      <c r="AX988" s="22"/>
      <c r="AY988" s="22"/>
      <c r="AZ988" s="22"/>
      <c r="BA988" s="22"/>
      <c r="BB988" s="22"/>
      <c r="BC988" s="22"/>
      <c r="BD988" s="22"/>
      <c r="BE988" s="22"/>
      <c r="BF988" s="22"/>
      <c r="BG988" s="22"/>
      <c r="BH988" s="22"/>
      <c r="BI988" s="22"/>
    </row>
    <row r="989">
      <c r="A989" s="25"/>
      <c r="B989" s="50"/>
      <c r="C989" s="56"/>
      <c r="D989" s="120"/>
      <c r="E989" s="53"/>
      <c r="H989" s="106"/>
      <c r="I989" s="72"/>
      <c r="J989" s="21"/>
      <c r="K989" s="21"/>
      <c r="L989" s="21"/>
      <c r="M989" s="22"/>
      <c r="N989" s="22"/>
      <c r="O989" s="22"/>
      <c r="P989" s="22"/>
      <c r="Q989" s="22"/>
      <c r="R989" s="23"/>
      <c r="S989" s="22"/>
      <c r="T989" s="22"/>
      <c r="U989" s="22"/>
      <c r="V989" s="22"/>
      <c r="W989" s="24"/>
      <c r="X989" s="24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  <c r="AI989" s="22"/>
      <c r="AJ989" s="22"/>
      <c r="AK989" s="22"/>
      <c r="AL989" s="22"/>
      <c r="AM989" s="22"/>
      <c r="AN989" s="22"/>
      <c r="AO989" s="22"/>
      <c r="AP989" s="22"/>
      <c r="AQ989" s="22"/>
      <c r="AR989" s="22"/>
      <c r="AS989" s="22"/>
      <c r="AT989" s="22"/>
      <c r="AU989" s="22"/>
      <c r="AV989" s="22"/>
      <c r="AW989" s="22"/>
      <c r="AX989" s="22"/>
      <c r="AY989" s="22"/>
      <c r="AZ989" s="22"/>
      <c r="BA989" s="22"/>
      <c r="BB989" s="22"/>
      <c r="BC989" s="22"/>
      <c r="BD989" s="22"/>
      <c r="BE989" s="22"/>
      <c r="BF989" s="22"/>
      <c r="BG989" s="22"/>
      <c r="BH989" s="22"/>
      <c r="BI989" s="22"/>
    </row>
    <row r="990">
      <c r="A990" s="25"/>
      <c r="B990" s="50"/>
      <c r="C990" s="56"/>
      <c r="D990" s="120"/>
      <c r="E990" s="53"/>
      <c r="H990" s="106"/>
      <c r="I990" s="72"/>
      <c r="J990" s="21"/>
      <c r="K990" s="21"/>
      <c r="L990" s="21"/>
      <c r="M990" s="22"/>
      <c r="N990" s="22"/>
      <c r="O990" s="22"/>
      <c r="P990" s="22"/>
      <c r="Q990" s="22"/>
      <c r="R990" s="23"/>
      <c r="S990" s="22"/>
      <c r="T990" s="22"/>
      <c r="U990" s="22"/>
      <c r="V990" s="22"/>
      <c r="W990" s="24"/>
      <c r="X990" s="24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  <c r="AI990" s="22"/>
      <c r="AJ990" s="22"/>
      <c r="AK990" s="22"/>
      <c r="AL990" s="22"/>
      <c r="AM990" s="22"/>
      <c r="AN990" s="22"/>
      <c r="AO990" s="22"/>
      <c r="AP990" s="22"/>
      <c r="AQ990" s="22"/>
      <c r="AR990" s="22"/>
      <c r="AS990" s="22"/>
      <c r="AT990" s="22"/>
      <c r="AU990" s="22"/>
      <c r="AV990" s="22"/>
      <c r="AW990" s="22"/>
      <c r="AX990" s="22"/>
      <c r="AY990" s="22"/>
      <c r="AZ990" s="22"/>
      <c r="BA990" s="22"/>
      <c r="BB990" s="22"/>
      <c r="BC990" s="22"/>
      <c r="BD990" s="22"/>
      <c r="BE990" s="22"/>
      <c r="BF990" s="22"/>
      <c r="BG990" s="22"/>
      <c r="BH990" s="22"/>
      <c r="BI990" s="22"/>
    </row>
    <row r="991">
      <c r="A991" s="25"/>
      <c r="B991" s="50"/>
      <c r="C991" s="56"/>
      <c r="D991" s="120"/>
      <c r="E991" s="53"/>
      <c r="H991" s="106"/>
      <c r="I991" s="72"/>
      <c r="J991" s="21"/>
      <c r="K991" s="21"/>
      <c r="L991" s="21"/>
      <c r="M991" s="22"/>
      <c r="N991" s="22"/>
      <c r="O991" s="22"/>
      <c r="P991" s="22"/>
      <c r="Q991" s="22"/>
      <c r="R991" s="23"/>
      <c r="S991" s="22"/>
      <c r="T991" s="22"/>
      <c r="U991" s="22"/>
      <c r="V991" s="22"/>
      <c r="W991" s="24"/>
      <c r="X991" s="24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  <c r="AI991" s="22"/>
      <c r="AJ991" s="22"/>
      <c r="AK991" s="22"/>
      <c r="AL991" s="22"/>
      <c r="AM991" s="22"/>
      <c r="AN991" s="22"/>
      <c r="AO991" s="22"/>
      <c r="AP991" s="22"/>
      <c r="AQ991" s="22"/>
      <c r="AR991" s="22"/>
      <c r="AS991" s="22"/>
      <c r="AT991" s="22"/>
      <c r="AU991" s="22"/>
      <c r="AV991" s="22"/>
      <c r="AW991" s="22"/>
      <c r="AX991" s="22"/>
      <c r="AY991" s="22"/>
      <c r="AZ991" s="22"/>
      <c r="BA991" s="22"/>
      <c r="BB991" s="22"/>
      <c r="BC991" s="22"/>
      <c r="BD991" s="22"/>
      <c r="BE991" s="22"/>
      <c r="BF991" s="22"/>
      <c r="BG991" s="22"/>
      <c r="BH991" s="22"/>
      <c r="BI991" s="22"/>
    </row>
    <row r="992">
      <c r="A992" s="25"/>
      <c r="B992" s="50"/>
      <c r="C992" s="56"/>
      <c r="D992" s="120"/>
      <c r="E992" s="53"/>
      <c r="H992" s="106"/>
      <c r="I992" s="72"/>
      <c r="J992" s="21"/>
      <c r="K992" s="21"/>
      <c r="L992" s="21"/>
      <c r="M992" s="22"/>
      <c r="N992" s="22"/>
      <c r="O992" s="22"/>
      <c r="P992" s="22"/>
      <c r="Q992" s="22"/>
      <c r="R992" s="23"/>
      <c r="S992" s="22"/>
      <c r="T992" s="22"/>
      <c r="U992" s="22"/>
      <c r="V992" s="22"/>
      <c r="W992" s="24"/>
      <c r="X992" s="24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  <c r="AI992" s="22"/>
      <c r="AJ992" s="22"/>
      <c r="AK992" s="22"/>
      <c r="AL992" s="22"/>
      <c r="AM992" s="22"/>
      <c r="AN992" s="22"/>
      <c r="AO992" s="22"/>
      <c r="AP992" s="22"/>
      <c r="AQ992" s="22"/>
      <c r="AR992" s="22"/>
      <c r="AS992" s="22"/>
      <c r="AT992" s="22"/>
      <c r="AU992" s="22"/>
      <c r="AV992" s="22"/>
      <c r="AW992" s="22"/>
      <c r="AX992" s="22"/>
      <c r="AY992" s="22"/>
      <c r="AZ992" s="22"/>
      <c r="BA992" s="22"/>
      <c r="BB992" s="22"/>
      <c r="BC992" s="22"/>
      <c r="BD992" s="22"/>
      <c r="BE992" s="22"/>
      <c r="BF992" s="22"/>
      <c r="BG992" s="22"/>
      <c r="BH992" s="22"/>
      <c r="BI992" s="22"/>
    </row>
    <row r="993">
      <c r="A993" s="25"/>
      <c r="B993" s="50"/>
      <c r="C993" s="56"/>
      <c r="D993" s="120"/>
      <c r="E993" s="53"/>
      <c r="H993" s="106"/>
      <c r="I993" s="72"/>
      <c r="J993" s="21"/>
      <c r="K993" s="21"/>
      <c r="L993" s="21"/>
      <c r="M993" s="22"/>
      <c r="N993" s="22"/>
      <c r="O993" s="22"/>
      <c r="P993" s="22"/>
      <c r="Q993" s="22"/>
      <c r="R993" s="23"/>
      <c r="S993" s="22"/>
      <c r="T993" s="22"/>
      <c r="U993" s="22"/>
      <c r="V993" s="22"/>
      <c r="W993" s="24"/>
      <c r="X993" s="24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  <c r="AI993" s="22"/>
      <c r="AJ993" s="22"/>
      <c r="AK993" s="22"/>
      <c r="AL993" s="22"/>
      <c r="AM993" s="22"/>
      <c r="AN993" s="22"/>
      <c r="AO993" s="22"/>
      <c r="AP993" s="22"/>
      <c r="AQ993" s="22"/>
      <c r="AR993" s="22"/>
      <c r="AS993" s="22"/>
      <c r="AT993" s="22"/>
      <c r="AU993" s="22"/>
      <c r="AV993" s="22"/>
      <c r="AW993" s="22"/>
      <c r="AX993" s="22"/>
      <c r="AY993" s="22"/>
      <c r="AZ993" s="22"/>
      <c r="BA993" s="22"/>
      <c r="BB993" s="22"/>
      <c r="BC993" s="22"/>
      <c r="BD993" s="22"/>
      <c r="BE993" s="22"/>
      <c r="BF993" s="22"/>
      <c r="BG993" s="22"/>
      <c r="BH993" s="22"/>
      <c r="BI993" s="22"/>
    </row>
    <row r="994">
      <c r="A994" s="25"/>
      <c r="B994" s="50"/>
      <c r="C994" s="56"/>
      <c r="D994" s="120"/>
      <c r="E994" s="53"/>
      <c r="H994" s="106"/>
      <c r="I994" s="72"/>
      <c r="J994" s="21"/>
      <c r="K994" s="21"/>
      <c r="L994" s="21"/>
      <c r="M994" s="22"/>
      <c r="N994" s="22"/>
      <c r="O994" s="22"/>
      <c r="P994" s="22"/>
      <c r="Q994" s="22"/>
      <c r="R994" s="23"/>
      <c r="S994" s="22"/>
      <c r="T994" s="22"/>
      <c r="U994" s="22"/>
      <c r="V994" s="22"/>
      <c r="W994" s="24"/>
      <c r="X994" s="24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  <c r="AI994" s="22"/>
      <c r="AJ994" s="22"/>
      <c r="AK994" s="22"/>
      <c r="AL994" s="22"/>
      <c r="AM994" s="22"/>
      <c r="AN994" s="22"/>
      <c r="AO994" s="22"/>
      <c r="AP994" s="22"/>
      <c r="AQ994" s="22"/>
      <c r="AR994" s="22"/>
      <c r="AS994" s="22"/>
      <c r="AT994" s="22"/>
      <c r="AU994" s="22"/>
      <c r="AV994" s="22"/>
      <c r="AW994" s="22"/>
      <c r="AX994" s="22"/>
      <c r="AY994" s="22"/>
      <c r="AZ994" s="22"/>
      <c r="BA994" s="22"/>
      <c r="BB994" s="22"/>
      <c r="BC994" s="22"/>
      <c r="BD994" s="22"/>
      <c r="BE994" s="22"/>
      <c r="BF994" s="22"/>
      <c r="BG994" s="22"/>
      <c r="BH994" s="22"/>
      <c r="BI994" s="22"/>
    </row>
    <row r="995">
      <c r="A995" s="25"/>
      <c r="B995" s="50"/>
      <c r="C995" s="56"/>
      <c r="D995" s="120"/>
      <c r="E995" s="53"/>
      <c r="H995" s="106"/>
      <c r="I995" s="72"/>
      <c r="J995" s="21"/>
      <c r="K995" s="21"/>
      <c r="L995" s="21"/>
      <c r="M995" s="22"/>
      <c r="N995" s="22"/>
      <c r="O995" s="22"/>
      <c r="P995" s="22"/>
      <c r="Q995" s="22"/>
      <c r="R995" s="23"/>
      <c r="S995" s="22"/>
      <c r="T995" s="22"/>
      <c r="U995" s="22"/>
      <c r="V995" s="22"/>
      <c r="W995" s="24"/>
      <c r="X995" s="24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  <c r="AI995" s="22"/>
      <c r="AJ995" s="22"/>
      <c r="AK995" s="22"/>
      <c r="AL995" s="22"/>
      <c r="AM995" s="22"/>
      <c r="AN995" s="22"/>
      <c r="AO995" s="22"/>
      <c r="AP995" s="22"/>
      <c r="AQ995" s="22"/>
      <c r="AR995" s="22"/>
      <c r="AS995" s="22"/>
      <c r="AT995" s="22"/>
      <c r="AU995" s="22"/>
      <c r="AV995" s="22"/>
      <c r="AW995" s="22"/>
      <c r="AX995" s="22"/>
      <c r="AY995" s="22"/>
      <c r="AZ995" s="22"/>
      <c r="BA995" s="22"/>
      <c r="BB995" s="22"/>
      <c r="BC995" s="22"/>
      <c r="BD995" s="22"/>
      <c r="BE995" s="22"/>
      <c r="BF995" s="22"/>
      <c r="BG995" s="22"/>
      <c r="BH995" s="22"/>
      <c r="BI995" s="22"/>
    </row>
    <row r="996">
      <c r="A996" s="25"/>
      <c r="B996" s="50"/>
      <c r="C996" s="56"/>
      <c r="D996" s="120"/>
      <c r="E996" s="53"/>
      <c r="H996" s="106"/>
      <c r="I996" s="72"/>
      <c r="J996" s="21"/>
      <c r="K996" s="21"/>
      <c r="L996" s="21"/>
      <c r="M996" s="22"/>
      <c r="N996" s="22"/>
      <c r="O996" s="22"/>
      <c r="P996" s="22"/>
      <c r="Q996" s="22"/>
      <c r="R996" s="23"/>
      <c r="S996" s="22"/>
      <c r="T996" s="22"/>
      <c r="U996" s="22"/>
      <c r="V996" s="22"/>
      <c r="W996" s="24"/>
      <c r="X996" s="24"/>
      <c r="Y996" s="22"/>
      <c r="Z996" s="22"/>
      <c r="AA996" s="22"/>
      <c r="AB996" s="22"/>
      <c r="AC996" s="22"/>
      <c r="AD996" s="22"/>
      <c r="AE996" s="22"/>
      <c r="AF996" s="22"/>
      <c r="AG996" s="22"/>
      <c r="AH996" s="22"/>
      <c r="AI996" s="22"/>
      <c r="AJ996" s="22"/>
      <c r="AK996" s="22"/>
      <c r="AL996" s="22"/>
      <c r="AM996" s="22"/>
      <c r="AN996" s="22"/>
      <c r="AO996" s="22"/>
      <c r="AP996" s="22"/>
      <c r="AQ996" s="22"/>
      <c r="AR996" s="22"/>
      <c r="AS996" s="22"/>
      <c r="AT996" s="22"/>
      <c r="AU996" s="22"/>
      <c r="AV996" s="22"/>
      <c r="AW996" s="22"/>
      <c r="AX996" s="22"/>
      <c r="AY996" s="22"/>
      <c r="AZ996" s="22"/>
      <c r="BA996" s="22"/>
      <c r="BB996" s="22"/>
      <c r="BC996" s="22"/>
      <c r="BD996" s="22"/>
      <c r="BE996" s="22"/>
      <c r="BF996" s="22"/>
      <c r="BG996" s="22"/>
      <c r="BH996" s="22"/>
      <c r="BI996" s="22"/>
    </row>
    <row r="997">
      <c r="A997" s="25"/>
      <c r="B997" s="50"/>
      <c r="C997" s="56"/>
      <c r="D997" s="120"/>
      <c r="E997" s="53"/>
      <c r="H997" s="106"/>
      <c r="I997" s="72"/>
      <c r="J997" s="21"/>
      <c r="K997" s="21"/>
      <c r="L997" s="21"/>
      <c r="M997" s="22"/>
      <c r="N997" s="22"/>
      <c r="O997" s="22"/>
      <c r="P997" s="22"/>
      <c r="Q997" s="22"/>
      <c r="R997" s="23"/>
      <c r="S997" s="22"/>
      <c r="T997" s="22"/>
      <c r="U997" s="22"/>
      <c r="V997" s="22"/>
      <c r="W997" s="24"/>
      <c r="X997" s="24"/>
      <c r="Y997" s="22"/>
      <c r="Z997" s="22"/>
      <c r="AA997" s="22"/>
      <c r="AB997" s="22"/>
      <c r="AC997" s="22"/>
      <c r="AD997" s="22"/>
      <c r="AE997" s="22"/>
      <c r="AF997" s="22"/>
      <c r="AG997" s="22"/>
      <c r="AH997" s="22"/>
      <c r="AI997" s="22"/>
      <c r="AJ997" s="22"/>
      <c r="AK997" s="22"/>
      <c r="AL997" s="22"/>
      <c r="AM997" s="22"/>
      <c r="AN997" s="22"/>
      <c r="AO997" s="22"/>
      <c r="AP997" s="22"/>
      <c r="AQ997" s="22"/>
      <c r="AR997" s="22"/>
      <c r="AS997" s="22"/>
      <c r="AT997" s="22"/>
      <c r="AU997" s="22"/>
      <c r="AV997" s="22"/>
      <c r="AW997" s="22"/>
      <c r="AX997" s="22"/>
      <c r="AY997" s="22"/>
      <c r="AZ997" s="22"/>
      <c r="BA997" s="22"/>
      <c r="BB997" s="22"/>
      <c r="BC997" s="22"/>
      <c r="BD997" s="22"/>
      <c r="BE997" s="22"/>
      <c r="BF997" s="22"/>
      <c r="BG997" s="22"/>
      <c r="BH997" s="22"/>
      <c r="BI997" s="22"/>
    </row>
    <row r="998">
      <c r="A998" s="25"/>
      <c r="B998" s="50"/>
      <c r="C998" s="56"/>
      <c r="D998" s="120"/>
      <c r="E998" s="53"/>
      <c r="H998" s="106"/>
      <c r="I998" s="72"/>
      <c r="J998" s="21"/>
      <c r="K998" s="21"/>
      <c r="L998" s="21"/>
      <c r="M998" s="22"/>
      <c r="N998" s="22"/>
      <c r="O998" s="22"/>
      <c r="P998" s="22"/>
      <c r="Q998" s="22"/>
      <c r="R998" s="23"/>
      <c r="S998" s="22"/>
      <c r="T998" s="22"/>
      <c r="U998" s="22"/>
      <c r="V998" s="22"/>
      <c r="W998" s="24"/>
      <c r="X998" s="24"/>
      <c r="Y998" s="22"/>
      <c r="Z998" s="22"/>
      <c r="AA998" s="22"/>
      <c r="AB998" s="22"/>
      <c r="AC998" s="22"/>
      <c r="AD998" s="22"/>
      <c r="AE998" s="22"/>
      <c r="AF998" s="22"/>
      <c r="AG998" s="22"/>
      <c r="AH998" s="22"/>
      <c r="AI998" s="22"/>
      <c r="AJ998" s="22"/>
      <c r="AK998" s="22"/>
      <c r="AL998" s="22"/>
      <c r="AM998" s="22"/>
      <c r="AN998" s="22"/>
      <c r="AO998" s="22"/>
      <c r="AP998" s="22"/>
      <c r="AQ998" s="22"/>
      <c r="AR998" s="22"/>
      <c r="AS998" s="22"/>
      <c r="AT998" s="22"/>
      <c r="AU998" s="22"/>
      <c r="AV998" s="22"/>
      <c r="AW998" s="22"/>
      <c r="AX998" s="22"/>
      <c r="AY998" s="22"/>
      <c r="AZ998" s="22"/>
      <c r="BA998" s="22"/>
      <c r="BB998" s="22"/>
      <c r="BC998" s="22"/>
      <c r="BD998" s="22"/>
      <c r="BE998" s="22"/>
      <c r="BF998" s="22"/>
      <c r="BG998" s="22"/>
      <c r="BH998" s="22"/>
      <c r="BI998" s="22"/>
    </row>
    <row r="999">
      <c r="A999" s="25"/>
      <c r="B999" s="50"/>
      <c r="C999" s="56"/>
      <c r="D999" s="120"/>
      <c r="E999" s="53"/>
      <c r="H999" s="106"/>
      <c r="I999" s="72"/>
      <c r="J999" s="21"/>
      <c r="K999" s="21"/>
      <c r="L999" s="21"/>
      <c r="M999" s="22"/>
      <c r="N999" s="22"/>
      <c r="O999" s="22"/>
      <c r="P999" s="22"/>
      <c r="Q999" s="22"/>
      <c r="R999" s="23"/>
      <c r="S999" s="22"/>
      <c r="T999" s="22"/>
      <c r="U999" s="22"/>
      <c r="V999" s="22"/>
      <c r="W999" s="24"/>
      <c r="X999" s="24"/>
      <c r="Y999" s="22"/>
      <c r="Z999" s="22"/>
      <c r="AA999" s="22"/>
      <c r="AB999" s="22"/>
      <c r="AC999" s="22"/>
      <c r="AD999" s="22"/>
      <c r="AE999" s="22"/>
      <c r="AF999" s="22"/>
      <c r="AG999" s="22"/>
      <c r="AH999" s="22"/>
      <c r="AI999" s="22"/>
      <c r="AJ999" s="22"/>
      <c r="AK999" s="22"/>
      <c r="AL999" s="22"/>
      <c r="AM999" s="22"/>
      <c r="AN999" s="22"/>
      <c r="AO999" s="22"/>
      <c r="AP999" s="22"/>
      <c r="AQ999" s="22"/>
      <c r="AR999" s="22"/>
      <c r="AS999" s="22"/>
      <c r="AT999" s="22"/>
      <c r="AU999" s="22"/>
      <c r="AV999" s="22"/>
      <c r="AW999" s="22"/>
      <c r="AX999" s="22"/>
      <c r="AY999" s="22"/>
      <c r="AZ999" s="22"/>
      <c r="BA999" s="22"/>
      <c r="BB999" s="22"/>
      <c r="BC999" s="22"/>
      <c r="BD999" s="22"/>
      <c r="BE999" s="22"/>
      <c r="BF999" s="22"/>
      <c r="BG999" s="22"/>
      <c r="BH999" s="22"/>
      <c r="BI999" s="22"/>
    </row>
    <row r="1000">
      <c r="A1000" s="25"/>
      <c r="B1000" s="50"/>
      <c r="C1000" s="56"/>
      <c r="D1000" s="120"/>
      <c r="E1000" s="53"/>
      <c r="H1000" s="106"/>
      <c r="I1000" s="72"/>
      <c r="J1000" s="21"/>
      <c r="K1000" s="21"/>
      <c r="L1000" s="21"/>
      <c r="M1000" s="22"/>
      <c r="N1000" s="22"/>
      <c r="O1000" s="22"/>
      <c r="P1000" s="22"/>
      <c r="Q1000" s="22"/>
      <c r="R1000" s="23"/>
      <c r="S1000" s="22"/>
      <c r="T1000" s="22"/>
      <c r="U1000" s="22"/>
      <c r="V1000" s="22"/>
      <c r="W1000" s="24"/>
      <c r="X1000" s="24"/>
      <c r="Y1000" s="22"/>
      <c r="Z1000" s="22"/>
      <c r="AA1000" s="22"/>
      <c r="AB1000" s="22"/>
      <c r="AC1000" s="22"/>
      <c r="AD1000" s="22"/>
      <c r="AE1000" s="22"/>
      <c r="AF1000" s="22"/>
      <c r="AG1000" s="22"/>
      <c r="AH1000" s="22"/>
      <c r="AI1000" s="22"/>
      <c r="AJ1000" s="22"/>
      <c r="AK1000" s="22"/>
      <c r="AL1000" s="22"/>
      <c r="AM1000" s="22"/>
      <c r="AN1000" s="22"/>
      <c r="AO1000" s="22"/>
      <c r="AP1000" s="22"/>
      <c r="AQ1000" s="22"/>
      <c r="AR1000" s="22"/>
      <c r="AS1000" s="22"/>
      <c r="AT1000" s="22"/>
      <c r="AU1000" s="22"/>
      <c r="AV1000" s="22"/>
      <c r="AW1000" s="22"/>
      <c r="AX1000" s="22"/>
      <c r="AY1000" s="22"/>
      <c r="AZ1000" s="22"/>
      <c r="BA1000" s="22"/>
      <c r="BB1000" s="22"/>
      <c r="BC1000" s="22"/>
      <c r="BD1000" s="22"/>
      <c r="BE1000" s="22"/>
      <c r="BF1000" s="22"/>
      <c r="BG1000" s="22"/>
      <c r="BH1000" s="22"/>
      <c r="BI1000" s="22"/>
    </row>
    <row r="1001">
      <c r="A1001" s="25"/>
      <c r="B1001" s="50"/>
      <c r="C1001" s="56"/>
      <c r="D1001" s="120"/>
      <c r="E1001" s="53"/>
      <c r="H1001" s="106"/>
      <c r="I1001" s="72"/>
      <c r="J1001" s="21"/>
      <c r="K1001" s="21"/>
      <c r="L1001" s="21"/>
      <c r="M1001" s="22"/>
      <c r="N1001" s="22"/>
      <c r="O1001" s="22"/>
      <c r="P1001" s="22"/>
      <c r="Q1001" s="22"/>
      <c r="R1001" s="23"/>
      <c r="S1001" s="22"/>
      <c r="T1001" s="22"/>
      <c r="U1001" s="22"/>
      <c r="V1001" s="22"/>
      <c r="W1001" s="24"/>
      <c r="X1001" s="24"/>
      <c r="Y1001" s="22"/>
      <c r="Z1001" s="22"/>
      <c r="AA1001" s="22"/>
      <c r="AB1001" s="22"/>
      <c r="AC1001" s="22"/>
      <c r="AD1001" s="22"/>
      <c r="AE1001" s="22"/>
      <c r="AF1001" s="22"/>
      <c r="AG1001" s="22"/>
      <c r="AH1001" s="22"/>
      <c r="AI1001" s="22"/>
      <c r="AJ1001" s="22"/>
      <c r="AK1001" s="22"/>
      <c r="AL1001" s="22"/>
      <c r="AM1001" s="22"/>
      <c r="AN1001" s="22"/>
      <c r="AO1001" s="22"/>
      <c r="AP1001" s="22"/>
      <c r="AQ1001" s="22"/>
      <c r="AR1001" s="22"/>
      <c r="AS1001" s="22"/>
      <c r="AT1001" s="22"/>
      <c r="AU1001" s="22"/>
      <c r="AV1001" s="22"/>
      <c r="AW1001" s="22"/>
      <c r="AX1001" s="22"/>
      <c r="AY1001" s="22"/>
      <c r="AZ1001" s="22"/>
      <c r="BA1001" s="22"/>
      <c r="BB1001" s="22"/>
      <c r="BC1001" s="22"/>
      <c r="BD1001" s="22"/>
      <c r="BE1001" s="22"/>
      <c r="BF1001" s="22"/>
      <c r="BG1001" s="22"/>
      <c r="BH1001" s="22"/>
      <c r="BI1001" s="22"/>
    </row>
    <row r="1002">
      <c r="A1002" s="25"/>
      <c r="B1002" s="50"/>
      <c r="C1002" s="56"/>
      <c r="D1002" s="120"/>
      <c r="E1002" s="53"/>
      <c r="H1002" s="106"/>
      <c r="I1002" s="72"/>
      <c r="J1002" s="21"/>
      <c r="K1002" s="21"/>
      <c r="L1002" s="21"/>
      <c r="M1002" s="22"/>
      <c r="N1002" s="22"/>
      <c r="O1002" s="22"/>
      <c r="P1002" s="22"/>
      <c r="Q1002" s="22"/>
      <c r="R1002" s="23"/>
      <c r="S1002" s="22"/>
      <c r="T1002" s="22"/>
      <c r="U1002" s="22"/>
      <c r="V1002" s="22"/>
      <c r="W1002" s="24"/>
      <c r="X1002" s="24"/>
      <c r="Y1002" s="22"/>
      <c r="Z1002" s="22"/>
      <c r="AA1002" s="22"/>
      <c r="AB1002" s="22"/>
      <c r="AC1002" s="22"/>
      <c r="AD1002" s="22"/>
      <c r="AE1002" s="22"/>
      <c r="AF1002" s="22"/>
      <c r="AG1002" s="22"/>
      <c r="AH1002" s="22"/>
      <c r="AI1002" s="22"/>
      <c r="AJ1002" s="22"/>
      <c r="AK1002" s="22"/>
      <c r="AL1002" s="22"/>
      <c r="AM1002" s="22"/>
      <c r="AN1002" s="22"/>
      <c r="AO1002" s="22"/>
      <c r="AP1002" s="22"/>
      <c r="AQ1002" s="22"/>
      <c r="AR1002" s="22"/>
      <c r="AS1002" s="22"/>
      <c r="AT1002" s="22"/>
      <c r="AU1002" s="22"/>
      <c r="AV1002" s="22"/>
      <c r="AW1002" s="22"/>
      <c r="AX1002" s="22"/>
      <c r="AY1002" s="22"/>
      <c r="AZ1002" s="22"/>
      <c r="BA1002" s="22"/>
      <c r="BB1002" s="22"/>
      <c r="BC1002" s="22"/>
      <c r="BD1002" s="22"/>
      <c r="BE1002" s="22"/>
      <c r="BF1002" s="22"/>
      <c r="BG1002" s="22"/>
      <c r="BH1002" s="22"/>
      <c r="BI1002" s="22"/>
    </row>
    <row r="1003">
      <c r="A1003" s="25"/>
      <c r="B1003" s="50"/>
      <c r="C1003" s="56"/>
      <c r="D1003" s="120"/>
      <c r="E1003" s="53"/>
      <c r="H1003" s="106"/>
      <c r="I1003" s="72"/>
      <c r="J1003" s="21"/>
      <c r="K1003" s="21"/>
      <c r="L1003" s="21"/>
      <c r="M1003" s="22"/>
      <c r="N1003" s="22"/>
      <c r="O1003" s="22"/>
      <c r="P1003" s="22"/>
      <c r="Q1003" s="22"/>
      <c r="R1003" s="23"/>
      <c r="S1003" s="22"/>
      <c r="T1003" s="22"/>
      <c r="U1003" s="22"/>
      <c r="V1003" s="22"/>
      <c r="W1003" s="24"/>
      <c r="X1003" s="24"/>
      <c r="Y1003" s="22"/>
      <c r="Z1003" s="22"/>
      <c r="AA1003" s="22"/>
      <c r="AB1003" s="22"/>
      <c r="AC1003" s="22"/>
      <c r="AD1003" s="22"/>
      <c r="AE1003" s="22"/>
      <c r="AF1003" s="22"/>
      <c r="AG1003" s="22"/>
      <c r="AH1003" s="22"/>
      <c r="AI1003" s="22"/>
      <c r="AJ1003" s="22"/>
      <c r="AK1003" s="22"/>
      <c r="AL1003" s="22"/>
      <c r="AM1003" s="22"/>
      <c r="AN1003" s="22"/>
      <c r="AO1003" s="22"/>
      <c r="AP1003" s="22"/>
      <c r="AQ1003" s="22"/>
      <c r="AR1003" s="22"/>
      <c r="AS1003" s="22"/>
      <c r="AT1003" s="22"/>
      <c r="AU1003" s="22"/>
      <c r="AV1003" s="22"/>
      <c r="AW1003" s="22"/>
      <c r="AX1003" s="22"/>
      <c r="AY1003" s="22"/>
      <c r="AZ1003" s="22"/>
      <c r="BA1003" s="22"/>
      <c r="BB1003" s="22"/>
      <c r="BC1003" s="22"/>
      <c r="BD1003" s="22"/>
      <c r="BE1003" s="22"/>
      <c r="BF1003" s="22"/>
      <c r="BG1003" s="22"/>
      <c r="BH1003" s="22"/>
      <c r="BI1003" s="22"/>
    </row>
    <row r="1004">
      <c r="A1004" s="25"/>
      <c r="B1004" s="50"/>
      <c r="C1004" s="56"/>
      <c r="D1004" s="120"/>
      <c r="E1004" s="53"/>
      <c r="H1004" s="106"/>
      <c r="I1004" s="72"/>
      <c r="J1004" s="21"/>
      <c r="K1004" s="21"/>
      <c r="L1004" s="21"/>
      <c r="M1004" s="22"/>
      <c r="N1004" s="22"/>
      <c r="O1004" s="22"/>
      <c r="P1004" s="22"/>
      <c r="Q1004" s="22"/>
      <c r="R1004" s="23"/>
      <c r="S1004" s="22"/>
      <c r="T1004" s="22"/>
      <c r="U1004" s="22"/>
      <c r="V1004" s="22"/>
      <c r="W1004" s="24"/>
      <c r="X1004" s="24"/>
      <c r="Y1004" s="22"/>
      <c r="Z1004" s="22"/>
      <c r="AA1004" s="22"/>
      <c r="AB1004" s="22"/>
      <c r="AC1004" s="22"/>
      <c r="AD1004" s="22"/>
      <c r="AE1004" s="22"/>
      <c r="AF1004" s="22"/>
      <c r="AG1004" s="22"/>
      <c r="AH1004" s="22"/>
      <c r="AI1004" s="22"/>
      <c r="AJ1004" s="22"/>
      <c r="AK1004" s="22"/>
      <c r="AL1004" s="22"/>
      <c r="AM1004" s="22"/>
      <c r="AN1004" s="22"/>
      <c r="AO1004" s="22"/>
      <c r="AP1004" s="22"/>
      <c r="AQ1004" s="22"/>
      <c r="AR1004" s="22"/>
      <c r="AS1004" s="22"/>
      <c r="AT1004" s="22"/>
      <c r="AU1004" s="22"/>
      <c r="AV1004" s="22"/>
      <c r="AW1004" s="22"/>
      <c r="AX1004" s="22"/>
      <c r="AY1004" s="22"/>
      <c r="AZ1004" s="22"/>
      <c r="BA1004" s="22"/>
      <c r="BB1004" s="22"/>
      <c r="BC1004" s="22"/>
      <c r="BD1004" s="22"/>
      <c r="BE1004" s="22"/>
      <c r="BF1004" s="22"/>
      <c r="BG1004" s="22"/>
      <c r="BH1004" s="22"/>
      <c r="BI1004" s="22"/>
    </row>
    <row r="1005">
      <c r="A1005" s="25"/>
      <c r="B1005" s="50"/>
      <c r="C1005" s="56"/>
      <c r="D1005" s="120"/>
      <c r="E1005" s="53"/>
      <c r="H1005" s="106"/>
      <c r="I1005" s="72"/>
      <c r="J1005" s="21"/>
      <c r="K1005" s="21"/>
      <c r="L1005" s="21"/>
      <c r="M1005" s="22"/>
      <c r="N1005" s="22"/>
      <c r="O1005" s="22"/>
      <c r="P1005" s="22"/>
      <c r="Q1005" s="22"/>
      <c r="R1005" s="23"/>
      <c r="S1005" s="22"/>
      <c r="T1005" s="22"/>
      <c r="U1005" s="22"/>
      <c r="V1005" s="22"/>
      <c r="W1005" s="24"/>
      <c r="X1005" s="24"/>
      <c r="Y1005" s="22"/>
      <c r="Z1005" s="22"/>
      <c r="AA1005" s="22"/>
      <c r="AB1005" s="22"/>
      <c r="AC1005" s="22"/>
      <c r="AD1005" s="22"/>
      <c r="AE1005" s="22"/>
      <c r="AF1005" s="22"/>
      <c r="AG1005" s="22"/>
      <c r="AH1005" s="22"/>
      <c r="AI1005" s="22"/>
      <c r="AJ1005" s="22"/>
      <c r="AK1005" s="22"/>
      <c r="AL1005" s="22"/>
      <c r="AM1005" s="22"/>
      <c r="AN1005" s="22"/>
      <c r="AO1005" s="22"/>
      <c r="AP1005" s="22"/>
      <c r="AQ1005" s="22"/>
      <c r="AR1005" s="22"/>
      <c r="AS1005" s="22"/>
      <c r="AT1005" s="22"/>
      <c r="AU1005" s="22"/>
      <c r="AV1005" s="22"/>
      <c r="AW1005" s="22"/>
      <c r="AX1005" s="22"/>
      <c r="AY1005" s="22"/>
      <c r="AZ1005" s="22"/>
      <c r="BA1005" s="22"/>
      <c r="BB1005" s="22"/>
      <c r="BC1005" s="22"/>
      <c r="BD1005" s="22"/>
      <c r="BE1005" s="22"/>
      <c r="BF1005" s="22"/>
      <c r="BG1005" s="22"/>
      <c r="BH1005" s="22"/>
      <c r="BI1005" s="22"/>
    </row>
    <row r="1006">
      <c r="A1006" s="25"/>
      <c r="B1006" s="50"/>
      <c r="C1006" s="56"/>
      <c r="D1006" s="120"/>
      <c r="E1006" s="53"/>
      <c r="H1006" s="106"/>
      <c r="I1006" s="72"/>
      <c r="J1006" s="21"/>
      <c r="K1006" s="21"/>
      <c r="L1006" s="21"/>
      <c r="M1006" s="22"/>
      <c r="N1006" s="22"/>
      <c r="O1006" s="22"/>
      <c r="P1006" s="22"/>
      <c r="Q1006" s="22"/>
      <c r="R1006" s="23"/>
      <c r="S1006" s="22"/>
      <c r="T1006" s="22"/>
      <c r="U1006" s="22"/>
      <c r="V1006" s="22"/>
      <c r="W1006" s="24"/>
      <c r="X1006" s="24"/>
      <c r="Y1006" s="22"/>
      <c r="Z1006" s="22"/>
      <c r="AA1006" s="22"/>
      <c r="AB1006" s="22"/>
      <c r="AC1006" s="22"/>
      <c r="AD1006" s="22"/>
      <c r="AE1006" s="22"/>
      <c r="AF1006" s="22"/>
      <c r="AG1006" s="22"/>
      <c r="AH1006" s="22"/>
      <c r="AI1006" s="22"/>
      <c r="AJ1006" s="22"/>
      <c r="AK1006" s="22"/>
      <c r="AL1006" s="22"/>
      <c r="AM1006" s="22"/>
      <c r="AN1006" s="22"/>
      <c r="AO1006" s="22"/>
      <c r="AP1006" s="22"/>
      <c r="AQ1006" s="22"/>
      <c r="AR1006" s="22"/>
      <c r="AS1006" s="22"/>
      <c r="AT1006" s="22"/>
      <c r="AU1006" s="22"/>
      <c r="AV1006" s="22"/>
      <c r="AW1006" s="22"/>
      <c r="AX1006" s="22"/>
      <c r="AY1006" s="22"/>
      <c r="AZ1006" s="22"/>
      <c r="BA1006" s="22"/>
      <c r="BB1006" s="22"/>
      <c r="BC1006" s="22"/>
      <c r="BD1006" s="22"/>
      <c r="BE1006" s="22"/>
      <c r="BF1006" s="22"/>
      <c r="BG1006" s="22"/>
      <c r="BH1006" s="22"/>
      <c r="BI1006" s="22"/>
    </row>
    <row r="1007">
      <c r="A1007" s="25"/>
      <c r="B1007" s="50"/>
      <c r="C1007" s="56"/>
      <c r="D1007" s="120"/>
      <c r="E1007" s="53"/>
      <c r="H1007" s="106"/>
      <c r="I1007" s="72"/>
      <c r="J1007" s="21"/>
      <c r="K1007" s="21"/>
      <c r="L1007" s="21"/>
      <c r="M1007" s="22"/>
      <c r="N1007" s="22"/>
      <c r="O1007" s="22"/>
      <c r="P1007" s="22"/>
      <c r="Q1007" s="22"/>
      <c r="R1007" s="23"/>
      <c r="S1007" s="22"/>
      <c r="T1007" s="22"/>
      <c r="U1007" s="22"/>
      <c r="V1007" s="22"/>
      <c r="W1007" s="24"/>
      <c r="X1007" s="24"/>
      <c r="Y1007" s="22"/>
      <c r="Z1007" s="22"/>
      <c r="AA1007" s="22"/>
      <c r="AB1007" s="22"/>
      <c r="AC1007" s="22"/>
      <c r="AD1007" s="22"/>
      <c r="AE1007" s="22"/>
      <c r="AF1007" s="22"/>
      <c r="AG1007" s="22"/>
      <c r="AH1007" s="22"/>
      <c r="AI1007" s="22"/>
      <c r="AJ1007" s="22"/>
      <c r="AK1007" s="22"/>
      <c r="AL1007" s="22"/>
      <c r="AM1007" s="22"/>
      <c r="AN1007" s="22"/>
      <c r="AO1007" s="22"/>
      <c r="AP1007" s="22"/>
      <c r="AQ1007" s="22"/>
      <c r="AR1007" s="22"/>
      <c r="AS1007" s="22"/>
      <c r="AT1007" s="22"/>
      <c r="AU1007" s="22"/>
      <c r="AV1007" s="22"/>
      <c r="AW1007" s="22"/>
      <c r="AX1007" s="22"/>
      <c r="AY1007" s="22"/>
      <c r="AZ1007" s="22"/>
      <c r="BA1007" s="22"/>
      <c r="BB1007" s="22"/>
      <c r="BC1007" s="22"/>
      <c r="BD1007" s="22"/>
      <c r="BE1007" s="22"/>
      <c r="BF1007" s="22"/>
      <c r="BG1007" s="22"/>
      <c r="BH1007" s="22"/>
      <c r="BI1007" s="22"/>
    </row>
    <row r="1008">
      <c r="A1008" s="25"/>
      <c r="B1008" s="50"/>
      <c r="C1008" s="56"/>
      <c r="D1008" s="120"/>
      <c r="E1008" s="53"/>
      <c r="H1008" s="106"/>
      <c r="I1008" s="72"/>
      <c r="J1008" s="21"/>
      <c r="K1008" s="21"/>
      <c r="L1008" s="21"/>
      <c r="M1008" s="22"/>
      <c r="N1008" s="22"/>
      <c r="O1008" s="22"/>
      <c r="P1008" s="22"/>
      <c r="Q1008" s="22"/>
      <c r="R1008" s="23"/>
      <c r="S1008" s="22"/>
      <c r="T1008" s="22"/>
      <c r="U1008" s="22"/>
      <c r="V1008" s="22"/>
      <c r="W1008" s="24"/>
      <c r="X1008" s="24"/>
      <c r="Y1008" s="22"/>
      <c r="Z1008" s="22"/>
      <c r="AA1008" s="22"/>
      <c r="AB1008" s="22"/>
      <c r="AC1008" s="22"/>
      <c r="AD1008" s="22"/>
      <c r="AE1008" s="22"/>
      <c r="AF1008" s="22"/>
      <c r="AG1008" s="22"/>
      <c r="AH1008" s="22"/>
      <c r="AI1008" s="22"/>
      <c r="AJ1008" s="22"/>
      <c r="AK1008" s="22"/>
      <c r="AL1008" s="22"/>
      <c r="AM1008" s="22"/>
      <c r="AN1008" s="22"/>
      <c r="AO1008" s="22"/>
      <c r="AP1008" s="22"/>
      <c r="AQ1008" s="22"/>
      <c r="AR1008" s="22"/>
      <c r="AS1008" s="22"/>
      <c r="AT1008" s="22"/>
      <c r="AU1008" s="22"/>
      <c r="AV1008" s="22"/>
      <c r="AW1008" s="22"/>
      <c r="AX1008" s="22"/>
      <c r="AY1008" s="22"/>
      <c r="AZ1008" s="22"/>
      <c r="BA1008" s="22"/>
      <c r="BB1008" s="22"/>
      <c r="BC1008" s="22"/>
      <c r="BD1008" s="22"/>
      <c r="BE1008" s="22"/>
      <c r="BF1008" s="22"/>
      <c r="BG1008" s="22"/>
      <c r="BH1008" s="22"/>
      <c r="BI1008" s="22"/>
    </row>
    <row r="1009">
      <c r="A1009" s="25"/>
      <c r="B1009" s="50"/>
      <c r="C1009" s="56"/>
      <c r="D1009" s="120"/>
      <c r="E1009" s="53"/>
      <c r="H1009" s="106"/>
      <c r="I1009" s="72"/>
      <c r="J1009" s="21"/>
      <c r="K1009" s="21"/>
      <c r="L1009" s="21"/>
      <c r="M1009" s="22"/>
      <c r="N1009" s="22"/>
      <c r="O1009" s="22"/>
      <c r="P1009" s="22"/>
      <c r="Q1009" s="22"/>
      <c r="R1009" s="23"/>
      <c r="S1009" s="22"/>
      <c r="T1009" s="22"/>
      <c r="U1009" s="22"/>
      <c r="V1009" s="22"/>
      <c r="W1009" s="24"/>
      <c r="X1009" s="24"/>
      <c r="Y1009" s="22"/>
      <c r="Z1009" s="22"/>
      <c r="AA1009" s="22"/>
      <c r="AB1009" s="22"/>
      <c r="AC1009" s="22"/>
      <c r="AD1009" s="22"/>
      <c r="AE1009" s="22"/>
      <c r="AF1009" s="22"/>
      <c r="AG1009" s="22"/>
      <c r="AH1009" s="22"/>
      <c r="AI1009" s="22"/>
      <c r="AJ1009" s="22"/>
      <c r="AK1009" s="22"/>
      <c r="AL1009" s="22"/>
      <c r="AM1009" s="22"/>
      <c r="AN1009" s="22"/>
      <c r="AO1009" s="22"/>
      <c r="AP1009" s="22"/>
      <c r="AQ1009" s="22"/>
      <c r="AR1009" s="22"/>
      <c r="AS1009" s="22"/>
      <c r="AT1009" s="22"/>
      <c r="AU1009" s="22"/>
      <c r="AV1009" s="22"/>
      <c r="AW1009" s="22"/>
      <c r="AX1009" s="22"/>
      <c r="AY1009" s="22"/>
      <c r="AZ1009" s="22"/>
      <c r="BA1009" s="22"/>
      <c r="BB1009" s="22"/>
      <c r="BC1009" s="22"/>
      <c r="BD1009" s="22"/>
      <c r="BE1009" s="22"/>
      <c r="BF1009" s="22"/>
      <c r="BG1009" s="22"/>
      <c r="BH1009" s="22"/>
      <c r="BI1009" s="22"/>
    </row>
    <row r="1010">
      <c r="A1010" s="25"/>
      <c r="B1010" s="50"/>
      <c r="C1010" s="56"/>
      <c r="D1010" s="120"/>
      <c r="E1010" s="53"/>
      <c r="H1010" s="106"/>
      <c r="I1010" s="72"/>
      <c r="J1010" s="21"/>
      <c r="K1010" s="21"/>
      <c r="L1010" s="21"/>
      <c r="M1010" s="22"/>
      <c r="N1010" s="22"/>
      <c r="O1010" s="22"/>
      <c r="P1010" s="22"/>
      <c r="Q1010" s="22"/>
      <c r="R1010" s="23"/>
      <c r="S1010" s="22"/>
      <c r="T1010" s="22"/>
      <c r="U1010" s="22"/>
      <c r="V1010" s="22"/>
      <c r="W1010" s="24"/>
      <c r="X1010" s="24"/>
      <c r="Y1010" s="22"/>
      <c r="Z1010" s="22"/>
      <c r="AA1010" s="22"/>
      <c r="AB1010" s="22"/>
      <c r="AC1010" s="22"/>
      <c r="AD1010" s="22"/>
      <c r="AE1010" s="22"/>
      <c r="AF1010" s="22"/>
      <c r="AG1010" s="22"/>
      <c r="AH1010" s="22"/>
      <c r="AI1010" s="22"/>
      <c r="AJ1010" s="22"/>
      <c r="AK1010" s="22"/>
      <c r="AL1010" s="22"/>
      <c r="AM1010" s="22"/>
      <c r="AN1010" s="22"/>
      <c r="AO1010" s="22"/>
      <c r="AP1010" s="22"/>
      <c r="AQ1010" s="22"/>
      <c r="AR1010" s="22"/>
      <c r="AS1010" s="22"/>
      <c r="AT1010" s="22"/>
      <c r="AU1010" s="22"/>
      <c r="AV1010" s="22"/>
      <c r="AW1010" s="22"/>
      <c r="AX1010" s="22"/>
      <c r="AY1010" s="22"/>
      <c r="AZ1010" s="22"/>
      <c r="BA1010" s="22"/>
      <c r="BB1010" s="22"/>
      <c r="BC1010" s="22"/>
      <c r="BD1010" s="22"/>
      <c r="BE1010" s="22"/>
      <c r="BF1010" s="22"/>
      <c r="BG1010" s="22"/>
      <c r="BH1010" s="22"/>
      <c r="BI1010" s="22"/>
    </row>
    <row r="1011">
      <c r="A1011" s="25"/>
      <c r="B1011" s="50"/>
      <c r="C1011" s="56"/>
      <c r="D1011" s="120"/>
      <c r="E1011" s="53"/>
      <c r="H1011" s="106"/>
      <c r="I1011" s="72"/>
      <c r="J1011" s="21"/>
      <c r="K1011" s="21"/>
      <c r="L1011" s="21"/>
      <c r="M1011" s="22"/>
      <c r="N1011" s="22"/>
      <c r="O1011" s="22"/>
      <c r="P1011" s="22"/>
      <c r="Q1011" s="22"/>
      <c r="R1011" s="23"/>
      <c r="S1011" s="22"/>
      <c r="T1011" s="22"/>
      <c r="U1011" s="22"/>
      <c r="V1011" s="22"/>
      <c r="W1011" s="24"/>
      <c r="X1011" s="24"/>
      <c r="Y1011" s="22"/>
      <c r="Z1011" s="22"/>
      <c r="AA1011" s="22"/>
      <c r="AB1011" s="22"/>
      <c r="AC1011" s="22"/>
      <c r="AD1011" s="22"/>
      <c r="AE1011" s="22"/>
      <c r="AF1011" s="22"/>
      <c r="AG1011" s="22"/>
      <c r="AH1011" s="22"/>
      <c r="AI1011" s="22"/>
      <c r="AJ1011" s="22"/>
      <c r="AK1011" s="22"/>
      <c r="AL1011" s="22"/>
      <c r="AM1011" s="22"/>
      <c r="AN1011" s="22"/>
      <c r="AO1011" s="22"/>
      <c r="AP1011" s="22"/>
      <c r="AQ1011" s="22"/>
      <c r="AR1011" s="22"/>
      <c r="AS1011" s="22"/>
      <c r="AT1011" s="22"/>
      <c r="AU1011" s="22"/>
      <c r="AV1011" s="22"/>
      <c r="AW1011" s="22"/>
      <c r="AX1011" s="22"/>
      <c r="AY1011" s="22"/>
      <c r="AZ1011" s="22"/>
      <c r="BA1011" s="22"/>
      <c r="BB1011" s="22"/>
      <c r="BC1011" s="22"/>
      <c r="BD1011" s="22"/>
      <c r="BE1011" s="22"/>
      <c r="BF1011" s="22"/>
      <c r="BG1011" s="22"/>
      <c r="BH1011" s="22"/>
      <c r="BI1011" s="22"/>
    </row>
    <row r="1012">
      <c r="A1012" s="25"/>
      <c r="B1012" s="50"/>
      <c r="C1012" s="56"/>
      <c r="D1012" s="120"/>
      <c r="E1012" s="53"/>
      <c r="H1012" s="106"/>
      <c r="I1012" s="72"/>
      <c r="J1012" s="21"/>
      <c r="K1012" s="21"/>
      <c r="L1012" s="21"/>
      <c r="M1012" s="22"/>
      <c r="N1012" s="22"/>
      <c r="O1012" s="22"/>
      <c r="P1012" s="22"/>
      <c r="Q1012" s="22"/>
      <c r="R1012" s="23"/>
      <c r="S1012" s="22"/>
      <c r="T1012" s="22"/>
      <c r="U1012" s="22"/>
      <c r="V1012" s="22"/>
      <c r="W1012" s="24"/>
      <c r="X1012" s="24"/>
      <c r="Y1012" s="22"/>
      <c r="Z1012" s="22"/>
      <c r="AA1012" s="22"/>
      <c r="AB1012" s="22"/>
      <c r="AC1012" s="22"/>
      <c r="AD1012" s="22"/>
      <c r="AE1012" s="22"/>
      <c r="AF1012" s="22"/>
      <c r="AG1012" s="22"/>
      <c r="AH1012" s="22"/>
      <c r="AI1012" s="22"/>
      <c r="AJ1012" s="22"/>
      <c r="AK1012" s="22"/>
      <c r="AL1012" s="22"/>
      <c r="AM1012" s="22"/>
      <c r="AN1012" s="22"/>
      <c r="AO1012" s="22"/>
      <c r="AP1012" s="22"/>
      <c r="AQ1012" s="22"/>
      <c r="AR1012" s="22"/>
      <c r="AS1012" s="22"/>
      <c r="AT1012" s="22"/>
      <c r="AU1012" s="22"/>
      <c r="AV1012" s="22"/>
      <c r="AW1012" s="22"/>
      <c r="AX1012" s="22"/>
      <c r="AY1012" s="22"/>
      <c r="AZ1012" s="22"/>
      <c r="BA1012" s="22"/>
      <c r="BB1012" s="22"/>
      <c r="BC1012" s="22"/>
      <c r="BD1012" s="22"/>
      <c r="BE1012" s="22"/>
      <c r="BF1012" s="22"/>
      <c r="BG1012" s="22"/>
      <c r="BH1012" s="22"/>
      <c r="BI1012" s="22"/>
    </row>
    <row r="1013">
      <c r="A1013" s="25"/>
      <c r="B1013" s="50"/>
      <c r="C1013" s="56"/>
      <c r="D1013" s="120"/>
      <c r="E1013" s="53"/>
      <c r="H1013" s="106"/>
      <c r="I1013" s="72"/>
      <c r="J1013" s="21"/>
      <c r="K1013" s="21"/>
      <c r="L1013" s="21"/>
      <c r="M1013" s="22"/>
      <c r="N1013" s="22"/>
      <c r="O1013" s="22"/>
      <c r="P1013" s="22"/>
      <c r="Q1013" s="22"/>
      <c r="R1013" s="23"/>
      <c r="S1013" s="22"/>
      <c r="T1013" s="22"/>
      <c r="U1013" s="22"/>
      <c r="V1013" s="22"/>
      <c r="W1013" s="24"/>
      <c r="X1013" s="24"/>
      <c r="Y1013" s="22"/>
      <c r="Z1013" s="22"/>
      <c r="AA1013" s="22"/>
      <c r="AB1013" s="22"/>
      <c r="AC1013" s="22"/>
      <c r="AD1013" s="22"/>
      <c r="AE1013" s="22"/>
      <c r="AF1013" s="22"/>
      <c r="AG1013" s="22"/>
      <c r="AH1013" s="22"/>
      <c r="AI1013" s="22"/>
      <c r="AJ1013" s="22"/>
      <c r="AK1013" s="22"/>
      <c r="AL1013" s="22"/>
      <c r="AM1013" s="22"/>
      <c r="AN1013" s="22"/>
      <c r="AO1013" s="22"/>
      <c r="AP1013" s="22"/>
      <c r="AQ1013" s="22"/>
      <c r="AR1013" s="22"/>
      <c r="AS1013" s="22"/>
      <c r="AT1013" s="22"/>
      <c r="AU1013" s="22"/>
      <c r="AV1013" s="22"/>
      <c r="AW1013" s="22"/>
      <c r="AX1013" s="22"/>
      <c r="AY1013" s="22"/>
      <c r="AZ1013" s="22"/>
      <c r="BA1013" s="22"/>
      <c r="BB1013" s="22"/>
      <c r="BC1013" s="22"/>
      <c r="BD1013" s="22"/>
      <c r="BE1013" s="22"/>
      <c r="BF1013" s="22"/>
      <c r="BG1013" s="22"/>
      <c r="BH1013" s="22"/>
      <c r="BI1013" s="22"/>
    </row>
    <row r="1014">
      <c r="A1014" s="25"/>
      <c r="B1014" s="50"/>
      <c r="C1014" s="56"/>
      <c r="D1014" s="120"/>
      <c r="E1014" s="53"/>
      <c r="H1014" s="106"/>
      <c r="I1014" s="72"/>
      <c r="J1014" s="21"/>
      <c r="K1014" s="21"/>
      <c r="L1014" s="21"/>
      <c r="M1014" s="22"/>
      <c r="N1014" s="22"/>
      <c r="O1014" s="22"/>
      <c r="P1014" s="22"/>
      <c r="Q1014" s="22"/>
      <c r="R1014" s="23"/>
      <c r="S1014" s="22"/>
      <c r="T1014" s="22"/>
      <c r="U1014" s="22"/>
      <c r="V1014" s="22"/>
      <c r="W1014" s="24"/>
      <c r="X1014" s="24"/>
      <c r="Y1014" s="22"/>
      <c r="Z1014" s="22"/>
      <c r="AA1014" s="22"/>
      <c r="AB1014" s="22"/>
      <c r="AC1014" s="22"/>
      <c r="AD1014" s="22"/>
      <c r="AE1014" s="22"/>
      <c r="AF1014" s="22"/>
      <c r="AG1014" s="22"/>
      <c r="AH1014" s="22"/>
      <c r="AI1014" s="22"/>
      <c r="AJ1014" s="22"/>
      <c r="AK1014" s="22"/>
      <c r="AL1014" s="22"/>
      <c r="AM1014" s="22"/>
      <c r="AN1014" s="22"/>
      <c r="AO1014" s="22"/>
      <c r="AP1014" s="22"/>
      <c r="AQ1014" s="22"/>
      <c r="AR1014" s="22"/>
      <c r="AS1014" s="22"/>
      <c r="AT1014" s="22"/>
      <c r="AU1014" s="22"/>
      <c r="AV1014" s="22"/>
      <c r="AW1014" s="22"/>
      <c r="AX1014" s="22"/>
      <c r="AY1014" s="22"/>
      <c r="AZ1014" s="22"/>
      <c r="BA1014" s="22"/>
      <c r="BB1014" s="22"/>
      <c r="BC1014" s="22"/>
      <c r="BD1014" s="22"/>
      <c r="BE1014" s="22"/>
      <c r="BF1014" s="22"/>
      <c r="BG1014" s="22"/>
      <c r="BH1014" s="22"/>
      <c r="BI1014" s="22"/>
    </row>
    <row r="1015">
      <c r="A1015" s="25"/>
      <c r="B1015" s="50"/>
      <c r="C1015" s="56"/>
      <c r="D1015" s="120"/>
      <c r="E1015" s="53"/>
      <c r="H1015" s="106"/>
      <c r="I1015" s="72"/>
      <c r="J1015" s="21"/>
      <c r="K1015" s="21"/>
      <c r="L1015" s="21"/>
      <c r="M1015" s="22"/>
      <c r="N1015" s="22"/>
      <c r="O1015" s="22"/>
      <c r="P1015" s="22"/>
      <c r="Q1015" s="22"/>
      <c r="R1015" s="23"/>
      <c r="S1015" s="22"/>
      <c r="T1015" s="22"/>
      <c r="U1015" s="22"/>
      <c r="V1015" s="22"/>
      <c r="W1015" s="24"/>
      <c r="X1015" s="24"/>
      <c r="Y1015" s="22"/>
      <c r="Z1015" s="22"/>
      <c r="AA1015" s="22"/>
      <c r="AB1015" s="22"/>
      <c r="AC1015" s="22"/>
      <c r="AD1015" s="22"/>
      <c r="AE1015" s="22"/>
      <c r="AF1015" s="22"/>
      <c r="AG1015" s="22"/>
      <c r="AH1015" s="22"/>
      <c r="AI1015" s="22"/>
      <c r="AJ1015" s="22"/>
      <c r="AK1015" s="22"/>
      <c r="AL1015" s="22"/>
      <c r="AM1015" s="22"/>
      <c r="AN1015" s="22"/>
      <c r="AO1015" s="22"/>
      <c r="AP1015" s="22"/>
      <c r="AQ1015" s="22"/>
      <c r="AR1015" s="22"/>
      <c r="AS1015" s="22"/>
      <c r="AT1015" s="22"/>
      <c r="AU1015" s="22"/>
      <c r="AV1015" s="22"/>
      <c r="AW1015" s="22"/>
      <c r="AX1015" s="22"/>
      <c r="AY1015" s="22"/>
      <c r="AZ1015" s="22"/>
      <c r="BA1015" s="22"/>
      <c r="BB1015" s="22"/>
      <c r="BC1015" s="22"/>
      <c r="BD1015" s="22"/>
      <c r="BE1015" s="22"/>
      <c r="BF1015" s="22"/>
      <c r="BG1015" s="22"/>
      <c r="BH1015" s="22"/>
      <c r="BI1015" s="22"/>
    </row>
    <row r="1016">
      <c r="A1016" s="25"/>
      <c r="B1016" s="50"/>
      <c r="C1016" s="56"/>
      <c r="D1016" s="120"/>
      <c r="E1016" s="53"/>
      <c r="H1016" s="106"/>
      <c r="I1016" s="72"/>
      <c r="J1016" s="21"/>
      <c r="K1016" s="21"/>
      <c r="L1016" s="21"/>
      <c r="M1016" s="22"/>
      <c r="N1016" s="22"/>
      <c r="O1016" s="22"/>
      <c r="P1016" s="22"/>
      <c r="Q1016" s="22"/>
      <c r="R1016" s="23"/>
      <c r="S1016" s="22"/>
      <c r="T1016" s="22"/>
      <c r="U1016" s="22"/>
      <c r="V1016" s="22"/>
      <c r="W1016" s="24"/>
      <c r="X1016" s="24"/>
      <c r="Y1016" s="22"/>
      <c r="Z1016" s="22"/>
      <c r="AA1016" s="22"/>
      <c r="AB1016" s="22"/>
      <c r="AC1016" s="22"/>
      <c r="AD1016" s="22"/>
      <c r="AE1016" s="22"/>
      <c r="AF1016" s="22"/>
      <c r="AG1016" s="22"/>
      <c r="AH1016" s="22"/>
      <c r="AI1016" s="22"/>
      <c r="AJ1016" s="22"/>
      <c r="AK1016" s="22"/>
      <c r="AL1016" s="22"/>
      <c r="AM1016" s="22"/>
      <c r="AN1016" s="22"/>
      <c r="AO1016" s="22"/>
      <c r="AP1016" s="22"/>
      <c r="AQ1016" s="22"/>
      <c r="AR1016" s="22"/>
      <c r="AS1016" s="22"/>
      <c r="AT1016" s="22"/>
      <c r="AU1016" s="22"/>
      <c r="AV1016" s="22"/>
      <c r="AW1016" s="22"/>
      <c r="AX1016" s="22"/>
      <c r="AY1016" s="22"/>
      <c r="AZ1016" s="22"/>
      <c r="BA1016" s="22"/>
      <c r="BB1016" s="22"/>
      <c r="BC1016" s="22"/>
      <c r="BD1016" s="22"/>
      <c r="BE1016" s="22"/>
      <c r="BF1016" s="22"/>
      <c r="BG1016" s="22"/>
      <c r="BH1016" s="22"/>
      <c r="BI1016" s="22"/>
    </row>
    <row r="1017">
      <c r="A1017" s="25"/>
      <c r="B1017" s="50"/>
      <c r="C1017" s="56"/>
      <c r="D1017" s="120"/>
      <c r="E1017" s="53"/>
      <c r="H1017" s="106"/>
      <c r="I1017" s="72"/>
      <c r="J1017" s="21"/>
      <c r="K1017" s="21"/>
      <c r="L1017" s="21"/>
      <c r="M1017" s="22"/>
      <c r="N1017" s="22"/>
      <c r="O1017" s="22"/>
      <c r="P1017" s="22"/>
      <c r="Q1017" s="22"/>
      <c r="R1017" s="23"/>
      <c r="S1017" s="22"/>
      <c r="T1017" s="22"/>
      <c r="U1017" s="22"/>
      <c r="V1017" s="22"/>
      <c r="W1017" s="24"/>
      <c r="X1017" s="24"/>
      <c r="Y1017" s="22"/>
      <c r="Z1017" s="22"/>
      <c r="AA1017" s="22"/>
      <c r="AB1017" s="22"/>
      <c r="AC1017" s="22"/>
      <c r="AD1017" s="22"/>
      <c r="AE1017" s="22"/>
      <c r="AF1017" s="22"/>
      <c r="AG1017" s="22"/>
      <c r="AH1017" s="22"/>
      <c r="AI1017" s="22"/>
      <c r="AJ1017" s="22"/>
      <c r="AK1017" s="22"/>
      <c r="AL1017" s="22"/>
      <c r="AM1017" s="22"/>
      <c r="AN1017" s="22"/>
      <c r="AO1017" s="22"/>
      <c r="AP1017" s="22"/>
      <c r="AQ1017" s="22"/>
      <c r="AR1017" s="22"/>
      <c r="AS1017" s="22"/>
      <c r="AT1017" s="22"/>
      <c r="AU1017" s="22"/>
      <c r="AV1017" s="22"/>
      <c r="AW1017" s="22"/>
      <c r="AX1017" s="22"/>
      <c r="AY1017" s="22"/>
      <c r="AZ1017" s="22"/>
      <c r="BA1017" s="22"/>
      <c r="BB1017" s="22"/>
      <c r="BC1017" s="22"/>
      <c r="BD1017" s="22"/>
      <c r="BE1017" s="22"/>
      <c r="BF1017" s="22"/>
      <c r="BG1017" s="22"/>
      <c r="BH1017" s="22"/>
      <c r="BI1017" s="22"/>
    </row>
    <row r="1018">
      <c r="A1018" s="25"/>
      <c r="B1018" s="50"/>
      <c r="C1018" s="56"/>
      <c r="D1018" s="120"/>
      <c r="E1018" s="53"/>
      <c r="H1018" s="106"/>
      <c r="I1018" s="72"/>
      <c r="J1018" s="21"/>
      <c r="K1018" s="21"/>
      <c r="L1018" s="21"/>
      <c r="M1018" s="22"/>
      <c r="N1018" s="22"/>
      <c r="O1018" s="22"/>
      <c r="P1018" s="22"/>
      <c r="Q1018" s="22"/>
      <c r="R1018" s="23"/>
      <c r="S1018" s="22"/>
      <c r="T1018" s="22"/>
      <c r="U1018" s="22"/>
      <c r="V1018" s="22"/>
      <c r="W1018" s="24"/>
      <c r="X1018" s="24"/>
      <c r="Y1018" s="22"/>
      <c r="Z1018" s="22"/>
      <c r="AA1018" s="22"/>
      <c r="AB1018" s="22"/>
      <c r="AC1018" s="22"/>
      <c r="AD1018" s="22"/>
      <c r="AE1018" s="22"/>
      <c r="AF1018" s="22"/>
      <c r="AG1018" s="22"/>
      <c r="AH1018" s="22"/>
      <c r="AI1018" s="22"/>
      <c r="AJ1018" s="22"/>
      <c r="AK1018" s="22"/>
      <c r="AL1018" s="22"/>
      <c r="AM1018" s="22"/>
      <c r="AN1018" s="22"/>
      <c r="AO1018" s="22"/>
      <c r="AP1018" s="22"/>
      <c r="AQ1018" s="22"/>
      <c r="AR1018" s="22"/>
      <c r="AS1018" s="22"/>
      <c r="AT1018" s="22"/>
      <c r="AU1018" s="22"/>
      <c r="AV1018" s="22"/>
      <c r="AW1018" s="22"/>
      <c r="AX1018" s="22"/>
      <c r="AY1018" s="22"/>
      <c r="AZ1018" s="22"/>
      <c r="BA1018" s="22"/>
      <c r="BB1018" s="22"/>
      <c r="BC1018" s="22"/>
      <c r="BD1018" s="22"/>
      <c r="BE1018" s="22"/>
      <c r="BF1018" s="22"/>
      <c r="BG1018" s="22"/>
      <c r="BH1018" s="22"/>
      <c r="BI1018" s="22"/>
    </row>
    <row r="1019">
      <c r="A1019" s="25"/>
      <c r="B1019" s="50"/>
      <c r="C1019" s="56"/>
      <c r="D1019" s="120"/>
      <c r="E1019" s="53"/>
      <c r="H1019" s="106"/>
      <c r="I1019" s="72"/>
      <c r="J1019" s="21"/>
      <c r="K1019" s="21"/>
      <c r="L1019" s="21"/>
      <c r="M1019" s="22"/>
      <c r="N1019" s="22"/>
      <c r="O1019" s="22"/>
      <c r="P1019" s="22"/>
      <c r="Q1019" s="22"/>
      <c r="R1019" s="23"/>
      <c r="S1019" s="22"/>
      <c r="T1019" s="22"/>
      <c r="U1019" s="22"/>
      <c r="V1019" s="22"/>
      <c r="W1019" s="24"/>
      <c r="X1019" s="24"/>
      <c r="Y1019" s="22"/>
      <c r="Z1019" s="22"/>
      <c r="AA1019" s="22"/>
      <c r="AB1019" s="22"/>
      <c r="AC1019" s="22"/>
      <c r="AD1019" s="22"/>
      <c r="AE1019" s="22"/>
      <c r="AF1019" s="22"/>
      <c r="AG1019" s="22"/>
      <c r="AH1019" s="22"/>
      <c r="AI1019" s="22"/>
      <c r="AJ1019" s="22"/>
      <c r="AK1019" s="22"/>
      <c r="AL1019" s="22"/>
      <c r="AM1019" s="22"/>
      <c r="AN1019" s="22"/>
      <c r="AO1019" s="22"/>
      <c r="AP1019" s="22"/>
      <c r="AQ1019" s="22"/>
      <c r="AR1019" s="22"/>
      <c r="AS1019" s="22"/>
      <c r="AT1019" s="22"/>
      <c r="AU1019" s="22"/>
      <c r="AV1019" s="22"/>
      <c r="AW1019" s="22"/>
      <c r="AX1019" s="22"/>
      <c r="AY1019" s="22"/>
      <c r="AZ1019" s="22"/>
      <c r="BA1019" s="22"/>
      <c r="BB1019" s="22"/>
      <c r="BC1019" s="22"/>
      <c r="BD1019" s="22"/>
      <c r="BE1019" s="22"/>
      <c r="BF1019" s="22"/>
      <c r="BG1019" s="22"/>
      <c r="BH1019" s="22"/>
      <c r="BI1019" s="22"/>
    </row>
    <row r="1020">
      <c r="A1020" s="25"/>
      <c r="B1020" s="50"/>
      <c r="C1020" s="56"/>
      <c r="D1020" s="120"/>
      <c r="E1020" s="53"/>
      <c r="H1020" s="106"/>
      <c r="I1020" s="72"/>
      <c r="J1020" s="21"/>
      <c r="K1020" s="21"/>
      <c r="L1020" s="21"/>
      <c r="M1020" s="22"/>
      <c r="N1020" s="22"/>
      <c r="O1020" s="22"/>
      <c r="P1020" s="22"/>
      <c r="Q1020" s="22"/>
      <c r="R1020" s="23"/>
      <c r="S1020" s="22"/>
      <c r="T1020" s="22"/>
      <c r="U1020" s="22"/>
      <c r="V1020" s="22"/>
      <c r="W1020" s="24"/>
      <c r="X1020" s="24"/>
      <c r="Y1020" s="22"/>
      <c r="Z1020" s="22"/>
      <c r="AA1020" s="22"/>
      <c r="AB1020" s="22"/>
      <c r="AC1020" s="22"/>
      <c r="AD1020" s="22"/>
      <c r="AE1020" s="22"/>
      <c r="AF1020" s="22"/>
      <c r="AG1020" s="22"/>
      <c r="AH1020" s="22"/>
      <c r="AI1020" s="22"/>
      <c r="AJ1020" s="22"/>
      <c r="AK1020" s="22"/>
      <c r="AL1020" s="22"/>
      <c r="AM1020" s="22"/>
      <c r="AN1020" s="22"/>
      <c r="AO1020" s="22"/>
      <c r="AP1020" s="22"/>
      <c r="AQ1020" s="22"/>
      <c r="AR1020" s="22"/>
      <c r="AS1020" s="22"/>
      <c r="AT1020" s="22"/>
      <c r="AU1020" s="22"/>
      <c r="AV1020" s="22"/>
      <c r="AW1020" s="22"/>
      <c r="AX1020" s="22"/>
      <c r="AY1020" s="22"/>
      <c r="AZ1020" s="22"/>
      <c r="BA1020" s="22"/>
      <c r="BB1020" s="22"/>
      <c r="BC1020" s="22"/>
      <c r="BD1020" s="22"/>
      <c r="BE1020" s="22"/>
      <c r="BF1020" s="22"/>
      <c r="BG1020" s="22"/>
      <c r="BH1020" s="22"/>
      <c r="BI1020" s="22"/>
    </row>
    <row r="1021">
      <c r="A1021" s="25"/>
      <c r="B1021" s="50"/>
      <c r="C1021" s="56"/>
      <c r="D1021" s="120"/>
      <c r="E1021" s="53"/>
      <c r="H1021" s="106"/>
      <c r="I1021" s="72"/>
      <c r="J1021" s="21"/>
      <c r="K1021" s="21"/>
      <c r="L1021" s="21"/>
      <c r="M1021" s="22"/>
      <c r="N1021" s="22"/>
      <c r="O1021" s="22"/>
      <c r="P1021" s="22"/>
      <c r="Q1021" s="22"/>
      <c r="R1021" s="23"/>
      <c r="S1021" s="22"/>
      <c r="T1021" s="22"/>
      <c r="U1021" s="22"/>
      <c r="V1021" s="22"/>
      <c r="W1021" s="24"/>
      <c r="X1021" s="24"/>
      <c r="Y1021" s="22"/>
      <c r="Z1021" s="22"/>
      <c r="AA1021" s="22"/>
      <c r="AB1021" s="22"/>
      <c r="AC1021" s="22"/>
      <c r="AD1021" s="22"/>
      <c r="AE1021" s="22"/>
      <c r="AF1021" s="22"/>
      <c r="AG1021" s="22"/>
      <c r="AH1021" s="22"/>
      <c r="AI1021" s="22"/>
      <c r="AJ1021" s="22"/>
      <c r="AK1021" s="22"/>
      <c r="AL1021" s="22"/>
      <c r="AM1021" s="22"/>
      <c r="AN1021" s="22"/>
      <c r="AO1021" s="22"/>
      <c r="AP1021" s="22"/>
      <c r="AQ1021" s="22"/>
      <c r="AR1021" s="22"/>
      <c r="AS1021" s="22"/>
      <c r="AT1021" s="22"/>
      <c r="AU1021" s="22"/>
      <c r="AV1021" s="22"/>
      <c r="AW1021" s="22"/>
      <c r="AX1021" s="22"/>
      <c r="AY1021" s="22"/>
      <c r="AZ1021" s="22"/>
      <c r="BA1021" s="22"/>
      <c r="BB1021" s="22"/>
      <c r="BC1021" s="22"/>
      <c r="BD1021" s="22"/>
      <c r="BE1021" s="22"/>
      <c r="BF1021" s="22"/>
      <c r="BG1021" s="22"/>
      <c r="BH1021" s="22"/>
      <c r="BI1021" s="22"/>
    </row>
    <row r="1022">
      <c r="A1022" s="25"/>
      <c r="B1022" s="50"/>
      <c r="C1022" s="56"/>
      <c r="D1022" s="120"/>
      <c r="E1022" s="53"/>
      <c r="H1022" s="106"/>
      <c r="I1022" s="72"/>
      <c r="J1022" s="21"/>
      <c r="K1022" s="21"/>
      <c r="L1022" s="21"/>
      <c r="M1022" s="22"/>
      <c r="N1022" s="22"/>
      <c r="O1022" s="22"/>
      <c r="P1022" s="22"/>
      <c r="Q1022" s="22"/>
      <c r="R1022" s="23"/>
      <c r="S1022" s="22"/>
      <c r="T1022" s="22"/>
      <c r="U1022" s="22"/>
      <c r="V1022" s="22"/>
      <c r="W1022" s="24"/>
      <c r="X1022" s="24"/>
      <c r="Y1022" s="22"/>
      <c r="Z1022" s="22"/>
      <c r="AA1022" s="22"/>
      <c r="AB1022" s="22"/>
      <c r="AC1022" s="22"/>
      <c r="AD1022" s="22"/>
      <c r="AE1022" s="22"/>
      <c r="AF1022" s="22"/>
      <c r="AG1022" s="22"/>
      <c r="AH1022" s="22"/>
      <c r="AI1022" s="22"/>
      <c r="AJ1022" s="22"/>
      <c r="AK1022" s="22"/>
      <c r="AL1022" s="22"/>
      <c r="AM1022" s="22"/>
      <c r="AN1022" s="22"/>
      <c r="AO1022" s="22"/>
      <c r="AP1022" s="22"/>
      <c r="AQ1022" s="22"/>
      <c r="AR1022" s="22"/>
      <c r="AS1022" s="22"/>
      <c r="AT1022" s="22"/>
      <c r="AU1022" s="22"/>
      <c r="AV1022" s="22"/>
      <c r="AW1022" s="22"/>
      <c r="AX1022" s="22"/>
      <c r="AY1022" s="22"/>
      <c r="AZ1022" s="22"/>
      <c r="BA1022" s="22"/>
      <c r="BB1022" s="22"/>
      <c r="BC1022" s="22"/>
      <c r="BD1022" s="22"/>
      <c r="BE1022" s="22"/>
      <c r="BF1022" s="22"/>
      <c r="BG1022" s="22"/>
      <c r="BH1022" s="22"/>
      <c r="BI1022" s="22"/>
    </row>
    <row r="1023">
      <c r="A1023" s="25"/>
      <c r="B1023" s="50"/>
      <c r="C1023" s="56"/>
      <c r="D1023" s="120"/>
      <c r="E1023" s="53"/>
      <c r="H1023" s="106"/>
      <c r="I1023" s="72"/>
      <c r="J1023" s="21"/>
      <c r="K1023" s="21"/>
      <c r="L1023" s="21"/>
      <c r="M1023" s="22"/>
      <c r="N1023" s="22"/>
      <c r="O1023" s="22"/>
      <c r="P1023" s="22"/>
      <c r="Q1023" s="22"/>
      <c r="R1023" s="23"/>
      <c r="S1023" s="22"/>
      <c r="T1023" s="22"/>
      <c r="U1023" s="22"/>
      <c r="V1023" s="22"/>
      <c r="W1023" s="24"/>
      <c r="X1023" s="24"/>
      <c r="Y1023" s="22"/>
      <c r="Z1023" s="22"/>
      <c r="AA1023" s="22"/>
      <c r="AB1023" s="22"/>
      <c r="AC1023" s="22"/>
      <c r="AD1023" s="22"/>
      <c r="AE1023" s="22"/>
      <c r="AF1023" s="22"/>
      <c r="AG1023" s="22"/>
      <c r="AH1023" s="22"/>
      <c r="AI1023" s="22"/>
      <c r="AJ1023" s="22"/>
      <c r="AK1023" s="22"/>
      <c r="AL1023" s="22"/>
      <c r="AM1023" s="22"/>
      <c r="AN1023" s="22"/>
      <c r="AO1023" s="22"/>
      <c r="AP1023" s="22"/>
      <c r="AQ1023" s="22"/>
      <c r="AR1023" s="22"/>
      <c r="AS1023" s="22"/>
      <c r="AT1023" s="22"/>
      <c r="AU1023" s="22"/>
      <c r="AV1023" s="22"/>
      <c r="AW1023" s="22"/>
      <c r="AX1023" s="22"/>
      <c r="AY1023" s="22"/>
      <c r="AZ1023" s="22"/>
      <c r="BA1023" s="22"/>
      <c r="BB1023" s="22"/>
      <c r="BC1023" s="22"/>
      <c r="BD1023" s="22"/>
      <c r="BE1023" s="22"/>
      <c r="BF1023" s="22"/>
      <c r="BG1023" s="22"/>
      <c r="BH1023" s="22"/>
      <c r="BI1023" s="22"/>
    </row>
    <row r="1024">
      <c r="A1024" s="25"/>
      <c r="B1024" s="50"/>
      <c r="C1024" s="56"/>
      <c r="D1024" s="120"/>
      <c r="E1024" s="53"/>
      <c r="H1024" s="106"/>
      <c r="I1024" s="72"/>
      <c r="J1024" s="21"/>
      <c r="K1024" s="21"/>
      <c r="L1024" s="21"/>
      <c r="M1024" s="22"/>
      <c r="N1024" s="22"/>
      <c r="O1024" s="22"/>
      <c r="P1024" s="22"/>
      <c r="Q1024" s="22"/>
      <c r="R1024" s="23"/>
      <c r="S1024" s="22"/>
      <c r="T1024" s="22"/>
      <c r="U1024" s="22"/>
      <c r="V1024" s="22"/>
      <c r="W1024" s="24"/>
      <c r="X1024" s="24"/>
      <c r="Y1024" s="22"/>
      <c r="Z1024" s="22"/>
      <c r="AA1024" s="22"/>
      <c r="AB1024" s="22"/>
      <c r="AC1024" s="22"/>
      <c r="AD1024" s="22"/>
      <c r="AE1024" s="22"/>
      <c r="AF1024" s="22"/>
      <c r="AG1024" s="22"/>
      <c r="AH1024" s="22"/>
      <c r="AI1024" s="22"/>
      <c r="AJ1024" s="22"/>
      <c r="AK1024" s="22"/>
      <c r="AL1024" s="22"/>
      <c r="AM1024" s="22"/>
      <c r="AN1024" s="22"/>
      <c r="AO1024" s="22"/>
      <c r="AP1024" s="22"/>
      <c r="AQ1024" s="22"/>
      <c r="AR1024" s="22"/>
      <c r="AS1024" s="22"/>
      <c r="AT1024" s="22"/>
      <c r="AU1024" s="22"/>
      <c r="AV1024" s="22"/>
      <c r="AW1024" s="22"/>
      <c r="AX1024" s="22"/>
      <c r="AY1024" s="22"/>
      <c r="AZ1024" s="22"/>
      <c r="BA1024" s="22"/>
      <c r="BB1024" s="22"/>
      <c r="BC1024" s="22"/>
      <c r="BD1024" s="22"/>
      <c r="BE1024" s="22"/>
      <c r="BF1024" s="22"/>
      <c r="BG1024" s="22"/>
      <c r="BH1024" s="22"/>
      <c r="BI1024" s="22"/>
    </row>
    <row r="1025">
      <c r="A1025" s="25"/>
      <c r="B1025" s="50"/>
      <c r="C1025" s="56"/>
      <c r="D1025" s="120"/>
      <c r="E1025" s="53"/>
      <c r="H1025" s="106"/>
      <c r="I1025" s="72"/>
      <c r="J1025" s="21"/>
      <c r="K1025" s="21"/>
      <c r="L1025" s="21"/>
      <c r="M1025" s="22"/>
      <c r="N1025" s="22"/>
      <c r="O1025" s="22"/>
      <c r="P1025" s="22"/>
      <c r="Q1025" s="22"/>
      <c r="R1025" s="23"/>
      <c r="S1025" s="22"/>
      <c r="T1025" s="22"/>
      <c r="U1025" s="22"/>
      <c r="V1025" s="22"/>
      <c r="W1025" s="24"/>
      <c r="X1025" s="24"/>
      <c r="Y1025" s="22"/>
      <c r="Z1025" s="22"/>
      <c r="AA1025" s="22"/>
      <c r="AB1025" s="22"/>
      <c r="AC1025" s="22"/>
      <c r="AD1025" s="22"/>
      <c r="AE1025" s="22"/>
      <c r="AF1025" s="22"/>
      <c r="AG1025" s="22"/>
      <c r="AH1025" s="22"/>
      <c r="AI1025" s="22"/>
      <c r="AJ1025" s="22"/>
      <c r="AK1025" s="22"/>
      <c r="AL1025" s="22"/>
      <c r="AM1025" s="22"/>
      <c r="AN1025" s="22"/>
      <c r="AO1025" s="22"/>
      <c r="AP1025" s="22"/>
      <c r="AQ1025" s="22"/>
      <c r="AR1025" s="22"/>
      <c r="AS1025" s="22"/>
      <c r="AT1025" s="22"/>
      <c r="AU1025" s="22"/>
      <c r="AV1025" s="22"/>
      <c r="AW1025" s="22"/>
      <c r="AX1025" s="22"/>
      <c r="AY1025" s="22"/>
      <c r="AZ1025" s="22"/>
      <c r="BA1025" s="22"/>
      <c r="BB1025" s="22"/>
      <c r="BC1025" s="22"/>
      <c r="BD1025" s="22"/>
      <c r="BE1025" s="22"/>
      <c r="BF1025" s="22"/>
      <c r="BG1025" s="22"/>
      <c r="BH1025" s="22"/>
      <c r="BI1025" s="22"/>
    </row>
    <row r="1026">
      <c r="A1026" s="25"/>
      <c r="B1026" s="50"/>
      <c r="C1026" s="56"/>
      <c r="D1026" s="120"/>
      <c r="E1026" s="53"/>
      <c r="H1026" s="106"/>
      <c r="I1026" s="72"/>
      <c r="J1026" s="21"/>
      <c r="K1026" s="21"/>
      <c r="L1026" s="21"/>
      <c r="M1026" s="22"/>
      <c r="N1026" s="22"/>
      <c r="O1026" s="22"/>
      <c r="P1026" s="22"/>
      <c r="Q1026" s="22"/>
      <c r="R1026" s="23"/>
      <c r="S1026" s="22"/>
      <c r="T1026" s="22"/>
      <c r="U1026" s="22"/>
      <c r="V1026" s="22"/>
      <c r="W1026" s="24"/>
      <c r="X1026" s="24"/>
      <c r="Y1026" s="22"/>
      <c r="Z1026" s="22"/>
      <c r="AA1026" s="22"/>
      <c r="AB1026" s="22"/>
      <c r="AC1026" s="22"/>
      <c r="AD1026" s="22"/>
      <c r="AE1026" s="22"/>
      <c r="AF1026" s="22"/>
      <c r="AG1026" s="22"/>
      <c r="AH1026" s="22"/>
      <c r="AI1026" s="22"/>
      <c r="AJ1026" s="22"/>
      <c r="AK1026" s="22"/>
      <c r="AL1026" s="22"/>
      <c r="AM1026" s="22"/>
      <c r="AN1026" s="22"/>
      <c r="AO1026" s="22"/>
      <c r="AP1026" s="22"/>
      <c r="AQ1026" s="22"/>
      <c r="AR1026" s="22"/>
      <c r="AS1026" s="22"/>
      <c r="AT1026" s="22"/>
      <c r="AU1026" s="22"/>
      <c r="AV1026" s="22"/>
      <c r="AW1026" s="22"/>
      <c r="AX1026" s="22"/>
      <c r="AY1026" s="22"/>
      <c r="AZ1026" s="22"/>
      <c r="BA1026" s="22"/>
      <c r="BB1026" s="22"/>
      <c r="BC1026" s="22"/>
      <c r="BD1026" s="22"/>
      <c r="BE1026" s="22"/>
      <c r="BF1026" s="22"/>
      <c r="BG1026" s="22"/>
      <c r="BH1026" s="22"/>
      <c r="BI1026" s="22"/>
    </row>
    <row r="1027">
      <c r="A1027" s="25"/>
      <c r="B1027" s="50"/>
      <c r="C1027" s="56"/>
      <c r="D1027" s="120"/>
      <c r="E1027" s="53"/>
      <c r="H1027" s="106"/>
      <c r="I1027" s="72"/>
      <c r="J1027" s="21"/>
      <c r="K1027" s="21"/>
      <c r="L1027" s="21"/>
      <c r="M1027" s="22"/>
      <c r="N1027" s="22"/>
      <c r="O1027" s="22"/>
      <c r="P1027" s="22"/>
      <c r="Q1027" s="22"/>
      <c r="R1027" s="23"/>
      <c r="S1027" s="22"/>
      <c r="T1027" s="22"/>
      <c r="U1027" s="22"/>
      <c r="V1027" s="22"/>
      <c r="W1027" s="24"/>
      <c r="X1027" s="24"/>
      <c r="Y1027" s="22"/>
      <c r="Z1027" s="22"/>
      <c r="AA1027" s="22"/>
      <c r="AB1027" s="22"/>
      <c r="AC1027" s="22"/>
      <c r="AD1027" s="22"/>
      <c r="AE1027" s="22"/>
      <c r="AF1027" s="22"/>
      <c r="AG1027" s="22"/>
      <c r="AH1027" s="22"/>
      <c r="AI1027" s="22"/>
      <c r="AJ1027" s="22"/>
      <c r="AK1027" s="22"/>
      <c r="AL1027" s="22"/>
      <c r="AM1027" s="22"/>
      <c r="AN1027" s="22"/>
      <c r="AO1027" s="22"/>
      <c r="AP1027" s="22"/>
      <c r="AQ1027" s="22"/>
      <c r="AR1027" s="22"/>
      <c r="AS1027" s="22"/>
      <c r="AT1027" s="22"/>
      <c r="AU1027" s="22"/>
      <c r="AV1027" s="22"/>
      <c r="AW1027" s="22"/>
      <c r="AX1027" s="22"/>
      <c r="AY1027" s="22"/>
      <c r="AZ1027" s="22"/>
      <c r="BA1027" s="22"/>
      <c r="BB1027" s="22"/>
      <c r="BC1027" s="22"/>
      <c r="BD1027" s="22"/>
      <c r="BE1027" s="22"/>
      <c r="BF1027" s="22"/>
      <c r="BG1027" s="22"/>
      <c r="BH1027" s="22"/>
      <c r="BI1027" s="22"/>
    </row>
    <row r="1028">
      <c r="A1028" s="25"/>
      <c r="B1028" s="50"/>
      <c r="C1028" s="56"/>
      <c r="D1028" s="120"/>
      <c r="E1028" s="53"/>
      <c r="H1028" s="106"/>
      <c r="I1028" s="72"/>
      <c r="J1028" s="21"/>
      <c r="K1028" s="21"/>
      <c r="L1028" s="21"/>
      <c r="M1028" s="22"/>
      <c r="N1028" s="22"/>
      <c r="O1028" s="22"/>
      <c r="P1028" s="22"/>
      <c r="Q1028" s="22"/>
      <c r="R1028" s="23"/>
      <c r="S1028" s="22"/>
      <c r="T1028" s="22"/>
      <c r="U1028" s="22"/>
      <c r="V1028" s="22"/>
      <c r="W1028" s="24"/>
      <c r="X1028" s="24"/>
      <c r="Y1028" s="22"/>
      <c r="Z1028" s="22"/>
      <c r="AA1028" s="22"/>
      <c r="AB1028" s="22"/>
      <c r="AC1028" s="22"/>
      <c r="AD1028" s="22"/>
      <c r="AE1028" s="22"/>
      <c r="AF1028" s="22"/>
      <c r="AG1028" s="22"/>
      <c r="AH1028" s="22"/>
      <c r="AI1028" s="22"/>
      <c r="AJ1028" s="22"/>
      <c r="AK1028" s="22"/>
      <c r="AL1028" s="22"/>
      <c r="AM1028" s="22"/>
      <c r="AN1028" s="22"/>
      <c r="AO1028" s="22"/>
      <c r="AP1028" s="22"/>
      <c r="AQ1028" s="22"/>
      <c r="AR1028" s="22"/>
      <c r="AS1028" s="22"/>
      <c r="AT1028" s="22"/>
      <c r="AU1028" s="22"/>
      <c r="AV1028" s="22"/>
      <c r="AW1028" s="22"/>
      <c r="AX1028" s="22"/>
      <c r="AY1028" s="22"/>
      <c r="AZ1028" s="22"/>
      <c r="BA1028" s="22"/>
      <c r="BB1028" s="22"/>
      <c r="BC1028" s="22"/>
      <c r="BD1028" s="22"/>
      <c r="BE1028" s="22"/>
      <c r="BF1028" s="22"/>
      <c r="BG1028" s="22"/>
      <c r="BH1028" s="22"/>
      <c r="BI1028" s="22"/>
    </row>
    <row r="1029">
      <c r="A1029" s="25"/>
      <c r="B1029" s="50"/>
      <c r="C1029" s="56"/>
      <c r="D1029" s="120"/>
      <c r="E1029" s="53"/>
      <c r="H1029" s="106"/>
      <c r="I1029" s="72"/>
      <c r="J1029" s="21"/>
      <c r="K1029" s="21"/>
      <c r="L1029" s="21"/>
      <c r="M1029" s="22"/>
      <c r="N1029" s="22"/>
      <c r="O1029" s="22"/>
      <c r="P1029" s="22"/>
      <c r="Q1029" s="22"/>
      <c r="R1029" s="23"/>
      <c r="S1029" s="22"/>
      <c r="T1029" s="22"/>
      <c r="U1029" s="22"/>
      <c r="V1029" s="22"/>
      <c r="W1029" s="24"/>
      <c r="X1029" s="24"/>
      <c r="Y1029" s="22"/>
      <c r="Z1029" s="22"/>
      <c r="AA1029" s="22"/>
      <c r="AB1029" s="22"/>
      <c r="AC1029" s="22"/>
      <c r="AD1029" s="22"/>
      <c r="AE1029" s="22"/>
      <c r="AF1029" s="22"/>
      <c r="AG1029" s="22"/>
      <c r="AH1029" s="22"/>
      <c r="AI1029" s="22"/>
      <c r="AJ1029" s="22"/>
      <c r="AK1029" s="22"/>
      <c r="AL1029" s="22"/>
      <c r="AM1029" s="22"/>
      <c r="AN1029" s="22"/>
      <c r="AO1029" s="22"/>
      <c r="AP1029" s="22"/>
      <c r="AQ1029" s="22"/>
      <c r="AR1029" s="22"/>
      <c r="AS1029" s="22"/>
      <c r="AT1029" s="22"/>
      <c r="AU1029" s="22"/>
      <c r="AV1029" s="22"/>
      <c r="AW1029" s="22"/>
      <c r="AX1029" s="22"/>
      <c r="AY1029" s="22"/>
      <c r="AZ1029" s="22"/>
      <c r="BA1029" s="22"/>
      <c r="BB1029" s="22"/>
      <c r="BC1029" s="22"/>
      <c r="BD1029" s="22"/>
      <c r="BE1029" s="22"/>
      <c r="BF1029" s="22"/>
      <c r="BG1029" s="22"/>
      <c r="BH1029" s="22"/>
      <c r="BI1029" s="22"/>
    </row>
    <row r="1030">
      <c r="A1030" s="25"/>
      <c r="B1030" s="50"/>
      <c r="C1030" s="56"/>
      <c r="D1030" s="120"/>
      <c r="E1030" s="53"/>
      <c r="H1030" s="106"/>
      <c r="I1030" s="72"/>
      <c r="J1030" s="21"/>
      <c r="K1030" s="21"/>
      <c r="L1030" s="21"/>
      <c r="M1030" s="22"/>
      <c r="N1030" s="22"/>
      <c r="O1030" s="22"/>
      <c r="P1030" s="22"/>
      <c r="Q1030" s="22"/>
      <c r="R1030" s="23"/>
      <c r="S1030" s="22"/>
      <c r="T1030" s="22"/>
      <c r="U1030" s="22"/>
      <c r="V1030" s="22"/>
      <c r="W1030" s="24"/>
      <c r="X1030" s="24"/>
      <c r="Y1030" s="22"/>
      <c r="Z1030" s="22"/>
      <c r="AA1030" s="22"/>
      <c r="AB1030" s="22"/>
      <c r="AC1030" s="22"/>
      <c r="AD1030" s="22"/>
      <c r="AE1030" s="22"/>
      <c r="AF1030" s="22"/>
      <c r="AG1030" s="22"/>
      <c r="AH1030" s="22"/>
      <c r="AI1030" s="22"/>
      <c r="AJ1030" s="22"/>
      <c r="AK1030" s="22"/>
      <c r="AL1030" s="22"/>
      <c r="AM1030" s="22"/>
      <c r="AN1030" s="22"/>
      <c r="AO1030" s="22"/>
      <c r="AP1030" s="22"/>
      <c r="AQ1030" s="22"/>
      <c r="AR1030" s="22"/>
      <c r="AS1030" s="22"/>
      <c r="AT1030" s="22"/>
      <c r="AU1030" s="22"/>
      <c r="AV1030" s="22"/>
      <c r="AW1030" s="22"/>
      <c r="AX1030" s="22"/>
      <c r="AY1030" s="22"/>
      <c r="AZ1030" s="22"/>
      <c r="BA1030" s="22"/>
      <c r="BB1030" s="22"/>
      <c r="BC1030" s="22"/>
      <c r="BD1030" s="22"/>
      <c r="BE1030" s="22"/>
      <c r="BF1030" s="22"/>
      <c r="BG1030" s="22"/>
      <c r="BH1030" s="22"/>
      <c r="BI1030" s="22"/>
    </row>
    <row r="1031">
      <c r="A1031" s="25"/>
      <c r="B1031" s="50"/>
      <c r="C1031" s="56"/>
      <c r="D1031" s="120"/>
      <c r="E1031" s="53"/>
      <c r="H1031" s="106"/>
      <c r="I1031" s="72"/>
      <c r="J1031" s="21"/>
      <c r="K1031" s="21"/>
      <c r="L1031" s="21"/>
      <c r="M1031" s="22"/>
      <c r="N1031" s="22"/>
      <c r="O1031" s="22"/>
      <c r="P1031" s="22"/>
      <c r="Q1031" s="22"/>
      <c r="R1031" s="23"/>
      <c r="S1031" s="22"/>
      <c r="T1031" s="22"/>
      <c r="U1031" s="22"/>
      <c r="V1031" s="22"/>
      <c r="W1031" s="24"/>
      <c r="X1031" s="24"/>
      <c r="Y1031" s="22"/>
      <c r="Z1031" s="22"/>
      <c r="AA1031" s="22"/>
      <c r="AB1031" s="22"/>
      <c r="AC1031" s="22"/>
      <c r="AD1031" s="22"/>
      <c r="AE1031" s="22"/>
      <c r="AF1031" s="22"/>
      <c r="AG1031" s="22"/>
      <c r="AH1031" s="22"/>
      <c r="AI1031" s="22"/>
      <c r="AJ1031" s="22"/>
      <c r="AK1031" s="22"/>
      <c r="AL1031" s="22"/>
      <c r="AM1031" s="22"/>
      <c r="AN1031" s="22"/>
      <c r="AO1031" s="22"/>
      <c r="AP1031" s="22"/>
      <c r="AQ1031" s="22"/>
      <c r="AR1031" s="22"/>
      <c r="AS1031" s="22"/>
      <c r="AT1031" s="22"/>
      <c r="AU1031" s="22"/>
      <c r="AV1031" s="22"/>
      <c r="AW1031" s="22"/>
      <c r="AX1031" s="22"/>
      <c r="AY1031" s="22"/>
      <c r="AZ1031" s="22"/>
      <c r="BA1031" s="22"/>
      <c r="BB1031" s="22"/>
      <c r="BC1031" s="22"/>
      <c r="BD1031" s="22"/>
      <c r="BE1031" s="22"/>
      <c r="BF1031" s="22"/>
      <c r="BG1031" s="22"/>
      <c r="BH1031" s="22"/>
      <c r="BI1031" s="22"/>
    </row>
    <row r="1032">
      <c r="A1032" s="25"/>
      <c r="B1032" s="50"/>
      <c r="C1032" s="56"/>
      <c r="D1032" s="120"/>
      <c r="E1032" s="53"/>
      <c r="H1032" s="106"/>
      <c r="I1032" s="72"/>
      <c r="J1032" s="21"/>
      <c r="K1032" s="21"/>
      <c r="L1032" s="21"/>
      <c r="M1032" s="22"/>
      <c r="N1032" s="22"/>
      <c r="O1032" s="22"/>
      <c r="P1032" s="22"/>
      <c r="Q1032" s="22"/>
      <c r="R1032" s="23"/>
      <c r="S1032" s="22"/>
      <c r="T1032" s="22"/>
      <c r="U1032" s="22"/>
      <c r="V1032" s="22"/>
      <c r="W1032" s="24"/>
      <c r="X1032" s="24"/>
      <c r="Y1032" s="22"/>
      <c r="Z1032" s="22"/>
      <c r="AA1032" s="22"/>
      <c r="AB1032" s="22"/>
      <c r="AC1032" s="22"/>
      <c r="AD1032" s="22"/>
      <c r="AE1032" s="22"/>
      <c r="AF1032" s="22"/>
      <c r="AG1032" s="22"/>
      <c r="AH1032" s="22"/>
      <c r="AI1032" s="22"/>
      <c r="AJ1032" s="22"/>
      <c r="AK1032" s="22"/>
      <c r="AL1032" s="22"/>
      <c r="AM1032" s="22"/>
      <c r="AN1032" s="22"/>
      <c r="AO1032" s="22"/>
      <c r="AP1032" s="22"/>
      <c r="AQ1032" s="22"/>
      <c r="AR1032" s="22"/>
      <c r="AS1032" s="22"/>
      <c r="AT1032" s="22"/>
      <c r="AU1032" s="22"/>
      <c r="AV1032" s="22"/>
      <c r="AW1032" s="22"/>
      <c r="AX1032" s="22"/>
      <c r="AY1032" s="22"/>
      <c r="AZ1032" s="22"/>
      <c r="BA1032" s="22"/>
      <c r="BB1032" s="22"/>
      <c r="BC1032" s="22"/>
      <c r="BD1032" s="22"/>
      <c r="BE1032" s="22"/>
      <c r="BF1032" s="22"/>
      <c r="BG1032" s="22"/>
      <c r="BH1032" s="22"/>
      <c r="BI1032" s="22"/>
    </row>
    <row r="1033">
      <c r="A1033" s="25"/>
      <c r="B1033" s="50"/>
      <c r="C1033" s="56"/>
      <c r="D1033" s="120"/>
      <c r="E1033" s="53"/>
      <c r="H1033" s="106"/>
      <c r="I1033" s="72"/>
      <c r="J1033" s="21"/>
      <c r="K1033" s="21"/>
      <c r="L1033" s="21"/>
      <c r="M1033" s="22"/>
      <c r="N1033" s="22"/>
      <c r="O1033" s="22"/>
      <c r="P1033" s="22"/>
      <c r="Q1033" s="22"/>
      <c r="R1033" s="23"/>
      <c r="S1033" s="22"/>
      <c r="T1033" s="22"/>
      <c r="U1033" s="22"/>
      <c r="V1033" s="22"/>
      <c r="W1033" s="24"/>
      <c r="X1033" s="24"/>
      <c r="Y1033" s="22"/>
      <c r="Z1033" s="22"/>
      <c r="AA1033" s="22"/>
      <c r="AB1033" s="22"/>
      <c r="AC1033" s="22"/>
      <c r="AD1033" s="22"/>
      <c r="AE1033" s="22"/>
      <c r="AF1033" s="22"/>
      <c r="AG1033" s="22"/>
      <c r="AH1033" s="22"/>
      <c r="AI1033" s="22"/>
      <c r="AJ1033" s="22"/>
      <c r="AK1033" s="22"/>
      <c r="AL1033" s="22"/>
      <c r="AM1033" s="22"/>
      <c r="AN1033" s="22"/>
      <c r="AO1033" s="22"/>
      <c r="AP1033" s="22"/>
      <c r="AQ1033" s="22"/>
      <c r="AR1033" s="22"/>
      <c r="AS1033" s="22"/>
      <c r="AT1033" s="22"/>
      <c r="AU1033" s="22"/>
      <c r="AV1033" s="22"/>
      <c r="AW1033" s="22"/>
      <c r="AX1033" s="22"/>
      <c r="AY1033" s="22"/>
      <c r="AZ1033" s="22"/>
      <c r="BA1033" s="22"/>
      <c r="BB1033" s="22"/>
      <c r="BC1033" s="22"/>
      <c r="BD1033" s="22"/>
      <c r="BE1033" s="22"/>
      <c r="BF1033" s="22"/>
      <c r="BG1033" s="22"/>
      <c r="BH1033" s="22"/>
      <c r="BI1033" s="22"/>
    </row>
    <row r="1034">
      <c r="A1034" s="25"/>
      <c r="B1034" s="50"/>
      <c r="C1034" s="56"/>
      <c r="D1034" s="120"/>
      <c r="E1034" s="53"/>
      <c r="H1034" s="106"/>
      <c r="I1034" s="72"/>
      <c r="J1034" s="21"/>
      <c r="K1034" s="21"/>
      <c r="L1034" s="21"/>
      <c r="M1034" s="22"/>
      <c r="N1034" s="22"/>
      <c r="O1034" s="22"/>
      <c r="P1034" s="22"/>
      <c r="Q1034" s="22"/>
      <c r="R1034" s="23"/>
      <c r="S1034" s="22"/>
      <c r="T1034" s="22"/>
      <c r="U1034" s="22"/>
      <c r="V1034" s="22"/>
      <c r="W1034" s="24"/>
      <c r="X1034" s="24"/>
      <c r="Y1034" s="22"/>
      <c r="Z1034" s="22"/>
      <c r="AA1034" s="22"/>
      <c r="AB1034" s="22"/>
      <c r="AC1034" s="22"/>
      <c r="AD1034" s="22"/>
      <c r="AE1034" s="22"/>
      <c r="AF1034" s="22"/>
      <c r="AG1034" s="22"/>
      <c r="AH1034" s="22"/>
      <c r="AI1034" s="22"/>
      <c r="AJ1034" s="22"/>
      <c r="AK1034" s="22"/>
      <c r="AL1034" s="22"/>
      <c r="AM1034" s="22"/>
      <c r="AN1034" s="22"/>
      <c r="AO1034" s="22"/>
      <c r="AP1034" s="22"/>
      <c r="AQ1034" s="22"/>
      <c r="AR1034" s="22"/>
      <c r="AS1034" s="22"/>
      <c r="AT1034" s="22"/>
      <c r="AU1034" s="22"/>
      <c r="AV1034" s="22"/>
      <c r="AW1034" s="22"/>
      <c r="AX1034" s="22"/>
      <c r="AY1034" s="22"/>
      <c r="AZ1034" s="22"/>
      <c r="BA1034" s="22"/>
      <c r="BB1034" s="22"/>
      <c r="BC1034" s="22"/>
      <c r="BD1034" s="22"/>
      <c r="BE1034" s="22"/>
      <c r="BF1034" s="22"/>
      <c r="BG1034" s="22"/>
      <c r="BH1034" s="22"/>
      <c r="BI1034" s="22"/>
    </row>
    <row r="1035">
      <c r="A1035" s="25"/>
      <c r="B1035" s="50"/>
      <c r="C1035" s="56"/>
      <c r="D1035" s="120"/>
      <c r="E1035" s="53"/>
      <c r="H1035" s="106"/>
      <c r="I1035" s="72"/>
      <c r="J1035" s="21"/>
      <c r="K1035" s="21"/>
      <c r="L1035" s="21"/>
      <c r="M1035" s="22"/>
      <c r="N1035" s="22"/>
      <c r="O1035" s="22"/>
      <c r="P1035" s="22"/>
      <c r="Q1035" s="22"/>
      <c r="R1035" s="23"/>
      <c r="S1035" s="22"/>
      <c r="T1035" s="22"/>
      <c r="U1035" s="22"/>
      <c r="V1035" s="22"/>
      <c r="W1035" s="24"/>
      <c r="X1035" s="24"/>
      <c r="Y1035" s="22"/>
      <c r="Z1035" s="22"/>
      <c r="AA1035" s="22"/>
      <c r="AB1035" s="22"/>
      <c r="AC1035" s="22"/>
      <c r="AD1035" s="22"/>
      <c r="AE1035" s="22"/>
      <c r="AF1035" s="22"/>
      <c r="AG1035" s="22"/>
      <c r="AH1035" s="22"/>
      <c r="AI1035" s="22"/>
      <c r="AJ1035" s="22"/>
      <c r="AK1035" s="22"/>
      <c r="AL1035" s="22"/>
      <c r="AM1035" s="22"/>
      <c r="AN1035" s="22"/>
      <c r="AO1035" s="22"/>
      <c r="AP1035" s="22"/>
      <c r="AQ1035" s="22"/>
      <c r="AR1035" s="22"/>
      <c r="AS1035" s="22"/>
      <c r="AT1035" s="22"/>
      <c r="AU1035" s="22"/>
      <c r="AV1035" s="22"/>
      <c r="AW1035" s="22"/>
      <c r="AX1035" s="22"/>
      <c r="AY1035" s="22"/>
      <c r="AZ1035" s="22"/>
      <c r="BA1035" s="22"/>
      <c r="BB1035" s="22"/>
      <c r="BC1035" s="22"/>
      <c r="BD1035" s="22"/>
      <c r="BE1035" s="22"/>
      <c r="BF1035" s="22"/>
      <c r="BG1035" s="22"/>
      <c r="BH1035" s="22"/>
      <c r="BI1035" s="22"/>
    </row>
    <row r="1036">
      <c r="A1036" s="25"/>
      <c r="B1036" s="50"/>
      <c r="C1036" s="56"/>
      <c r="D1036" s="120"/>
      <c r="E1036" s="53"/>
      <c r="H1036" s="106"/>
      <c r="I1036" s="72"/>
      <c r="J1036" s="21"/>
      <c r="K1036" s="21"/>
      <c r="L1036" s="21"/>
      <c r="M1036" s="22"/>
      <c r="N1036" s="22"/>
      <c r="O1036" s="22"/>
      <c r="P1036" s="22"/>
      <c r="Q1036" s="22"/>
      <c r="R1036" s="23"/>
      <c r="S1036" s="22"/>
      <c r="T1036" s="22"/>
      <c r="U1036" s="22"/>
      <c r="V1036" s="22"/>
      <c r="W1036" s="24"/>
      <c r="X1036" s="24"/>
      <c r="Y1036" s="22"/>
      <c r="Z1036" s="22"/>
      <c r="AA1036" s="22"/>
      <c r="AB1036" s="22"/>
      <c r="AC1036" s="22"/>
      <c r="AD1036" s="22"/>
      <c r="AE1036" s="22"/>
      <c r="AF1036" s="22"/>
      <c r="AG1036" s="22"/>
      <c r="AH1036" s="22"/>
      <c r="AI1036" s="22"/>
      <c r="AJ1036" s="22"/>
      <c r="AK1036" s="22"/>
      <c r="AL1036" s="22"/>
      <c r="AM1036" s="22"/>
      <c r="AN1036" s="22"/>
      <c r="AO1036" s="22"/>
      <c r="AP1036" s="22"/>
      <c r="AQ1036" s="22"/>
      <c r="AR1036" s="22"/>
      <c r="AS1036" s="22"/>
      <c r="AT1036" s="22"/>
      <c r="AU1036" s="22"/>
      <c r="AV1036" s="22"/>
      <c r="AW1036" s="22"/>
      <c r="AX1036" s="22"/>
      <c r="AY1036" s="22"/>
      <c r="AZ1036" s="22"/>
      <c r="BA1036" s="22"/>
      <c r="BB1036" s="22"/>
      <c r="BC1036" s="22"/>
      <c r="BD1036" s="22"/>
      <c r="BE1036" s="22"/>
      <c r="BF1036" s="22"/>
      <c r="BG1036" s="22"/>
      <c r="BH1036" s="22"/>
      <c r="BI1036" s="22"/>
    </row>
    <row r="1037">
      <c r="A1037" s="25"/>
      <c r="B1037" s="50"/>
      <c r="C1037" s="56"/>
      <c r="D1037" s="120"/>
      <c r="E1037" s="53"/>
      <c r="H1037" s="106"/>
      <c r="I1037" s="72"/>
      <c r="J1037" s="21"/>
      <c r="K1037" s="21"/>
      <c r="L1037" s="21"/>
      <c r="M1037" s="22"/>
      <c r="N1037" s="22"/>
      <c r="O1037" s="22"/>
      <c r="P1037" s="22"/>
      <c r="Q1037" s="22"/>
      <c r="R1037" s="23"/>
      <c r="S1037" s="22"/>
      <c r="T1037" s="22"/>
      <c r="U1037" s="22"/>
      <c r="V1037" s="22"/>
      <c r="W1037" s="24"/>
      <c r="X1037" s="24"/>
      <c r="Y1037" s="22"/>
      <c r="Z1037" s="22"/>
      <c r="AA1037" s="22"/>
      <c r="AB1037" s="22"/>
      <c r="AC1037" s="22"/>
      <c r="AD1037" s="22"/>
      <c r="AE1037" s="22"/>
      <c r="AF1037" s="22"/>
      <c r="AG1037" s="22"/>
      <c r="AH1037" s="22"/>
      <c r="AI1037" s="22"/>
      <c r="AJ1037" s="22"/>
      <c r="AK1037" s="22"/>
      <c r="AL1037" s="22"/>
      <c r="AM1037" s="22"/>
      <c r="AN1037" s="22"/>
      <c r="AO1037" s="22"/>
      <c r="AP1037" s="22"/>
      <c r="AQ1037" s="22"/>
      <c r="AR1037" s="22"/>
      <c r="AS1037" s="22"/>
      <c r="AT1037" s="22"/>
      <c r="AU1037" s="22"/>
      <c r="AV1037" s="22"/>
      <c r="AW1037" s="22"/>
      <c r="AX1037" s="22"/>
      <c r="AY1037" s="22"/>
      <c r="AZ1037" s="22"/>
      <c r="BA1037" s="22"/>
      <c r="BB1037" s="22"/>
      <c r="BC1037" s="22"/>
      <c r="BD1037" s="22"/>
      <c r="BE1037" s="22"/>
      <c r="BF1037" s="22"/>
      <c r="BG1037" s="22"/>
      <c r="BH1037" s="22"/>
      <c r="BI1037" s="22"/>
    </row>
    <row r="1038">
      <c r="A1038" s="25"/>
      <c r="B1038" s="50"/>
      <c r="C1038" s="56"/>
      <c r="D1038" s="120"/>
      <c r="E1038" s="53"/>
      <c r="H1038" s="106"/>
      <c r="I1038" s="72"/>
      <c r="J1038" s="21"/>
      <c r="K1038" s="21"/>
      <c r="L1038" s="21"/>
      <c r="M1038" s="22"/>
      <c r="N1038" s="22"/>
      <c r="O1038" s="22"/>
      <c r="P1038" s="22"/>
      <c r="Q1038" s="22"/>
      <c r="R1038" s="23"/>
      <c r="S1038" s="22"/>
      <c r="T1038" s="22"/>
      <c r="U1038" s="22"/>
      <c r="V1038" s="22"/>
      <c r="W1038" s="24"/>
      <c r="X1038" s="24"/>
      <c r="Y1038" s="22"/>
      <c r="Z1038" s="22"/>
      <c r="AA1038" s="22"/>
      <c r="AB1038" s="22"/>
      <c r="AC1038" s="22"/>
      <c r="AD1038" s="22"/>
      <c r="AE1038" s="22"/>
      <c r="AF1038" s="22"/>
      <c r="AG1038" s="22"/>
      <c r="AH1038" s="22"/>
      <c r="AI1038" s="22"/>
      <c r="AJ1038" s="22"/>
      <c r="AK1038" s="22"/>
      <c r="AL1038" s="22"/>
      <c r="AM1038" s="22"/>
      <c r="AN1038" s="22"/>
      <c r="AO1038" s="22"/>
      <c r="AP1038" s="22"/>
      <c r="AQ1038" s="22"/>
      <c r="AR1038" s="22"/>
      <c r="AS1038" s="22"/>
      <c r="AT1038" s="22"/>
      <c r="AU1038" s="22"/>
      <c r="AV1038" s="22"/>
      <c r="AW1038" s="22"/>
      <c r="AX1038" s="22"/>
      <c r="AY1038" s="22"/>
      <c r="AZ1038" s="22"/>
      <c r="BA1038" s="22"/>
      <c r="BB1038" s="22"/>
      <c r="BC1038" s="22"/>
      <c r="BD1038" s="22"/>
      <c r="BE1038" s="22"/>
      <c r="BF1038" s="22"/>
      <c r="BG1038" s="22"/>
      <c r="BH1038" s="22"/>
      <c r="BI1038" s="22"/>
    </row>
    <row r="1039">
      <c r="A1039" s="25"/>
      <c r="B1039" s="50"/>
      <c r="C1039" s="56"/>
      <c r="D1039" s="120"/>
      <c r="E1039" s="53"/>
      <c r="H1039" s="106"/>
      <c r="I1039" s="72"/>
      <c r="J1039" s="21"/>
      <c r="K1039" s="21"/>
      <c r="L1039" s="21"/>
      <c r="M1039" s="22"/>
      <c r="N1039" s="22"/>
      <c r="O1039" s="22"/>
      <c r="P1039" s="22"/>
      <c r="Q1039" s="22"/>
      <c r="R1039" s="23"/>
      <c r="S1039" s="22"/>
      <c r="T1039" s="22"/>
      <c r="U1039" s="22"/>
      <c r="V1039" s="22"/>
      <c r="W1039" s="24"/>
      <c r="X1039" s="24"/>
      <c r="Y1039" s="22"/>
      <c r="Z1039" s="22"/>
      <c r="AA1039" s="22"/>
      <c r="AB1039" s="22"/>
      <c r="AC1039" s="22"/>
      <c r="AD1039" s="22"/>
      <c r="AE1039" s="22"/>
      <c r="AF1039" s="22"/>
      <c r="AG1039" s="22"/>
      <c r="AH1039" s="22"/>
      <c r="AI1039" s="22"/>
      <c r="AJ1039" s="22"/>
      <c r="AK1039" s="22"/>
      <c r="AL1039" s="22"/>
      <c r="AM1039" s="22"/>
      <c r="AN1039" s="22"/>
      <c r="AO1039" s="22"/>
      <c r="AP1039" s="22"/>
      <c r="AQ1039" s="22"/>
      <c r="AR1039" s="22"/>
      <c r="AS1039" s="22"/>
      <c r="AT1039" s="22"/>
      <c r="AU1039" s="22"/>
      <c r="AV1039" s="22"/>
      <c r="AW1039" s="22"/>
      <c r="AX1039" s="22"/>
      <c r="AY1039" s="22"/>
      <c r="AZ1039" s="22"/>
      <c r="BA1039" s="22"/>
      <c r="BB1039" s="22"/>
      <c r="BC1039" s="22"/>
      <c r="BD1039" s="22"/>
      <c r="BE1039" s="22"/>
      <c r="BF1039" s="22"/>
      <c r="BG1039" s="22"/>
      <c r="BH1039" s="22"/>
      <c r="BI1039" s="22"/>
    </row>
    <row r="1040">
      <c r="A1040" s="25"/>
      <c r="B1040" s="50"/>
      <c r="C1040" s="56"/>
      <c r="D1040" s="120"/>
      <c r="E1040" s="53"/>
      <c r="H1040" s="106"/>
      <c r="I1040" s="72"/>
      <c r="J1040" s="21"/>
      <c r="K1040" s="21"/>
      <c r="L1040" s="21"/>
      <c r="M1040" s="22"/>
      <c r="N1040" s="22"/>
      <c r="O1040" s="22"/>
      <c r="P1040" s="22"/>
      <c r="Q1040" s="22"/>
      <c r="R1040" s="23"/>
      <c r="S1040" s="22"/>
      <c r="T1040" s="22"/>
      <c r="U1040" s="22"/>
      <c r="V1040" s="22"/>
      <c r="W1040" s="24"/>
      <c r="X1040" s="24"/>
      <c r="Y1040" s="22"/>
      <c r="Z1040" s="22"/>
      <c r="AA1040" s="22"/>
      <c r="AB1040" s="22"/>
      <c r="AC1040" s="22"/>
      <c r="AD1040" s="22"/>
      <c r="AE1040" s="22"/>
      <c r="AF1040" s="22"/>
      <c r="AG1040" s="22"/>
      <c r="AH1040" s="22"/>
      <c r="AI1040" s="22"/>
      <c r="AJ1040" s="22"/>
      <c r="AK1040" s="22"/>
      <c r="AL1040" s="22"/>
      <c r="AM1040" s="22"/>
      <c r="AN1040" s="22"/>
      <c r="AO1040" s="22"/>
      <c r="AP1040" s="22"/>
      <c r="AQ1040" s="22"/>
      <c r="AR1040" s="22"/>
      <c r="AS1040" s="22"/>
      <c r="AT1040" s="22"/>
      <c r="AU1040" s="22"/>
      <c r="AV1040" s="22"/>
      <c r="AW1040" s="22"/>
      <c r="AX1040" s="22"/>
      <c r="AY1040" s="22"/>
      <c r="AZ1040" s="22"/>
      <c r="BA1040" s="22"/>
      <c r="BB1040" s="22"/>
      <c r="BC1040" s="22"/>
      <c r="BD1040" s="22"/>
      <c r="BE1040" s="22"/>
      <c r="BF1040" s="22"/>
      <c r="BG1040" s="22"/>
      <c r="BH1040" s="22"/>
      <c r="BI1040" s="22"/>
    </row>
    <row r="1041">
      <c r="A1041" s="25"/>
      <c r="B1041" s="50"/>
      <c r="C1041" s="56"/>
      <c r="D1041" s="120"/>
      <c r="E1041" s="53"/>
      <c r="H1041" s="106"/>
      <c r="I1041" s="72"/>
      <c r="J1041" s="21"/>
      <c r="K1041" s="21"/>
      <c r="L1041" s="21"/>
      <c r="M1041" s="22"/>
      <c r="N1041" s="22"/>
      <c r="O1041" s="22"/>
      <c r="P1041" s="22"/>
      <c r="Q1041" s="22"/>
      <c r="R1041" s="23"/>
      <c r="S1041" s="22"/>
      <c r="T1041" s="22"/>
      <c r="U1041" s="22"/>
      <c r="V1041" s="22"/>
      <c r="W1041" s="24"/>
      <c r="X1041" s="24"/>
      <c r="Y1041" s="22"/>
      <c r="Z1041" s="22"/>
      <c r="AA1041" s="22"/>
      <c r="AB1041" s="22"/>
      <c r="AC1041" s="22"/>
      <c r="AD1041" s="22"/>
      <c r="AE1041" s="22"/>
      <c r="AF1041" s="22"/>
      <c r="AG1041" s="22"/>
      <c r="AH1041" s="22"/>
      <c r="AI1041" s="22"/>
      <c r="AJ1041" s="22"/>
      <c r="AK1041" s="22"/>
      <c r="AL1041" s="22"/>
      <c r="AM1041" s="22"/>
      <c r="AN1041" s="22"/>
      <c r="AO1041" s="22"/>
      <c r="AP1041" s="22"/>
      <c r="AQ1041" s="22"/>
      <c r="AR1041" s="22"/>
      <c r="AS1041" s="22"/>
      <c r="AT1041" s="22"/>
      <c r="AU1041" s="22"/>
      <c r="AV1041" s="22"/>
      <c r="AW1041" s="22"/>
      <c r="AX1041" s="22"/>
      <c r="AY1041" s="22"/>
      <c r="AZ1041" s="22"/>
      <c r="BA1041" s="22"/>
      <c r="BB1041" s="22"/>
      <c r="BC1041" s="22"/>
      <c r="BD1041" s="22"/>
      <c r="BE1041" s="22"/>
      <c r="BF1041" s="22"/>
      <c r="BG1041" s="22"/>
      <c r="BH1041" s="22"/>
      <c r="BI1041" s="22"/>
    </row>
    <row r="1042">
      <c r="A1042" s="25"/>
      <c r="B1042" s="50"/>
      <c r="C1042" s="56"/>
      <c r="D1042" s="120"/>
      <c r="E1042" s="53"/>
      <c r="H1042" s="106"/>
      <c r="I1042" s="72"/>
      <c r="J1042" s="21"/>
      <c r="K1042" s="21"/>
      <c r="L1042" s="21"/>
      <c r="M1042" s="22"/>
      <c r="N1042" s="22"/>
      <c r="O1042" s="22"/>
      <c r="P1042" s="22"/>
      <c r="Q1042" s="22"/>
      <c r="R1042" s="23"/>
      <c r="S1042" s="22"/>
      <c r="T1042" s="22"/>
      <c r="U1042" s="22"/>
      <c r="V1042" s="22"/>
      <c r="W1042" s="24"/>
      <c r="X1042" s="24"/>
      <c r="Y1042" s="22"/>
      <c r="Z1042" s="22"/>
      <c r="AA1042" s="22"/>
      <c r="AB1042" s="22"/>
      <c r="AC1042" s="22"/>
      <c r="AD1042" s="22"/>
      <c r="AE1042" s="22"/>
      <c r="AF1042" s="22"/>
      <c r="AG1042" s="22"/>
      <c r="AH1042" s="22"/>
      <c r="AI1042" s="22"/>
      <c r="AJ1042" s="22"/>
      <c r="AK1042" s="22"/>
      <c r="AL1042" s="22"/>
      <c r="AM1042" s="22"/>
      <c r="AN1042" s="22"/>
      <c r="AO1042" s="22"/>
      <c r="AP1042" s="22"/>
      <c r="AQ1042" s="22"/>
      <c r="AR1042" s="22"/>
      <c r="AS1042" s="22"/>
      <c r="AT1042" s="22"/>
      <c r="AU1042" s="22"/>
      <c r="AV1042" s="22"/>
      <c r="AW1042" s="22"/>
      <c r="AX1042" s="22"/>
      <c r="AY1042" s="22"/>
      <c r="AZ1042" s="22"/>
      <c r="BA1042" s="22"/>
      <c r="BB1042" s="22"/>
      <c r="BC1042" s="22"/>
      <c r="BD1042" s="22"/>
      <c r="BE1042" s="22"/>
      <c r="BF1042" s="22"/>
      <c r="BG1042" s="22"/>
      <c r="BH1042" s="22"/>
      <c r="BI1042" s="22"/>
    </row>
    <row r="1043">
      <c r="A1043" s="25"/>
      <c r="B1043" s="50"/>
      <c r="C1043" s="56"/>
      <c r="D1043" s="120"/>
      <c r="E1043" s="53"/>
      <c r="H1043" s="106"/>
      <c r="I1043" s="72"/>
      <c r="J1043" s="21"/>
      <c r="K1043" s="21"/>
      <c r="L1043" s="21"/>
      <c r="M1043" s="22"/>
      <c r="N1043" s="22"/>
      <c r="O1043" s="22"/>
      <c r="P1043" s="22"/>
      <c r="Q1043" s="22"/>
      <c r="R1043" s="23"/>
      <c r="S1043" s="22"/>
      <c r="T1043" s="22"/>
      <c r="U1043" s="22"/>
      <c r="V1043" s="22"/>
      <c r="W1043" s="24"/>
      <c r="X1043" s="24"/>
      <c r="Y1043" s="22"/>
      <c r="Z1043" s="22"/>
      <c r="AA1043" s="22"/>
      <c r="AB1043" s="22"/>
      <c r="AC1043" s="22"/>
      <c r="AD1043" s="22"/>
      <c r="AE1043" s="22"/>
      <c r="AF1043" s="22"/>
      <c r="AG1043" s="22"/>
      <c r="AH1043" s="22"/>
      <c r="AI1043" s="22"/>
      <c r="AJ1043" s="22"/>
      <c r="AK1043" s="22"/>
      <c r="AL1043" s="22"/>
      <c r="AM1043" s="22"/>
      <c r="AN1043" s="22"/>
      <c r="AO1043" s="22"/>
      <c r="AP1043" s="22"/>
      <c r="AQ1043" s="22"/>
      <c r="AR1043" s="22"/>
      <c r="AS1043" s="22"/>
      <c r="AT1043" s="22"/>
      <c r="AU1043" s="22"/>
      <c r="AV1043" s="22"/>
      <c r="AW1043" s="22"/>
      <c r="AX1043" s="22"/>
      <c r="AY1043" s="22"/>
      <c r="AZ1043" s="22"/>
      <c r="BA1043" s="22"/>
      <c r="BB1043" s="22"/>
      <c r="BC1043" s="22"/>
      <c r="BD1043" s="22"/>
      <c r="BE1043" s="22"/>
      <c r="BF1043" s="22"/>
      <c r="BG1043" s="22"/>
      <c r="BH1043" s="22"/>
      <c r="BI1043" s="22"/>
    </row>
    <row r="1044">
      <c r="A1044" s="25"/>
      <c r="B1044" s="50"/>
      <c r="C1044" s="56"/>
      <c r="D1044" s="120"/>
      <c r="E1044" s="53"/>
      <c r="H1044" s="106"/>
      <c r="I1044" s="72"/>
      <c r="J1044" s="21"/>
      <c r="K1044" s="21"/>
      <c r="L1044" s="21"/>
      <c r="M1044" s="22"/>
      <c r="N1044" s="22"/>
      <c r="O1044" s="22"/>
      <c r="P1044" s="22"/>
      <c r="Q1044" s="22"/>
      <c r="R1044" s="23"/>
      <c r="S1044" s="22"/>
      <c r="T1044" s="22"/>
      <c r="U1044" s="22"/>
      <c r="V1044" s="22"/>
      <c r="W1044" s="24"/>
      <c r="X1044" s="24"/>
      <c r="Y1044" s="22"/>
      <c r="Z1044" s="22"/>
      <c r="AA1044" s="22"/>
      <c r="AB1044" s="22"/>
      <c r="AC1044" s="22"/>
      <c r="AD1044" s="22"/>
      <c r="AE1044" s="22"/>
      <c r="AF1044" s="22"/>
      <c r="AG1044" s="22"/>
      <c r="AH1044" s="22"/>
      <c r="AI1044" s="22"/>
      <c r="AJ1044" s="22"/>
      <c r="AK1044" s="22"/>
      <c r="AL1044" s="22"/>
      <c r="AM1044" s="22"/>
      <c r="AN1044" s="22"/>
      <c r="AO1044" s="22"/>
      <c r="AP1044" s="22"/>
      <c r="AQ1044" s="22"/>
      <c r="AR1044" s="22"/>
      <c r="AS1044" s="22"/>
      <c r="AT1044" s="22"/>
      <c r="AU1044" s="22"/>
      <c r="AV1044" s="22"/>
      <c r="AW1044" s="22"/>
      <c r="AX1044" s="22"/>
      <c r="AY1044" s="22"/>
      <c r="AZ1044" s="22"/>
      <c r="BA1044" s="22"/>
      <c r="BB1044" s="22"/>
      <c r="BC1044" s="22"/>
      <c r="BD1044" s="22"/>
      <c r="BE1044" s="22"/>
      <c r="BF1044" s="22"/>
      <c r="BG1044" s="22"/>
      <c r="BH1044" s="22"/>
      <c r="BI1044" s="22"/>
    </row>
    <row r="1045">
      <c r="A1045" s="25"/>
      <c r="B1045" s="50"/>
      <c r="C1045" s="56"/>
      <c r="D1045" s="120"/>
      <c r="E1045" s="53"/>
      <c r="H1045" s="106"/>
      <c r="I1045" s="72"/>
      <c r="J1045" s="21"/>
      <c r="K1045" s="21"/>
      <c r="L1045" s="21"/>
      <c r="M1045" s="22"/>
      <c r="N1045" s="22"/>
      <c r="O1045" s="22"/>
      <c r="P1045" s="22"/>
      <c r="Q1045" s="22"/>
      <c r="R1045" s="23"/>
      <c r="S1045" s="22"/>
      <c r="T1045" s="22"/>
      <c r="U1045" s="22"/>
      <c r="V1045" s="22"/>
      <c r="W1045" s="24"/>
      <c r="X1045" s="24"/>
      <c r="Y1045" s="22"/>
      <c r="Z1045" s="22"/>
      <c r="AA1045" s="22"/>
      <c r="AB1045" s="22"/>
      <c r="AC1045" s="22"/>
      <c r="AD1045" s="22"/>
      <c r="AE1045" s="22"/>
      <c r="AF1045" s="22"/>
      <c r="AG1045" s="22"/>
      <c r="AH1045" s="22"/>
      <c r="AI1045" s="22"/>
      <c r="AJ1045" s="22"/>
      <c r="AK1045" s="22"/>
      <c r="AL1045" s="22"/>
      <c r="AM1045" s="22"/>
      <c r="AN1045" s="22"/>
      <c r="AO1045" s="22"/>
      <c r="AP1045" s="22"/>
      <c r="AQ1045" s="22"/>
      <c r="AR1045" s="22"/>
      <c r="AS1045" s="22"/>
      <c r="AT1045" s="22"/>
      <c r="AU1045" s="22"/>
      <c r="AV1045" s="22"/>
      <c r="AW1045" s="22"/>
      <c r="AX1045" s="22"/>
      <c r="AY1045" s="22"/>
      <c r="AZ1045" s="22"/>
      <c r="BA1045" s="22"/>
      <c r="BB1045" s="22"/>
      <c r="BC1045" s="22"/>
      <c r="BD1045" s="22"/>
      <c r="BE1045" s="22"/>
      <c r="BF1045" s="22"/>
      <c r="BG1045" s="22"/>
      <c r="BH1045" s="22"/>
      <c r="BI1045" s="22"/>
    </row>
    <row r="1046">
      <c r="A1046" s="25"/>
      <c r="B1046" s="50"/>
      <c r="C1046" s="56"/>
      <c r="D1046" s="120"/>
      <c r="E1046" s="53"/>
      <c r="H1046" s="106"/>
      <c r="I1046" s="72"/>
      <c r="J1046" s="21"/>
      <c r="K1046" s="21"/>
      <c r="L1046" s="21"/>
      <c r="M1046" s="22"/>
      <c r="N1046" s="22"/>
      <c r="O1046" s="22"/>
      <c r="P1046" s="22"/>
      <c r="Q1046" s="22"/>
      <c r="R1046" s="23"/>
      <c r="S1046" s="22"/>
      <c r="T1046" s="22"/>
      <c r="U1046" s="22"/>
      <c r="V1046" s="22"/>
      <c r="W1046" s="24"/>
      <c r="X1046" s="24"/>
      <c r="Y1046" s="22"/>
      <c r="Z1046" s="22"/>
      <c r="AA1046" s="22"/>
      <c r="AB1046" s="22"/>
      <c r="AC1046" s="22"/>
      <c r="AD1046" s="22"/>
      <c r="AE1046" s="22"/>
      <c r="AF1046" s="22"/>
      <c r="AG1046" s="22"/>
      <c r="AH1046" s="22"/>
      <c r="AI1046" s="22"/>
      <c r="AJ1046" s="22"/>
      <c r="AK1046" s="22"/>
      <c r="AL1046" s="22"/>
      <c r="AM1046" s="22"/>
      <c r="AN1046" s="22"/>
      <c r="AO1046" s="22"/>
      <c r="AP1046" s="22"/>
      <c r="AQ1046" s="22"/>
      <c r="AR1046" s="22"/>
      <c r="AS1046" s="22"/>
      <c r="AT1046" s="22"/>
      <c r="AU1046" s="22"/>
      <c r="AV1046" s="22"/>
      <c r="AW1046" s="22"/>
      <c r="AX1046" s="22"/>
      <c r="AY1046" s="22"/>
      <c r="AZ1046" s="22"/>
      <c r="BA1046" s="22"/>
      <c r="BB1046" s="22"/>
      <c r="BC1046" s="22"/>
      <c r="BD1046" s="22"/>
      <c r="BE1046" s="22"/>
      <c r="BF1046" s="22"/>
      <c r="BG1046" s="22"/>
      <c r="BH1046" s="22"/>
      <c r="BI1046" s="22"/>
    </row>
    <row r="1047">
      <c r="A1047" s="25"/>
      <c r="B1047" s="50"/>
      <c r="C1047" s="56"/>
      <c r="D1047" s="120"/>
      <c r="E1047" s="53"/>
      <c r="H1047" s="106"/>
      <c r="I1047" s="72"/>
      <c r="J1047" s="21"/>
      <c r="K1047" s="21"/>
      <c r="L1047" s="21"/>
      <c r="M1047" s="22"/>
      <c r="N1047" s="22"/>
      <c r="O1047" s="22"/>
      <c r="P1047" s="22"/>
      <c r="Q1047" s="22"/>
      <c r="R1047" s="23"/>
      <c r="S1047" s="22"/>
      <c r="T1047" s="22"/>
      <c r="U1047" s="22"/>
      <c r="V1047" s="22"/>
      <c r="W1047" s="24"/>
      <c r="X1047" s="24"/>
      <c r="Y1047" s="22"/>
      <c r="Z1047" s="22"/>
      <c r="AA1047" s="22"/>
      <c r="AB1047" s="22"/>
      <c r="AC1047" s="22"/>
      <c r="AD1047" s="22"/>
      <c r="AE1047" s="22"/>
      <c r="AF1047" s="22"/>
      <c r="AG1047" s="22"/>
      <c r="AH1047" s="22"/>
      <c r="AI1047" s="22"/>
      <c r="AJ1047" s="22"/>
      <c r="AK1047" s="22"/>
      <c r="AL1047" s="22"/>
      <c r="AM1047" s="22"/>
      <c r="AN1047" s="22"/>
      <c r="AO1047" s="22"/>
      <c r="AP1047" s="22"/>
      <c r="AQ1047" s="22"/>
      <c r="AR1047" s="22"/>
      <c r="AS1047" s="22"/>
      <c r="AT1047" s="22"/>
      <c r="AU1047" s="22"/>
      <c r="AV1047" s="22"/>
      <c r="AW1047" s="22"/>
      <c r="AX1047" s="22"/>
      <c r="AY1047" s="22"/>
      <c r="AZ1047" s="22"/>
      <c r="BA1047" s="22"/>
      <c r="BB1047" s="22"/>
      <c r="BC1047" s="22"/>
      <c r="BD1047" s="22"/>
      <c r="BE1047" s="22"/>
      <c r="BF1047" s="22"/>
      <c r="BG1047" s="22"/>
      <c r="BH1047" s="22"/>
      <c r="BI1047" s="22"/>
    </row>
    <row r="1048">
      <c r="A1048" s="25"/>
      <c r="B1048" s="50"/>
      <c r="C1048" s="56"/>
      <c r="D1048" s="120"/>
      <c r="E1048" s="53"/>
      <c r="H1048" s="106"/>
      <c r="I1048" s="72"/>
      <c r="J1048" s="21"/>
      <c r="K1048" s="21"/>
      <c r="L1048" s="21"/>
      <c r="M1048" s="22"/>
      <c r="N1048" s="22"/>
      <c r="O1048" s="22"/>
      <c r="P1048" s="22"/>
      <c r="Q1048" s="22"/>
      <c r="R1048" s="23"/>
      <c r="S1048" s="22"/>
      <c r="T1048" s="22"/>
      <c r="U1048" s="22"/>
      <c r="V1048" s="22"/>
      <c r="W1048" s="24"/>
      <c r="X1048" s="24"/>
      <c r="Y1048" s="22"/>
      <c r="Z1048" s="22"/>
      <c r="AA1048" s="22"/>
      <c r="AB1048" s="22"/>
      <c r="AC1048" s="22"/>
      <c r="AD1048" s="22"/>
      <c r="AE1048" s="22"/>
      <c r="AF1048" s="22"/>
      <c r="AG1048" s="22"/>
      <c r="AH1048" s="22"/>
      <c r="AI1048" s="22"/>
      <c r="AJ1048" s="22"/>
      <c r="AK1048" s="22"/>
      <c r="AL1048" s="22"/>
      <c r="AM1048" s="22"/>
      <c r="AN1048" s="22"/>
      <c r="AO1048" s="22"/>
      <c r="AP1048" s="22"/>
      <c r="AQ1048" s="22"/>
      <c r="AR1048" s="22"/>
      <c r="AS1048" s="22"/>
      <c r="AT1048" s="22"/>
      <c r="AU1048" s="22"/>
      <c r="AV1048" s="22"/>
      <c r="AW1048" s="22"/>
      <c r="AX1048" s="22"/>
      <c r="AY1048" s="22"/>
      <c r="AZ1048" s="22"/>
      <c r="BA1048" s="22"/>
      <c r="BB1048" s="22"/>
      <c r="BC1048" s="22"/>
      <c r="BD1048" s="22"/>
      <c r="BE1048" s="22"/>
      <c r="BF1048" s="22"/>
      <c r="BG1048" s="22"/>
      <c r="BH1048" s="22"/>
      <c r="BI1048" s="22"/>
    </row>
    <row r="1049">
      <c r="A1049" s="25"/>
      <c r="B1049" s="50"/>
      <c r="C1049" s="56"/>
      <c r="D1049" s="120"/>
      <c r="E1049" s="53"/>
      <c r="H1049" s="106"/>
      <c r="I1049" s="72"/>
      <c r="J1049" s="21"/>
      <c r="K1049" s="21"/>
      <c r="L1049" s="21"/>
      <c r="M1049" s="22"/>
      <c r="N1049" s="22"/>
      <c r="O1049" s="22"/>
      <c r="P1049" s="22"/>
      <c r="Q1049" s="22"/>
      <c r="R1049" s="23"/>
      <c r="S1049" s="22"/>
      <c r="T1049" s="22"/>
      <c r="U1049" s="22"/>
      <c r="V1049" s="22"/>
      <c r="W1049" s="24"/>
      <c r="X1049" s="24"/>
      <c r="Y1049" s="22"/>
      <c r="Z1049" s="22"/>
      <c r="AA1049" s="22"/>
      <c r="AB1049" s="22"/>
      <c r="AC1049" s="22"/>
      <c r="AD1049" s="22"/>
      <c r="AE1049" s="22"/>
      <c r="AF1049" s="22"/>
      <c r="AG1049" s="22"/>
      <c r="AH1049" s="22"/>
      <c r="AI1049" s="22"/>
      <c r="AJ1049" s="22"/>
      <c r="AK1049" s="22"/>
      <c r="AL1049" s="22"/>
      <c r="AM1049" s="22"/>
      <c r="AN1049" s="22"/>
      <c r="AO1049" s="22"/>
      <c r="AP1049" s="22"/>
      <c r="AQ1049" s="22"/>
      <c r="AR1049" s="22"/>
      <c r="AS1049" s="22"/>
      <c r="AT1049" s="22"/>
      <c r="AU1049" s="22"/>
      <c r="AV1049" s="22"/>
      <c r="AW1049" s="22"/>
      <c r="AX1049" s="22"/>
      <c r="AY1049" s="22"/>
      <c r="AZ1049" s="22"/>
      <c r="BA1049" s="22"/>
      <c r="BB1049" s="22"/>
      <c r="BC1049" s="22"/>
      <c r="BD1049" s="22"/>
      <c r="BE1049" s="22"/>
      <c r="BF1049" s="22"/>
      <c r="BG1049" s="22"/>
      <c r="BH1049" s="22"/>
      <c r="BI1049" s="22"/>
    </row>
    <row r="1050">
      <c r="A1050" s="25"/>
      <c r="B1050" s="50"/>
      <c r="C1050" s="56"/>
      <c r="D1050" s="120"/>
      <c r="E1050" s="53"/>
      <c r="H1050" s="106"/>
      <c r="I1050" s="72"/>
      <c r="J1050" s="21"/>
      <c r="K1050" s="21"/>
      <c r="L1050" s="21"/>
      <c r="M1050" s="22"/>
      <c r="N1050" s="22"/>
      <c r="O1050" s="22"/>
      <c r="P1050" s="22"/>
      <c r="Q1050" s="22"/>
      <c r="R1050" s="23"/>
      <c r="S1050" s="22"/>
      <c r="T1050" s="22"/>
      <c r="U1050" s="22"/>
      <c r="V1050" s="22"/>
      <c r="W1050" s="24"/>
      <c r="X1050" s="24"/>
      <c r="Y1050" s="22"/>
      <c r="Z1050" s="22"/>
      <c r="AA1050" s="22"/>
      <c r="AB1050" s="22"/>
      <c r="AC1050" s="22"/>
      <c r="AD1050" s="22"/>
      <c r="AE1050" s="22"/>
      <c r="AF1050" s="22"/>
      <c r="AG1050" s="22"/>
      <c r="AH1050" s="22"/>
      <c r="AI1050" s="22"/>
      <c r="AJ1050" s="22"/>
      <c r="AK1050" s="22"/>
      <c r="AL1050" s="22"/>
      <c r="AM1050" s="22"/>
      <c r="AN1050" s="22"/>
      <c r="AO1050" s="22"/>
      <c r="AP1050" s="22"/>
      <c r="AQ1050" s="22"/>
      <c r="AR1050" s="22"/>
      <c r="AS1050" s="22"/>
      <c r="AT1050" s="22"/>
      <c r="AU1050" s="22"/>
      <c r="AV1050" s="22"/>
      <c r="AW1050" s="22"/>
      <c r="AX1050" s="22"/>
      <c r="AY1050" s="22"/>
      <c r="AZ1050" s="22"/>
      <c r="BA1050" s="22"/>
      <c r="BB1050" s="22"/>
      <c r="BC1050" s="22"/>
      <c r="BD1050" s="22"/>
      <c r="BE1050" s="22"/>
      <c r="BF1050" s="22"/>
      <c r="BG1050" s="22"/>
      <c r="BH1050" s="22"/>
      <c r="BI1050" s="22"/>
    </row>
    <row r="1051">
      <c r="A1051" s="25"/>
      <c r="B1051" s="50"/>
      <c r="C1051" s="56"/>
      <c r="D1051" s="120"/>
      <c r="E1051" s="53"/>
      <c r="H1051" s="106"/>
      <c r="I1051" s="72"/>
      <c r="J1051" s="21"/>
      <c r="K1051" s="21"/>
      <c r="L1051" s="21"/>
      <c r="M1051" s="22"/>
      <c r="N1051" s="22"/>
      <c r="O1051" s="22"/>
      <c r="P1051" s="22"/>
      <c r="Q1051" s="22"/>
      <c r="R1051" s="23"/>
      <c r="S1051" s="22"/>
      <c r="T1051" s="22"/>
      <c r="U1051" s="22"/>
      <c r="V1051" s="22"/>
      <c r="W1051" s="24"/>
      <c r="X1051" s="24"/>
      <c r="Y1051" s="22"/>
      <c r="Z1051" s="22"/>
      <c r="AA1051" s="22"/>
      <c r="AB1051" s="22"/>
      <c r="AC1051" s="22"/>
      <c r="AD1051" s="22"/>
      <c r="AE1051" s="22"/>
      <c r="AF1051" s="22"/>
      <c r="AG1051" s="22"/>
      <c r="AH1051" s="22"/>
      <c r="AI1051" s="22"/>
      <c r="AJ1051" s="22"/>
      <c r="AK1051" s="22"/>
      <c r="AL1051" s="22"/>
      <c r="AM1051" s="22"/>
      <c r="AN1051" s="22"/>
      <c r="AO1051" s="22"/>
      <c r="AP1051" s="22"/>
      <c r="AQ1051" s="22"/>
      <c r="AR1051" s="22"/>
      <c r="AS1051" s="22"/>
      <c r="AT1051" s="22"/>
      <c r="AU1051" s="22"/>
      <c r="AV1051" s="22"/>
      <c r="AW1051" s="22"/>
      <c r="AX1051" s="22"/>
      <c r="AY1051" s="22"/>
      <c r="AZ1051" s="22"/>
      <c r="BA1051" s="22"/>
      <c r="BB1051" s="22"/>
      <c r="BC1051" s="22"/>
      <c r="BD1051" s="22"/>
      <c r="BE1051" s="22"/>
      <c r="BF1051" s="22"/>
      <c r="BG1051" s="22"/>
      <c r="BH1051" s="22"/>
      <c r="BI1051" s="22"/>
    </row>
    <row r="1052">
      <c r="A1052" s="25"/>
      <c r="B1052" s="50"/>
      <c r="C1052" s="56"/>
      <c r="D1052" s="120"/>
      <c r="E1052" s="53"/>
      <c r="H1052" s="106"/>
      <c r="I1052" s="72"/>
      <c r="J1052" s="21"/>
      <c r="K1052" s="21"/>
      <c r="L1052" s="21"/>
      <c r="M1052" s="22"/>
      <c r="N1052" s="22"/>
      <c r="O1052" s="22"/>
      <c r="P1052" s="22"/>
      <c r="Q1052" s="22"/>
      <c r="R1052" s="23"/>
      <c r="S1052" s="22"/>
      <c r="T1052" s="22"/>
      <c r="U1052" s="22"/>
      <c r="V1052" s="22"/>
      <c r="W1052" s="24"/>
      <c r="X1052" s="24"/>
      <c r="Y1052" s="22"/>
      <c r="Z1052" s="22"/>
      <c r="AA1052" s="22"/>
      <c r="AB1052" s="22"/>
      <c r="AC1052" s="22"/>
      <c r="AD1052" s="22"/>
      <c r="AE1052" s="22"/>
      <c r="AF1052" s="22"/>
      <c r="AG1052" s="22"/>
      <c r="AH1052" s="22"/>
      <c r="AI1052" s="22"/>
      <c r="AJ1052" s="22"/>
      <c r="AK1052" s="22"/>
      <c r="AL1052" s="22"/>
      <c r="AM1052" s="22"/>
      <c r="AN1052" s="22"/>
      <c r="AO1052" s="22"/>
      <c r="AP1052" s="22"/>
      <c r="AQ1052" s="22"/>
      <c r="AR1052" s="22"/>
      <c r="AS1052" s="22"/>
      <c r="AT1052" s="22"/>
      <c r="AU1052" s="22"/>
      <c r="AV1052" s="22"/>
      <c r="AW1052" s="22"/>
      <c r="AX1052" s="22"/>
      <c r="AY1052" s="22"/>
      <c r="AZ1052" s="22"/>
      <c r="BA1052" s="22"/>
      <c r="BB1052" s="22"/>
      <c r="BC1052" s="22"/>
      <c r="BD1052" s="22"/>
      <c r="BE1052" s="22"/>
      <c r="BF1052" s="22"/>
      <c r="BG1052" s="22"/>
      <c r="BH1052" s="22"/>
      <c r="BI1052" s="22"/>
    </row>
    <row r="1053">
      <c r="A1053" s="25"/>
      <c r="B1053" s="50"/>
      <c r="C1053" s="56"/>
      <c r="D1053" s="120"/>
      <c r="E1053" s="53"/>
      <c r="H1053" s="106"/>
      <c r="I1053" s="72"/>
      <c r="J1053" s="21"/>
      <c r="K1053" s="21"/>
      <c r="L1053" s="21"/>
      <c r="M1053" s="22"/>
      <c r="N1053" s="22"/>
      <c r="O1053" s="22"/>
      <c r="P1053" s="22"/>
      <c r="Q1053" s="22"/>
      <c r="R1053" s="23"/>
      <c r="S1053" s="22"/>
      <c r="T1053" s="22"/>
      <c r="U1053" s="22"/>
      <c r="V1053" s="22"/>
      <c r="W1053" s="24"/>
      <c r="X1053" s="24"/>
      <c r="Y1053" s="22"/>
      <c r="Z1053" s="22"/>
      <c r="AA1053" s="22"/>
      <c r="AB1053" s="22"/>
      <c r="AC1053" s="22"/>
      <c r="AD1053" s="22"/>
      <c r="AE1053" s="22"/>
      <c r="AF1053" s="22"/>
      <c r="AG1053" s="22"/>
      <c r="AH1053" s="22"/>
      <c r="AI1053" s="22"/>
      <c r="AJ1053" s="22"/>
      <c r="AK1053" s="22"/>
      <c r="AL1053" s="22"/>
      <c r="AM1053" s="22"/>
      <c r="AN1053" s="22"/>
      <c r="AO1053" s="22"/>
      <c r="AP1053" s="22"/>
      <c r="AQ1053" s="22"/>
      <c r="AR1053" s="22"/>
      <c r="AS1053" s="22"/>
      <c r="AT1053" s="22"/>
      <c r="AU1053" s="22"/>
      <c r="AV1053" s="22"/>
      <c r="AW1053" s="22"/>
      <c r="AX1053" s="22"/>
      <c r="AY1053" s="22"/>
      <c r="AZ1053" s="22"/>
      <c r="BA1053" s="22"/>
      <c r="BB1053" s="22"/>
      <c r="BC1053" s="22"/>
      <c r="BD1053" s="22"/>
      <c r="BE1053" s="22"/>
      <c r="BF1053" s="22"/>
      <c r="BG1053" s="22"/>
      <c r="BH1053" s="22"/>
      <c r="BI1053" s="22"/>
    </row>
    <row r="1054">
      <c r="A1054" s="25"/>
      <c r="B1054" s="50"/>
      <c r="C1054" s="56"/>
      <c r="D1054" s="120"/>
      <c r="E1054" s="53"/>
      <c r="H1054" s="106"/>
      <c r="I1054" s="72"/>
      <c r="J1054" s="21"/>
      <c r="K1054" s="21"/>
      <c r="L1054" s="21"/>
      <c r="M1054" s="22"/>
      <c r="N1054" s="22"/>
      <c r="O1054" s="22"/>
      <c r="P1054" s="22"/>
      <c r="Q1054" s="22"/>
      <c r="R1054" s="23"/>
      <c r="S1054" s="22"/>
      <c r="T1054" s="22"/>
      <c r="U1054" s="22"/>
      <c r="V1054" s="22"/>
      <c r="W1054" s="24"/>
      <c r="X1054" s="24"/>
      <c r="Y1054" s="22"/>
      <c r="Z1054" s="22"/>
      <c r="AA1054" s="22"/>
      <c r="AB1054" s="22"/>
      <c r="AC1054" s="22"/>
      <c r="AD1054" s="22"/>
      <c r="AE1054" s="22"/>
      <c r="AF1054" s="22"/>
      <c r="AG1054" s="22"/>
      <c r="AH1054" s="22"/>
      <c r="AI1054" s="22"/>
      <c r="AJ1054" s="22"/>
      <c r="AK1054" s="22"/>
      <c r="AL1054" s="22"/>
      <c r="AM1054" s="22"/>
      <c r="AN1054" s="22"/>
      <c r="AO1054" s="22"/>
      <c r="AP1054" s="22"/>
      <c r="AQ1054" s="22"/>
      <c r="AR1054" s="22"/>
      <c r="AS1054" s="22"/>
      <c r="AT1054" s="22"/>
      <c r="AU1054" s="22"/>
      <c r="AV1054" s="22"/>
      <c r="AW1054" s="22"/>
      <c r="AX1054" s="22"/>
      <c r="AY1054" s="22"/>
      <c r="AZ1054" s="22"/>
      <c r="BA1054" s="22"/>
      <c r="BB1054" s="22"/>
      <c r="BC1054" s="22"/>
      <c r="BD1054" s="22"/>
      <c r="BE1054" s="22"/>
      <c r="BF1054" s="22"/>
      <c r="BG1054" s="22"/>
      <c r="BH1054" s="22"/>
      <c r="BI1054" s="22"/>
    </row>
    <row r="1055">
      <c r="A1055" s="25"/>
      <c r="B1055" s="50"/>
      <c r="C1055" s="56"/>
      <c r="D1055" s="120"/>
      <c r="E1055" s="53"/>
      <c r="H1055" s="106"/>
      <c r="I1055" s="72"/>
      <c r="J1055" s="21"/>
      <c r="K1055" s="21"/>
      <c r="L1055" s="21"/>
      <c r="M1055" s="22"/>
      <c r="N1055" s="22"/>
      <c r="O1055" s="22"/>
      <c r="P1055" s="22"/>
      <c r="Q1055" s="22"/>
      <c r="R1055" s="23"/>
      <c r="S1055" s="22"/>
      <c r="T1055" s="22"/>
      <c r="U1055" s="22"/>
      <c r="V1055" s="22"/>
      <c r="W1055" s="24"/>
      <c r="X1055" s="24"/>
      <c r="Y1055" s="22"/>
      <c r="Z1055" s="22"/>
      <c r="AA1055" s="22"/>
      <c r="AB1055" s="22"/>
      <c r="AC1055" s="22"/>
      <c r="AD1055" s="22"/>
      <c r="AE1055" s="22"/>
      <c r="AF1055" s="22"/>
      <c r="AG1055" s="22"/>
      <c r="AH1055" s="22"/>
      <c r="AI1055" s="22"/>
      <c r="AJ1055" s="22"/>
      <c r="AK1055" s="22"/>
      <c r="AL1055" s="22"/>
      <c r="AM1055" s="22"/>
      <c r="AN1055" s="22"/>
      <c r="AO1055" s="22"/>
      <c r="AP1055" s="22"/>
      <c r="AQ1055" s="22"/>
      <c r="AR1055" s="22"/>
      <c r="AS1055" s="22"/>
      <c r="AT1055" s="22"/>
      <c r="AU1055" s="22"/>
      <c r="AV1055" s="22"/>
      <c r="AW1055" s="22"/>
      <c r="AX1055" s="22"/>
      <c r="AY1055" s="22"/>
      <c r="AZ1055" s="22"/>
      <c r="BA1055" s="22"/>
      <c r="BB1055" s="22"/>
      <c r="BC1055" s="22"/>
      <c r="BD1055" s="22"/>
      <c r="BE1055" s="22"/>
      <c r="BF1055" s="22"/>
      <c r="BG1055" s="22"/>
      <c r="BH1055" s="22"/>
      <c r="BI1055" s="22"/>
    </row>
    <row r="1056">
      <c r="A1056" s="25"/>
      <c r="B1056" s="50"/>
      <c r="C1056" s="56"/>
      <c r="D1056" s="120"/>
      <c r="E1056" s="53"/>
      <c r="H1056" s="106"/>
      <c r="I1056" s="72"/>
      <c r="J1056" s="21"/>
      <c r="K1056" s="21"/>
      <c r="L1056" s="21"/>
      <c r="M1056" s="22"/>
      <c r="N1056" s="22"/>
      <c r="O1056" s="22"/>
      <c r="P1056" s="22"/>
      <c r="Q1056" s="22"/>
      <c r="R1056" s="23"/>
      <c r="S1056" s="22"/>
      <c r="T1056" s="22"/>
      <c r="U1056" s="22"/>
      <c r="V1056" s="22"/>
      <c r="W1056" s="24"/>
      <c r="X1056" s="24"/>
      <c r="Y1056" s="22"/>
      <c r="Z1056" s="22"/>
      <c r="AA1056" s="22"/>
      <c r="AB1056" s="22"/>
      <c r="AC1056" s="22"/>
      <c r="AD1056" s="22"/>
      <c r="AE1056" s="22"/>
      <c r="AF1056" s="22"/>
      <c r="AG1056" s="22"/>
      <c r="AH1056" s="22"/>
      <c r="AI1056" s="22"/>
      <c r="AJ1056" s="22"/>
      <c r="AK1056" s="22"/>
      <c r="AL1056" s="22"/>
      <c r="AM1056" s="22"/>
      <c r="AN1056" s="22"/>
      <c r="AO1056" s="22"/>
      <c r="AP1056" s="22"/>
      <c r="AQ1056" s="22"/>
      <c r="AR1056" s="22"/>
      <c r="AS1056" s="22"/>
      <c r="AT1056" s="22"/>
      <c r="AU1056" s="22"/>
      <c r="AV1056" s="22"/>
      <c r="AW1056" s="22"/>
      <c r="AX1056" s="22"/>
      <c r="AY1056" s="22"/>
      <c r="AZ1056" s="22"/>
      <c r="BA1056" s="22"/>
      <c r="BB1056" s="22"/>
      <c r="BC1056" s="22"/>
      <c r="BD1056" s="22"/>
      <c r="BE1056" s="22"/>
      <c r="BF1056" s="22"/>
      <c r="BG1056" s="22"/>
      <c r="BH1056" s="22"/>
      <c r="BI1056" s="22"/>
    </row>
    <row r="1057">
      <c r="A1057" s="25"/>
      <c r="B1057" s="50"/>
      <c r="C1057" s="56"/>
      <c r="D1057" s="120"/>
      <c r="E1057" s="53"/>
      <c r="H1057" s="106"/>
      <c r="I1057" s="72"/>
      <c r="J1057" s="21"/>
      <c r="K1057" s="21"/>
      <c r="L1057" s="21"/>
      <c r="M1057" s="22"/>
      <c r="N1057" s="22"/>
      <c r="O1057" s="22"/>
      <c r="P1057" s="22"/>
      <c r="Q1057" s="22"/>
      <c r="R1057" s="23"/>
      <c r="S1057" s="22"/>
      <c r="T1057" s="22"/>
      <c r="U1057" s="22"/>
      <c r="V1057" s="22"/>
      <c r="W1057" s="24"/>
      <c r="X1057" s="24"/>
      <c r="Y1057" s="22"/>
      <c r="Z1057" s="22"/>
      <c r="AA1057" s="22"/>
      <c r="AB1057" s="22"/>
      <c r="AC1057" s="22"/>
      <c r="AD1057" s="22"/>
      <c r="AE1057" s="22"/>
      <c r="AF1057" s="22"/>
      <c r="AG1057" s="22"/>
      <c r="AH1057" s="22"/>
      <c r="AI1057" s="22"/>
      <c r="AJ1057" s="22"/>
      <c r="AK1057" s="22"/>
      <c r="AL1057" s="22"/>
      <c r="AM1057" s="22"/>
      <c r="AN1057" s="22"/>
      <c r="AO1057" s="22"/>
      <c r="AP1057" s="22"/>
      <c r="AQ1057" s="22"/>
      <c r="AR1057" s="22"/>
      <c r="AS1057" s="22"/>
      <c r="AT1057" s="22"/>
      <c r="AU1057" s="22"/>
      <c r="AV1057" s="22"/>
      <c r="AW1057" s="22"/>
      <c r="AX1057" s="22"/>
      <c r="AY1057" s="22"/>
      <c r="AZ1057" s="22"/>
      <c r="BA1057" s="22"/>
      <c r="BB1057" s="22"/>
      <c r="BC1057" s="22"/>
      <c r="BD1057" s="22"/>
      <c r="BE1057" s="22"/>
      <c r="BF1057" s="22"/>
      <c r="BG1057" s="22"/>
      <c r="BH1057" s="22"/>
      <c r="BI1057" s="22"/>
    </row>
    <row r="1058">
      <c r="A1058" s="25"/>
      <c r="B1058" s="50"/>
      <c r="C1058" s="56"/>
      <c r="D1058" s="120"/>
      <c r="E1058" s="53"/>
      <c r="H1058" s="106"/>
      <c r="I1058" s="72"/>
      <c r="J1058" s="21"/>
      <c r="K1058" s="21"/>
      <c r="L1058" s="21"/>
      <c r="M1058" s="22"/>
      <c r="N1058" s="22"/>
      <c r="O1058" s="22"/>
      <c r="P1058" s="22"/>
      <c r="Q1058" s="22"/>
      <c r="R1058" s="23"/>
      <c r="S1058" s="22"/>
      <c r="T1058" s="22"/>
      <c r="U1058" s="22"/>
      <c r="V1058" s="22"/>
      <c r="W1058" s="24"/>
      <c r="X1058" s="24"/>
      <c r="Y1058" s="22"/>
      <c r="Z1058" s="22"/>
      <c r="AA1058" s="22"/>
      <c r="AB1058" s="22"/>
      <c r="AC1058" s="22"/>
      <c r="AD1058" s="22"/>
      <c r="AE1058" s="22"/>
      <c r="AF1058" s="22"/>
      <c r="AG1058" s="22"/>
      <c r="AH1058" s="22"/>
      <c r="AI1058" s="22"/>
      <c r="AJ1058" s="22"/>
      <c r="AK1058" s="22"/>
      <c r="AL1058" s="22"/>
      <c r="AM1058" s="22"/>
      <c r="AN1058" s="22"/>
      <c r="AO1058" s="22"/>
      <c r="AP1058" s="22"/>
      <c r="AQ1058" s="22"/>
      <c r="AR1058" s="22"/>
      <c r="AS1058" s="22"/>
      <c r="AT1058" s="22"/>
      <c r="AU1058" s="22"/>
      <c r="AV1058" s="22"/>
      <c r="AW1058" s="22"/>
      <c r="AX1058" s="22"/>
      <c r="AY1058" s="22"/>
      <c r="AZ1058" s="22"/>
      <c r="BA1058" s="22"/>
      <c r="BB1058" s="22"/>
      <c r="BC1058" s="22"/>
      <c r="BD1058" s="22"/>
      <c r="BE1058" s="22"/>
      <c r="BF1058" s="22"/>
      <c r="BG1058" s="22"/>
      <c r="BH1058" s="22"/>
      <c r="BI1058" s="22"/>
    </row>
    <row r="1059">
      <c r="A1059" s="25"/>
      <c r="B1059" s="50"/>
      <c r="C1059" s="56"/>
      <c r="D1059" s="120"/>
      <c r="E1059" s="53"/>
      <c r="H1059" s="106"/>
      <c r="I1059" s="72"/>
      <c r="J1059" s="21"/>
      <c r="K1059" s="21"/>
      <c r="L1059" s="21"/>
      <c r="M1059" s="22"/>
      <c r="N1059" s="22"/>
      <c r="O1059" s="22"/>
      <c r="P1059" s="22"/>
      <c r="Q1059" s="22"/>
      <c r="R1059" s="23"/>
      <c r="S1059" s="22"/>
      <c r="T1059" s="22"/>
      <c r="U1059" s="22"/>
      <c r="V1059" s="22"/>
      <c r="W1059" s="24"/>
      <c r="X1059" s="24"/>
      <c r="Y1059" s="22"/>
      <c r="Z1059" s="22"/>
      <c r="AA1059" s="22"/>
      <c r="AB1059" s="22"/>
      <c r="AC1059" s="22"/>
      <c r="AD1059" s="22"/>
      <c r="AE1059" s="22"/>
      <c r="AF1059" s="22"/>
      <c r="AG1059" s="22"/>
      <c r="AH1059" s="22"/>
      <c r="AI1059" s="22"/>
      <c r="AJ1059" s="22"/>
      <c r="AK1059" s="22"/>
      <c r="AL1059" s="22"/>
      <c r="AM1059" s="22"/>
      <c r="AN1059" s="22"/>
      <c r="AO1059" s="22"/>
      <c r="AP1059" s="22"/>
      <c r="AQ1059" s="22"/>
      <c r="AR1059" s="22"/>
      <c r="AS1059" s="22"/>
      <c r="AT1059" s="22"/>
      <c r="AU1059" s="22"/>
      <c r="AV1059" s="22"/>
      <c r="AW1059" s="22"/>
      <c r="AX1059" s="22"/>
      <c r="AY1059" s="22"/>
      <c r="AZ1059" s="22"/>
      <c r="BA1059" s="22"/>
      <c r="BB1059" s="22"/>
      <c r="BC1059" s="22"/>
      <c r="BD1059" s="22"/>
      <c r="BE1059" s="22"/>
      <c r="BF1059" s="22"/>
      <c r="BG1059" s="22"/>
      <c r="BH1059" s="22"/>
      <c r="BI1059" s="22"/>
    </row>
    <row r="1060">
      <c r="A1060" s="25"/>
      <c r="B1060" s="50"/>
      <c r="C1060" s="56"/>
      <c r="D1060" s="120"/>
      <c r="E1060" s="53"/>
      <c r="H1060" s="106"/>
      <c r="I1060" s="72"/>
      <c r="J1060" s="21"/>
      <c r="K1060" s="21"/>
      <c r="L1060" s="21"/>
      <c r="M1060" s="22"/>
      <c r="N1060" s="22"/>
      <c r="O1060" s="22"/>
      <c r="P1060" s="22"/>
      <c r="Q1060" s="22"/>
      <c r="R1060" s="23"/>
      <c r="S1060" s="22"/>
      <c r="T1060" s="22"/>
      <c r="U1060" s="22"/>
      <c r="V1060" s="22"/>
      <c r="W1060" s="24"/>
      <c r="X1060" s="24"/>
      <c r="Y1060" s="22"/>
      <c r="Z1060" s="22"/>
      <c r="AA1060" s="22"/>
      <c r="AB1060" s="22"/>
      <c r="AC1060" s="22"/>
      <c r="AD1060" s="22"/>
      <c r="AE1060" s="22"/>
      <c r="AF1060" s="22"/>
      <c r="AG1060" s="22"/>
      <c r="AH1060" s="22"/>
      <c r="AI1060" s="22"/>
      <c r="AJ1060" s="22"/>
      <c r="AK1060" s="22"/>
      <c r="AL1060" s="22"/>
      <c r="AM1060" s="22"/>
      <c r="AN1060" s="22"/>
      <c r="AO1060" s="22"/>
      <c r="AP1060" s="22"/>
      <c r="AQ1060" s="22"/>
      <c r="AR1060" s="22"/>
      <c r="AS1060" s="22"/>
      <c r="AT1060" s="22"/>
      <c r="AU1060" s="22"/>
      <c r="AV1060" s="22"/>
      <c r="AW1060" s="22"/>
      <c r="AX1060" s="22"/>
      <c r="AY1060" s="22"/>
      <c r="AZ1060" s="22"/>
      <c r="BA1060" s="22"/>
      <c r="BB1060" s="22"/>
      <c r="BC1060" s="22"/>
      <c r="BD1060" s="22"/>
      <c r="BE1060" s="22"/>
      <c r="BF1060" s="22"/>
      <c r="BG1060" s="22"/>
      <c r="BH1060" s="22"/>
      <c r="BI1060" s="22"/>
    </row>
    <row r="1061">
      <c r="A1061" s="25"/>
      <c r="B1061" s="50"/>
      <c r="C1061" s="56"/>
      <c r="D1061" s="120"/>
      <c r="E1061" s="53"/>
      <c r="H1061" s="106"/>
      <c r="I1061" s="72"/>
      <c r="J1061" s="21"/>
      <c r="K1061" s="21"/>
      <c r="L1061" s="21"/>
      <c r="M1061" s="22"/>
      <c r="N1061" s="22"/>
      <c r="O1061" s="22"/>
      <c r="P1061" s="22"/>
      <c r="Q1061" s="22"/>
      <c r="R1061" s="23"/>
      <c r="S1061" s="22"/>
      <c r="T1061" s="22"/>
      <c r="U1061" s="22"/>
      <c r="V1061" s="22"/>
      <c r="W1061" s="24"/>
      <c r="X1061" s="24"/>
      <c r="Y1061" s="22"/>
      <c r="Z1061" s="22"/>
      <c r="AA1061" s="22"/>
      <c r="AB1061" s="22"/>
      <c r="AC1061" s="22"/>
      <c r="AD1061" s="22"/>
      <c r="AE1061" s="22"/>
      <c r="AF1061" s="22"/>
      <c r="AG1061" s="22"/>
      <c r="AH1061" s="22"/>
      <c r="AI1061" s="22"/>
      <c r="AJ1061" s="22"/>
      <c r="AK1061" s="22"/>
      <c r="AL1061" s="22"/>
      <c r="AM1061" s="22"/>
      <c r="AN1061" s="22"/>
      <c r="AO1061" s="22"/>
      <c r="AP1061" s="22"/>
      <c r="AQ1061" s="22"/>
      <c r="AR1061" s="22"/>
      <c r="AS1061" s="22"/>
      <c r="AT1061" s="22"/>
      <c r="AU1061" s="22"/>
      <c r="AV1061" s="22"/>
      <c r="AW1061" s="22"/>
      <c r="AX1061" s="22"/>
      <c r="AY1061" s="22"/>
      <c r="AZ1061" s="22"/>
      <c r="BA1061" s="22"/>
      <c r="BB1061" s="22"/>
      <c r="BC1061" s="22"/>
      <c r="BD1061" s="22"/>
      <c r="BE1061" s="22"/>
      <c r="BF1061" s="22"/>
      <c r="BG1061" s="22"/>
      <c r="BH1061" s="22"/>
      <c r="BI1061" s="22"/>
    </row>
    <row r="1062">
      <c r="A1062" s="25"/>
      <c r="B1062" s="50"/>
      <c r="C1062" s="56"/>
      <c r="D1062" s="120"/>
      <c r="E1062" s="53"/>
      <c r="H1062" s="106"/>
      <c r="I1062" s="72"/>
      <c r="J1062" s="21"/>
      <c r="K1062" s="21"/>
      <c r="L1062" s="21"/>
      <c r="M1062" s="22"/>
      <c r="N1062" s="22"/>
      <c r="O1062" s="22"/>
      <c r="P1062" s="22"/>
      <c r="Q1062" s="22"/>
      <c r="R1062" s="23"/>
      <c r="S1062" s="22"/>
      <c r="T1062" s="22"/>
      <c r="U1062" s="22"/>
      <c r="V1062" s="22"/>
      <c r="W1062" s="24"/>
      <c r="X1062" s="24"/>
      <c r="Y1062" s="22"/>
      <c r="Z1062" s="22"/>
      <c r="AA1062" s="22"/>
      <c r="AB1062" s="22"/>
      <c r="AC1062" s="22"/>
      <c r="AD1062" s="22"/>
      <c r="AE1062" s="22"/>
      <c r="AF1062" s="22"/>
      <c r="AG1062" s="22"/>
      <c r="AH1062" s="22"/>
      <c r="AI1062" s="22"/>
      <c r="AJ1062" s="22"/>
      <c r="AK1062" s="22"/>
      <c r="AL1062" s="22"/>
      <c r="AM1062" s="22"/>
      <c r="AN1062" s="22"/>
      <c r="AO1062" s="22"/>
      <c r="AP1062" s="22"/>
      <c r="AQ1062" s="22"/>
      <c r="AR1062" s="22"/>
      <c r="AS1062" s="22"/>
      <c r="AT1062" s="22"/>
      <c r="AU1062" s="22"/>
      <c r="AV1062" s="22"/>
      <c r="AW1062" s="22"/>
      <c r="AX1062" s="22"/>
      <c r="AY1062" s="22"/>
      <c r="AZ1062" s="22"/>
      <c r="BA1062" s="22"/>
      <c r="BB1062" s="22"/>
      <c r="BC1062" s="22"/>
      <c r="BD1062" s="22"/>
      <c r="BE1062" s="22"/>
      <c r="BF1062" s="22"/>
      <c r="BG1062" s="22"/>
      <c r="BH1062" s="22"/>
      <c r="BI1062" s="22"/>
    </row>
    <row r="1063">
      <c r="A1063" s="25"/>
      <c r="B1063" s="50"/>
      <c r="C1063" s="56"/>
      <c r="D1063" s="120"/>
      <c r="E1063" s="53"/>
      <c r="H1063" s="106"/>
      <c r="I1063" s="72"/>
      <c r="J1063" s="21"/>
      <c r="K1063" s="21"/>
      <c r="L1063" s="21"/>
      <c r="M1063" s="22"/>
      <c r="N1063" s="22"/>
      <c r="O1063" s="22"/>
      <c r="P1063" s="22"/>
      <c r="Q1063" s="22"/>
      <c r="R1063" s="23"/>
      <c r="S1063" s="22"/>
      <c r="T1063" s="22"/>
      <c r="U1063" s="22"/>
      <c r="V1063" s="22"/>
      <c r="W1063" s="24"/>
      <c r="X1063" s="24"/>
      <c r="Y1063" s="22"/>
      <c r="Z1063" s="22"/>
      <c r="AA1063" s="22"/>
      <c r="AB1063" s="22"/>
      <c r="AC1063" s="22"/>
      <c r="AD1063" s="22"/>
      <c r="AE1063" s="22"/>
      <c r="AF1063" s="22"/>
      <c r="AG1063" s="22"/>
      <c r="AH1063" s="22"/>
      <c r="AI1063" s="22"/>
      <c r="AJ1063" s="22"/>
      <c r="AK1063" s="22"/>
      <c r="AL1063" s="22"/>
      <c r="AM1063" s="22"/>
      <c r="AN1063" s="22"/>
      <c r="AO1063" s="22"/>
      <c r="AP1063" s="22"/>
      <c r="AQ1063" s="22"/>
      <c r="AR1063" s="22"/>
      <c r="AS1063" s="22"/>
      <c r="AT1063" s="22"/>
      <c r="AU1063" s="22"/>
      <c r="AV1063" s="22"/>
      <c r="AW1063" s="22"/>
      <c r="AX1063" s="22"/>
      <c r="AY1063" s="22"/>
      <c r="AZ1063" s="22"/>
      <c r="BA1063" s="22"/>
      <c r="BB1063" s="22"/>
      <c r="BC1063" s="22"/>
      <c r="BD1063" s="22"/>
      <c r="BE1063" s="22"/>
      <c r="BF1063" s="22"/>
      <c r="BG1063" s="22"/>
      <c r="BH1063" s="22"/>
      <c r="BI1063" s="22"/>
    </row>
    <row r="1064">
      <c r="A1064" s="25"/>
      <c r="B1064" s="50"/>
      <c r="C1064" s="56"/>
      <c r="D1064" s="120"/>
      <c r="E1064" s="53"/>
      <c r="H1064" s="106"/>
      <c r="I1064" s="72"/>
      <c r="J1064" s="21"/>
      <c r="K1064" s="21"/>
      <c r="L1064" s="21"/>
      <c r="M1064" s="22"/>
      <c r="N1064" s="22"/>
      <c r="O1064" s="22"/>
      <c r="P1064" s="22"/>
      <c r="Q1064" s="22"/>
      <c r="R1064" s="23"/>
      <c r="S1064" s="22"/>
      <c r="T1064" s="22"/>
      <c r="U1064" s="22"/>
      <c r="V1064" s="22"/>
      <c r="W1064" s="24"/>
      <c r="X1064" s="24"/>
      <c r="Y1064" s="22"/>
      <c r="Z1064" s="22"/>
      <c r="AA1064" s="22"/>
      <c r="AB1064" s="22"/>
      <c r="AC1064" s="22"/>
      <c r="AD1064" s="22"/>
      <c r="AE1064" s="22"/>
      <c r="AF1064" s="22"/>
      <c r="AG1064" s="22"/>
      <c r="AH1064" s="22"/>
      <c r="AI1064" s="22"/>
      <c r="AJ1064" s="22"/>
      <c r="AK1064" s="22"/>
      <c r="AL1064" s="22"/>
      <c r="AM1064" s="22"/>
      <c r="AN1064" s="22"/>
      <c r="AO1064" s="22"/>
      <c r="AP1064" s="22"/>
      <c r="AQ1064" s="22"/>
      <c r="AR1064" s="22"/>
      <c r="AS1064" s="22"/>
      <c r="AT1064" s="22"/>
      <c r="AU1064" s="22"/>
      <c r="AV1064" s="22"/>
      <c r="AW1064" s="22"/>
      <c r="AX1064" s="22"/>
      <c r="AY1064" s="22"/>
      <c r="AZ1064" s="22"/>
      <c r="BA1064" s="22"/>
      <c r="BB1064" s="22"/>
      <c r="BC1064" s="22"/>
      <c r="BD1064" s="22"/>
      <c r="BE1064" s="22"/>
      <c r="BF1064" s="22"/>
      <c r="BG1064" s="22"/>
      <c r="BH1064" s="22"/>
      <c r="BI1064" s="22"/>
    </row>
    <row r="1065">
      <c r="A1065" s="25"/>
      <c r="B1065" s="50"/>
      <c r="C1065" s="56"/>
      <c r="D1065" s="120"/>
      <c r="E1065" s="53"/>
      <c r="H1065" s="106"/>
      <c r="I1065" s="72"/>
      <c r="J1065" s="21"/>
      <c r="K1065" s="21"/>
      <c r="L1065" s="21"/>
      <c r="M1065" s="22"/>
      <c r="N1065" s="22"/>
      <c r="O1065" s="22"/>
      <c r="P1065" s="22"/>
      <c r="Q1065" s="22"/>
      <c r="R1065" s="23"/>
      <c r="S1065" s="22"/>
      <c r="T1065" s="22"/>
      <c r="U1065" s="22"/>
      <c r="V1065" s="22"/>
      <c r="W1065" s="24"/>
      <c r="X1065" s="24"/>
      <c r="Y1065" s="22"/>
      <c r="Z1065" s="22"/>
      <c r="AA1065" s="22"/>
      <c r="AB1065" s="22"/>
      <c r="AC1065" s="22"/>
      <c r="AD1065" s="22"/>
      <c r="AE1065" s="22"/>
      <c r="AF1065" s="22"/>
      <c r="AG1065" s="22"/>
      <c r="AH1065" s="22"/>
      <c r="AI1065" s="22"/>
      <c r="AJ1065" s="22"/>
      <c r="AK1065" s="22"/>
      <c r="AL1065" s="22"/>
      <c r="AM1065" s="22"/>
      <c r="AN1065" s="22"/>
      <c r="AO1065" s="22"/>
      <c r="AP1065" s="22"/>
      <c r="AQ1065" s="22"/>
      <c r="AR1065" s="22"/>
      <c r="AS1065" s="22"/>
      <c r="AT1065" s="22"/>
      <c r="AU1065" s="22"/>
      <c r="AV1065" s="22"/>
      <c r="AW1065" s="22"/>
      <c r="AX1065" s="22"/>
      <c r="AY1065" s="22"/>
      <c r="AZ1065" s="22"/>
      <c r="BA1065" s="22"/>
      <c r="BB1065" s="22"/>
      <c r="BC1065" s="22"/>
      <c r="BD1065" s="22"/>
      <c r="BE1065" s="22"/>
      <c r="BF1065" s="22"/>
      <c r="BG1065" s="22"/>
      <c r="BH1065" s="22"/>
      <c r="BI1065" s="22"/>
    </row>
    <row r="1066">
      <c r="A1066" s="25"/>
      <c r="B1066" s="50"/>
      <c r="C1066" s="56"/>
      <c r="D1066" s="120"/>
      <c r="E1066" s="53"/>
      <c r="H1066" s="106"/>
      <c r="I1066" s="72"/>
      <c r="J1066" s="21"/>
      <c r="K1066" s="21"/>
      <c r="L1066" s="21"/>
      <c r="M1066" s="22"/>
      <c r="N1066" s="22"/>
      <c r="O1066" s="22"/>
      <c r="P1066" s="22"/>
      <c r="Q1066" s="22"/>
      <c r="R1066" s="23"/>
      <c r="S1066" s="22"/>
      <c r="T1066" s="22"/>
      <c r="U1066" s="22"/>
      <c r="V1066" s="22"/>
      <c r="W1066" s="24"/>
      <c r="X1066" s="24"/>
      <c r="Y1066" s="22"/>
      <c r="Z1066" s="22"/>
      <c r="AA1066" s="22"/>
      <c r="AB1066" s="22"/>
      <c r="AC1066" s="22"/>
      <c r="AD1066" s="22"/>
      <c r="AE1066" s="22"/>
      <c r="AF1066" s="22"/>
      <c r="AG1066" s="22"/>
      <c r="AH1066" s="22"/>
      <c r="AI1066" s="22"/>
      <c r="AJ1066" s="22"/>
      <c r="AK1066" s="22"/>
      <c r="AL1066" s="22"/>
      <c r="AM1066" s="22"/>
      <c r="AN1066" s="22"/>
      <c r="AO1066" s="22"/>
      <c r="AP1066" s="22"/>
      <c r="AQ1066" s="22"/>
      <c r="AR1066" s="22"/>
      <c r="AS1066" s="22"/>
      <c r="AT1066" s="22"/>
      <c r="AU1066" s="22"/>
      <c r="AV1066" s="22"/>
      <c r="AW1066" s="22"/>
      <c r="AX1066" s="22"/>
      <c r="AY1066" s="22"/>
      <c r="AZ1066" s="22"/>
      <c r="BA1066" s="22"/>
      <c r="BB1066" s="22"/>
      <c r="BC1066" s="22"/>
      <c r="BD1066" s="22"/>
      <c r="BE1066" s="22"/>
      <c r="BF1066" s="22"/>
      <c r="BG1066" s="22"/>
      <c r="BH1066" s="22"/>
      <c r="BI1066" s="22"/>
    </row>
    <row r="1067">
      <c r="A1067" s="25"/>
      <c r="B1067" s="50"/>
      <c r="C1067" s="56"/>
      <c r="D1067" s="120"/>
      <c r="E1067" s="53"/>
      <c r="H1067" s="106"/>
      <c r="I1067" s="72"/>
      <c r="J1067" s="21"/>
      <c r="K1067" s="21"/>
      <c r="L1067" s="21"/>
      <c r="M1067" s="22"/>
      <c r="N1067" s="22"/>
      <c r="O1067" s="22"/>
      <c r="P1067" s="22"/>
      <c r="Q1067" s="22"/>
      <c r="R1067" s="23"/>
      <c r="S1067" s="22"/>
      <c r="T1067" s="22"/>
      <c r="U1067" s="22"/>
      <c r="V1067" s="22"/>
      <c r="W1067" s="24"/>
      <c r="X1067" s="24"/>
      <c r="Y1067" s="22"/>
      <c r="Z1067" s="22"/>
      <c r="AA1067" s="22"/>
      <c r="AB1067" s="22"/>
      <c r="AC1067" s="22"/>
      <c r="AD1067" s="22"/>
      <c r="AE1067" s="22"/>
      <c r="AF1067" s="22"/>
      <c r="AG1067" s="22"/>
      <c r="AH1067" s="22"/>
      <c r="AI1067" s="22"/>
      <c r="AJ1067" s="22"/>
      <c r="AK1067" s="22"/>
      <c r="AL1067" s="22"/>
      <c r="AM1067" s="22"/>
      <c r="AN1067" s="22"/>
      <c r="AO1067" s="22"/>
      <c r="AP1067" s="22"/>
      <c r="AQ1067" s="22"/>
      <c r="AR1067" s="22"/>
      <c r="AS1067" s="22"/>
      <c r="AT1067" s="22"/>
      <c r="AU1067" s="22"/>
      <c r="AV1067" s="22"/>
      <c r="AW1067" s="22"/>
      <c r="AX1067" s="22"/>
      <c r="AY1067" s="22"/>
      <c r="AZ1067" s="22"/>
      <c r="BA1067" s="22"/>
      <c r="BB1067" s="22"/>
      <c r="BC1067" s="22"/>
      <c r="BD1067" s="22"/>
      <c r="BE1067" s="22"/>
      <c r="BF1067" s="22"/>
      <c r="BG1067" s="22"/>
      <c r="BH1067" s="22"/>
      <c r="BI1067" s="22"/>
    </row>
    <row r="1068">
      <c r="A1068" s="25"/>
      <c r="B1068" s="50"/>
      <c r="C1068" s="56"/>
      <c r="D1068" s="120"/>
      <c r="E1068" s="53"/>
      <c r="H1068" s="106"/>
      <c r="I1068" s="72"/>
      <c r="J1068" s="21"/>
      <c r="K1068" s="21"/>
      <c r="L1068" s="21"/>
      <c r="M1068" s="22"/>
      <c r="N1068" s="22"/>
      <c r="O1068" s="22"/>
      <c r="P1068" s="22"/>
      <c r="Q1068" s="22"/>
      <c r="R1068" s="23"/>
      <c r="S1068" s="22"/>
      <c r="T1068" s="22"/>
      <c r="U1068" s="22"/>
      <c r="V1068" s="22"/>
      <c r="W1068" s="24"/>
      <c r="X1068" s="24"/>
      <c r="Y1068" s="22"/>
      <c r="Z1068" s="22"/>
      <c r="AA1068" s="22"/>
      <c r="AB1068" s="22"/>
      <c r="AC1068" s="22"/>
      <c r="AD1068" s="22"/>
      <c r="AE1068" s="22"/>
      <c r="AF1068" s="22"/>
      <c r="AG1068" s="22"/>
      <c r="AH1068" s="22"/>
      <c r="AI1068" s="22"/>
      <c r="AJ1068" s="22"/>
      <c r="AK1068" s="22"/>
      <c r="AL1068" s="22"/>
      <c r="AM1068" s="22"/>
      <c r="AN1068" s="22"/>
      <c r="AO1068" s="22"/>
      <c r="AP1068" s="22"/>
      <c r="AQ1068" s="22"/>
      <c r="AR1068" s="22"/>
      <c r="AS1068" s="22"/>
      <c r="AT1068" s="22"/>
      <c r="AU1068" s="22"/>
      <c r="AV1068" s="22"/>
      <c r="AW1068" s="22"/>
      <c r="AX1068" s="22"/>
      <c r="AY1068" s="22"/>
      <c r="AZ1068" s="22"/>
      <c r="BA1068" s="22"/>
      <c r="BB1068" s="22"/>
      <c r="BC1068" s="22"/>
      <c r="BD1068" s="22"/>
      <c r="BE1068" s="22"/>
      <c r="BF1068" s="22"/>
      <c r="BG1068" s="22"/>
      <c r="BH1068" s="22"/>
      <c r="BI1068" s="22"/>
    </row>
    <row r="1069">
      <c r="A1069" s="25"/>
      <c r="B1069" s="50"/>
      <c r="C1069" s="56"/>
      <c r="D1069" s="120"/>
      <c r="E1069" s="53"/>
      <c r="H1069" s="106"/>
      <c r="I1069" s="72"/>
      <c r="J1069" s="21"/>
      <c r="K1069" s="21"/>
      <c r="L1069" s="21"/>
      <c r="M1069" s="22"/>
      <c r="N1069" s="22"/>
      <c r="O1069" s="22"/>
      <c r="P1069" s="22"/>
      <c r="Q1069" s="22"/>
      <c r="R1069" s="23"/>
      <c r="S1069" s="22"/>
      <c r="T1069" s="22"/>
      <c r="U1069" s="22"/>
      <c r="V1069" s="22"/>
      <c r="W1069" s="24"/>
      <c r="X1069" s="24"/>
      <c r="Y1069" s="22"/>
      <c r="Z1069" s="22"/>
      <c r="AA1069" s="22"/>
      <c r="AB1069" s="22"/>
      <c r="AC1069" s="22"/>
      <c r="AD1069" s="22"/>
      <c r="AE1069" s="22"/>
      <c r="AF1069" s="22"/>
      <c r="AG1069" s="22"/>
      <c r="AH1069" s="22"/>
      <c r="AI1069" s="22"/>
      <c r="AJ1069" s="22"/>
      <c r="AK1069" s="22"/>
      <c r="AL1069" s="22"/>
      <c r="AM1069" s="22"/>
      <c r="AN1069" s="22"/>
      <c r="AO1069" s="22"/>
      <c r="AP1069" s="22"/>
      <c r="AQ1069" s="22"/>
      <c r="AR1069" s="22"/>
      <c r="AS1069" s="22"/>
      <c r="AT1069" s="22"/>
      <c r="AU1069" s="22"/>
      <c r="AV1069" s="22"/>
      <c r="AW1069" s="22"/>
      <c r="AX1069" s="22"/>
      <c r="AY1069" s="22"/>
      <c r="AZ1069" s="22"/>
      <c r="BA1069" s="22"/>
      <c r="BB1069" s="22"/>
      <c r="BC1069" s="22"/>
      <c r="BD1069" s="22"/>
      <c r="BE1069" s="22"/>
      <c r="BF1069" s="22"/>
      <c r="BG1069" s="22"/>
      <c r="BH1069" s="22"/>
      <c r="BI1069" s="22"/>
    </row>
    <row r="1070">
      <c r="A1070" s="25"/>
      <c r="B1070" s="50"/>
      <c r="C1070" s="56"/>
      <c r="D1070" s="120"/>
      <c r="E1070" s="53"/>
      <c r="H1070" s="106"/>
      <c r="I1070" s="72"/>
      <c r="J1070" s="21"/>
      <c r="K1070" s="21"/>
      <c r="L1070" s="21"/>
      <c r="M1070" s="22"/>
      <c r="N1070" s="22"/>
      <c r="O1070" s="22"/>
      <c r="P1070" s="22"/>
      <c r="Q1070" s="22"/>
      <c r="R1070" s="23"/>
      <c r="S1070" s="22"/>
      <c r="T1070" s="22"/>
      <c r="U1070" s="22"/>
      <c r="V1070" s="22"/>
      <c r="W1070" s="24"/>
      <c r="X1070" s="24"/>
      <c r="Y1070" s="22"/>
      <c r="Z1070" s="22"/>
      <c r="AA1070" s="22"/>
      <c r="AB1070" s="22"/>
      <c r="AC1070" s="22"/>
      <c r="AD1070" s="22"/>
      <c r="AE1070" s="22"/>
      <c r="AF1070" s="22"/>
      <c r="AG1070" s="22"/>
      <c r="AH1070" s="22"/>
      <c r="AI1070" s="22"/>
      <c r="AJ1070" s="22"/>
      <c r="AK1070" s="22"/>
      <c r="AL1070" s="22"/>
      <c r="AM1070" s="22"/>
      <c r="AN1070" s="22"/>
      <c r="AO1070" s="22"/>
      <c r="AP1070" s="22"/>
      <c r="AQ1070" s="22"/>
      <c r="AR1070" s="22"/>
      <c r="AS1070" s="22"/>
      <c r="AT1070" s="22"/>
      <c r="AU1070" s="22"/>
      <c r="AV1070" s="22"/>
      <c r="AW1070" s="22"/>
      <c r="AX1070" s="22"/>
      <c r="AY1070" s="22"/>
      <c r="AZ1070" s="22"/>
      <c r="BA1070" s="22"/>
      <c r="BB1070" s="22"/>
      <c r="BC1070" s="22"/>
      <c r="BD1070" s="22"/>
      <c r="BE1070" s="22"/>
      <c r="BF1070" s="22"/>
      <c r="BG1070" s="22"/>
      <c r="BH1070" s="22"/>
      <c r="BI1070" s="22"/>
    </row>
    <row r="1071">
      <c r="A1071" s="25"/>
      <c r="B1071" s="50"/>
      <c r="C1071" s="56"/>
      <c r="D1071" s="120"/>
      <c r="E1071" s="53"/>
      <c r="H1071" s="106"/>
      <c r="I1071" s="72"/>
      <c r="J1071" s="21"/>
      <c r="K1071" s="21"/>
      <c r="L1071" s="21"/>
      <c r="M1071" s="22"/>
      <c r="N1071" s="22"/>
      <c r="O1071" s="22"/>
      <c r="P1071" s="22"/>
      <c r="Q1071" s="22"/>
      <c r="R1071" s="23"/>
      <c r="S1071" s="22"/>
      <c r="T1071" s="22"/>
      <c r="U1071" s="22"/>
      <c r="V1071" s="22"/>
      <c r="W1071" s="24"/>
      <c r="X1071" s="24"/>
      <c r="Y1071" s="22"/>
      <c r="Z1071" s="22"/>
      <c r="AA1071" s="22"/>
      <c r="AB1071" s="22"/>
      <c r="AC1071" s="22"/>
      <c r="AD1071" s="22"/>
      <c r="AE1071" s="22"/>
      <c r="AF1071" s="22"/>
      <c r="AG1071" s="22"/>
      <c r="AH1071" s="22"/>
      <c r="AI1071" s="22"/>
      <c r="AJ1071" s="22"/>
      <c r="AK1071" s="22"/>
      <c r="AL1071" s="22"/>
      <c r="AM1071" s="22"/>
      <c r="AN1071" s="22"/>
      <c r="AO1071" s="22"/>
      <c r="AP1071" s="22"/>
      <c r="AQ1071" s="22"/>
      <c r="AR1071" s="22"/>
      <c r="AS1071" s="22"/>
      <c r="AT1071" s="22"/>
      <c r="AU1071" s="22"/>
      <c r="AV1071" s="22"/>
      <c r="AW1071" s="22"/>
      <c r="AX1071" s="22"/>
      <c r="AY1071" s="22"/>
      <c r="AZ1071" s="22"/>
      <c r="BA1071" s="22"/>
      <c r="BB1071" s="22"/>
      <c r="BC1071" s="22"/>
      <c r="BD1071" s="22"/>
      <c r="BE1071" s="22"/>
      <c r="BF1071" s="22"/>
      <c r="BG1071" s="22"/>
      <c r="BH1071" s="22"/>
      <c r="BI1071" s="22"/>
    </row>
    <row r="1072">
      <c r="A1072" s="25"/>
      <c r="B1072" s="50"/>
      <c r="C1072" s="56"/>
      <c r="D1072" s="120"/>
      <c r="E1072" s="53"/>
      <c r="H1072" s="106"/>
      <c r="I1072" s="72"/>
      <c r="J1072" s="21"/>
      <c r="K1072" s="21"/>
      <c r="L1072" s="21"/>
      <c r="M1072" s="22"/>
      <c r="N1072" s="22"/>
      <c r="O1072" s="22"/>
      <c r="P1072" s="22"/>
      <c r="Q1072" s="22"/>
      <c r="R1072" s="23"/>
      <c r="S1072" s="22"/>
      <c r="T1072" s="22"/>
      <c r="U1072" s="22"/>
      <c r="V1072" s="22"/>
      <c r="W1072" s="24"/>
      <c r="X1072" s="24"/>
      <c r="Y1072" s="22"/>
      <c r="Z1072" s="22"/>
      <c r="AA1072" s="22"/>
      <c r="AB1072" s="22"/>
      <c r="AC1072" s="22"/>
      <c r="AD1072" s="22"/>
      <c r="AE1072" s="22"/>
      <c r="AF1072" s="22"/>
      <c r="AG1072" s="22"/>
      <c r="AH1072" s="22"/>
      <c r="AI1072" s="22"/>
      <c r="AJ1072" s="22"/>
      <c r="AK1072" s="22"/>
      <c r="AL1072" s="22"/>
      <c r="AM1072" s="22"/>
      <c r="AN1072" s="22"/>
      <c r="AO1072" s="22"/>
      <c r="AP1072" s="22"/>
      <c r="AQ1072" s="22"/>
      <c r="AR1072" s="22"/>
      <c r="AS1072" s="22"/>
      <c r="AT1072" s="22"/>
      <c r="AU1072" s="22"/>
      <c r="AV1072" s="22"/>
      <c r="AW1072" s="22"/>
      <c r="AX1072" s="22"/>
      <c r="AY1072" s="22"/>
      <c r="AZ1072" s="22"/>
      <c r="BA1072" s="22"/>
      <c r="BB1072" s="22"/>
      <c r="BC1072" s="22"/>
      <c r="BD1072" s="22"/>
      <c r="BE1072" s="22"/>
      <c r="BF1072" s="22"/>
      <c r="BG1072" s="22"/>
      <c r="BH1072" s="22"/>
      <c r="BI1072" s="22"/>
    </row>
    <row r="1073">
      <c r="A1073" s="25"/>
      <c r="B1073" s="50"/>
      <c r="C1073" s="56"/>
      <c r="D1073" s="120"/>
      <c r="E1073" s="53"/>
      <c r="H1073" s="106"/>
      <c r="I1073" s="72"/>
      <c r="J1073" s="21"/>
      <c r="K1073" s="21"/>
      <c r="L1073" s="21"/>
      <c r="M1073" s="22"/>
      <c r="N1073" s="22"/>
      <c r="O1073" s="22"/>
      <c r="P1073" s="22"/>
      <c r="Q1073" s="22"/>
      <c r="R1073" s="23"/>
      <c r="S1073" s="22"/>
      <c r="T1073" s="22"/>
      <c r="U1073" s="22"/>
      <c r="V1073" s="22"/>
      <c r="W1073" s="24"/>
      <c r="X1073" s="24"/>
      <c r="Y1073" s="22"/>
      <c r="Z1073" s="22"/>
      <c r="AA1073" s="22"/>
      <c r="AB1073" s="22"/>
      <c r="AC1073" s="22"/>
      <c r="AD1073" s="22"/>
      <c r="AE1073" s="22"/>
      <c r="AF1073" s="22"/>
      <c r="AG1073" s="22"/>
      <c r="AH1073" s="22"/>
      <c r="AI1073" s="22"/>
      <c r="AJ1073" s="22"/>
      <c r="AK1073" s="22"/>
      <c r="AL1073" s="22"/>
      <c r="AM1073" s="22"/>
      <c r="AN1073" s="22"/>
      <c r="AO1073" s="22"/>
      <c r="AP1073" s="22"/>
      <c r="AQ1073" s="22"/>
      <c r="AR1073" s="22"/>
      <c r="AS1073" s="22"/>
      <c r="AT1073" s="22"/>
      <c r="AU1073" s="22"/>
      <c r="AV1073" s="22"/>
      <c r="AW1073" s="22"/>
      <c r="AX1073" s="22"/>
      <c r="AY1073" s="22"/>
      <c r="AZ1073" s="22"/>
      <c r="BA1073" s="22"/>
      <c r="BB1073" s="22"/>
      <c r="BC1073" s="22"/>
      <c r="BD1073" s="22"/>
      <c r="BE1073" s="22"/>
      <c r="BF1073" s="22"/>
      <c r="BG1073" s="22"/>
      <c r="BH1073" s="22"/>
      <c r="BI1073" s="22"/>
    </row>
    <row r="1074">
      <c r="A1074" s="25"/>
      <c r="B1074" s="50"/>
      <c r="C1074" s="56"/>
      <c r="D1074" s="120"/>
      <c r="E1074" s="53"/>
      <c r="H1074" s="106"/>
      <c r="I1074" s="72"/>
      <c r="J1074" s="21"/>
      <c r="K1074" s="21"/>
      <c r="L1074" s="21"/>
      <c r="M1074" s="22"/>
      <c r="N1074" s="22"/>
      <c r="O1074" s="22"/>
      <c r="P1074" s="22"/>
      <c r="Q1074" s="22"/>
      <c r="R1074" s="23"/>
      <c r="S1074" s="22"/>
      <c r="T1074" s="22"/>
      <c r="U1074" s="22"/>
      <c r="V1074" s="22"/>
      <c r="W1074" s="24"/>
      <c r="X1074" s="24"/>
      <c r="Y1074" s="22"/>
      <c r="Z1074" s="22"/>
      <c r="AA1074" s="22"/>
      <c r="AB1074" s="22"/>
      <c r="AC1074" s="22"/>
      <c r="AD1074" s="22"/>
      <c r="AE1074" s="22"/>
      <c r="AF1074" s="22"/>
      <c r="AG1074" s="22"/>
      <c r="AH1074" s="22"/>
      <c r="AI1074" s="22"/>
      <c r="AJ1074" s="22"/>
      <c r="AK1074" s="22"/>
      <c r="AL1074" s="22"/>
      <c r="AM1074" s="22"/>
      <c r="AN1074" s="22"/>
      <c r="AO1074" s="22"/>
      <c r="AP1074" s="22"/>
      <c r="AQ1074" s="22"/>
      <c r="AR1074" s="22"/>
      <c r="AS1074" s="22"/>
      <c r="AT1074" s="22"/>
      <c r="AU1074" s="22"/>
      <c r="AV1074" s="22"/>
      <c r="AW1074" s="22"/>
      <c r="AX1074" s="22"/>
      <c r="AY1074" s="22"/>
      <c r="AZ1074" s="22"/>
      <c r="BA1074" s="22"/>
      <c r="BB1074" s="22"/>
      <c r="BC1074" s="22"/>
      <c r="BD1074" s="22"/>
      <c r="BE1074" s="22"/>
      <c r="BF1074" s="22"/>
      <c r="BG1074" s="22"/>
      <c r="BH1074" s="22"/>
      <c r="BI1074" s="22"/>
    </row>
    <row r="1075">
      <c r="A1075" s="25"/>
      <c r="B1075" s="50"/>
      <c r="C1075" s="56"/>
      <c r="D1075" s="120"/>
      <c r="E1075" s="53"/>
      <c r="H1075" s="106"/>
      <c r="I1075" s="72"/>
      <c r="J1075" s="21"/>
      <c r="K1075" s="21"/>
      <c r="L1075" s="21"/>
      <c r="M1075" s="22"/>
      <c r="N1075" s="22"/>
      <c r="O1075" s="22"/>
      <c r="P1075" s="22"/>
      <c r="Q1075" s="22"/>
      <c r="R1075" s="23"/>
      <c r="S1075" s="22"/>
      <c r="T1075" s="22"/>
      <c r="U1075" s="22"/>
      <c r="V1075" s="22"/>
      <c r="W1075" s="24"/>
      <c r="X1075" s="24"/>
      <c r="Y1075" s="22"/>
      <c r="Z1075" s="22"/>
      <c r="AA1075" s="22"/>
      <c r="AB1075" s="22"/>
      <c r="AC1075" s="22"/>
      <c r="AD1075" s="22"/>
      <c r="AE1075" s="22"/>
      <c r="AF1075" s="22"/>
      <c r="AG1075" s="22"/>
      <c r="AH1075" s="22"/>
      <c r="AI1075" s="22"/>
      <c r="AJ1075" s="22"/>
      <c r="AK1075" s="22"/>
      <c r="AL1075" s="22"/>
      <c r="AM1075" s="22"/>
      <c r="AN1075" s="22"/>
      <c r="AO1075" s="22"/>
      <c r="AP1075" s="22"/>
      <c r="AQ1075" s="22"/>
      <c r="AR1075" s="22"/>
      <c r="AS1075" s="22"/>
      <c r="AT1075" s="22"/>
      <c r="AU1075" s="22"/>
      <c r="AV1075" s="22"/>
      <c r="AW1075" s="22"/>
      <c r="AX1075" s="22"/>
      <c r="AY1075" s="22"/>
      <c r="AZ1075" s="22"/>
      <c r="BA1075" s="22"/>
      <c r="BB1075" s="22"/>
      <c r="BC1075" s="22"/>
      <c r="BD1075" s="22"/>
      <c r="BE1075" s="22"/>
      <c r="BF1075" s="22"/>
      <c r="BG1075" s="22"/>
      <c r="BH1075" s="22"/>
      <c r="BI1075" s="22"/>
    </row>
    <row r="1076">
      <c r="A1076" s="25"/>
      <c r="B1076" s="50"/>
      <c r="C1076" s="56"/>
      <c r="D1076" s="120"/>
      <c r="E1076" s="53"/>
      <c r="H1076" s="106"/>
      <c r="I1076" s="72"/>
      <c r="J1076" s="21"/>
      <c r="K1076" s="21"/>
      <c r="L1076" s="21"/>
      <c r="M1076" s="22"/>
      <c r="N1076" s="22"/>
      <c r="O1076" s="22"/>
      <c r="P1076" s="22"/>
      <c r="Q1076" s="22"/>
      <c r="R1076" s="23"/>
      <c r="S1076" s="22"/>
      <c r="T1076" s="22"/>
      <c r="U1076" s="22"/>
      <c r="V1076" s="22"/>
      <c r="W1076" s="24"/>
      <c r="X1076" s="24"/>
      <c r="Y1076" s="22"/>
      <c r="Z1076" s="22"/>
      <c r="AA1076" s="22"/>
      <c r="AB1076" s="22"/>
      <c r="AC1076" s="22"/>
      <c r="AD1076" s="22"/>
      <c r="AE1076" s="22"/>
      <c r="AF1076" s="22"/>
      <c r="AG1076" s="22"/>
      <c r="AH1076" s="22"/>
      <c r="AI1076" s="22"/>
      <c r="AJ1076" s="22"/>
      <c r="AK1076" s="22"/>
      <c r="AL1076" s="22"/>
      <c r="AM1076" s="22"/>
      <c r="AN1076" s="22"/>
      <c r="AO1076" s="22"/>
      <c r="AP1076" s="22"/>
      <c r="AQ1076" s="22"/>
      <c r="AR1076" s="22"/>
      <c r="AS1076" s="22"/>
      <c r="AT1076" s="22"/>
      <c r="AU1076" s="22"/>
      <c r="AV1076" s="22"/>
      <c r="AW1076" s="22"/>
      <c r="AX1076" s="22"/>
      <c r="AY1076" s="22"/>
      <c r="AZ1076" s="22"/>
      <c r="BA1076" s="22"/>
      <c r="BB1076" s="22"/>
      <c r="BC1076" s="22"/>
      <c r="BD1076" s="22"/>
      <c r="BE1076" s="22"/>
      <c r="BF1076" s="22"/>
      <c r="BG1076" s="22"/>
      <c r="BH1076" s="22"/>
      <c r="BI1076" s="22"/>
    </row>
    <row r="1077">
      <c r="A1077" s="25"/>
      <c r="B1077" s="50"/>
      <c r="C1077" s="56"/>
      <c r="D1077" s="120"/>
      <c r="E1077" s="53"/>
      <c r="H1077" s="106"/>
      <c r="I1077" s="72"/>
      <c r="J1077" s="21"/>
      <c r="K1077" s="21"/>
      <c r="L1077" s="21"/>
      <c r="M1077" s="22"/>
      <c r="N1077" s="22"/>
      <c r="O1077" s="22"/>
      <c r="P1077" s="22"/>
      <c r="Q1077" s="22"/>
      <c r="R1077" s="23"/>
      <c r="S1077" s="22"/>
      <c r="T1077" s="22"/>
      <c r="U1077" s="22"/>
      <c r="V1077" s="22"/>
      <c r="W1077" s="24"/>
      <c r="X1077" s="24"/>
      <c r="Y1077" s="22"/>
      <c r="Z1077" s="22"/>
      <c r="AA1077" s="22"/>
      <c r="AB1077" s="22"/>
      <c r="AC1077" s="22"/>
      <c r="AD1077" s="22"/>
      <c r="AE1077" s="22"/>
      <c r="AF1077" s="22"/>
      <c r="AG1077" s="22"/>
      <c r="AH1077" s="22"/>
      <c r="AI1077" s="22"/>
      <c r="AJ1077" s="22"/>
      <c r="AK1077" s="22"/>
      <c r="AL1077" s="22"/>
      <c r="AM1077" s="22"/>
      <c r="AN1077" s="22"/>
      <c r="AO1077" s="22"/>
      <c r="AP1077" s="22"/>
      <c r="AQ1077" s="22"/>
      <c r="AR1077" s="22"/>
      <c r="AS1077" s="22"/>
      <c r="AT1077" s="22"/>
      <c r="AU1077" s="22"/>
      <c r="AV1077" s="22"/>
      <c r="AW1077" s="22"/>
      <c r="AX1077" s="22"/>
      <c r="AY1077" s="22"/>
      <c r="AZ1077" s="22"/>
      <c r="BA1077" s="22"/>
      <c r="BB1077" s="22"/>
      <c r="BC1077" s="22"/>
      <c r="BD1077" s="22"/>
      <c r="BE1077" s="22"/>
      <c r="BF1077" s="22"/>
      <c r="BG1077" s="22"/>
      <c r="BH1077" s="22"/>
      <c r="BI1077" s="22"/>
    </row>
    <row r="1078">
      <c r="A1078" s="25"/>
      <c r="B1078" s="50"/>
      <c r="C1078" s="56"/>
      <c r="D1078" s="120"/>
      <c r="E1078" s="53"/>
      <c r="H1078" s="106"/>
      <c r="I1078" s="72"/>
      <c r="J1078" s="21"/>
      <c r="K1078" s="21"/>
      <c r="L1078" s="21"/>
      <c r="M1078" s="22"/>
      <c r="N1078" s="22"/>
      <c r="O1078" s="22"/>
      <c r="P1078" s="22"/>
      <c r="Q1078" s="22"/>
      <c r="R1078" s="23"/>
      <c r="S1078" s="22"/>
      <c r="T1078" s="22"/>
      <c r="U1078" s="22"/>
      <c r="V1078" s="22"/>
      <c r="W1078" s="24"/>
      <c r="X1078" s="24"/>
      <c r="Y1078" s="22"/>
      <c r="Z1078" s="22"/>
      <c r="AA1078" s="22"/>
      <c r="AB1078" s="22"/>
      <c r="AC1078" s="22"/>
      <c r="AD1078" s="22"/>
      <c r="AE1078" s="22"/>
      <c r="AF1078" s="22"/>
      <c r="AG1078" s="22"/>
      <c r="AH1078" s="22"/>
      <c r="AI1078" s="22"/>
      <c r="AJ1078" s="22"/>
      <c r="AK1078" s="22"/>
      <c r="AL1078" s="22"/>
      <c r="AM1078" s="22"/>
      <c r="AN1078" s="22"/>
      <c r="AO1078" s="22"/>
      <c r="AP1078" s="22"/>
      <c r="AQ1078" s="22"/>
      <c r="AR1078" s="22"/>
      <c r="AS1078" s="22"/>
      <c r="AT1078" s="22"/>
      <c r="AU1078" s="22"/>
      <c r="AV1078" s="22"/>
      <c r="AW1078" s="22"/>
      <c r="AX1078" s="22"/>
      <c r="AY1078" s="22"/>
      <c r="AZ1078" s="22"/>
      <c r="BA1078" s="22"/>
      <c r="BB1078" s="22"/>
      <c r="BC1078" s="22"/>
      <c r="BD1078" s="22"/>
      <c r="BE1078" s="22"/>
      <c r="BF1078" s="22"/>
      <c r="BG1078" s="22"/>
      <c r="BH1078" s="22"/>
      <c r="BI1078" s="22"/>
    </row>
    <row r="1079">
      <c r="A1079" s="25"/>
      <c r="B1079" s="50"/>
      <c r="C1079" s="56"/>
      <c r="D1079" s="120"/>
      <c r="E1079" s="53"/>
      <c r="H1079" s="106"/>
      <c r="I1079" s="72"/>
      <c r="J1079" s="21"/>
      <c r="K1079" s="21"/>
      <c r="L1079" s="21"/>
      <c r="M1079" s="22"/>
      <c r="N1079" s="22"/>
      <c r="O1079" s="22"/>
      <c r="P1079" s="22"/>
      <c r="Q1079" s="22"/>
      <c r="R1079" s="23"/>
      <c r="S1079" s="22"/>
      <c r="T1079" s="22"/>
      <c r="U1079" s="22"/>
      <c r="V1079" s="22"/>
      <c r="W1079" s="24"/>
      <c r="X1079" s="24"/>
      <c r="Y1079" s="22"/>
      <c r="Z1079" s="22"/>
      <c r="AA1079" s="22"/>
      <c r="AB1079" s="22"/>
      <c r="AC1079" s="22"/>
      <c r="AD1079" s="22"/>
      <c r="AE1079" s="22"/>
      <c r="AF1079" s="22"/>
      <c r="AG1079" s="22"/>
      <c r="AH1079" s="22"/>
      <c r="AI1079" s="22"/>
      <c r="AJ1079" s="22"/>
      <c r="AK1079" s="22"/>
      <c r="AL1079" s="22"/>
      <c r="AM1079" s="22"/>
      <c r="AN1079" s="22"/>
      <c r="AO1079" s="22"/>
      <c r="AP1079" s="22"/>
      <c r="AQ1079" s="22"/>
      <c r="AR1079" s="22"/>
      <c r="AS1079" s="22"/>
      <c r="AT1079" s="22"/>
      <c r="AU1079" s="22"/>
      <c r="AV1079" s="22"/>
      <c r="AW1079" s="22"/>
      <c r="AX1079" s="22"/>
      <c r="AY1079" s="22"/>
      <c r="AZ1079" s="22"/>
      <c r="BA1079" s="22"/>
      <c r="BB1079" s="22"/>
      <c r="BC1079" s="22"/>
      <c r="BD1079" s="22"/>
      <c r="BE1079" s="22"/>
      <c r="BF1079" s="22"/>
      <c r="BG1079" s="22"/>
      <c r="BH1079" s="22"/>
      <c r="BI1079" s="22"/>
    </row>
    <row r="1080">
      <c r="A1080" s="25"/>
      <c r="B1080" s="50"/>
      <c r="C1080" s="56"/>
      <c r="D1080" s="120"/>
      <c r="E1080" s="53"/>
      <c r="H1080" s="106"/>
      <c r="I1080" s="72"/>
      <c r="J1080" s="21"/>
      <c r="K1080" s="21"/>
      <c r="L1080" s="21"/>
      <c r="M1080" s="22"/>
      <c r="N1080" s="22"/>
      <c r="O1080" s="22"/>
      <c r="P1080" s="22"/>
      <c r="Q1080" s="22"/>
      <c r="R1080" s="23"/>
      <c r="S1080" s="22"/>
      <c r="T1080" s="22"/>
      <c r="U1080" s="22"/>
      <c r="V1080" s="22"/>
      <c r="W1080" s="24"/>
      <c r="X1080" s="24"/>
      <c r="Y1080" s="22"/>
      <c r="Z1080" s="22"/>
      <c r="AA1080" s="22"/>
      <c r="AB1080" s="22"/>
      <c r="AC1080" s="22"/>
      <c r="AD1080" s="22"/>
      <c r="AE1080" s="22"/>
      <c r="AF1080" s="22"/>
      <c r="AG1080" s="22"/>
      <c r="AH1080" s="22"/>
      <c r="AI1080" s="22"/>
      <c r="AJ1080" s="22"/>
      <c r="AK1080" s="22"/>
      <c r="AL1080" s="22"/>
      <c r="AM1080" s="22"/>
      <c r="AN1080" s="22"/>
      <c r="AO1080" s="22"/>
      <c r="AP1080" s="22"/>
      <c r="AQ1080" s="22"/>
      <c r="AR1080" s="22"/>
      <c r="AS1080" s="22"/>
      <c r="AT1080" s="22"/>
      <c r="AU1080" s="22"/>
      <c r="AV1080" s="22"/>
      <c r="AW1080" s="22"/>
      <c r="AX1080" s="22"/>
      <c r="AY1080" s="22"/>
      <c r="AZ1080" s="22"/>
      <c r="BA1080" s="22"/>
      <c r="BB1080" s="22"/>
      <c r="BC1080" s="22"/>
      <c r="BD1080" s="22"/>
      <c r="BE1080" s="22"/>
      <c r="BF1080" s="22"/>
      <c r="BG1080" s="22"/>
      <c r="BH1080" s="22"/>
      <c r="BI1080" s="22"/>
    </row>
    <row r="1081">
      <c r="A1081" s="25"/>
      <c r="B1081" s="50"/>
      <c r="C1081" s="56"/>
      <c r="D1081" s="120"/>
      <c r="E1081" s="53"/>
      <c r="H1081" s="106"/>
      <c r="I1081" s="72"/>
      <c r="J1081" s="21"/>
      <c r="K1081" s="21"/>
      <c r="L1081" s="21"/>
      <c r="M1081" s="22"/>
      <c r="N1081" s="22"/>
      <c r="O1081" s="22"/>
      <c r="P1081" s="22"/>
      <c r="Q1081" s="22"/>
      <c r="R1081" s="23"/>
      <c r="S1081" s="22"/>
      <c r="T1081" s="22"/>
      <c r="U1081" s="22"/>
      <c r="V1081" s="22"/>
      <c r="W1081" s="24"/>
      <c r="X1081" s="24"/>
      <c r="Y1081" s="22"/>
      <c r="Z1081" s="22"/>
      <c r="AA1081" s="22"/>
      <c r="AB1081" s="22"/>
      <c r="AC1081" s="22"/>
      <c r="AD1081" s="22"/>
      <c r="AE1081" s="22"/>
      <c r="AF1081" s="22"/>
      <c r="AG1081" s="22"/>
      <c r="AH1081" s="22"/>
      <c r="AI1081" s="22"/>
      <c r="AJ1081" s="22"/>
      <c r="AK1081" s="22"/>
      <c r="AL1081" s="22"/>
      <c r="AM1081" s="22"/>
      <c r="AN1081" s="22"/>
      <c r="AO1081" s="22"/>
      <c r="AP1081" s="22"/>
      <c r="AQ1081" s="22"/>
      <c r="AR1081" s="22"/>
      <c r="AS1081" s="22"/>
      <c r="AT1081" s="22"/>
      <c r="AU1081" s="22"/>
      <c r="AV1081" s="22"/>
      <c r="AW1081" s="22"/>
      <c r="AX1081" s="22"/>
      <c r="AY1081" s="22"/>
      <c r="AZ1081" s="22"/>
      <c r="BA1081" s="22"/>
      <c r="BB1081" s="22"/>
      <c r="BC1081" s="22"/>
      <c r="BD1081" s="22"/>
      <c r="BE1081" s="22"/>
      <c r="BF1081" s="22"/>
      <c r="BG1081" s="22"/>
      <c r="BH1081" s="22"/>
      <c r="BI1081" s="22"/>
    </row>
    <row r="1082">
      <c r="A1082" s="25"/>
      <c r="B1082" s="50"/>
      <c r="C1082" s="56"/>
      <c r="D1082" s="120"/>
      <c r="E1082" s="53"/>
      <c r="H1082" s="106"/>
      <c r="I1082" s="72"/>
      <c r="J1082" s="21"/>
      <c r="K1082" s="21"/>
      <c r="L1082" s="21"/>
      <c r="M1082" s="22"/>
      <c r="N1082" s="22"/>
      <c r="O1082" s="22"/>
      <c r="P1082" s="22"/>
      <c r="Q1082" s="22"/>
      <c r="R1082" s="23"/>
      <c r="S1082" s="22"/>
      <c r="T1082" s="22"/>
      <c r="U1082" s="22"/>
      <c r="V1082" s="22"/>
      <c r="W1082" s="24"/>
      <c r="X1082" s="24"/>
      <c r="Y1082" s="22"/>
      <c r="Z1082" s="22"/>
      <c r="AA1082" s="22"/>
      <c r="AB1082" s="22"/>
      <c r="AC1082" s="22"/>
      <c r="AD1082" s="22"/>
      <c r="AE1082" s="22"/>
      <c r="AF1082" s="22"/>
      <c r="AG1082" s="22"/>
      <c r="AH1082" s="22"/>
      <c r="AI1082" s="22"/>
      <c r="AJ1082" s="22"/>
      <c r="AK1082" s="22"/>
      <c r="AL1082" s="22"/>
      <c r="AM1082" s="22"/>
      <c r="AN1082" s="22"/>
      <c r="AO1082" s="22"/>
      <c r="AP1082" s="22"/>
      <c r="AQ1082" s="22"/>
      <c r="AR1082" s="22"/>
      <c r="AS1082" s="22"/>
      <c r="AT1082" s="22"/>
      <c r="AU1082" s="22"/>
      <c r="AV1082" s="22"/>
      <c r="AW1082" s="22"/>
      <c r="AX1082" s="22"/>
      <c r="AY1082" s="22"/>
      <c r="AZ1082" s="22"/>
      <c r="BA1082" s="22"/>
      <c r="BB1082" s="22"/>
      <c r="BC1082" s="22"/>
      <c r="BD1082" s="22"/>
      <c r="BE1082" s="22"/>
      <c r="BF1082" s="22"/>
      <c r="BG1082" s="22"/>
      <c r="BH1082" s="22"/>
      <c r="BI1082" s="22"/>
    </row>
    <row r="1083">
      <c r="A1083" s="25"/>
      <c r="B1083" s="50"/>
      <c r="C1083" s="56"/>
      <c r="D1083" s="120"/>
      <c r="E1083" s="53"/>
      <c r="H1083" s="106"/>
      <c r="I1083" s="72"/>
      <c r="J1083" s="21"/>
      <c r="K1083" s="21"/>
      <c r="L1083" s="21"/>
      <c r="M1083" s="22"/>
      <c r="N1083" s="22"/>
      <c r="O1083" s="22"/>
      <c r="P1083" s="22"/>
      <c r="Q1083" s="22"/>
      <c r="R1083" s="23"/>
      <c r="S1083" s="22"/>
      <c r="T1083" s="22"/>
      <c r="U1083" s="22"/>
      <c r="V1083" s="22"/>
      <c r="W1083" s="24"/>
      <c r="X1083" s="24"/>
      <c r="Y1083" s="22"/>
      <c r="Z1083" s="22"/>
      <c r="AA1083" s="22"/>
      <c r="AB1083" s="22"/>
      <c r="AC1083" s="22"/>
      <c r="AD1083" s="22"/>
      <c r="AE1083" s="22"/>
      <c r="AF1083" s="22"/>
      <c r="AG1083" s="22"/>
      <c r="AH1083" s="22"/>
      <c r="AI1083" s="22"/>
      <c r="AJ1083" s="22"/>
      <c r="AK1083" s="22"/>
      <c r="AL1083" s="22"/>
      <c r="AM1083" s="22"/>
      <c r="AN1083" s="22"/>
      <c r="AO1083" s="22"/>
      <c r="AP1083" s="22"/>
      <c r="AQ1083" s="22"/>
      <c r="AR1083" s="22"/>
      <c r="AS1083" s="22"/>
      <c r="AT1083" s="22"/>
      <c r="AU1083" s="22"/>
      <c r="AV1083" s="22"/>
      <c r="AW1083" s="22"/>
      <c r="AX1083" s="22"/>
      <c r="AY1083" s="22"/>
      <c r="AZ1083" s="22"/>
      <c r="BA1083" s="22"/>
      <c r="BB1083" s="22"/>
      <c r="BC1083" s="22"/>
      <c r="BD1083" s="22"/>
      <c r="BE1083" s="22"/>
      <c r="BF1083" s="22"/>
      <c r="BG1083" s="22"/>
      <c r="BH1083" s="22"/>
      <c r="BI1083" s="22"/>
    </row>
    <row r="1084">
      <c r="A1084" s="25"/>
      <c r="B1084" s="50"/>
      <c r="C1084" s="56"/>
      <c r="D1084" s="120"/>
      <c r="E1084" s="53"/>
      <c r="H1084" s="106"/>
      <c r="I1084" s="72"/>
      <c r="J1084" s="21"/>
      <c r="K1084" s="21"/>
      <c r="L1084" s="21"/>
      <c r="M1084" s="22"/>
      <c r="N1084" s="22"/>
      <c r="O1084" s="22"/>
      <c r="P1084" s="22"/>
      <c r="Q1084" s="22"/>
      <c r="R1084" s="23"/>
      <c r="S1084" s="22"/>
      <c r="T1084" s="22"/>
      <c r="U1084" s="22"/>
      <c r="V1084" s="22"/>
      <c r="W1084" s="24"/>
      <c r="X1084" s="24"/>
      <c r="Y1084" s="22"/>
      <c r="Z1084" s="22"/>
      <c r="AA1084" s="22"/>
      <c r="AB1084" s="22"/>
      <c r="AC1084" s="22"/>
      <c r="AD1084" s="22"/>
      <c r="AE1084" s="22"/>
      <c r="AF1084" s="22"/>
      <c r="AG1084" s="22"/>
      <c r="AH1084" s="22"/>
      <c r="AI1084" s="22"/>
      <c r="AJ1084" s="22"/>
      <c r="AK1084" s="22"/>
      <c r="AL1084" s="22"/>
      <c r="AM1084" s="22"/>
      <c r="AN1084" s="22"/>
      <c r="AO1084" s="22"/>
      <c r="AP1084" s="22"/>
      <c r="AQ1084" s="22"/>
      <c r="AR1084" s="22"/>
      <c r="AS1084" s="22"/>
      <c r="AT1084" s="22"/>
      <c r="AU1084" s="22"/>
      <c r="AV1084" s="22"/>
      <c r="AW1084" s="22"/>
      <c r="AX1084" s="22"/>
      <c r="AY1084" s="22"/>
      <c r="AZ1084" s="22"/>
      <c r="BA1084" s="22"/>
      <c r="BB1084" s="22"/>
      <c r="BC1084" s="22"/>
      <c r="BD1084" s="22"/>
      <c r="BE1084" s="22"/>
      <c r="BF1084" s="22"/>
      <c r="BG1084" s="22"/>
      <c r="BH1084" s="22"/>
      <c r="BI1084" s="22"/>
    </row>
    <row r="1085">
      <c r="A1085" s="25"/>
      <c r="B1085" s="50"/>
      <c r="C1085" s="56"/>
      <c r="D1085" s="120"/>
      <c r="E1085" s="53"/>
      <c r="H1085" s="106"/>
      <c r="I1085" s="72"/>
      <c r="J1085" s="21"/>
      <c r="K1085" s="21"/>
      <c r="L1085" s="21"/>
      <c r="M1085" s="22"/>
      <c r="N1085" s="22"/>
      <c r="O1085" s="22"/>
      <c r="P1085" s="22"/>
      <c r="Q1085" s="22"/>
      <c r="R1085" s="23"/>
      <c r="S1085" s="22"/>
      <c r="T1085" s="22"/>
      <c r="U1085" s="22"/>
      <c r="V1085" s="22"/>
      <c r="W1085" s="24"/>
      <c r="X1085" s="24"/>
      <c r="Y1085" s="22"/>
      <c r="Z1085" s="22"/>
      <c r="AA1085" s="22"/>
      <c r="AB1085" s="22"/>
      <c r="AC1085" s="22"/>
      <c r="AD1085" s="22"/>
      <c r="AE1085" s="22"/>
      <c r="AF1085" s="22"/>
      <c r="AG1085" s="22"/>
      <c r="AH1085" s="22"/>
      <c r="AI1085" s="22"/>
      <c r="AJ1085" s="22"/>
      <c r="AK1085" s="22"/>
      <c r="AL1085" s="22"/>
      <c r="AM1085" s="22"/>
      <c r="AN1085" s="22"/>
      <c r="AO1085" s="22"/>
      <c r="AP1085" s="22"/>
      <c r="AQ1085" s="22"/>
      <c r="AR1085" s="22"/>
      <c r="AS1085" s="22"/>
      <c r="AT1085" s="22"/>
      <c r="AU1085" s="22"/>
      <c r="AV1085" s="22"/>
      <c r="AW1085" s="22"/>
      <c r="AX1085" s="22"/>
      <c r="AY1085" s="22"/>
      <c r="AZ1085" s="22"/>
      <c r="BA1085" s="22"/>
      <c r="BB1085" s="22"/>
      <c r="BC1085" s="22"/>
      <c r="BD1085" s="22"/>
      <c r="BE1085" s="22"/>
      <c r="BF1085" s="22"/>
      <c r="BG1085" s="22"/>
      <c r="BH1085" s="22"/>
      <c r="BI1085" s="22"/>
    </row>
    <row r="1086">
      <c r="A1086" s="25"/>
      <c r="B1086" s="50"/>
      <c r="C1086" s="56"/>
      <c r="D1086" s="120"/>
      <c r="E1086" s="53"/>
      <c r="H1086" s="106"/>
      <c r="I1086" s="72"/>
      <c r="J1086" s="21"/>
      <c r="K1086" s="21"/>
      <c r="L1086" s="21"/>
      <c r="M1086" s="22"/>
      <c r="N1086" s="22"/>
      <c r="O1086" s="22"/>
      <c r="P1086" s="22"/>
      <c r="Q1086" s="22"/>
      <c r="R1086" s="23"/>
      <c r="S1086" s="22"/>
      <c r="T1086" s="22"/>
      <c r="U1086" s="22"/>
      <c r="V1086" s="22"/>
      <c r="W1086" s="24"/>
      <c r="X1086" s="24"/>
      <c r="Y1086" s="22"/>
      <c r="Z1086" s="22"/>
      <c r="AA1086" s="22"/>
      <c r="AB1086" s="22"/>
      <c r="AC1086" s="22"/>
      <c r="AD1086" s="22"/>
      <c r="AE1086" s="22"/>
      <c r="AF1086" s="22"/>
      <c r="AG1086" s="22"/>
      <c r="AH1086" s="22"/>
      <c r="AI1086" s="22"/>
      <c r="AJ1086" s="22"/>
      <c r="AK1086" s="22"/>
      <c r="AL1086" s="22"/>
      <c r="AM1086" s="22"/>
      <c r="AN1086" s="22"/>
      <c r="AO1086" s="22"/>
      <c r="AP1086" s="22"/>
      <c r="AQ1086" s="22"/>
      <c r="AR1086" s="22"/>
      <c r="AS1086" s="22"/>
      <c r="AT1086" s="22"/>
      <c r="AU1086" s="22"/>
      <c r="AV1086" s="22"/>
      <c r="AW1086" s="22"/>
      <c r="AX1086" s="22"/>
      <c r="AY1086" s="22"/>
      <c r="AZ1086" s="22"/>
      <c r="BA1086" s="22"/>
      <c r="BB1086" s="22"/>
      <c r="BC1086" s="22"/>
      <c r="BD1086" s="22"/>
      <c r="BE1086" s="22"/>
      <c r="BF1086" s="22"/>
      <c r="BG1086" s="22"/>
      <c r="BH1086" s="22"/>
      <c r="BI1086" s="22"/>
    </row>
    <row r="1087">
      <c r="A1087" s="25"/>
      <c r="B1087" s="50"/>
      <c r="C1087" s="56"/>
      <c r="D1087" s="120"/>
      <c r="E1087" s="53"/>
      <c r="H1087" s="106"/>
      <c r="I1087" s="72"/>
      <c r="J1087" s="21"/>
      <c r="K1087" s="21"/>
      <c r="L1087" s="21"/>
      <c r="M1087" s="22"/>
      <c r="N1087" s="22"/>
      <c r="O1087" s="22"/>
      <c r="P1087" s="22"/>
      <c r="Q1087" s="22"/>
      <c r="R1087" s="23"/>
      <c r="S1087" s="22"/>
      <c r="T1087" s="22"/>
      <c r="U1087" s="22"/>
      <c r="V1087" s="22"/>
      <c r="W1087" s="24"/>
      <c r="X1087" s="24"/>
      <c r="Y1087" s="22"/>
      <c r="Z1087" s="22"/>
      <c r="AA1087" s="22"/>
      <c r="AB1087" s="22"/>
      <c r="AC1087" s="22"/>
      <c r="AD1087" s="22"/>
      <c r="AE1087" s="22"/>
      <c r="AF1087" s="22"/>
      <c r="AG1087" s="22"/>
      <c r="AH1087" s="22"/>
      <c r="AI1087" s="22"/>
      <c r="AJ1087" s="22"/>
      <c r="AK1087" s="22"/>
      <c r="AL1087" s="22"/>
      <c r="AM1087" s="22"/>
      <c r="AN1087" s="22"/>
      <c r="AO1087" s="22"/>
      <c r="AP1087" s="22"/>
      <c r="AQ1087" s="22"/>
      <c r="AR1087" s="22"/>
      <c r="AS1087" s="22"/>
      <c r="AT1087" s="22"/>
      <c r="AU1087" s="22"/>
      <c r="AV1087" s="22"/>
      <c r="AW1087" s="22"/>
      <c r="AX1087" s="22"/>
      <c r="AY1087" s="22"/>
      <c r="AZ1087" s="22"/>
      <c r="BA1087" s="22"/>
      <c r="BB1087" s="22"/>
      <c r="BC1087" s="22"/>
      <c r="BD1087" s="22"/>
      <c r="BE1087" s="22"/>
      <c r="BF1087" s="22"/>
      <c r="BG1087" s="22"/>
      <c r="BH1087" s="22"/>
      <c r="BI1087" s="22"/>
    </row>
    <row r="1088">
      <c r="A1088" s="25"/>
      <c r="B1088" s="50"/>
      <c r="C1088" s="56"/>
      <c r="D1088" s="120"/>
      <c r="E1088" s="53"/>
      <c r="H1088" s="106"/>
      <c r="I1088" s="72"/>
      <c r="J1088" s="21"/>
      <c r="K1088" s="21"/>
      <c r="L1088" s="21"/>
      <c r="M1088" s="22"/>
      <c r="N1088" s="22"/>
      <c r="O1088" s="22"/>
      <c r="P1088" s="22"/>
      <c r="Q1088" s="22"/>
      <c r="R1088" s="23"/>
      <c r="S1088" s="22"/>
      <c r="T1088" s="22"/>
      <c r="U1088" s="22"/>
      <c r="V1088" s="22"/>
      <c r="W1088" s="24"/>
      <c r="X1088" s="24"/>
      <c r="Y1088" s="22"/>
      <c r="Z1088" s="22"/>
      <c r="AA1088" s="22"/>
      <c r="AB1088" s="22"/>
      <c r="AC1088" s="22"/>
      <c r="AD1088" s="22"/>
      <c r="AE1088" s="22"/>
      <c r="AF1088" s="22"/>
      <c r="AG1088" s="22"/>
      <c r="AH1088" s="22"/>
      <c r="AI1088" s="22"/>
      <c r="AJ1088" s="22"/>
      <c r="AK1088" s="22"/>
      <c r="AL1088" s="22"/>
      <c r="AM1088" s="22"/>
      <c r="AN1088" s="22"/>
      <c r="AO1088" s="22"/>
      <c r="AP1088" s="22"/>
      <c r="AQ1088" s="22"/>
      <c r="AR1088" s="22"/>
      <c r="AS1088" s="22"/>
      <c r="AT1088" s="22"/>
      <c r="AU1088" s="22"/>
      <c r="AV1088" s="22"/>
      <c r="AW1088" s="22"/>
      <c r="AX1088" s="22"/>
      <c r="AY1088" s="22"/>
      <c r="AZ1088" s="22"/>
      <c r="BA1088" s="22"/>
      <c r="BB1088" s="22"/>
      <c r="BC1088" s="22"/>
      <c r="BD1088" s="22"/>
      <c r="BE1088" s="22"/>
      <c r="BF1088" s="22"/>
      <c r="BG1088" s="22"/>
      <c r="BH1088" s="22"/>
      <c r="BI1088" s="22"/>
    </row>
    <row r="1089">
      <c r="A1089" s="25"/>
      <c r="B1089" s="50"/>
      <c r="C1089" s="56"/>
      <c r="D1089" s="120"/>
      <c r="E1089" s="53"/>
      <c r="H1089" s="106"/>
      <c r="I1089" s="72"/>
      <c r="J1089" s="21"/>
      <c r="K1089" s="21"/>
      <c r="L1089" s="21"/>
      <c r="M1089" s="22"/>
      <c r="N1089" s="22"/>
      <c r="O1089" s="22"/>
      <c r="P1089" s="22"/>
      <c r="Q1089" s="22"/>
      <c r="R1089" s="23"/>
      <c r="S1089" s="22"/>
      <c r="T1089" s="22"/>
      <c r="U1089" s="22"/>
      <c r="V1089" s="22"/>
      <c r="W1089" s="24"/>
      <c r="X1089" s="24"/>
      <c r="Y1089" s="22"/>
      <c r="Z1089" s="22"/>
      <c r="AA1089" s="22"/>
      <c r="AB1089" s="22"/>
      <c r="AC1089" s="22"/>
      <c r="AD1089" s="22"/>
      <c r="AE1089" s="22"/>
      <c r="AF1089" s="22"/>
      <c r="AG1089" s="22"/>
      <c r="AH1089" s="22"/>
      <c r="AI1089" s="22"/>
      <c r="AJ1089" s="22"/>
      <c r="AK1089" s="22"/>
      <c r="AL1089" s="22"/>
      <c r="AM1089" s="22"/>
      <c r="AN1089" s="22"/>
      <c r="AO1089" s="22"/>
      <c r="AP1089" s="22"/>
      <c r="AQ1089" s="22"/>
      <c r="AR1089" s="22"/>
      <c r="AS1089" s="22"/>
      <c r="AT1089" s="22"/>
      <c r="AU1089" s="22"/>
      <c r="AV1089" s="22"/>
      <c r="AW1089" s="22"/>
      <c r="AX1089" s="22"/>
      <c r="AY1089" s="22"/>
      <c r="AZ1089" s="22"/>
      <c r="BA1089" s="22"/>
      <c r="BB1089" s="22"/>
      <c r="BC1089" s="22"/>
      <c r="BD1089" s="22"/>
      <c r="BE1089" s="22"/>
      <c r="BF1089" s="22"/>
      <c r="BG1089" s="22"/>
      <c r="BH1089" s="22"/>
      <c r="BI1089" s="22"/>
    </row>
    <row r="1090">
      <c r="A1090" s="25"/>
      <c r="B1090" s="50"/>
      <c r="C1090" s="56"/>
      <c r="D1090" s="120"/>
      <c r="E1090" s="53"/>
      <c r="H1090" s="106"/>
      <c r="I1090" s="72"/>
      <c r="J1090" s="21"/>
      <c r="K1090" s="21"/>
      <c r="L1090" s="21"/>
      <c r="M1090" s="22"/>
      <c r="N1090" s="22"/>
      <c r="O1090" s="22"/>
      <c r="P1090" s="22"/>
      <c r="Q1090" s="22"/>
      <c r="R1090" s="23"/>
      <c r="S1090" s="22"/>
      <c r="T1090" s="22"/>
      <c r="U1090" s="22"/>
      <c r="V1090" s="22"/>
      <c r="W1090" s="24"/>
      <c r="X1090" s="24"/>
      <c r="Y1090" s="22"/>
      <c r="Z1090" s="22"/>
      <c r="AA1090" s="22"/>
      <c r="AB1090" s="22"/>
      <c r="AC1090" s="22"/>
      <c r="AD1090" s="22"/>
      <c r="AE1090" s="22"/>
      <c r="AF1090" s="22"/>
      <c r="AG1090" s="22"/>
      <c r="AH1090" s="22"/>
      <c r="AI1090" s="22"/>
      <c r="AJ1090" s="22"/>
      <c r="AK1090" s="22"/>
      <c r="AL1090" s="22"/>
      <c r="AM1090" s="22"/>
      <c r="AN1090" s="22"/>
      <c r="AO1090" s="22"/>
      <c r="AP1090" s="22"/>
      <c r="AQ1090" s="22"/>
      <c r="AR1090" s="22"/>
      <c r="AS1090" s="22"/>
      <c r="AT1090" s="22"/>
      <c r="AU1090" s="22"/>
      <c r="AV1090" s="22"/>
      <c r="AW1090" s="22"/>
      <c r="AX1090" s="22"/>
      <c r="AY1090" s="22"/>
      <c r="AZ1090" s="22"/>
      <c r="BA1090" s="22"/>
      <c r="BB1090" s="22"/>
      <c r="BC1090" s="22"/>
      <c r="BD1090" s="22"/>
      <c r="BE1090" s="22"/>
      <c r="BF1090" s="22"/>
      <c r="BG1090" s="22"/>
      <c r="BH1090" s="22"/>
      <c r="BI1090" s="22"/>
    </row>
    <row r="1091">
      <c r="A1091" s="25"/>
      <c r="B1091" s="50"/>
      <c r="C1091" s="56"/>
      <c r="D1091" s="120"/>
      <c r="E1091" s="53"/>
      <c r="H1091" s="106"/>
      <c r="I1091" s="72"/>
      <c r="J1091" s="21"/>
      <c r="K1091" s="21"/>
      <c r="L1091" s="21"/>
      <c r="M1091" s="22"/>
      <c r="N1091" s="22"/>
      <c r="O1091" s="22"/>
      <c r="P1091" s="22"/>
      <c r="Q1091" s="22"/>
      <c r="R1091" s="23"/>
      <c r="S1091" s="22"/>
      <c r="T1091" s="22"/>
      <c r="U1091" s="22"/>
      <c r="V1091" s="22"/>
      <c r="W1091" s="24"/>
      <c r="X1091" s="24"/>
      <c r="Y1091" s="22"/>
      <c r="Z1091" s="22"/>
      <c r="AA1091" s="22"/>
      <c r="AB1091" s="22"/>
      <c r="AC1091" s="22"/>
      <c r="AD1091" s="22"/>
      <c r="AE1091" s="22"/>
      <c r="AF1091" s="22"/>
      <c r="AG1091" s="22"/>
      <c r="AH1091" s="22"/>
      <c r="AI1091" s="22"/>
      <c r="AJ1091" s="22"/>
      <c r="AK1091" s="22"/>
      <c r="AL1091" s="22"/>
      <c r="AM1091" s="22"/>
      <c r="AN1091" s="22"/>
      <c r="AO1091" s="22"/>
      <c r="AP1091" s="22"/>
      <c r="AQ1091" s="22"/>
      <c r="AR1091" s="22"/>
      <c r="AS1091" s="22"/>
      <c r="AT1091" s="22"/>
      <c r="AU1091" s="22"/>
      <c r="AV1091" s="22"/>
      <c r="AW1091" s="22"/>
      <c r="AX1091" s="22"/>
      <c r="AY1091" s="22"/>
      <c r="AZ1091" s="22"/>
      <c r="BA1091" s="22"/>
      <c r="BB1091" s="22"/>
      <c r="BC1091" s="22"/>
      <c r="BD1091" s="22"/>
      <c r="BE1091" s="22"/>
      <c r="BF1091" s="22"/>
      <c r="BG1091" s="22"/>
      <c r="BH1091" s="22"/>
      <c r="BI1091" s="22"/>
    </row>
    <row r="1092">
      <c r="A1092" s="25"/>
      <c r="B1092" s="50"/>
      <c r="C1092" s="56"/>
      <c r="D1092" s="120"/>
      <c r="E1092" s="53"/>
      <c r="H1092" s="106"/>
      <c r="I1092" s="72"/>
      <c r="J1092" s="21"/>
      <c r="K1092" s="21"/>
      <c r="L1092" s="21"/>
      <c r="M1092" s="22"/>
      <c r="N1092" s="22"/>
      <c r="O1092" s="22"/>
      <c r="P1092" s="22"/>
      <c r="Q1092" s="22"/>
      <c r="R1092" s="23"/>
      <c r="S1092" s="22"/>
      <c r="T1092" s="22"/>
      <c r="U1092" s="22"/>
      <c r="V1092" s="22"/>
      <c r="W1092" s="24"/>
      <c r="X1092" s="24"/>
      <c r="Y1092" s="22"/>
      <c r="Z1092" s="22"/>
      <c r="AA1092" s="22"/>
      <c r="AB1092" s="22"/>
      <c r="AC1092" s="22"/>
      <c r="AD1092" s="22"/>
      <c r="AE1092" s="22"/>
      <c r="AF1092" s="22"/>
      <c r="AG1092" s="22"/>
      <c r="AH1092" s="22"/>
      <c r="AI1092" s="22"/>
      <c r="AJ1092" s="22"/>
      <c r="AK1092" s="22"/>
      <c r="AL1092" s="22"/>
      <c r="AM1092" s="22"/>
      <c r="AN1092" s="22"/>
      <c r="AO1092" s="22"/>
      <c r="AP1092" s="22"/>
      <c r="AQ1092" s="22"/>
      <c r="AR1092" s="22"/>
      <c r="AS1092" s="22"/>
      <c r="AT1092" s="22"/>
      <c r="AU1092" s="22"/>
      <c r="AV1092" s="22"/>
      <c r="AW1092" s="22"/>
      <c r="AX1092" s="22"/>
      <c r="AY1092" s="22"/>
      <c r="AZ1092" s="22"/>
      <c r="BA1092" s="22"/>
      <c r="BB1092" s="22"/>
      <c r="BC1092" s="22"/>
      <c r="BD1092" s="22"/>
      <c r="BE1092" s="22"/>
      <c r="BF1092" s="22"/>
      <c r="BG1092" s="22"/>
      <c r="BH1092" s="22"/>
      <c r="BI1092" s="22"/>
    </row>
    <row r="1093">
      <c r="A1093" s="25"/>
      <c r="B1093" s="50"/>
      <c r="C1093" s="56"/>
      <c r="D1093" s="120"/>
      <c r="E1093" s="53"/>
      <c r="H1093" s="106"/>
      <c r="I1093" s="72"/>
      <c r="J1093" s="21"/>
      <c r="K1093" s="21"/>
      <c r="L1093" s="21"/>
      <c r="M1093" s="22"/>
      <c r="N1093" s="22"/>
      <c r="O1093" s="22"/>
      <c r="P1093" s="22"/>
      <c r="Q1093" s="22"/>
      <c r="R1093" s="23"/>
      <c r="S1093" s="22"/>
      <c r="T1093" s="22"/>
      <c r="U1093" s="22"/>
      <c r="V1093" s="22"/>
      <c r="W1093" s="24"/>
      <c r="X1093" s="24"/>
      <c r="Y1093" s="22"/>
      <c r="Z1093" s="22"/>
      <c r="AA1093" s="22"/>
      <c r="AB1093" s="22"/>
      <c r="AC1093" s="22"/>
      <c r="AD1093" s="22"/>
      <c r="AE1093" s="22"/>
      <c r="AF1093" s="22"/>
      <c r="AG1093" s="22"/>
      <c r="AH1093" s="22"/>
      <c r="AI1093" s="22"/>
      <c r="AJ1093" s="22"/>
      <c r="AK1093" s="22"/>
      <c r="AL1093" s="22"/>
      <c r="AM1093" s="22"/>
      <c r="AN1093" s="22"/>
      <c r="AO1093" s="22"/>
      <c r="AP1093" s="22"/>
      <c r="AQ1093" s="22"/>
      <c r="AR1093" s="22"/>
      <c r="AS1093" s="22"/>
      <c r="AT1093" s="22"/>
      <c r="AU1093" s="22"/>
      <c r="AV1093" s="22"/>
      <c r="AW1093" s="22"/>
      <c r="AX1093" s="22"/>
      <c r="AY1093" s="22"/>
      <c r="AZ1093" s="22"/>
      <c r="BA1093" s="22"/>
      <c r="BB1093" s="22"/>
      <c r="BC1093" s="22"/>
      <c r="BD1093" s="22"/>
      <c r="BE1093" s="22"/>
      <c r="BF1093" s="22"/>
      <c r="BG1093" s="22"/>
      <c r="BH1093" s="22"/>
      <c r="BI1093" s="22"/>
    </row>
    <row r="1094">
      <c r="A1094" s="25"/>
      <c r="B1094" s="50"/>
      <c r="C1094" s="56"/>
      <c r="D1094" s="120"/>
      <c r="E1094" s="53"/>
      <c r="H1094" s="106"/>
      <c r="I1094" s="72"/>
      <c r="J1094" s="21"/>
      <c r="K1094" s="21"/>
      <c r="L1094" s="21"/>
      <c r="M1094" s="22"/>
      <c r="N1094" s="22"/>
      <c r="O1094" s="22"/>
      <c r="P1094" s="22"/>
      <c r="Q1094" s="22"/>
      <c r="R1094" s="23"/>
      <c r="S1094" s="22"/>
      <c r="T1094" s="22"/>
      <c r="U1094" s="22"/>
      <c r="V1094" s="22"/>
      <c r="W1094" s="24"/>
      <c r="X1094" s="24"/>
      <c r="Y1094" s="22"/>
      <c r="Z1094" s="22"/>
      <c r="AA1094" s="22"/>
      <c r="AB1094" s="22"/>
      <c r="AC1094" s="22"/>
      <c r="AD1094" s="22"/>
      <c r="AE1094" s="22"/>
      <c r="AF1094" s="22"/>
      <c r="AG1094" s="22"/>
      <c r="AH1094" s="22"/>
      <c r="AI1094" s="22"/>
      <c r="AJ1094" s="22"/>
      <c r="AK1094" s="22"/>
      <c r="AL1094" s="22"/>
      <c r="AM1094" s="22"/>
      <c r="AN1094" s="22"/>
      <c r="AO1094" s="22"/>
      <c r="AP1094" s="22"/>
      <c r="AQ1094" s="22"/>
      <c r="AR1094" s="22"/>
      <c r="AS1094" s="22"/>
      <c r="AT1094" s="22"/>
      <c r="AU1094" s="22"/>
      <c r="AV1094" s="22"/>
      <c r="AW1094" s="22"/>
      <c r="AX1094" s="22"/>
      <c r="AY1094" s="22"/>
      <c r="AZ1094" s="22"/>
      <c r="BA1094" s="22"/>
      <c r="BB1094" s="22"/>
      <c r="BC1094" s="22"/>
      <c r="BD1094" s="22"/>
      <c r="BE1094" s="22"/>
      <c r="BF1094" s="22"/>
      <c r="BG1094" s="22"/>
      <c r="BH1094" s="22"/>
      <c r="BI1094" s="22"/>
    </row>
    <row r="1095">
      <c r="A1095" s="25"/>
      <c r="B1095" s="50"/>
      <c r="C1095" s="56"/>
      <c r="D1095" s="120"/>
      <c r="E1095" s="53"/>
      <c r="H1095" s="106"/>
      <c r="I1095" s="72"/>
      <c r="J1095" s="21"/>
      <c r="K1095" s="21"/>
      <c r="L1095" s="21"/>
      <c r="M1095" s="22"/>
      <c r="N1095" s="22"/>
      <c r="O1095" s="22"/>
      <c r="P1095" s="22"/>
      <c r="Q1095" s="22"/>
      <c r="R1095" s="23"/>
      <c r="S1095" s="22"/>
      <c r="T1095" s="22"/>
      <c r="U1095" s="22"/>
      <c r="V1095" s="22"/>
      <c r="W1095" s="24"/>
      <c r="X1095" s="24"/>
      <c r="Y1095" s="22"/>
      <c r="Z1095" s="22"/>
      <c r="AA1095" s="22"/>
      <c r="AB1095" s="22"/>
      <c r="AC1095" s="22"/>
      <c r="AD1095" s="22"/>
      <c r="AE1095" s="22"/>
      <c r="AF1095" s="22"/>
      <c r="AG1095" s="22"/>
      <c r="AH1095" s="22"/>
      <c r="AI1095" s="22"/>
      <c r="AJ1095" s="22"/>
      <c r="AK1095" s="22"/>
      <c r="AL1095" s="22"/>
      <c r="AM1095" s="22"/>
      <c r="AN1095" s="22"/>
      <c r="AO1095" s="22"/>
      <c r="AP1095" s="22"/>
      <c r="AQ1095" s="22"/>
      <c r="AR1095" s="22"/>
      <c r="AS1095" s="22"/>
      <c r="AT1095" s="22"/>
      <c r="AU1095" s="22"/>
      <c r="AV1095" s="22"/>
      <c r="AW1095" s="22"/>
      <c r="AX1095" s="22"/>
      <c r="AY1095" s="22"/>
      <c r="AZ1095" s="22"/>
      <c r="BA1095" s="22"/>
      <c r="BB1095" s="22"/>
      <c r="BC1095" s="22"/>
      <c r="BD1095" s="22"/>
      <c r="BE1095" s="22"/>
      <c r="BF1095" s="22"/>
      <c r="BG1095" s="22"/>
      <c r="BH1095" s="22"/>
      <c r="BI1095" s="22"/>
    </row>
    <row r="1096">
      <c r="A1096" s="25"/>
      <c r="B1096" s="50"/>
      <c r="C1096" s="56"/>
      <c r="D1096" s="120"/>
      <c r="E1096" s="53"/>
      <c r="H1096" s="106"/>
      <c r="I1096" s="72"/>
      <c r="J1096" s="21"/>
      <c r="K1096" s="21"/>
      <c r="L1096" s="21"/>
      <c r="M1096" s="22"/>
      <c r="N1096" s="22"/>
      <c r="O1096" s="22"/>
      <c r="P1096" s="22"/>
      <c r="Q1096" s="22"/>
      <c r="R1096" s="23"/>
      <c r="S1096" s="22"/>
      <c r="T1096" s="22"/>
      <c r="U1096" s="22"/>
      <c r="V1096" s="22"/>
      <c r="W1096" s="24"/>
      <c r="X1096" s="24"/>
      <c r="Y1096" s="22"/>
      <c r="Z1096" s="22"/>
      <c r="AA1096" s="22"/>
      <c r="AB1096" s="22"/>
      <c r="AC1096" s="22"/>
      <c r="AD1096" s="22"/>
      <c r="AE1096" s="22"/>
      <c r="AF1096" s="22"/>
      <c r="AG1096" s="22"/>
      <c r="AH1096" s="22"/>
      <c r="AI1096" s="22"/>
      <c r="AJ1096" s="22"/>
      <c r="AK1096" s="22"/>
      <c r="AL1096" s="22"/>
      <c r="AM1096" s="22"/>
      <c r="AN1096" s="22"/>
      <c r="AO1096" s="22"/>
      <c r="AP1096" s="22"/>
      <c r="AQ1096" s="22"/>
      <c r="AR1096" s="22"/>
      <c r="AS1096" s="22"/>
      <c r="AT1096" s="22"/>
      <c r="AU1096" s="22"/>
      <c r="AV1096" s="22"/>
      <c r="AW1096" s="22"/>
      <c r="AX1096" s="22"/>
      <c r="AY1096" s="22"/>
      <c r="AZ1096" s="22"/>
      <c r="BA1096" s="22"/>
      <c r="BB1096" s="22"/>
      <c r="BC1096" s="22"/>
      <c r="BD1096" s="22"/>
      <c r="BE1096" s="22"/>
      <c r="BF1096" s="22"/>
      <c r="BG1096" s="22"/>
      <c r="BH1096" s="22"/>
      <c r="BI1096" s="22"/>
    </row>
    <row r="1097">
      <c r="A1097" s="25"/>
      <c r="B1097" s="50"/>
      <c r="C1097" s="56"/>
      <c r="D1097" s="120"/>
      <c r="E1097" s="53"/>
      <c r="H1097" s="106"/>
      <c r="I1097" s="72"/>
      <c r="J1097" s="21"/>
      <c r="K1097" s="21"/>
      <c r="L1097" s="21"/>
      <c r="M1097" s="22"/>
      <c r="N1097" s="22"/>
      <c r="O1097" s="22"/>
      <c r="P1097" s="22"/>
      <c r="Q1097" s="22"/>
      <c r="R1097" s="23"/>
      <c r="S1097" s="22"/>
      <c r="T1097" s="22"/>
      <c r="U1097" s="22"/>
      <c r="V1097" s="22"/>
      <c r="W1097" s="24"/>
      <c r="X1097" s="24"/>
      <c r="Y1097" s="22"/>
      <c r="Z1097" s="22"/>
      <c r="AA1097" s="22"/>
      <c r="AB1097" s="22"/>
      <c r="AC1097" s="22"/>
      <c r="AD1097" s="22"/>
      <c r="AE1097" s="22"/>
      <c r="AF1097" s="22"/>
      <c r="AG1097" s="22"/>
      <c r="AH1097" s="22"/>
      <c r="AI1097" s="22"/>
      <c r="AJ1097" s="22"/>
      <c r="AK1097" s="22"/>
      <c r="AL1097" s="22"/>
      <c r="AM1097" s="22"/>
      <c r="AN1097" s="22"/>
      <c r="AO1097" s="22"/>
      <c r="AP1097" s="22"/>
      <c r="AQ1097" s="22"/>
      <c r="AR1097" s="22"/>
      <c r="AS1097" s="22"/>
      <c r="AT1097" s="22"/>
      <c r="AU1097" s="22"/>
      <c r="AV1097" s="22"/>
      <c r="AW1097" s="22"/>
      <c r="AX1097" s="22"/>
      <c r="AY1097" s="22"/>
      <c r="AZ1097" s="22"/>
      <c r="BA1097" s="22"/>
      <c r="BB1097" s="22"/>
      <c r="BC1097" s="22"/>
      <c r="BD1097" s="22"/>
      <c r="BE1097" s="22"/>
      <c r="BF1097" s="22"/>
      <c r="BG1097" s="22"/>
      <c r="BH1097" s="22"/>
      <c r="BI1097" s="22"/>
    </row>
    <row r="1098">
      <c r="A1098" s="25"/>
      <c r="B1098" s="50"/>
      <c r="C1098" s="56"/>
      <c r="D1098" s="120"/>
      <c r="E1098" s="53"/>
      <c r="H1098" s="106"/>
      <c r="I1098" s="72"/>
      <c r="J1098" s="21"/>
      <c r="K1098" s="21"/>
      <c r="L1098" s="21"/>
      <c r="M1098" s="22"/>
      <c r="N1098" s="22"/>
      <c r="O1098" s="22"/>
      <c r="P1098" s="22"/>
      <c r="Q1098" s="22"/>
      <c r="R1098" s="23"/>
      <c r="S1098" s="22"/>
      <c r="T1098" s="22"/>
      <c r="U1098" s="22"/>
      <c r="V1098" s="22"/>
      <c r="W1098" s="24"/>
      <c r="X1098" s="24"/>
      <c r="Y1098" s="22"/>
      <c r="Z1098" s="22"/>
      <c r="AA1098" s="22"/>
      <c r="AB1098" s="22"/>
      <c r="AC1098" s="22"/>
      <c r="AD1098" s="22"/>
      <c r="AE1098" s="22"/>
      <c r="AF1098" s="22"/>
      <c r="AG1098" s="22"/>
      <c r="AH1098" s="22"/>
      <c r="AI1098" s="22"/>
      <c r="AJ1098" s="22"/>
      <c r="AK1098" s="22"/>
      <c r="AL1098" s="22"/>
      <c r="AM1098" s="22"/>
      <c r="AN1098" s="22"/>
      <c r="AO1098" s="22"/>
      <c r="AP1098" s="22"/>
      <c r="AQ1098" s="22"/>
      <c r="AR1098" s="22"/>
      <c r="AS1098" s="22"/>
      <c r="AT1098" s="22"/>
      <c r="AU1098" s="22"/>
      <c r="AV1098" s="22"/>
      <c r="AW1098" s="22"/>
      <c r="AX1098" s="22"/>
      <c r="AY1098" s="22"/>
      <c r="AZ1098" s="22"/>
      <c r="BA1098" s="22"/>
      <c r="BB1098" s="22"/>
      <c r="BC1098" s="22"/>
      <c r="BD1098" s="22"/>
      <c r="BE1098" s="22"/>
      <c r="BF1098" s="22"/>
      <c r="BG1098" s="22"/>
      <c r="BH1098" s="22"/>
      <c r="BI1098" s="22"/>
    </row>
    <row r="1099">
      <c r="A1099" s="25"/>
      <c r="B1099" s="50"/>
      <c r="C1099" s="56"/>
      <c r="D1099" s="120"/>
      <c r="E1099" s="53"/>
      <c r="H1099" s="106"/>
      <c r="I1099" s="72"/>
      <c r="J1099" s="21"/>
      <c r="K1099" s="21"/>
      <c r="L1099" s="21"/>
      <c r="M1099" s="22"/>
      <c r="N1099" s="22"/>
      <c r="O1099" s="22"/>
      <c r="P1099" s="22"/>
      <c r="Q1099" s="22"/>
      <c r="R1099" s="23"/>
      <c r="S1099" s="22"/>
      <c r="T1099" s="22"/>
      <c r="U1099" s="22"/>
      <c r="V1099" s="22"/>
      <c r="W1099" s="24"/>
      <c r="X1099" s="24"/>
      <c r="Y1099" s="22"/>
      <c r="Z1099" s="22"/>
      <c r="AA1099" s="22"/>
      <c r="AB1099" s="22"/>
      <c r="AC1099" s="22"/>
      <c r="AD1099" s="22"/>
      <c r="AE1099" s="22"/>
      <c r="AF1099" s="22"/>
      <c r="AG1099" s="22"/>
      <c r="AH1099" s="22"/>
      <c r="AI1099" s="22"/>
      <c r="AJ1099" s="22"/>
      <c r="AK1099" s="22"/>
      <c r="AL1099" s="22"/>
      <c r="AM1099" s="22"/>
      <c r="AN1099" s="22"/>
      <c r="AO1099" s="22"/>
      <c r="AP1099" s="22"/>
      <c r="AQ1099" s="22"/>
      <c r="AR1099" s="22"/>
      <c r="AS1099" s="22"/>
      <c r="AT1099" s="22"/>
      <c r="AU1099" s="22"/>
      <c r="AV1099" s="22"/>
      <c r="AW1099" s="22"/>
      <c r="AX1099" s="22"/>
      <c r="AY1099" s="22"/>
      <c r="AZ1099" s="22"/>
      <c r="BA1099" s="22"/>
      <c r="BB1099" s="22"/>
      <c r="BC1099" s="22"/>
      <c r="BD1099" s="22"/>
      <c r="BE1099" s="22"/>
      <c r="BF1099" s="22"/>
      <c r="BG1099" s="22"/>
      <c r="BH1099" s="22"/>
      <c r="BI1099" s="22"/>
    </row>
    <row r="1100">
      <c r="A1100" s="25"/>
      <c r="B1100" s="50"/>
      <c r="C1100" s="56"/>
      <c r="D1100" s="120"/>
      <c r="E1100" s="53"/>
      <c r="H1100" s="106"/>
      <c r="I1100" s="72"/>
      <c r="J1100" s="21"/>
      <c r="K1100" s="21"/>
      <c r="L1100" s="21"/>
      <c r="M1100" s="22"/>
      <c r="N1100" s="22"/>
      <c r="O1100" s="22"/>
      <c r="P1100" s="22"/>
      <c r="Q1100" s="22"/>
      <c r="R1100" s="23"/>
      <c r="S1100" s="22"/>
      <c r="T1100" s="22"/>
      <c r="U1100" s="22"/>
      <c r="V1100" s="22"/>
      <c r="W1100" s="24"/>
      <c r="X1100" s="24"/>
      <c r="Y1100" s="22"/>
      <c r="Z1100" s="22"/>
      <c r="AA1100" s="22"/>
      <c r="AB1100" s="22"/>
      <c r="AC1100" s="22"/>
      <c r="AD1100" s="22"/>
      <c r="AE1100" s="22"/>
      <c r="AF1100" s="22"/>
      <c r="AG1100" s="22"/>
      <c r="AH1100" s="22"/>
      <c r="AI1100" s="22"/>
      <c r="AJ1100" s="22"/>
      <c r="AK1100" s="22"/>
      <c r="AL1100" s="22"/>
      <c r="AM1100" s="22"/>
      <c r="AN1100" s="22"/>
      <c r="AO1100" s="22"/>
      <c r="AP1100" s="22"/>
      <c r="AQ1100" s="22"/>
      <c r="AR1100" s="22"/>
      <c r="AS1100" s="22"/>
      <c r="AT1100" s="22"/>
      <c r="AU1100" s="22"/>
      <c r="AV1100" s="22"/>
      <c r="AW1100" s="22"/>
      <c r="AX1100" s="22"/>
      <c r="AY1100" s="22"/>
      <c r="AZ1100" s="22"/>
      <c r="BA1100" s="22"/>
      <c r="BB1100" s="22"/>
      <c r="BC1100" s="22"/>
      <c r="BD1100" s="22"/>
      <c r="BE1100" s="22"/>
      <c r="BF1100" s="22"/>
      <c r="BG1100" s="22"/>
      <c r="BH1100" s="22"/>
      <c r="BI1100" s="22"/>
    </row>
    <row r="1101">
      <c r="A1101" s="25"/>
      <c r="B1101" s="50"/>
      <c r="C1101" s="56"/>
      <c r="D1101" s="120"/>
      <c r="E1101" s="53"/>
      <c r="H1101" s="106"/>
      <c r="I1101" s="72"/>
      <c r="J1101" s="21"/>
      <c r="K1101" s="21"/>
      <c r="L1101" s="21"/>
      <c r="M1101" s="22"/>
      <c r="N1101" s="22"/>
      <c r="O1101" s="22"/>
      <c r="P1101" s="22"/>
      <c r="Q1101" s="22"/>
      <c r="R1101" s="23"/>
      <c r="S1101" s="22"/>
      <c r="T1101" s="22"/>
      <c r="U1101" s="22"/>
      <c r="V1101" s="22"/>
      <c r="W1101" s="24"/>
      <c r="X1101" s="24"/>
      <c r="Y1101" s="22"/>
      <c r="Z1101" s="22"/>
      <c r="AA1101" s="22"/>
      <c r="AB1101" s="22"/>
      <c r="AC1101" s="22"/>
      <c r="AD1101" s="22"/>
      <c r="AE1101" s="22"/>
      <c r="AF1101" s="22"/>
      <c r="AG1101" s="22"/>
      <c r="AH1101" s="22"/>
      <c r="AI1101" s="22"/>
      <c r="AJ1101" s="22"/>
      <c r="AK1101" s="22"/>
      <c r="AL1101" s="22"/>
      <c r="AM1101" s="22"/>
      <c r="AN1101" s="22"/>
      <c r="AO1101" s="22"/>
      <c r="AP1101" s="22"/>
      <c r="AQ1101" s="22"/>
      <c r="AR1101" s="22"/>
      <c r="AS1101" s="22"/>
      <c r="AT1101" s="22"/>
      <c r="AU1101" s="22"/>
      <c r="AV1101" s="22"/>
      <c r="AW1101" s="22"/>
      <c r="AX1101" s="22"/>
      <c r="AY1101" s="22"/>
      <c r="AZ1101" s="22"/>
      <c r="BA1101" s="22"/>
      <c r="BB1101" s="22"/>
      <c r="BC1101" s="22"/>
      <c r="BD1101" s="22"/>
      <c r="BE1101" s="22"/>
      <c r="BF1101" s="22"/>
      <c r="BG1101" s="22"/>
      <c r="BH1101" s="22"/>
      <c r="BI1101" s="22"/>
    </row>
    <row r="1102">
      <c r="A1102" s="25"/>
      <c r="B1102" s="50"/>
      <c r="C1102" s="56"/>
      <c r="D1102" s="120"/>
      <c r="E1102" s="53"/>
      <c r="H1102" s="106"/>
      <c r="I1102" s="72"/>
      <c r="J1102" s="21"/>
      <c r="K1102" s="21"/>
      <c r="L1102" s="21"/>
      <c r="M1102" s="22"/>
      <c r="N1102" s="22"/>
      <c r="O1102" s="22"/>
      <c r="P1102" s="22"/>
      <c r="Q1102" s="22"/>
      <c r="R1102" s="23"/>
      <c r="S1102" s="22"/>
      <c r="T1102" s="22"/>
      <c r="U1102" s="22"/>
      <c r="V1102" s="22"/>
      <c r="W1102" s="24"/>
      <c r="X1102" s="24"/>
      <c r="Y1102" s="22"/>
      <c r="Z1102" s="22"/>
      <c r="AA1102" s="22"/>
      <c r="AB1102" s="22"/>
      <c r="AC1102" s="22"/>
      <c r="AD1102" s="22"/>
      <c r="AE1102" s="22"/>
      <c r="AF1102" s="22"/>
      <c r="AG1102" s="22"/>
      <c r="AH1102" s="22"/>
      <c r="AI1102" s="22"/>
      <c r="AJ1102" s="22"/>
      <c r="AK1102" s="22"/>
      <c r="AL1102" s="22"/>
      <c r="AM1102" s="22"/>
      <c r="AN1102" s="22"/>
      <c r="AO1102" s="22"/>
      <c r="AP1102" s="22"/>
      <c r="AQ1102" s="22"/>
      <c r="AR1102" s="22"/>
      <c r="AS1102" s="22"/>
      <c r="AT1102" s="22"/>
      <c r="AU1102" s="22"/>
      <c r="AV1102" s="22"/>
      <c r="AW1102" s="22"/>
      <c r="AX1102" s="22"/>
      <c r="AY1102" s="22"/>
      <c r="AZ1102" s="22"/>
      <c r="BA1102" s="22"/>
      <c r="BB1102" s="22"/>
      <c r="BC1102" s="22"/>
      <c r="BD1102" s="22"/>
      <c r="BE1102" s="22"/>
      <c r="BF1102" s="22"/>
      <c r="BG1102" s="22"/>
      <c r="BH1102" s="22"/>
      <c r="BI1102" s="22"/>
    </row>
    <row r="1103">
      <c r="A1103" s="25"/>
      <c r="B1103" s="50"/>
      <c r="C1103" s="56"/>
      <c r="D1103" s="120"/>
      <c r="E1103" s="53"/>
      <c r="H1103" s="106"/>
      <c r="I1103" s="72"/>
      <c r="J1103" s="21"/>
      <c r="K1103" s="21"/>
      <c r="L1103" s="21"/>
      <c r="M1103" s="22"/>
      <c r="N1103" s="22"/>
      <c r="O1103" s="22"/>
      <c r="P1103" s="22"/>
      <c r="Q1103" s="22"/>
      <c r="R1103" s="23"/>
      <c r="S1103" s="22"/>
      <c r="T1103" s="22"/>
      <c r="U1103" s="22"/>
      <c r="V1103" s="22"/>
      <c r="W1103" s="24"/>
      <c r="X1103" s="24"/>
      <c r="Y1103" s="22"/>
      <c r="Z1103" s="22"/>
      <c r="AA1103" s="22"/>
      <c r="AB1103" s="22"/>
      <c r="AC1103" s="22"/>
      <c r="AD1103" s="22"/>
      <c r="AE1103" s="22"/>
      <c r="AF1103" s="22"/>
      <c r="AG1103" s="22"/>
      <c r="AH1103" s="22"/>
      <c r="AI1103" s="22"/>
      <c r="AJ1103" s="22"/>
      <c r="AK1103" s="22"/>
      <c r="AL1103" s="22"/>
      <c r="AM1103" s="22"/>
      <c r="AN1103" s="22"/>
      <c r="AO1103" s="22"/>
      <c r="AP1103" s="22"/>
      <c r="AQ1103" s="22"/>
      <c r="AR1103" s="22"/>
      <c r="AS1103" s="22"/>
      <c r="AT1103" s="22"/>
      <c r="AU1103" s="22"/>
      <c r="AV1103" s="22"/>
      <c r="AW1103" s="22"/>
      <c r="AX1103" s="22"/>
      <c r="AY1103" s="22"/>
      <c r="AZ1103" s="22"/>
      <c r="BA1103" s="22"/>
      <c r="BB1103" s="22"/>
      <c r="BC1103" s="22"/>
      <c r="BD1103" s="22"/>
      <c r="BE1103" s="22"/>
      <c r="BF1103" s="22"/>
      <c r="BG1103" s="22"/>
      <c r="BH1103" s="22"/>
      <c r="BI1103" s="22"/>
    </row>
    <row r="1104">
      <c r="A1104" s="25"/>
      <c r="B1104" s="50"/>
      <c r="C1104" s="56"/>
      <c r="D1104" s="120"/>
      <c r="E1104" s="53"/>
      <c r="H1104" s="106"/>
      <c r="I1104" s="72"/>
      <c r="J1104" s="21"/>
      <c r="K1104" s="21"/>
      <c r="L1104" s="21"/>
      <c r="M1104" s="22"/>
      <c r="N1104" s="22"/>
      <c r="O1104" s="22"/>
      <c r="P1104" s="22"/>
      <c r="Q1104" s="22"/>
      <c r="R1104" s="23"/>
      <c r="S1104" s="22"/>
      <c r="T1104" s="22"/>
      <c r="U1104" s="22"/>
      <c r="V1104" s="22"/>
      <c r="W1104" s="24"/>
      <c r="X1104" s="24"/>
      <c r="Y1104" s="22"/>
      <c r="Z1104" s="22"/>
      <c r="AA1104" s="22"/>
      <c r="AB1104" s="22"/>
      <c r="AC1104" s="22"/>
      <c r="AD1104" s="22"/>
      <c r="AE1104" s="22"/>
      <c r="AF1104" s="22"/>
      <c r="AG1104" s="22"/>
      <c r="AH1104" s="22"/>
      <c r="AI1104" s="22"/>
      <c r="AJ1104" s="22"/>
      <c r="AK1104" s="22"/>
      <c r="AL1104" s="22"/>
      <c r="AM1104" s="22"/>
      <c r="AN1104" s="22"/>
      <c r="AO1104" s="22"/>
      <c r="AP1104" s="22"/>
      <c r="AQ1104" s="22"/>
      <c r="AR1104" s="22"/>
      <c r="AS1104" s="22"/>
      <c r="AT1104" s="22"/>
      <c r="AU1104" s="22"/>
      <c r="AV1104" s="22"/>
      <c r="AW1104" s="22"/>
      <c r="AX1104" s="22"/>
      <c r="AY1104" s="22"/>
      <c r="AZ1104" s="22"/>
      <c r="BA1104" s="22"/>
      <c r="BB1104" s="22"/>
      <c r="BC1104" s="22"/>
      <c r="BD1104" s="22"/>
      <c r="BE1104" s="22"/>
      <c r="BF1104" s="22"/>
      <c r="BG1104" s="22"/>
      <c r="BH1104" s="22"/>
      <c r="BI1104" s="22"/>
    </row>
    <row r="1105">
      <c r="A1105" s="25"/>
      <c r="B1105" s="50"/>
      <c r="C1105" s="56"/>
      <c r="D1105" s="120"/>
      <c r="E1105" s="53"/>
      <c r="H1105" s="106"/>
      <c r="I1105" s="72"/>
      <c r="J1105" s="21"/>
      <c r="K1105" s="21"/>
      <c r="L1105" s="21"/>
      <c r="M1105" s="22"/>
      <c r="N1105" s="22"/>
      <c r="O1105" s="22"/>
      <c r="P1105" s="22"/>
      <c r="Q1105" s="22"/>
      <c r="R1105" s="23"/>
      <c r="S1105" s="22"/>
      <c r="T1105" s="22"/>
      <c r="U1105" s="22"/>
      <c r="V1105" s="22"/>
      <c r="W1105" s="24"/>
      <c r="X1105" s="24"/>
      <c r="Y1105" s="22"/>
      <c r="Z1105" s="22"/>
      <c r="AA1105" s="22"/>
      <c r="AB1105" s="22"/>
      <c r="AC1105" s="22"/>
      <c r="AD1105" s="22"/>
      <c r="AE1105" s="22"/>
      <c r="AF1105" s="22"/>
      <c r="AG1105" s="22"/>
      <c r="AH1105" s="22"/>
      <c r="AI1105" s="22"/>
      <c r="AJ1105" s="22"/>
      <c r="AK1105" s="22"/>
      <c r="AL1105" s="22"/>
      <c r="AM1105" s="22"/>
      <c r="AN1105" s="22"/>
      <c r="AO1105" s="22"/>
      <c r="AP1105" s="22"/>
      <c r="AQ1105" s="22"/>
      <c r="AR1105" s="22"/>
      <c r="AS1105" s="22"/>
      <c r="AT1105" s="22"/>
      <c r="AU1105" s="22"/>
      <c r="AV1105" s="22"/>
      <c r="AW1105" s="22"/>
      <c r="AX1105" s="22"/>
      <c r="AY1105" s="22"/>
      <c r="AZ1105" s="22"/>
      <c r="BA1105" s="22"/>
      <c r="BB1105" s="22"/>
      <c r="BC1105" s="22"/>
      <c r="BD1105" s="22"/>
      <c r="BE1105" s="22"/>
      <c r="BF1105" s="22"/>
      <c r="BG1105" s="22"/>
      <c r="BH1105" s="22"/>
      <c r="BI1105" s="22"/>
    </row>
    <row r="1106">
      <c r="A1106" s="25"/>
      <c r="B1106" s="50"/>
      <c r="C1106" s="56"/>
      <c r="D1106" s="120"/>
      <c r="E1106" s="53"/>
      <c r="H1106" s="106"/>
      <c r="I1106" s="72"/>
      <c r="J1106" s="21"/>
      <c r="K1106" s="21"/>
      <c r="L1106" s="21"/>
      <c r="M1106" s="22"/>
      <c r="N1106" s="22"/>
      <c r="O1106" s="22"/>
      <c r="P1106" s="22"/>
      <c r="Q1106" s="22"/>
      <c r="R1106" s="23"/>
      <c r="S1106" s="22"/>
      <c r="T1106" s="22"/>
      <c r="U1106" s="22"/>
      <c r="V1106" s="22"/>
      <c r="W1106" s="24"/>
      <c r="X1106" s="24"/>
      <c r="Y1106" s="22"/>
      <c r="Z1106" s="22"/>
      <c r="AA1106" s="22"/>
      <c r="AB1106" s="22"/>
      <c r="AC1106" s="22"/>
      <c r="AD1106" s="22"/>
      <c r="AE1106" s="22"/>
      <c r="AF1106" s="22"/>
      <c r="AG1106" s="22"/>
      <c r="AH1106" s="22"/>
      <c r="AI1106" s="22"/>
      <c r="AJ1106" s="22"/>
      <c r="AK1106" s="22"/>
      <c r="AL1106" s="22"/>
      <c r="AM1106" s="22"/>
      <c r="AN1106" s="22"/>
      <c r="AO1106" s="22"/>
      <c r="AP1106" s="22"/>
      <c r="AQ1106" s="22"/>
      <c r="AR1106" s="22"/>
      <c r="AS1106" s="22"/>
      <c r="AT1106" s="22"/>
      <c r="AU1106" s="22"/>
      <c r="AV1106" s="22"/>
      <c r="AW1106" s="22"/>
      <c r="AX1106" s="22"/>
      <c r="AY1106" s="22"/>
      <c r="AZ1106" s="22"/>
      <c r="BA1106" s="22"/>
      <c r="BB1106" s="22"/>
      <c r="BC1106" s="22"/>
      <c r="BD1106" s="22"/>
      <c r="BE1106" s="22"/>
      <c r="BF1106" s="22"/>
      <c r="BG1106" s="22"/>
      <c r="BH1106" s="22"/>
      <c r="BI1106" s="22"/>
    </row>
    <row r="1107">
      <c r="A1107" s="25"/>
      <c r="B1107" s="50"/>
      <c r="C1107" s="56"/>
      <c r="D1107" s="120"/>
      <c r="E1107" s="53"/>
      <c r="H1107" s="106"/>
      <c r="I1107" s="72"/>
      <c r="J1107" s="21"/>
      <c r="K1107" s="21"/>
      <c r="L1107" s="21"/>
      <c r="M1107" s="22"/>
      <c r="N1107" s="22"/>
      <c r="O1107" s="22"/>
      <c r="P1107" s="22"/>
      <c r="Q1107" s="22"/>
      <c r="R1107" s="23"/>
      <c r="S1107" s="22"/>
      <c r="T1107" s="22"/>
      <c r="U1107" s="22"/>
      <c r="V1107" s="22"/>
      <c r="W1107" s="24"/>
      <c r="X1107" s="24"/>
      <c r="Y1107" s="22"/>
      <c r="Z1107" s="22"/>
      <c r="AA1107" s="22"/>
      <c r="AB1107" s="22"/>
      <c r="AC1107" s="22"/>
      <c r="AD1107" s="22"/>
      <c r="AE1107" s="22"/>
      <c r="AF1107" s="22"/>
      <c r="AG1107" s="22"/>
      <c r="AH1107" s="22"/>
      <c r="AI1107" s="22"/>
      <c r="AJ1107" s="22"/>
      <c r="AK1107" s="22"/>
      <c r="AL1107" s="22"/>
      <c r="AM1107" s="22"/>
      <c r="AN1107" s="22"/>
      <c r="AO1107" s="22"/>
      <c r="AP1107" s="22"/>
      <c r="AQ1107" s="22"/>
      <c r="AR1107" s="22"/>
      <c r="AS1107" s="22"/>
      <c r="AT1107" s="22"/>
      <c r="AU1107" s="22"/>
      <c r="AV1107" s="22"/>
      <c r="AW1107" s="22"/>
      <c r="AX1107" s="22"/>
      <c r="AY1107" s="22"/>
      <c r="AZ1107" s="22"/>
      <c r="BA1107" s="22"/>
      <c r="BB1107" s="22"/>
      <c r="BC1107" s="22"/>
      <c r="BD1107" s="22"/>
      <c r="BE1107" s="22"/>
      <c r="BF1107" s="22"/>
      <c r="BG1107" s="22"/>
      <c r="BH1107" s="22"/>
      <c r="BI1107" s="22"/>
    </row>
    <row r="1108">
      <c r="A1108" s="25"/>
      <c r="B1108" s="50"/>
      <c r="C1108" s="56"/>
      <c r="D1108" s="120"/>
      <c r="E1108" s="53"/>
      <c r="H1108" s="106"/>
      <c r="I1108" s="72"/>
      <c r="J1108" s="21"/>
      <c r="K1108" s="21"/>
      <c r="L1108" s="21"/>
      <c r="M1108" s="22"/>
      <c r="N1108" s="22"/>
      <c r="O1108" s="22"/>
      <c r="P1108" s="22"/>
      <c r="Q1108" s="22"/>
      <c r="R1108" s="23"/>
      <c r="S1108" s="22"/>
      <c r="T1108" s="22"/>
      <c r="U1108" s="22"/>
      <c r="V1108" s="22"/>
      <c r="W1108" s="24"/>
      <c r="X1108" s="24"/>
      <c r="Y1108" s="22"/>
      <c r="Z1108" s="22"/>
      <c r="AA1108" s="22"/>
      <c r="AB1108" s="22"/>
      <c r="AC1108" s="22"/>
      <c r="AD1108" s="22"/>
      <c r="AE1108" s="22"/>
      <c r="AF1108" s="22"/>
      <c r="AG1108" s="22"/>
      <c r="AH1108" s="22"/>
      <c r="AI1108" s="22"/>
      <c r="AJ1108" s="22"/>
      <c r="AK1108" s="22"/>
      <c r="AL1108" s="22"/>
      <c r="AM1108" s="22"/>
      <c r="AN1108" s="22"/>
      <c r="AO1108" s="22"/>
      <c r="AP1108" s="22"/>
      <c r="AQ1108" s="22"/>
      <c r="AR1108" s="22"/>
      <c r="AS1108" s="22"/>
      <c r="AT1108" s="22"/>
      <c r="AU1108" s="22"/>
      <c r="AV1108" s="22"/>
      <c r="AW1108" s="22"/>
      <c r="AX1108" s="22"/>
      <c r="AY1108" s="22"/>
      <c r="AZ1108" s="22"/>
      <c r="BA1108" s="22"/>
      <c r="BB1108" s="22"/>
      <c r="BC1108" s="22"/>
      <c r="BD1108" s="22"/>
      <c r="BE1108" s="22"/>
      <c r="BF1108" s="22"/>
      <c r="BG1108" s="22"/>
      <c r="BH1108" s="22"/>
      <c r="BI1108" s="22"/>
    </row>
    <row r="1109">
      <c r="A1109" s="25"/>
      <c r="B1109" s="50"/>
      <c r="C1109" s="56"/>
      <c r="D1109" s="120"/>
      <c r="E1109" s="53"/>
      <c r="H1109" s="106"/>
      <c r="I1109" s="72"/>
      <c r="J1109" s="21"/>
      <c r="K1109" s="21"/>
      <c r="L1109" s="21"/>
      <c r="M1109" s="22"/>
      <c r="N1109" s="22"/>
      <c r="O1109" s="22"/>
      <c r="P1109" s="22"/>
      <c r="Q1109" s="22"/>
      <c r="R1109" s="23"/>
      <c r="S1109" s="22"/>
      <c r="T1109" s="22"/>
      <c r="U1109" s="22"/>
      <c r="V1109" s="22"/>
      <c r="W1109" s="24"/>
      <c r="X1109" s="24"/>
      <c r="Y1109" s="22"/>
      <c r="Z1109" s="22"/>
      <c r="AA1109" s="22"/>
      <c r="AB1109" s="22"/>
      <c r="AC1109" s="22"/>
      <c r="AD1109" s="22"/>
      <c r="AE1109" s="22"/>
      <c r="AF1109" s="22"/>
      <c r="AG1109" s="22"/>
      <c r="AH1109" s="22"/>
      <c r="AI1109" s="22"/>
      <c r="AJ1109" s="22"/>
      <c r="AK1109" s="22"/>
      <c r="AL1109" s="22"/>
      <c r="AM1109" s="22"/>
      <c r="AN1109" s="22"/>
      <c r="AO1109" s="22"/>
      <c r="AP1109" s="22"/>
      <c r="AQ1109" s="22"/>
      <c r="AR1109" s="22"/>
      <c r="AS1109" s="22"/>
      <c r="AT1109" s="22"/>
      <c r="AU1109" s="22"/>
      <c r="AV1109" s="22"/>
      <c r="AW1109" s="22"/>
      <c r="AX1109" s="22"/>
      <c r="AY1109" s="22"/>
      <c r="AZ1109" s="22"/>
      <c r="BA1109" s="22"/>
      <c r="BB1109" s="22"/>
      <c r="BC1109" s="22"/>
      <c r="BD1109" s="22"/>
      <c r="BE1109" s="22"/>
      <c r="BF1109" s="22"/>
      <c r="BG1109" s="22"/>
      <c r="BH1109" s="22"/>
      <c r="BI1109" s="22"/>
    </row>
    <row r="1110">
      <c r="A1110" s="25"/>
      <c r="B1110" s="50"/>
      <c r="C1110" s="56"/>
      <c r="D1110" s="120"/>
      <c r="E1110" s="53"/>
      <c r="H1110" s="106"/>
      <c r="I1110" s="72"/>
      <c r="J1110" s="21"/>
      <c r="K1110" s="21"/>
      <c r="L1110" s="21"/>
      <c r="M1110" s="22"/>
      <c r="N1110" s="22"/>
      <c r="O1110" s="22"/>
      <c r="P1110" s="22"/>
      <c r="Q1110" s="22"/>
      <c r="R1110" s="23"/>
      <c r="S1110" s="22"/>
      <c r="T1110" s="22"/>
      <c r="U1110" s="22"/>
      <c r="V1110" s="22"/>
      <c r="W1110" s="24"/>
      <c r="X1110" s="24"/>
      <c r="Y1110" s="22"/>
      <c r="Z1110" s="22"/>
      <c r="AA1110" s="22"/>
      <c r="AB1110" s="22"/>
      <c r="AC1110" s="22"/>
      <c r="AD1110" s="22"/>
      <c r="AE1110" s="22"/>
      <c r="AF1110" s="22"/>
      <c r="AG1110" s="22"/>
      <c r="AH1110" s="22"/>
      <c r="AI1110" s="22"/>
      <c r="AJ1110" s="22"/>
      <c r="AK1110" s="22"/>
      <c r="AL1110" s="22"/>
      <c r="AM1110" s="22"/>
      <c r="AN1110" s="22"/>
      <c r="AO1110" s="22"/>
      <c r="AP1110" s="22"/>
      <c r="AQ1110" s="22"/>
      <c r="AR1110" s="22"/>
      <c r="AS1110" s="22"/>
      <c r="AT1110" s="22"/>
      <c r="AU1110" s="22"/>
      <c r="AV1110" s="22"/>
      <c r="AW1110" s="22"/>
      <c r="AX1110" s="22"/>
      <c r="AY1110" s="22"/>
      <c r="AZ1110" s="22"/>
      <c r="BA1110" s="22"/>
      <c r="BB1110" s="22"/>
      <c r="BC1110" s="22"/>
      <c r="BD1110" s="22"/>
      <c r="BE1110" s="22"/>
      <c r="BF1110" s="22"/>
      <c r="BG1110" s="22"/>
      <c r="BH1110" s="22"/>
      <c r="BI1110" s="22"/>
    </row>
    <row r="1111">
      <c r="A1111" s="25"/>
      <c r="B1111" s="50"/>
      <c r="C1111" s="56"/>
      <c r="D1111" s="120"/>
      <c r="E1111" s="53"/>
      <c r="H1111" s="106"/>
      <c r="I1111" s="72"/>
      <c r="J1111" s="21"/>
      <c r="K1111" s="21"/>
      <c r="L1111" s="21"/>
      <c r="M1111" s="22"/>
      <c r="N1111" s="22"/>
      <c r="O1111" s="22"/>
      <c r="P1111" s="22"/>
      <c r="Q1111" s="22"/>
      <c r="R1111" s="23"/>
      <c r="S1111" s="22"/>
      <c r="T1111" s="22"/>
      <c r="U1111" s="22"/>
      <c r="V1111" s="22"/>
      <c r="W1111" s="24"/>
      <c r="X1111" s="24"/>
      <c r="Y1111" s="22"/>
      <c r="Z1111" s="22"/>
      <c r="AA1111" s="22"/>
      <c r="AB1111" s="22"/>
      <c r="AC1111" s="22"/>
      <c r="AD1111" s="22"/>
      <c r="AE1111" s="22"/>
      <c r="AF1111" s="22"/>
      <c r="AG1111" s="22"/>
      <c r="AH1111" s="22"/>
      <c r="AI1111" s="22"/>
      <c r="AJ1111" s="22"/>
      <c r="AK1111" s="22"/>
      <c r="AL1111" s="22"/>
      <c r="AM1111" s="22"/>
      <c r="AN1111" s="22"/>
      <c r="AO1111" s="22"/>
      <c r="AP1111" s="22"/>
      <c r="AQ1111" s="22"/>
      <c r="AR1111" s="22"/>
      <c r="AS1111" s="22"/>
      <c r="AT1111" s="22"/>
      <c r="AU1111" s="22"/>
      <c r="AV1111" s="22"/>
      <c r="AW1111" s="22"/>
      <c r="AX1111" s="22"/>
      <c r="AY1111" s="22"/>
      <c r="AZ1111" s="22"/>
      <c r="BA1111" s="22"/>
      <c r="BB1111" s="22"/>
      <c r="BC1111" s="22"/>
      <c r="BD1111" s="22"/>
      <c r="BE1111" s="22"/>
      <c r="BF1111" s="22"/>
      <c r="BG1111" s="22"/>
      <c r="BH1111" s="22"/>
      <c r="BI1111" s="22"/>
    </row>
    <row r="1112">
      <c r="A1112" s="25"/>
      <c r="B1112" s="50"/>
      <c r="C1112" s="56"/>
      <c r="D1112" s="120"/>
      <c r="E1112" s="53"/>
      <c r="H1112" s="106"/>
      <c r="I1112" s="72"/>
      <c r="J1112" s="21"/>
      <c r="K1112" s="21"/>
      <c r="L1112" s="21"/>
      <c r="M1112" s="22"/>
      <c r="N1112" s="22"/>
      <c r="O1112" s="22"/>
      <c r="P1112" s="22"/>
      <c r="Q1112" s="22"/>
      <c r="R1112" s="23"/>
      <c r="S1112" s="22"/>
      <c r="T1112" s="22"/>
      <c r="U1112" s="22"/>
      <c r="V1112" s="22"/>
      <c r="W1112" s="24"/>
      <c r="X1112" s="24"/>
      <c r="Y1112" s="22"/>
      <c r="Z1112" s="22"/>
      <c r="AA1112" s="22"/>
      <c r="AB1112" s="22"/>
      <c r="AC1112" s="22"/>
      <c r="AD1112" s="22"/>
      <c r="AE1112" s="22"/>
      <c r="AF1112" s="22"/>
      <c r="AG1112" s="22"/>
      <c r="AH1112" s="22"/>
      <c r="AI1112" s="22"/>
      <c r="AJ1112" s="22"/>
      <c r="AK1112" s="22"/>
      <c r="AL1112" s="22"/>
      <c r="AM1112" s="22"/>
      <c r="AN1112" s="22"/>
      <c r="AO1112" s="22"/>
      <c r="AP1112" s="22"/>
      <c r="AQ1112" s="22"/>
      <c r="AR1112" s="22"/>
      <c r="AS1112" s="22"/>
      <c r="AT1112" s="22"/>
      <c r="AU1112" s="22"/>
      <c r="AV1112" s="22"/>
      <c r="AW1112" s="22"/>
      <c r="AX1112" s="22"/>
      <c r="AY1112" s="22"/>
      <c r="AZ1112" s="22"/>
      <c r="BA1112" s="22"/>
      <c r="BB1112" s="22"/>
      <c r="BC1112" s="22"/>
      <c r="BD1112" s="22"/>
      <c r="BE1112" s="22"/>
      <c r="BF1112" s="22"/>
      <c r="BG1112" s="22"/>
      <c r="BH1112" s="22"/>
      <c r="BI1112" s="22"/>
    </row>
    <row r="1113">
      <c r="A1113" s="25"/>
      <c r="B1113" s="50"/>
      <c r="C1113" s="56"/>
      <c r="D1113" s="120"/>
      <c r="E1113" s="53"/>
      <c r="H1113" s="106"/>
      <c r="I1113" s="72"/>
      <c r="J1113" s="21"/>
      <c r="K1113" s="21"/>
      <c r="L1113" s="21"/>
      <c r="M1113" s="22"/>
      <c r="N1113" s="22"/>
      <c r="O1113" s="22"/>
      <c r="P1113" s="22"/>
      <c r="Q1113" s="22"/>
      <c r="R1113" s="23"/>
      <c r="S1113" s="22"/>
      <c r="T1113" s="22"/>
      <c r="U1113" s="22"/>
      <c r="V1113" s="22"/>
      <c r="W1113" s="24"/>
      <c r="X1113" s="24"/>
      <c r="Y1113" s="22"/>
      <c r="Z1113" s="22"/>
      <c r="AA1113" s="22"/>
      <c r="AB1113" s="22"/>
      <c r="AC1113" s="22"/>
      <c r="AD1113" s="22"/>
      <c r="AE1113" s="22"/>
      <c r="AF1113" s="22"/>
      <c r="AG1113" s="22"/>
      <c r="AH1113" s="22"/>
      <c r="AI1113" s="22"/>
      <c r="AJ1113" s="22"/>
      <c r="AK1113" s="22"/>
      <c r="AL1113" s="22"/>
      <c r="AM1113" s="22"/>
      <c r="AN1113" s="22"/>
      <c r="AO1113" s="22"/>
      <c r="AP1113" s="22"/>
      <c r="AQ1113" s="22"/>
      <c r="AR1113" s="22"/>
      <c r="AS1113" s="22"/>
      <c r="AT1113" s="22"/>
      <c r="AU1113" s="22"/>
      <c r="AV1113" s="22"/>
      <c r="AW1113" s="22"/>
      <c r="AX1113" s="22"/>
      <c r="AY1113" s="22"/>
      <c r="AZ1113" s="22"/>
      <c r="BA1113" s="22"/>
      <c r="BB1113" s="22"/>
      <c r="BC1113" s="22"/>
      <c r="BD1113" s="22"/>
      <c r="BE1113" s="22"/>
      <c r="BF1113" s="22"/>
      <c r="BG1113" s="22"/>
      <c r="BH1113" s="22"/>
      <c r="BI1113" s="22"/>
    </row>
    <row r="1114">
      <c r="A1114" s="25"/>
      <c r="B1114" s="50"/>
      <c r="C1114" s="56"/>
      <c r="D1114" s="120"/>
      <c r="E1114" s="53"/>
      <c r="H1114" s="106"/>
      <c r="I1114" s="72"/>
      <c r="J1114" s="21"/>
      <c r="K1114" s="21"/>
      <c r="L1114" s="21"/>
      <c r="M1114" s="22"/>
      <c r="N1114" s="22"/>
      <c r="O1114" s="22"/>
      <c r="P1114" s="22"/>
      <c r="Q1114" s="22"/>
      <c r="R1114" s="23"/>
      <c r="S1114" s="22"/>
      <c r="T1114" s="22"/>
      <c r="U1114" s="22"/>
      <c r="V1114" s="22"/>
      <c r="W1114" s="24"/>
      <c r="X1114" s="24"/>
      <c r="Y1114" s="22"/>
      <c r="Z1114" s="22"/>
      <c r="AA1114" s="22"/>
      <c r="AB1114" s="22"/>
      <c r="AC1114" s="22"/>
      <c r="AD1114" s="22"/>
      <c r="AE1114" s="22"/>
      <c r="AF1114" s="22"/>
      <c r="AG1114" s="22"/>
      <c r="AH1114" s="22"/>
      <c r="AI1114" s="22"/>
      <c r="AJ1114" s="22"/>
      <c r="AK1114" s="22"/>
      <c r="AL1114" s="22"/>
      <c r="AM1114" s="22"/>
      <c r="AN1114" s="22"/>
      <c r="AO1114" s="22"/>
      <c r="AP1114" s="22"/>
      <c r="AQ1114" s="22"/>
      <c r="AR1114" s="22"/>
      <c r="AS1114" s="22"/>
      <c r="AT1114" s="22"/>
      <c r="AU1114" s="22"/>
      <c r="AV1114" s="22"/>
      <c r="AW1114" s="22"/>
      <c r="AX1114" s="22"/>
      <c r="AY1114" s="22"/>
      <c r="AZ1114" s="22"/>
      <c r="BA1114" s="22"/>
      <c r="BB1114" s="22"/>
      <c r="BC1114" s="22"/>
      <c r="BD1114" s="22"/>
      <c r="BE1114" s="22"/>
      <c r="BF1114" s="22"/>
      <c r="BG1114" s="22"/>
      <c r="BH1114" s="22"/>
      <c r="BI1114" s="22"/>
    </row>
    <row r="1115">
      <c r="A1115" s="25"/>
      <c r="B1115" s="50"/>
      <c r="C1115" s="56"/>
      <c r="D1115" s="120"/>
      <c r="E1115" s="53"/>
      <c r="H1115" s="106"/>
      <c r="I1115" s="72"/>
      <c r="J1115" s="21"/>
      <c r="K1115" s="21"/>
      <c r="L1115" s="21"/>
      <c r="M1115" s="22"/>
      <c r="N1115" s="22"/>
      <c r="O1115" s="22"/>
      <c r="P1115" s="22"/>
      <c r="Q1115" s="22"/>
      <c r="R1115" s="23"/>
      <c r="S1115" s="22"/>
      <c r="T1115" s="22"/>
      <c r="U1115" s="22"/>
      <c r="V1115" s="22"/>
      <c r="W1115" s="24"/>
      <c r="X1115" s="24"/>
      <c r="Y1115" s="22"/>
      <c r="Z1115" s="22"/>
      <c r="AA1115" s="22"/>
      <c r="AB1115" s="22"/>
      <c r="AC1115" s="22"/>
      <c r="AD1115" s="22"/>
      <c r="AE1115" s="22"/>
      <c r="AF1115" s="22"/>
      <c r="AG1115" s="22"/>
      <c r="AH1115" s="22"/>
      <c r="AI1115" s="22"/>
      <c r="AJ1115" s="22"/>
      <c r="AK1115" s="22"/>
      <c r="AL1115" s="22"/>
      <c r="AM1115" s="22"/>
      <c r="AN1115" s="22"/>
      <c r="AO1115" s="22"/>
      <c r="AP1115" s="22"/>
      <c r="AQ1115" s="22"/>
      <c r="AR1115" s="22"/>
      <c r="AS1115" s="22"/>
      <c r="AT1115" s="22"/>
      <c r="AU1115" s="22"/>
      <c r="AV1115" s="22"/>
      <c r="AW1115" s="22"/>
      <c r="AX1115" s="22"/>
      <c r="AY1115" s="22"/>
      <c r="AZ1115" s="22"/>
      <c r="BA1115" s="22"/>
      <c r="BB1115" s="22"/>
      <c r="BC1115" s="22"/>
      <c r="BD1115" s="22"/>
      <c r="BE1115" s="22"/>
      <c r="BF1115" s="22"/>
      <c r="BG1115" s="22"/>
      <c r="BH1115" s="22"/>
      <c r="BI1115" s="22"/>
    </row>
    <row r="1116">
      <c r="A1116" s="25"/>
      <c r="B1116" s="50"/>
      <c r="C1116" s="56"/>
      <c r="D1116" s="120"/>
      <c r="E1116" s="53"/>
      <c r="H1116" s="106"/>
      <c r="I1116" s="72"/>
      <c r="J1116" s="21"/>
      <c r="K1116" s="21"/>
      <c r="L1116" s="21"/>
      <c r="M1116" s="22"/>
      <c r="N1116" s="22"/>
      <c r="O1116" s="22"/>
      <c r="P1116" s="22"/>
      <c r="Q1116" s="22"/>
      <c r="R1116" s="23"/>
      <c r="S1116" s="22"/>
      <c r="T1116" s="22"/>
      <c r="U1116" s="22"/>
      <c r="V1116" s="22"/>
      <c r="W1116" s="24"/>
      <c r="X1116" s="24"/>
      <c r="Y1116" s="22"/>
      <c r="Z1116" s="22"/>
      <c r="AA1116" s="22"/>
      <c r="AB1116" s="22"/>
      <c r="AC1116" s="22"/>
      <c r="AD1116" s="22"/>
      <c r="AE1116" s="22"/>
      <c r="AF1116" s="22"/>
      <c r="AG1116" s="22"/>
      <c r="AH1116" s="22"/>
      <c r="AI1116" s="22"/>
      <c r="AJ1116" s="22"/>
      <c r="AK1116" s="22"/>
      <c r="AL1116" s="22"/>
      <c r="AM1116" s="22"/>
      <c r="AN1116" s="22"/>
      <c r="AO1116" s="22"/>
      <c r="AP1116" s="22"/>
      <c r="AQ1116" s="22"/>
      <c r="AR1116" s="22"/>
      <c r="AS1116" s="22"/>
      <c r="AT1116" s="22"/>
      <c r="AU1116" s="22"/>
      <c r="AV1116" s="22"/>
      <c r="AW1116" s="22"/>
      <c r="AX1116" s="22"/>
      <c r="AY1116" s="22"/>
      <c r="AZ1116" s="22"/>
      <c r="BA1116" s="22"/>
      <c r="BB1116" s="22"/>
      <c r="BC1116" s="22"/>
      <c r="BD1116" s="22"/>
      <c r="BE1116" s="22"/>
      <c r="BF1116" s="22"/>
      <c r="BG1116" s="22"/>
      <c r="BH1116" s="22"/>
      <c r="BI1116" s="22"/>
    </row>
    <row r="1117">
      <c r="A1117" s="25"/>
      <c r="B1117" s="50"/>
      <c r="C1117" s="56"/>
      <c r="D1117" s="120"/>
      <c r="E1117" s="53"/>
      <c r="H1117" s="106"/>
      <c r="I1117" s="72"/>
      <c r="J1117" s="21"/>
      <c r="K1117" s="21"/>
      <c r="L1117" s="21"/>
      <c r="M1117" s="22"/>
      <c r="N1117" s="22"/>
      <c r="O1117" s="22"/>
      <c r="P1117" s="22"/>
      <c r="Q1117" s="22"/>
      <c r="R1117" s="23"/>
      <c r="S1117" s="22"/>
      <c r="T1117" s="22"/>
      <c r="U1117" s="22"/>
      <c r="V1117" s="22"/>
      <c r="W1117" s="24"/>
      <c r="X1117" s="24"/>
      <c r="Y1117" s="22"/>
      <c r="Z1117" s="22"/>
      <c r="AA1117" s="22"/>
      <c r="AB1117" s="22"/>
      <c r="AC1117" s="22"/>
      <c r="AD1117" s="22"/>
      <c r="AE1117" s="22"/>
      <c r="AF1117" s="22"/>
      <c r="AG1117" s="22"/>
      <c r="AH1117" s="22"/>
      <c r="AI1117" s="22"/>
      <c r="AJ1117" s="22"/>
      <c r="AK1117" s="22"/>
      <c r="AL1117" s="22"/>
      <c r="AM1117" s="22"/>
      <c r="AN1117" s="22"/>
      <c r="AO1117" s="22"/>
      <c r="AP1117" s="22"/>
      <c r="AQ1117" s="22"/>
      <c r="AR1117" s="22"/>
      <c r="AS1117" s="22"/>
      <c r="AT1117" s="22"/>
      <c r="AU1117" s="22"/>
      <c r="AV1117" s="22"/>
      <c r="AW1117" s="22"/>
      <c r="AX1117" s="22"/>
      <c r="AY1117" s="22"/>
      <c r="AZ1117" s="22"/>
      <c r="BA1117" s="22"/>
      <c r="BB1117" s="22"/>
      <c r="BC1117" s="22"/>
      <c r="BD1117" s="22"/>
      <c r="BE1117" s="22"/>
      <c r="BF1117" s="22"/>
      <c r="BG1117" s="22"/>
      <c r="BH1117" s="22"/>
      <c r="BI1117" s="22"/>
    </row>
    <row r="1118">
      <c r="A1118" s="25"/>
      <c r="B1118" s="50"/>
      <c r="C1118" s="56"/>
      <c r="D1118" s="120"/>
      <c r="E1118" s="53"/>
      <c r="H1118" s="106"/>
      <c r="I1118" s="72"/>
      <c r="J1118" s="21"/>
      <c r="K1118" s="21"/>
      <c r="L1118" s="21"/>
      <c r="M1118" s="22"/>
      <c r="N1118" s="22"/>
      <c r="O1118" s="22"/>
      <c r="P1118" s="22"/>
      <c r="Q1118" s="22"/>
      <c r="R1118" s="23"/>
      <c r="S1118" s="22"/>
      <c r="T1118" s="22"/>
      <c r="U1118" s="22"/>
      <c r="V1118" s="22"/>
      <c r="W1118" s="24"/>
      <c r="X1118" s="24"/>
      <c r="Y1118" s="22"/>
      <c r="Z1118" s="22"/>
      <c r="AA1118" s="22"/>
      <c r="AB1118" s="22"/>
      <c r="AC1118" s="22"/>
      <c r="AD1118" s="22"/>
      <c r="AE1118" s="22"/>
      <c r="AF1118" s="22"/>
      <c r="AG1118" s="22"/>
      <c r="AH1118" s="22"/>
      <c r="AI1118" s="22"/>
      <c r="AJ1118" s="22"/>
      <c r="AK1118" s="22"/>
      <c r="AL1118" s="22"/>
      <c r="AM1118" s="22"/>
      <c r="AN1118" s="22"/>
      <c r="AO1118" s="22"/>
      <c r="AP1118" s="22"/>
      <c r="AQ1118" s="22"/>
      <c r="AR1118" s="22"/>
      <c r="AS1118" s="22"/>
      <c r="AT1118" s="22"/>
      <c r="AU1118" s="22"/>
      <c r="AV1118" s="22"/>
      <c r="AW1118" s="22"/>
      <c r="AX1118" s="22"/>
      <c r="AY1118" s="22"/>
      <c r="AZ1118" s="22"/>
      <c r="BA1118" s="22"/>
      <c r="BB1118" s="22"/>
      <c r="BC1118" s="22"/>
      <c r="BD1118" s="22"/>
      <c r="BE1118" s="22"/>
      <c r="BF1118" s="22"/>
      <c r="BG1118" s="22"/>
      <c r="BH1118" s="22"/>
      <c r="BI1118" s="22"/>
    </row>
    <row r="1119">
      <c r="A1119" s="25"/>
      <c r="B1119" s="50"/>
      <c r="C1119" s="56"/>
      <c r="D1119" s="120"/>
      <c r="E1119" s="53"/>
      <c r="H1119" s="106"/>
      <c r="I1119" s="72"/>
      <c r="J1119" s="21"/>
      <c r="K1119" s="21"/>
      <c r="L1119" s="21"/>
      <c r="M1119" s="22"/>
      <c r="N1119" s="22"/>
      <c r="O1119" s="22"/>
      <c r="P1119" s="22"/>
      <c r="Q1119" s="22"/>
      <c r="R1119" s="23"/>
      <c r="S1119" s="22"/>
      <c r="T1119" s="22"/>
      <c r="U1119" s="22"/>
      <c r="V1119" s="22"/>
      <c r="W1119" s="24"/>
      <c r="X1119" s="24"/>
      <c r="Y1119" s="22"/>
      <c r="Z1119" s="22"/>
      <c r="AA1119" s="22"/>
      <c r="AB1119" s="22"/>
      <c r="AC1119" s="22"/>
      <c r="AD1119" s="22"/>
      <c r="AE1119" s="22"/>
      <c r="AF1119" s="22"/>
      <c r="AG1119" s="22"/>
      <c r="AH1119" s="22"/>
      <c r="AI1119" s="22"/>
      <c r="AJ1119" s="22"/>
      <c r="AK1119" s="22"/>
      <c r="AL1119" s="22"/>
      <c r="AM1119" s="22"/>
      <c r="AN1119" s="22"/>
      <c r="AO1119" s="22"/>
      <c r="AP1119" s="22"/>
      <c r="AQ1119" s="22"/>
      <c r="AR1119" s="22"/>
      <c r="AS1119" s="22"/>
      <c r="AT1119" s="22"/>
      <c r="AU1119" s="22"/>
      <c r="AV1119" s="22"/>
      <c r="AW1119" s="22"/>
      <c r="AX1119" s="22"/>
      <c r="AY1119" s="22"/>
      <c r="AZ1119" s="22"/>
      <c r="BA1119" s="22"/>
      <c r="BB1119" s="22"/>
      <c r="BC1119" s="22"/>
      <c r="BD1119" s="22"/>
      <c r="BE1119" s="22"/>
      <c r="BF1119" s="22"/>
      <c r="BG1119" s="22"/>
      <c r="BH1119" s="22"/>
      <c r="BI1119" s="22"/>
    </row>
    <row r="1120">
      <c r="A1120" s="25"/>
      <c r="B1120" s="50"/>
      <c r="C1120" s="56"/>
      <c r="D1120" s="120"/>
      <c r="E1120" s="53"/>
      <c r="H1120" s="106"/>
      <c r="I1120" s="72"/>
      <c r="J1120" s="21"/>
      <c r="K1120" s="21"/>
      <c r="L1120" s="21"/>
      <c r="M1120" s="22"/>
      <c r="N1120" s="22"/>
      <c r="O1120" s="22"/>
      <c r="P1120" s="22"/>
      <c r="Q1120" s="22"/>
      <c r="R1120" s="23"/>
      <c r="S1120" s="22"/>
      <c r="T1120" s="22"/>
      <c r="U1120" s="22"/>
      <c r="V1120" s="22"/>
      <c r="W1120" s="24"/>
      <c r="X1120" s="24"/>
      <c r="Y1120" s="22"/>
      <c r="Z1120" s="22"/>
      <c r="AA1120" s="22"/>
      <c r="AB1120" s="22"/>
      <c r="AC1120" s="22"/>
      <c r="AD1120" s="22"/>
      <c r="AE1120" s="22"/>
      <c r="AF1120" s="22"/>
      <c r="AG1120" s="22"/>
      <c r="AH1120" s="22"/>
      <c r="AI1120" s="22"/>
      <c r="AJ1120" s="22"/>
      <c r="AK1120" s="22"/>
      <c r="AL1120" s="22"/>
      <c r="AM1120" s="22"/>
      <c r="AN1120" s="22"/>
      <c r="AO1120" s="22"/>
      <c r="AP1120" s="22"/>
      <c r="AQ1120" s="22"/>
      <c r="AR1120" s="22"/>
      <c r="AS1120" s="22"/>
      <c r="AT1120" s="22"/>
      <c r="AU1120" s="22"/>
      <c r="AV1120" s="22"/>
      <c r="AW1120" s="22"/>
      <c r="AX1120" s="22"/>
      <c r="AY1120" s="22"/>
      <c r="AZ1120" s="22"/>
      <c r="BA1120" s="22"/>
      <c r="BB1120" s="22"/>
      <c r="BC1120" s="22"/>
      <c r="BD1120" s="22"/>
      <c r="BE1120" s="22"/>
      <c r="BF1120" s="22"/>
      <c r="BG1120" s="22"/>
      <c r="BH1120" s="22"/>
      <c r="BI1120" s="22"/>
    </row>
    <row r="1121">
      <c r="A1121" s="25"/>
      <c r="B1121" s="50"/>
      <c r="C1121" s="56"/>
      <c r="D1121" s="120"/>
      <c r="E1121" s="53"/>
      <c r="H1121" s="106"/>
      <c r="I1121" s="72"/>
      <c r="J1121" s="21"/>
      <c r="K1121" s="21"/>
      <c r="L1121" s="21"/>
      <c r="M1121" s="22"/>
      <c r="N1121" s="22"/>
      <c r="O1121" s="22"/>
      <c r="P1121" s="22"/>
      <c r="Q1121" s="22"/>
      <c r="R1121" s="23"/>
      <c r="S1121" s="22"/>
      <c r="T1121" s="22"/>
      <c r="U1121" s="22"/>
      <c r="V1121" s="22"/>
      <c r="W1121" s="24"/>
      <c r="X1121" s="24"/>
      <c r="Y1121" s="22"/>
      <c r="Z1121" s="22"/>
      <c r="AA1121" s="22"/>
      <c r="AB1121" s="22"/>
      <c r="AC1121" s="22"/>
      <c r="AD1121" s="22"/>
      <c r="AE1121" s="22"/>
      <c r="AF1121" s="22"/>
      <c r="AG1121" s="22"/>
      <c r="AH1121" s="22"/>
      <c r="AI1121" s="22"/>
      <c r="AJ1121" s="22"/>
      <c r="AK1121" s="22"/>
      <c r="AL1121" s="22"/>
      <c r="AM1121" s="22"/>
      <c r="AN1121" s="22"/>
      <c r="AO1121" s="22"/>
      <c r="AP1121" s="22"/>
      <c r="AQ1121" s="22"/>
      <c r="AR1121" s="22"/>
      <c r="AS1121" s="22"/>
      <c r="AT1121" s="22"/>
      <c r="AU1121" s="22"/>
      <c r="AV1121" s="22"/>
      <c r="AW1121" s="22"/>
      <c r="AX1121" s="22"/>
      <c r="AY1121" s="22"/>
      <c r="AZ1121" s="22"/>
      <c r="BA1121" s="22"/>
      <c r="BB1121" s="22"/>
      <c r="BC1121" s="22"/>
      <c r="BD1121" s="22"/>
      <c r="BE1121" s="22"/>
      <c r="BF1121" s="22"/>
      <c r="BG1121" s="22"/>
      <c r="BH1121" s="22"/>
      <c r="BI1121" s="22"/>
    </row>
    <row r="1122">
      <c r="A1122" s="25"/>
      <c r="B1122" s="50"/>
      <c r="C1122" s="56"/>
      <c r="D1122" s="120"/>
      <c r="E1122" s="53"/>
      <c r="H1122" s="106"/>
      <c r="I1122" s="72"/>
      <c r="J1122" s="21"/>
      <c r="K1122" s="21"/>
      <c r="L1122" s="21"/>
      <c r="M1122" s="22"/>
      <c r="N1122" s="22"/>
      <c r="O1122" s="22"/>
      <c r="P1122" s="22"/>
      <c r="Q1122" s="22"/>
      <c r="R1122" s="23"/>
      <c r="S1122" s="22"/>
      <c r="T1122" s="22"/>
      <c r="U1122" s="22"/>
      <c r="V1122" s="22"/>
      <c r="W1122" s="24"/>
      <c r="X1122" s="24"/>
      <c r="Y1122" s="22"/>
      <c r="Z1122" s="22"/>
      <c r="AA1122" s="22"/>
      <c r="AB1122" s="22"/>
      <c r="AC1122" s="22"/>
      <c r="AD1122" s="22"/>
      <c r="AE1122" s="22"/>
      <c r="AF1122" s="22"/>
      <c r="AG1122" s="22"/>
      <c r="AH1122" s="22"/>
      <c r="AI1122" s="22"/>
      <c r="AJ1122" s="22"/>
      <c r="AK1122" s="22"/>
      <c r="AL1122" s="22"/>
      <c r="AM1122" s="22"/>
      <c r="AN1122" s="22"/>
      <c r="AO1122" s="22"/>
      <c r="AP1122" s="22"/>
      <c r="AQ1122" s="22"/>
      <c r="AR1122" s="22"/>
      <c r="AS1122" s="22"/>
      <c r="AT1122" s="22"/>
      <c r="AU1122" s="22"/>
      <c r="AV1122" s="22"/>
      <c r="AW1122" s="22"/>
      <c r="AX1122" s="22"/>
      <c r="AY1122" s="22"/>
      <c r="AZ1122" s="22"/>
      <c r="BA1122" s="22"/>
      <c r="BB1122" s="22"/>
      <c r="BC1122" s="22"/>
      <c r="BD1122" s="22"/>
      <c r="BE1122" s="22"/>
      <c r="BF1122" s="22"/>
      <c r="BG1122" s="22"/>
      <c r="BH1122" s="22"/>
      <c r="BI1122" s="22"/>
    </row>
    <row r="1123">
      <c r="A1123" s="25"/>
      <c r="B1123" s="50"/>
      <c r="C1123" s="56"/>
      <c r="D1123" s="120"/>
      <c r="E1123" s="53"/>
      <c r="H1123" s="106"/>
      <c r="I1123" s="72"/>
      <c r="J1123" s="21"/>
      <c r="K1123" s="21"/>
      <c r="L1123" s="21"/>
      <c r="M1123" s="22"/>
      <c r="N1123" s="22"/>
      <c r="O1123" s="22"/>
      <c r="P1123" s="22"/>
      <c r="Q1123" s="22"/>
      <c r="R1123" s="23"/>
      <c r="S1123" s="22"/>
      <c r="T1123" s="22"/>
      <c r="U1123" s="22"/>
      <c r="V1123" s="22"/>
      <c r="W1123" s="24"/>
      <c r="X1123" s="24"/>
      <c r="Y1123" s="22"/>
      <c r="Z1123" s="22"/>
      <c r="AA1123" s="22"/>
      <c r="AB1123" s="22"/>
      <c r="AC1123" s="22"/>
      <c r="AD1123" s="22"/>
      <c r="AE1123" s="22"/>
      <c r="AF1123" s="22"/>
      <c r="AG1123" s="22"/>
      <c r="AH1123" s="22"/>
      <c r="AI1123" s="22"/>
      <c r="AJ1123" s="22"/>
      <c r="AK1123" s="22"/>
      <c r="AL1123" s="22"/>
      <c r="AM1123" s="22"/>
      <c r="AN1123" s="22"/>
      <c r="AO1123" s="22"/>
      <c r="AP1123" s="22"/>
      <c r="AQ1123" s="22"/>
      <c r="AR1123" s="22"/>
      <c r="AS1123" s="22"/>
      <c r="AT1123" s="22"/>
      <c r="AU1123" s="22"/>
      <c r="AV1123" s="22"/>
      <c r="AW1123" s="22"/>
      <c r="AX1123" s="22"/>
      <c r="AY1123" s="22"/>
      <c r="AZ1123" s="22"/>
      <c r="BA1123" s="22"/>
      <c r="BB1123" s="22"/>
      <c r="BC1123" s="22"/>
      <c r="BD1123" s="22"/>
      <c r="BE1123" s="22"/>
      <c r="BF1123" s="22"/>
      <c r="BG1123" s="22"/>
      <c r="BH1123" s="22"/>
      <c r="BI1123" s="22"/>
    </row>
    <row r="1124">
      <c r="A1124" s="25"/>
      <c r="B1124" s="50"/>
      <c r="C1124" s="56"/>
      <c r="D1124" s="120"/>
      <c r="E1124" s="53"/>
      <c r="H1124" s="106"/>
      <c r="I1124" s="72"/>
      <c r="J1124" s="21"/>
      <c r="K1124" s="21"/>
      <c r="L1124" s="21"/>
      <c r="M1124" s="22"/>
      <c r="N1124" s="22"/>
      <c r="O1124" s="22"/>
      <c r="P1124" s="22"/>
      <c r="Q1124" s="22"/>
      <c r="R1124" s="23"/>
      <c r="S1124" s="22"/>
      <c r="T1124" s="22"/>
      <c r="U1124" s="22"/>
      <c r="V1124" s="22"/>
      <c r="W1124" s="24"/>
      <c r="X1124" s="24"/>
      <c r="Y1124" s="22"/>
      <c r="Z1124" s="22"/>
      <c r="AA1124" s="22"/>
      <c r="AB1124" s="22"/>
      <c r="AC1124" s="22"/>
      <c r="AD1124" s="22"/>
      <c r="AE1124" s="22"/>
      <c r="AF1124" s="22"/>
      <c r="AG1124" s="22"/>
      <c r="AH1124" s="22"/>
      <c r="AI1124" s="22"/>
      <c r="AJ1124" s="22"/>
      <c r="AK1124" s="22"/>
      <c r="AL1124" s="22"/>
      <c r="AM1124" s="22"/>
      <c r="AN1124" s="22"/>
      <c r="AO1124" s="22"/>
      <c r="AP1124" s="22"/>
      <c r="AQ1124" s="22"/>
      <c r="AR1124" s="22"/>
      <c r="AS1124" s="22"/>
      <c r="AT1124" s="22"/>
      <c r="AU1124" s="22"/>
      <c r="AV1124" s="22"/>
      <c r="AW1124" s="22"/>
      <c r="AX1124" s="22"/>
      <c r="AY1124" s="22"/>
      <c r="AZ1124" s="22"/>
      <c r="BA1124" s="22"/>
      <c r="BB1124" s="22"/>
      <c r="BC1124" s="22"/>
      <c r="BD1124" s="22"/>
      <c r="BE1124" s="22"/>
      <c r="BF1124" s="22"/>
      <c r="BG1124" s="22"/>
      <c r="BH1124" s="22"/>
      <c r="BI1124" s="22"/>
    </row>
    <row r="1125">
      <c r="A1125" s="25"/>
      <c r="B1125" s="50"/>
      <c r="C1125" s="56"/>
      <c r="D1125" s="120"/>
      <c r="E1125" s="53"/>
      <c r="H1125" s="106"/>
      <c r="I1125" s="72"/>
      <c r="J1125" s="21"/>
      <c r="K1125" s="21"/>
      <c r="L1125" s="21"/>
      <c r="M1125" s="22"/>
      <c r="N1125" s="22"/>
      <c r="O1125" s="22"/>
      <c r="P1125" s="22"/>
      <c r="Q1125" s="22"/>
      <c r="R1125" s="23"/>
      <c r="S1125" s="22"/>
      <c r="T1125" s="22"/>
      <c r="U1125" s="22"/>
      <c r="V1125" s="22"/>
      <c r="W1125" s="24"/>
      <c r="X1125" s="24"/>
      <c r="Y1125" s="22"/>
      <c r="Z1125" s="22"/>
      <c r="AA1125" s="22"/>
      <c r="AB1125" s="22"/>
      <c r="AC1125" s="22"/>
      <c r="AD1125" s="22"/>
      <c r="AE1125" s="22"/>
      <c r="AF1125" s="22"/>
      <c r="AG1125" s="22"/>
      <c r="AH1125" s="22"/>
      <c r="AI1125" s="22"/>
      <c r="AJ1125" s="22"/>
      <c r="AK1125" s="22"/>
      <c r="AL1125" s="22"/>
      <c r="AM1125" s="22"/>
      <c r="AN1125" s="22"/>
      <c r="AO1125" s="22"/>
      <c r="AP1125" s="22"/>
      <c r="AQ1125" s="22"/>
      <c r="AR1125" s="22"/>
      <c r="AS1125" s="22"/>
      <c r="AT1125" s="22"/>
      <c r="AU1125" s="22"/>
      <c r="AV1125" s="22"/>
      <c r="AW1125" s="22"/>
      <c r="AX1125" s="22"/>
      <c r="AY1125" s="22"/>
      <c r="AZ1125" s="22"/>
      <c r="BA1125" s="22"/>
      <c r="BB1125" s="22"/>
      <c r="BC1125" s="22"/>
      <c r="BD1125" s="22"/>
      <c r="BE1125" s="22"/>
      <c r="BF1125" s="22"/>
      <c r="BG1125" s="22"/>
      <c r="BH1125" s="22"/>
      <c r="BI1125" s="22"/>
    </row>
    <row r="1126">
      <c r="A1126" s="25"/>
      <c r="B1126" s="50"/>
      <c r="C1126" s="56"/>
      <c r="D1126" s="120"/>
      <c r="E1126" s="53"/>
      <c r="H1126" s="106"/>
      <c r="I1126" s="72"/>
      <c r="J1126" s="21"/>
      <c r="K1126" s="21"/>
      <c r="L1126" s="21"/>
      <c r="M1126" s="22"/>
      <c r="N1126" s="22"/>
      <c r="O1126" s="22"/>
      <c r="P1126" s="22"/>
      <c r="Q1126" s="22"/>
      <c r="R1126" s="23"/>
      <c r="S1126" s="22"/>
      <c r="T1126" s="22"/>
      <c r="U1126" s="22"/>
      <c r="V1126" s="22"/>
      <c r="W1126" s="24"/>
      <c r="X1126" s="24"/>
      <c r="Y1126" s="22"/>
      <c r="Z1126" s="22"/>
      <c r="AA1126" s="22"/>
      <c r="AB1126" s="22"/>
      <c r="AC1126" s="22"/>
      <c r="AD1126" s="22"/>
      <c r="AE1126" s="22"/>
      <c r="AF1126" s="22"/>
      <c r="AG1126" s="22"/>
      <c r="AH1126" s="22"/>
      <c r="AI1126" s="22"/>
      <c r="AJ1126" s="22"/>
      <c r="AK1126" s="22"/>
      <c r="AL1126" s="22"/>
      <c r="AM1126" s="22"/>
      <c r="AN1126" s="22"/>
      <c r="AO1126" s="22"/>
      <c r="AP1126" s="22"/>
      <c r="AQ1126" s="22"/>
      <c r="AR1126" s="22"/>
      <c r="AS1126" s="22"/>
      <c r="AT1126" s="22"/>
      <c r="AU1126" s="22"/>
      <c r="AV1126" s="22"/>
      <c r="AW1126" s="22"/>
      <c r="AX1126" s="22"/>
      <c r="AY1126" s="22"/>
      <c r="AZ1126" s="22"/>
      <c r="BA1126" s="22"/>
      <c r="BB1126" s="22"/>
      <c r="BC1126" s="22"/>
      <c r="BD1126" s="22"/>
      <c r="BE1126" s="22"/>
      <c r="BF1126" s="22"/>
      <c r="BG1126" s="22"/>
      <c r="BH1126" s="22"/>
      <c r="BI1126" s="22"/>
    </row>
    <row r="1127">
      <c r="A1127" s="25"/>
      <c r="B1127" s="50"/>
      <c r="C1127" s="56"/>
      <c r="D1127" s="120"/>
      <c r="E1127" s="53"/>
      <c r="H1127" s="106"/>
      <c r="I1127" s="72"/>
      <c r="J1127" s="21"/>
      <c r="K1127" s="21"/>
      <c r="L1127" s="21"/>
      <c r="M1127" s="22"/>
      <c r="N1127" s="22"/>
      <c r="O1127" s="22"/>
      <c r="P1127" s="22"/>
      <c r="Q1127" s="22"/>
      <c r="R1127" s="23"/>
      <c r="S1127" s="22"/>
      <c r="T1127" s="22"/>
      <c r="U1127" s="22"/>
      <c r="V1127" s="22"/>
      <c r="W1127" s="24"/>
      <c r="X1127" s="24"/>
      <c r="Y1127" s="22"/>
      <c r="Z1127" s="22"/>
      <c r="AA1127" s="22"/>
      <c r="AB1127" s="22"/>
      <c r="AC1127" s="22"/>
      <c r="AD1127" s="22"/>
      <c r="AE1127" s="22"/>
      <c r="AF1127" s="22"/>
      <c r="AG1127" s="22"/>
      <c r="AH1127" s="22"/>
      <c r="AI1127" s="22"/>
      <c r="AJ1127" s="22"/>
      <c r="AK1127" s="22"/>
      <c r="AL1127" s="22"/>
      <c r="AM1127" s="22"/>
      <c r="AN1127" s="22"/>
      <c r="AO1127" s="22"/>
      <c r="AP1127" s="22"/>
      <c r="AQ1127" s="22"/>
      <c r="AR1127" s="22"/>
      <c r="AS1127" s="22"/>
      <c r="AT1127" s="22"/>
      <c r="AU1127" s="22"/>
      <c r="AV1127" s="22"/>
      <c r="AW1127" s="22"/>
      <c r="AX1127" s="22"/>
      <c r="AY1127" s="22"/>
      <c r="AZ1127" s="22"/>
      <c r="BA1127" s="22"/>
      <c r="BB1127" s="22"/>
      <c r="BC1127" s="22"/>
      <c r="BD1127" s="22"/>
      <c r="BE1127" s="22"/>
      <c r="BF1127" s="22"/>
      <c r="BG1127" s="22"/>
      <c r="BH1127" s="22"/>
      <c r="BI1127" s="22"/>
    </row>
    <row r="1128">
      <c r="A1128" s="25"/>
      <c r="B1128" s="50"/>
      <c r="C1128" s="56"/>
      <c r="D1128" s="120"/>
      <c r="E1128" s="53"/>
      <c r="H1128" s="106"/>
      <c r="I1128" s="72"/>
      <c r="J1128" s="21"/>
      <c r="K1128" s="21"/>
      <c r="L1128" s="21"/>
      <c r="M1128" s="22"/>
      <c r="N1128" s="22"/>
      <c r="O1128" s="22"/>
      <c r="P1128" s="22"/>
      <c r="Q1128" s="22"/>
      <c r="R1128" s="23"/>
      <c r="S1128" s="22"/>
      <c r="T1128" s="22"/>
      <c r="U1128" s="22"/>
      <c r="V1128" s="22"/>
      <c r="W1128" s="24"/>
      <c r="X1128" s="24"/>
      <c r="Y1128" s="22"/>
      <c r="Z1128" s="22"/>
      <c r="AA1128" s="22"/>
      <c r="AB1128" s="22"/>
      <c r="AC1128" s="22"/>
      <c r="AD1128" s="22"/>
      <c r="AE1128" s="22"/>
      <c r="AF1128" s="22"/>
      <c r="AG1128" s="22"/>
      <c r="AH1128" s="22"/>
      <c r="AI1128" s="22"/>
      <c r="AJ1128" s="22"/>
      <c r="AK1128" s="22"/>
      <c r="AL1128" s="22"/>
      <c r="AM1128" s="22"/>
      <c r="AN1128" s="22"/>
      <c r="AO1128" s="22"/>
      <c r="AP1128" s="22"/>
      <c r="AQ1128" s="22"/>
      <c r="AR1128" s="22"/>
      <c r="AS1128" s="22"/>
      <c r="AT1128" s="22"/>
      <c r="AU1128" s="22"/>
      <c r="AV1128" s="22"/>
      <c r="AW1128" s="22"/>
      <c r="AX1128" s="22"/>
      <c r="AY1128" s="22"/>
      <c r="AZ1128" s="22"/>
      <c r="BA1128" s="22"/>
      <c r="BB1128" s="22"/>
      <c r="BC1128" s="22"/>
      <c r="BD1128" s="22"/>
      <c r="BE1128" s="22"/>
      <c r="BF1128" s="22"/>
      <c r="BG1128" s="22"/>
      <c r="BH1128" s="22"/>
      <c r="BI1128" s="22"/>
    </row>
    <row r="1129">
      <c r="A1129" s="25"/>
      <c r="B1129" s="50"/>
      <c r="C1129" s="56"/>
      <c r="D1129" s="120"/>
      <c r="E1129" s="53"/>
      <c r="H1129" s="106"/>
      <c r="I1129" s="72"/>
      <c r="J1129" s="21"/>
      <c r="K1129" s="21"/>
      <c r="L1129" s="21"/>
      <c r="M1129" s="22"/>
      <c r="N1129" s="22"/>
      <c r="O1129" s="22"/>
      <c r="P1129" s="22"/>
      <c r="Q1129" s="22"/>
      <c r="R1129" s="23"/>
      <c r="S1129" s="22"/>
      <c r="T1129" s="22"/>
      <c r="U1129" s="22"/>
      <c r="V1129" s="22"/>
      <c r="W1129" s="24"/>
      <c r="X1129" s="24"/>
      <c r="Y1129" s="22"/>
      <c r="Z1129" s="22"/>
      <c r="AA1129" s="22"/>
      <c r="AB1129" s="22"/>
      <c r="AC1129" s="22"/>
      <c r="AD1129" s="22"/>
      <c r="AE1129" s="22"/>
      <c r="AF1129" s="22"/>
      <c r="AG1129" s="22"/>
      <c r="AH1129" s="22"/>
      <c r="AI1129" s="22"/>
      <c r="AJ1129" s="22"/>
      <c r="AK1129" s="22"/>
      <c r="AL1129" s="22"/>
      <c r="AM1129" s="22"/>
      <c r="AN1129" s="22"/>
      <c r="AO1129" s="22"/>
      <c r="AP1129" s="22"/>
      <c r="AQ1129" s="22"/>
      <c r="AR1129" s="22"/>
      <c r="AS1129" s="22"/>
      <c r="AT1129" s="22"/>
      <c r="AU1129" s="22"/>
      <c r="AV1129" s="22"/>
      <c r="AW1129" s="22"/>
      <c r="AX1129" s="22"/>
      <c r="AY1129" s="22"/>
      <c r="AZ1129" s="22"/>
      <c r="BA1129" s="22"/>
      <c r="BB1129" s="22"/>
      <c r="BC1129" s="22"/>
      <c r="BD1129" s="22"/>
      <c r="BE1129" s="22"/>
      <c r="BF1129" s="22"/>
      <c r="BG1129" s="22"/>
      <c r="BH1129" s="22"/>
      <c r="BI1129" s="22"/>
    </row>
    <row r="1130">
      <c r="A1130" s="25"/>
      <c r="B1130" s="50"/>
      <c r="C1130" s="56"/>
      <c r="D1130" s="120"/>
      <c r="E1130" s="53"/>
      <c r="H1130" s="106"/>
      <c r="I1130" s="72"/>
      <c r="J1130" s="21"/>
      <c r="K1130" s="21"/>
      <c r="L1130" s="21"/>
      <c r="M1130" s="22"/>
      <c r="N1130" s="22"/>
      <c r="O1130" s="22"/>
      <c r="P1130" s="22"/>
      <c r="Q1130" s="22"/>
      <c r="R1130" s="23"/>
      <c r="S1130" s="22"/>
      <c r="T1130" s="22"/>
      <c r="U1130" s="22"/>
      <c r="V1130" s="22"/>
      <c r="W1130" s="24"/>
      <c r="X1130" s="24"/>
      <c r="Y1130" s="22"/>
      <c r="Z1130" s="22"/>
      <c r="AA1130" s="22"/>
      <c r="AB1130" s="22"/>
      <c r="AC1130" s="22"/>
      <c r="AD1130" s="22"/>
      <c r="AE1130" s="22"/>
      <c r="AF1130" s="22"/>
      <c r="AG1130" s="22"/>
      <c r="AH1130" s="22"/>
      <c r="AI1130" s="22"/>
      <c r="AJ1130" s="22"/>
      <c r="AK1130" s="22"/>
      <c r="AL1130" s="22"/>
      <c r="AM1130" s="22"/>
      <c r="AN1130" s="22"/>
      <c r="AO1130" s="22"/>
      <c r="AP1130" s="22"/>
      <c r="AQ1130" s="22"/>
      <c r="AR1130" s="22"/>
      <c r="AS1130" s="22"/>
      <c r="AT1130" s="22"/>
      <c r="AU1130" s="22"/>
      <c r="AV1130" s="22"/>
      <c r="AW1130" s="22"/>
      <c r="AX1130" s="22"/>
      <c r="AY1130" s="22"/>
      <c r="AZ1130" s="22"/>
      <c r="BA1130" s="22"/>
      <c r="BB1130" s="22"/>
      <c r="BC1130" s="22"/>
      <c r="BD1130" s="22"/>
      <c r="BE1130" s="22"/>
      <c r="BF1130" s="22"/>
      <c r="BG1130" s="22"/>
      <c r="BH1130" s="22"/>
      <c r="BI1130" s="22"/>
    </row>
    <row r="1131">
      <c r="A1131" s="25"/>
      <c r="B1131" s="50"/>
      <c r="C1131" s="56"/>
      <c r="D1131" s="120"/>
      <c r="E1131" s="53"/>
      <c r="H1131" s="106"/>
      <c r="I1131" s="72"/>
      <c r="J1131" s="21"/>
      <c r="K1131" s="21"/>
      <c r="L1131" s="21"/>
      <c r="M1131" s="22"/>
      <c r="N1131" s="22"/>
      <c r="O1131" s="22"/>
      <c r="P1131" s="22"/>
      <c r="Q1131" s="22"/>
      <c r="R1131" s="23"/>
      <c r="S1131" s="22"/>
      <c r="T1131" s="22"/>
      <c r="U1131" s="22"/>
      <c r="V1131" s="22"/>
      <c r="W1131" s="24"/>
      <c r="X1131" s="24"/>
      <c r="Y1131" s="22"/>
      <c r="Z1131" s="22"/>
      <c r="AA1131" s="22"/>
      <c r="AB1131" s="22"/>
      <c r="AC1131" s="22"/>
      <c r="AD1131" s="22"/>
      <c r="AE1131" s="22"/>
      <c r="AF1131" s="22"/>
      <c r="AG1131" s="22"/>
      <c r="AH1131" s="22"/>
      <c r="AI1131" s="22"/>
      <c r="AJ1131" s="22"/>
      <c r="AK1131" s="22"/>
      <c r="AL1131" s="22"/>
      <c r="AM1131" s="22"/>
      <c r="AN1131" s="22"/>
      <c r="AO1131" s="22"/>
      <c r="AP1131" s="22"/>
      <c r="AQ1131" s="22"/>
      <c r="AR1131" s="22"/>
      <c r="AS1131" s="22"/>
      <c r="AT1131" s="22"/>
      <c r="AU1131" s="22"/>
      <c r="AV1131" s="22"/>
      <c r="AW1131" s="22"/>
      <c r="AX1131" s="22"/>
      <c r="AY1131" s="22"/>
      <c r="AZ1131" s="22"/>
      <c r="BA1131" s="22"/>
      <c r="BB1131" s="22"/>
      <c r="BC1131" s="22"/>
      <c r="BD1131" s="22"/>
      <c r="BE1131" s="22"/>
      <c r="BF1131" s="22"/>
      <c r="BG1131" s="22"/>
      <c r="BH1131" s="22"/>
      <c r="BI1131" s="22"/>
    </row>
    <row r="1132">
      <c r="A1132" s="25"/>
      <c r="B1132" s="50"/>
      <c r="C1132" s="56"/>
      <c r="D1132" s="120"/>
      <c r="E1132" s="53"/>
      <c r="H1132" s="106"/>
      <c r="I1132" s="72"/>
      <c r="J1132" s="21"/>
      <c r="K1132" s="21"/>
      <c r="L1132" s="21"/>
      <c r="M1132" s="22"/>
      <c r="N1132" s="22"/>
      <c r="O1132" s="22"/>
      <c r="P1132" s="22"/>
      <c r="Q1132" s="22"/>
      <c r="R1132" s="23"/>
      <c r="S1132" s="22"/>
      <c r="T1132" s="22"/>
      <c r="U1132" s="22"/>
      <c r="V1132" s="22"/>
      <c r="W1132" s="24"/>
      <c r="X1132" s="24"/>
      <c r="Y1132" s="22"/>
      <c r="Z1132" s="22"/>
      <c r="AA1132" s="22"/>
      <c r="AB1132" s="22"/>
      <c r="AC1132" s="22"/>
      <c r="AD1132" s="22"/>
      <c r="AE1132" s="22"/>
      <c r="AF1132" s="22"/>
      <c r="AG1132" s="22"/>
      <c r="AH1132" s="22"/>
      <c r="AI1132" s="22"/>
      <c r="AJ1132" s="22"/>
      <c r="AK1132" s="22"/>
      <c r="AL1132" s="22"/>
      <c r="AM1132" s="22"/>
      <c r="AN1132" s="22"/>
      <c r="AO1132" s="22"/>
      <c r="AP1132" s="22"/>
      <c r="AQ1132" s="22"/>
      <c r="AR1132" s="22"/>
      <c r="AS1132" s="22"/>
      <c r="AT1132" s="22"/>
      <c r="AU1132" s="22"/>
      <c r="AV1132" s="22"/>
      <c r="AW1132" s="22"/>
      <c r="AX1132" s="22"/>
      <c r="AY1132" s="22"/>
      <c r="AZ1132" s="22"/>
      <c r="BA1132" s="22"/>
      <c r="BB1132" s="22"/>
      <c r="BC1132" s="22"/>
      <c r="BD1132" s="22"/>
      <c r="BE1132" s="22"/>
      <c r="BF1132" s="22"/>
      <c r="BG1132" s="22"/>
      <c r="BH1132" s="22"/>
      <c r="BI1132" s="22"/>
    </row>
    <row r="1133">
      <c r="A1133" s="25"/>
      <c r="B1133" s="50"/>
      <c r="C1133" s="56"/>
      <c r="D1133" s="120"/>
      <c r="E1133" s="53"/>
      <c r="H1133" s="106"/>
      <c r="I1133" s="72"/>
      <c r="J1133" s="21"/>
      <c r="K1133" s="21"/>
      <c r="L1133" s="21"/>
      <c r="M1133" s="22"/>
      <c r="N1133" s="22"/>
      <c r="O1133" s="22"/>
      <c r="P1133" s="22"/>
      <c r="Q1133" s="22"/>
      <c r="R1133" s="23"/>
      <c r="S1133" s="22"/>
      <c r="T1133" s="22"/>
      <c r="U1133" s="22"/>
      <c r="V1133" s="22"/>
      <c r="W1133" s="24"/>
      <c r="X1133" s="24"/>
      <c r="Y1133" s="22"/>
      <c r="Z1133" s="22"/>
      <c r="AA1133" s="22"/>
      <c r="AB1133" s="22"/>
      <c r="AC1133" s="22"/>
      <c r="AD1133" s="22"/>
      <c r="AE1133" s="22"/>
      <c r="AF1133" s="22"/>
      <c r="AG1133" s="22"/>
      <c r="AH1133" s="22"/>
      <c r="AI1133" s="22"/>
      <c r="AJ1133" s="22"/>
      <c r="AK1133" s="22"/>
      <c r="AL1133" s="22"/>
      <c r="AM1133" s="22"/>
      <c r="AN1133" s="22"/>
      <c r="AO1133" s="22"/>
      <c r="AP1133" s="22"/>
      <c r="AQ1133" s="22"/>
      <c r="AR1133" s="22"/>
      <c r="AS1133" s="22"/>
      <c r="AT1133" s="22"/>
      <c r="AU1133" s="22"/>
      <c r="AV1133" s="22"/>
      <c r="AW1133" s="22"/>
      <c r="AX1133" s="22"/>
      <c r="AY1133" s="22"/>
      <c r="AZ1133" s="22"/>
      <c r="BA1133" s="22"/>
      <c r="BB1133" s="22"/>
      <c r="BC1133" s="22"/>
      <c r="BD1133" s="22"/>
      <c r="BE1133" s="22"/>
      <c r="BF1133" s="22"/>
      <c r="BG1133" s="22"/>
      <c r="BH1133" s="22"/>
      <c r="BI1133" s="22"/>
    </row>
    <row r="1134">
      <c r="A1134" s="25"/>
      <c r="B1134" s="50"/>
      <c r="C1134" s="56"/>
      <c r="D1134" s="120"/>
      <c r="E1134" s="53"/>
      <c r="H1134" s="106"/>
      <c r="I1134" s="72"/>
      <c r="J1134" s="21"/>
      <c r="K1134" s="21"/>
      <c r="L1134" s="21"/>
      <c r="M1134" s="22"/>
      <c r="N1134" s="22"/>
      <c r="O1134" s="22"/>
      <c r="P1134" s="22"/>
      <c r="Q1134" s="22"/>
      <c r="R1134" s="23"/>
      <c r="S1134" s="22"/>
      <c r="T1134" s="22"/>
      <c r="U1134" s="22"/>
      <c r="V1134" s="22"/>
      <c r="W1134" s="24"/>
      <c r="X1134" s="24"/>
      <c r="Y1134" s="22"/>
      <c r="Z1134" s="22"/>
      <c r="AA1134" s="22"/>
      <c r="AB1134" s="22"/>
      <c r="AC1134" s="22"/>
      <c r="AD1134" s="22"/>
      <c r="AE1134" s="22"/>
      <c r="AF1134" s="22"/>
      <c r="AG1134" s="22"/>
      <c r="AH1134" s="22"/>
      <c r="AI1134" s="22"/>
      <c r="AJ1134" s="22"/>
      <c r="AK1134" s="22"/>
      <c r="AL1134" s="22"/>
      <c r="AM1134" s="22"/>
      <c r="AN1134" s="22"/>
      <c r="AO1134" s="22"/>
      <c r="AP1134" s="22"/>
      <c r="AQ1134" s="22"/>
      <c r="AR1134" s="22"/>
      <c r="AS1134" s="22"/>
      <c r="AT1134" s="22"/>
      <c r="AU1134" s="22"/>
      <c r="AV1134" s="22"/>
      <c r="AW1134" s="22"/>
      <c r="AX1134" s="22"/>
      <c r="AY1134" s="22"/>
      <c r="AZ1134" s="22"/>
      <c r="BA1134" s="22"/>
      <c r="BB1134" s="22"/>
      <c r="BC1134" s="22"/>
      <c r="BD1134" s="22"/>
      <c r="BE1134" s="22"/>
      <c r="BF1134" s="22"/>
      <c r="BG1134" s="22"/>
      <c r="BH1134" s="22"/>
      <c r="BI1134" s="22"/>
    </row>
    <row r="1135">
      <c r="A1135" s="25"/>
      <c r="B1135" s="50"/>
      <c r="C1135" s="56"/>
      <c r="D1135" s="120"/>
      <c r="E1135" s="53"/>
      <c r="H1135" s="106"/>
      <c r="I1135" s="72"/>
      <c r="J1135" s="21"/>
      <c r="K1135" s="21"/>
      <c r="L1135" s="21"/>
      <c r="M1135" s="22"/>
      <c r="N1135" s="22"/>
      <c r="O1135" s="22"/>
      <c r="P1135" s="22"/>
      <c r="Q1135" s="22"/>
      <c r="R1135" s="23"/>
      <c r="S1135" s="22"/>
      <c r="T1135" s="22"/>
      <c r="U1135" s="22"/>
      <c r="V1135" s="22"/>
      <c r="W1135" s="24"/>
      <c r="X1135" s="24"/>
      <c r="Y1135" s="22"/>
      <c r="Z1135" s="22"/>
      <c r="AA1135" s="22"/>
      <c r="AB1135" s="22"/>
      <c r="AC1135" s="22"/>
      <c r="AD1135" s="22"/>
      <c r="AE1135" s="22"/>
      <c r="AF1135" s="22"/>
      <c r="AG1135" s="22"/>
      <c r="AH1135" s="22"/>
      <c r="AI1135" s="22"/>
      <c r="AJ1135" s="22"/>
      <c r="AK1135" s="22"/>
      <c r="AL1135" s="22"/>
      <c r="AM1135" s="22"/>
      <c r="AN1135" s="22"/>
      <c r="AO1135" s="22"/>
      <c r="AP1135" s="22"/>
      <c r="AQ1135" s="22"/>
      <c r="AR1135" s="22"/>
      <c r="AS1135" s="22"/>
      <c r="AT1135" s="22"/>
      <c r="AU1135" s="22"/>
      <c r="AV1135" s="22"/>
      <c r="AW1135" s="22"/>
      <c r="AX1135" s="22"/>
      <c r="AY1135" s="22"/>
      <c r="AZ1135" s="22"/>
      <c r="BA1135" s="22"/>
      <c r="BB1135" s="22"/>
      <c r="BC1135" s="22"/>
      <c r="BD1135" s="22"/>
      <c r="BE1135" s="22"/>
      <c r="BF1135" s="22"/>
      <c r="BG1135" s="22"/>
      <c r="BH1135" s="22"/>
      <c r="BI1135" s="22"/>
    </row>
    <row r="1136">
      <c r="A1136" s="25"/>
      <c r="B1136" s="50"/>
      <c r="C1136" s="56"/>
      <c r="D1136" s="120"/>
      <c r="E1136" s="53"/>
      <c r="H1136" s="106"/>
      <c r="I1136" s="72"/>
      <c r="J1136" s="21"/>
      <c r="K1136" s="21"/>
      <c r="L1136" s="21"/>
      <c r="M1136" s="22"/>
      <c r="N1136" s="22"/>
      <c r="O1136" s="22"/>
      <c r="P1136" s="22"/>
      <c r="Q1136" s="22"/>
      <c r="R1136" s="23"/>
      <c r="S1136" s="22"/>
      <c r="T1136" s="22"/>
      <c r="U1136" s="22"/>
      <c r="V1136" s="22"/>
      <c r="W1136" s="24"/>
      <c r="X1136" s="24"/>
      <c r="Y1136" s="22"/>
      <c r="Z1136" s="22"/>
      <c r="AA1136" s="22"/>
      <c r="AB1136" s="22"/>
      <c r="AC1136" s="22"/>
      <c r="AD1136" s="22"/>
      <c r="AE1136" s="22"/>
      <c r="AF1136" s="22"/>
      <c r="AG1136" s="22"/>
      <c r="AH1136" s="22"/>
      <c r="AI1136" s="22"/>
      <c r="AJ1136" s="22"/>
      <c r="AK1136" s="22"/>
      <c r="AL1136" s="22"/>
      <c r="AM1136" s="22"/>
      <c r="AN1136" s="22"/>
      <c r="AO1136" s="22"/>
      <c r="AP1136" s="22"/>
      <c r="AQ1136" s="22"/>
      <c r="AR1136" s="22"/>
      <c r="AS1136" s="22"/>
      <c r="AT1136" s="22"/>
      <c r="AU1136" s="22"/>
      <c r="AV1136" s="22"/>
      <c r="AW1136" s="22"/>
      <c r="AX1136" s="22"/>
      <c r="AY1136" s="22"/>
      <c r="AZ1136" s="22"/>
      <c r="BA1136" s="22"/>
      <c r="BB1136" s="22"/>
      <c r="BC1136" s="22"/>
      <c r="BD1136" s="22"/>
      <c r="BE1136" s="22"/>
      <c r="BF1136" s="22"/>
      <c r="BG1136" s="22"/>
      <c r="BH1136" s="22"/>
      <c r="BI1136" s="22"/>
    </row>
    <row r="1137">
      <c r="A1137" s="25"/>
      <c r="B1137" s="50"/>
      <c r="C1137" s="56"/>
      <c r="D1137" s="120"/>
      <c r="E1137" s="53"/>
      <c r="H1137" s="106"/>
      <c r="I1137" s="72"/>
      <c r="J1137" s="21"/>
      <c r="K1137" s="21"/>
      <c r="L1137" s="21"/>
      <c r="M1137" s="22"/>
      <c r="N1137" s="22"/>
      <c r="O1137" s="22"/>
      <c r="P1137" s="22"/>
      <c r="Q1137" s="22"/>
      <c r="R1137" s="23"/>
      <c r="S1137" s="22"/>
      <c r="T1137" s="22"/>
      <c r="U1137" s="22"/>
      <c r="V1137" s="22"/>
      <c r="W1137" s="24"/>
      <c r="X1137" s="24"/>
      <c r="Y1137" s="22"/>
      <c r="Z1137" s="22"/>
      <c r="AA1137" s="22"/>
      <c r="AB1137" s="22"/>
      <c r="AC1137" s="22"/>
      <c r="AD1137" s="22"/>
      <c r="AE1137" s="22"/>
      <c r="AF1137" s="22"/>
      <c r="AG1137" s="22"/>
      <c r="AH1137" s="22"/>
      <c r="AI1137" s="22"/>
      <c r="AJ1137" s="22"/>
      <c r="AK1137" s="22"/>
      <c r="AL1137" s="22"/>
      <c r="AM1137" s="22"/>
      <c r="AN1137" s="22"/>
      <c r="AO1137" s="22"/>
      <c r="AP1137" s="22"/>
      <c r="AQ1137" s="22"/>
      <c r="AR1137" s="22"/>
      <c r="AS1137" s="22"/>
      <c r="AT1137" s="22"/>
      <c r="AU1137" s="22"/>
      <c r="AV1137" s="22"/>
      <c r="AW1137" s="22"/>
      <c r="AX1137" s="22"/>
      <c r="AY1137" s="22"/>
      <c r="AZ1137" s="22"/>
      <c r="BA1137" s="22"/>
      <c r="BB1137" s="22"/>
      <c r="BC1137" s="22"/>
      <c r="BD1137" s="22"/>
      <c r="BE1137" s="22"/>
      <c r="BF1137" s="22"/>
      <c r="BG1137" s="22"/>
      <c r="BH1137" s="22"/>
      <c r="BI1137" s="22"/>
    </row>
    <row r="1138">
      <c r="A1138" s="25"/>
      <c r="B1138" s="50"/>
      <c r="C1138" s="56"/>
      <c r="D1138" s="120"/>
      <c r="E1138" s="53"/>
      <c r="H1138" s="106"/>
      <c r="I1138" s="72"/>
      <c r="J1138" s="21"/>
      <c r="K1138" s="21"/>
      <c r="L1138" s="21"/>
      <c r="M1138" s="22"/>
      <c r="N1138" s="22"/>
      <c r="O1138" s="22"/>
      <c r="P1138" s="22"/>
      <c r="Q1138" s="22"/>
      <c r="R1138" s="23"/>
      <c r="S1138" s="22"/>
      <c r="T1138" s="22"/>
      <c r="U1138" s="22"/>
      <c r="V1138" s="22"/>
      <c r="W1138" s="24"/>
      <c r="X1138" s="24"/>
      <c r="Y1138" s="22"/>
      <c r="Z1138" s="22"/>
      <c r="AA1138" s="22"/>
      <c r="AB1138" s="22"/>
      <c r="AC1138" s="22"/>
      <c r="AD1138" s="22"/>
      <c r="AE1138" s="22"/>
      <c r="AF1138" s="22"/>
      <c r="AG1138" s="22"/>
      <c r="AH1138" s="22"/>
      <c r="AI1138" s="22"/>
      <c r="AJ1138" s="22"/>
      <c r="AK1138" s="22"/>
      <c r="AL1138" s="22"/>
      <c r="AM1138" s="22"/>
      <c r="AN1138" s="22"/>
      <c r="AO1138" s="22"/>
      <c r="AP1138" s="22"/>
      <c r="AQ1138" s="22"/>
      <c r="AR1138" s="22"/>
      <c r="AS1138" s="22"/>
      <c r="AT1138" s="22"/>
      <c r="AU1138" s="22"/>
      <c r="AV1138" s="22"/>
      <c r="AW1138" s="22"/>
      <c r="AX1138" s="22"/>
      <c r="AY1138" s="22"/>
      <c r="AZ1138" s="22"/>
      <c r="BA1138" s="22"/>
      <c r="BB1138" s="22"/>
      <c r="BC1138" s="22"/>
      <c r="BD1138" s="22"/>
      <c r="BE1138" s="22"/>
      <c r="BF1138" s="22"/>
      <c r="BG1138" s="22"/>
      <c r="BH1138" s="22"/>
      <c r="BI1138" s="22"/>
    </row>
    <row r="1139">
      <c r="A1139" s="25"/>
      <c r="B1139" s="50"/>
      <c r="C1139" s="56"/>
      <c r="D1139" s="120"/>
      <c r="E1139" s="53"/>
      <c r="H1139" s="106"/>
      <c r="I1139" s="72"/>
      <c r="J1139" s="21"/>
      <c r="K1139" s="21"/>
      <c r="L1139" s="21"/>
      <c r="M1139" s="22"/>
      <c r="N1139" s="22"/>
      <c r="O1139" s="22"/>
      <c r="P1139" s="22"/>
      <c r="Q1139" s="22"/>
      <c r="R1139" s="23"/>
      <c r="S1139" s="22"/>
      <c r="T1139" s="22"/>
      <c r="U1139" s="22"/>
      <c r="V1139" s="22"/>
      <c r="W1139" s="24"/>
      <c r="X1139" s="24"/>
      <c r="Y1139" s="22"/>
      <c r="Z1139" s="22"/>
      <c r="AA1139" s="22"/>
      <c r="AB1139" s="22"/>
      <c r="AC1139" s="22"/>
      <c r="AD1139" s="22"/>
      <c r="AE1139" s="22"/>
      <c r="AF1139" s="22"/>
      <c r="AG1139" s="22"/>
      <c r="AH1139" s="22"/>
      <c r="AI1139" s="22"/>
      <c r="AJ1139" s="22"/>
      <c r="AK1139" s="22"/>
      <c r="AL1139" s="22"/>
      <c r="AM1139" s="22"/>
      <c r="AN1139" s="22"/>
      <c r="AO1139" s="22"/>
      <c r="AP1139" s="22"/>
      <c r="AQ1139" s="22"/>
      <c r="AR1139" s="22"/>
      <c r="AS1139" s="22"/>
      <c r="AT1139" s="22"/>
      <c r="AU1139" s="22"/>
      <c r="AV1139" s="22"/>
      <c r="AW1139" s="22"/>
      <c r="AX1139" s="22"/>
      <c r="AY1139" s="22"/>
      <c r="AZ1139" s="22"/>
      <c r="BA1139" s="22"/>
      <c r="BB1139" s="22"/>
      <c r="BC1139" s="22"/>
      <c r="BD1139" s="22"/>
      <c r="BE1139" s="22"/>
      <c r="BF1139" s="22"/>
      <c r="BG1139" s="22"/>
      <c r="BH1139" s="22"/>
      <c r="BI1139" s="22"/>
    </row>
    <row r="1140">
      <c r="A1140" s="25"/>
      <c r="B1140" s="50"/>
      <c r="C1140" s="56"/>
      <c r="D1140" s="120"/>
      <c r="E1140" s="53"/>
      <c r="H1140" s="106"/>
      <c r="I1140" s="72"/>
      <c r="J1140" s="21"/>
      <c r="K1140" s="21"/>
      <c r="L1140" s="21"/>
      <c r="M1140" s="22"/>
      <c r="N1140" s="22"/>
      <c r="O1140" s="22"/>
      <c r="P1140" s="22"/>
      <c r="Q1140" s="22"/>
      <c r="R1140" s="23"/>
      <c r="S1140" s="22"/>
      <c r="T1140" s="22"/>
      <c r="U1140" s="22"/>
      <c r="V1140" s="22"/>
      <c r="W1140" s="24"/>
      <c r="X1140" s="24"/>
      <c r="Y1140" s="22"/>
      <c r="Z1140" s="22"/>
      <c r="AA1140" s="22"/>
      <c r="AB1140" s="22"/>
      <c r="AC1140" s="22"/>
      <c r="AD1140" s="22"/>
      <c r="AE1140" s="22"/>
      <c r="AF1140" s="22"/>
      <c r="AG1140" s="22"/>
      <c r="AH1140" s="22"/>
      <c r="AI1140" s="22"/>
      <c r="AJ1140" s="22"/>
      <c r="AK1140" s="22"/>
      <c r="AL1140" s="22"/>
      <c r="AM1140" s="22"/>
      <c r="AN1140" s="22"/>
      <c r="AO1140" s="22"/>
      <c r="AP1140" s="22"/>
      <c r="AQ1140" s="22"/>
      <c r="AR1140" s="22"/>
      <c r="AS1140" s="22"/>
      <c r="AT1140" s="22"/>
      <c r="AU1140" s="22"/>
      <c r="AV1140" s="22"/>
      <c r="AW1140" s="22"/>
      <c r="AX1140" s="22"/>
      <c r="AY1140" s="22"/>
      <c r="AZ1140" s="22"/>
      <c r="BA1140" s="22"/>
      <c r="BB1140" s="22"/>
      <c r="BC1140" s="22"/>
      <c r="BD1140" s="22"/>
      <c r="BE1140" s="22"/>
      <c r="BF1140" s="22"/>
      <c r="BG1140" s="22"/>
      <c r="BH1140" s="22"/>
      <c r="BI1140" s="22"/>
    </row>
    <row r="1141">
      <c r="A1141" s="25"/>
      <c r="B1141" s="50"/>
      <c r="C1141" s="56"/>
      <c r="D1141" s="120"/>
      <c r="E1141" s="53"/>
      <c r="H1141" s="106"/>
      <c r="I1141" s="72"/>
      <c r="J1141" s="21"/>
      <c r="K1141" s="21"/>
      <c r="L1141" s="21"/>
      <c r="M1141" s="22"/>
      <c r="N1141" s="22"/>
      <c r="O1141" s="22"/>
      <c r="P1141" s="22"/>
      <c r="Q1141" s="22"/>
      <c r="R1141" s="23"/>
      <c r="S1141" s="22"/>
      <c r="T1141" s="22"/>
      <c r="U1141" s="22"/>
      <c r="V1141" s="22"/>
      <c r="W1141" s="24"/>
      <c r="X1141" s="24"/>
      <c r="Y1141" s="22"/>
      <c r="Z1141" s="22"/>
      <c r="AA1141" s="22"/>
      <c r="AB1141" s="22"/>
      <c r="AC1141" s="22"/>
      <c r="AD1141" s="22"/>
      <c r="AE1141" s="22"/>
      <c r="AF1141" s="22"/>
      <c r="AG1141" s="22"/>
      <c r="AH1141" s="22"/>
      <c r="AI1141" s="22"/>
      <c r="AJ1141" s="22"/>
      <c r="AK1141" s="22"/>
      <c r="AL1141" s="22"/>
      <c r="AM1141" s="22"/>
      <c r="AN1141" s="22"/>
      <c r="AO1141" s="22"/>
      <c r="AP1141" s="22"/>
      <c r="AQ1141" s="22"/>
      <c r="AR1141" s="22"/>
      <c r="AS1141" s="22"/>
      <c r="AT1141" s="22"/>
      <c r="AU1141" s="22"/>
      <c r="AV1141" s="22"/>
      <c r="AW1141" s="22"/>
      <c r="AX1141" s="22"/>
      <c r="AY1141" s="22"/>
      <c r="AZ1141" s="22"/>
      <c r="BA1141" s="22"/>
      <c r="BB1141" s="22"/>
      <c r="BC1141" s="22"/>
      <c r="BD1141" s="22"/>
      <c r="BE1141" s="22"/>
      <c r="BF1141" s="22"/>
      <c r="BG1141" s="22"/>
      <c r="BH1141" s="22"/>
      <c r="BI1141" s="22"/>
    </row>
    <row r="1142">
      <c r="A1142" s="25"/>
      <c r="B1142" s="50"/>
      <c r="C1142" s="56"/>
      <c r="D1142" s="120"/>
      <c r="E1142" s="53"/>
      <c r="H1142" s="106"/>
      <c r="I1142" s="72"/>
      <c r="J1142" s="21"/>
      <c r="K1142" s="21"/>
      <c r="L1142" s="21"/>
      <c r="M1142" s="22"/>
      <c r="N1142" s="22"/>
      <c r="O1142" s="22"/>
      <c r="P1142" s="22"/>
      <c r="Q1142" s="22"/>
      <c r="R1142" s="23"/>
      <c r="S1142" s="22"/>
      <c r="T1142" s="22"/>
      <c r="U1142" s="22"/>
      <c r="V1142" s="22"/>
      <c r="W1142" s="24"/>
      <c r="X1142" s="24"/>
      <c r="Y1142" s="22"/>
      <c r="Z1142" s="22"/>
      <c r="AA1142" s="22"/>
      <c r="AB1142" s="22"/>
      <c r="AC1142" s="22"/>
      <c r="AD1142" s="22"/>
      <c r="AE1142" s="22"/>
      <c r="AF1142" s="22"/>
      <c r="AG1142" s="22"/>
      <c r="AH1142" s="22"/>
      <c r="AI1142" s="22"/>
      <c r="AJ1142" s="22"/>
      <c r="AK1142" s="22"/>
      <c r="AL1142" s="22"/>
      <c r="AM1142" s="22"/>
      <c r="AN1142" s="22"/>
      <c r="AO1142" s="22"/>
      <c r="AP1142" s="22"/>
      <c r="AQ1142" s="22"/>
      <c r="AR1142" s="22"/>
      <c r="AS1142" s="22"/>
      <c r="AT1142" s="22"/>
      <c r="AU1142" s="22"/>
      <c r="AV1142" s="22"/>
      <c r="AW1142" s="22"/>
      <c r="AX1142" s="22"/>
      <c r="AY1142" s="22"/>
      <c r="AZ1142" s="22"/>
      <c r="BA1142" s="22"/>
      <c r="BB1142" s="22"/>
      <c r="BC1142" s="22"/>
      <c r="BD1142" s="22"/>
      <c r="BE1142" s="22"/>
      <c r="BF1142" s="22"/>
      <c r="BG1142" s="22"/>
      <c r="BH1142" s="22"/>
      <c r="BI1142" s="22"/>
    </row>
    <row r="1143">
      <c r="A1143" s="25"/>
      <c r="B1143" s="50"/>
      <c r="C1143" s="56"/>
      <c r="D1143" s="120"/>
      <c r="E1143" s="53"/>
      <c r="H1143" s="106"/>
      <c r="I1143" s="72"/>
      <c r="J1143" s="21"/>
      <c r="K1143" s="21"/>
      <c r="L1143" s="21"/>
      <c r="M1143" s="22"/>
      <c r="N1143" s="22"/>
      <c r="O1143" s="22"/>
      <c r="P1143" s="22"/>
      <c r="Q1143" s="22"/>
      <c r="R1143" s="23"/>
      <c r="S1143" s="22"/>
      <c r="T1143" s="22"/>
      <c r="U1143" s="22"/>
      <c r="V1143" s="22"/>
      <c r="W1143" s="24"/>
      <c r="X1143" s="24"/>
      <c r="Y1143" s="22"/>
      <c r="Z1143" s="22"/>
      <c r="AA1143" s="22"/>
      <c r="AB1143" s="22"/>
      <c r="AC1143" s="22"/>
      <c r="AD1143" s="22"/>
      <c r="AE1143" s="22"/>
      <c r="AF1143" s="22"/>
      <c r="AG1143" s="22"/>
      <c r="AH1143" s="22"/>
      <c r="AI1143" s="22"/>
      <c r="AJ1143" s="22"/>
      <c r="AK1143" s="22"/>
      <c r="AL1143" s="22"/>
      <c r="AM1143" s="22"/>
      <c r="AN1143" s="22"/>
      <c r="AO1143" s="22"/>
      <c r="AP1143" s="22"/>
      <c r="AQ1143" s="22"/>
      <c r="AR1143" s="22"/>
      <c r="AS1143" s="22"/>
      <c r="AT1143" s="22"/>
      <c r="AU1143" s="22"/>
      <c r="AV1143" s="22"/>
      <c r="AW1143" s="22"/>
      <c r="AX1143" s="22"/>
      <c r="AY1143" s="22"/>
      <c r="AZ1143" s="22"/>
      <c r="BA1143" s="22"/>
      <c r="BB1143" s="22"/>
      <c r="BC1143" s="22"/>
      <c r="BD1143" s="22"/>
      <c r="BE1143" s="22"/>
      <c r="BF1143" s="22"/>
      <c r="BG1143" s="22"/>
      <c r="BH1143" s="22"/>
      <c r="BI1143" s="22"/>
    </row>
    <row r="1144">
      <c r="A1144" s="25"/>
      <c r="B1144" s="50"/>
      <c r="C1144" s="56"/>
      <c r="D1144" s="120"/>
      <c r="E1144" s="53"/>
      <c r="H1144" s="106"/>
      <c r="I1144" s="72"/>
      <c r="J1144" s="21"/>
      <c r="K1144" s="21"/>
      <c r="L1144" s="21"/>
      <c r="M1144" s="22"/>
      <c r="N1144" s="22"/>
      <c r="O1144" s="22"/>
      <c r="P1144" s="22"/>
      <c r="Q1144" s="22"/>
      <c r="R1144" s="23"/>
      <c r="S1144" s="22"/>
      <c r="T1144" s="22"/>
      <c r="U1144" s="22"/>
      <c r="V1144" s="22"/>
      <c r="W1144" s="24"/>
      <c r="X1144" s="24"/>
      <c r="Y1144" s="22"/>
      <c r="Z1144" s="22"/>
      <c r="AA1144" s="22"/>
      <c r="AB1144" s="22"/>
      <c r="AC1144" s="22"/>
      <c r="AD1144" s="22"/>
      <c r="AE1144" s="22"/>
      <c r="AF1144" s="22"/>
      <c r="AG1144" s="22"/>
      <c r="AH1144" s="22"/>
      <c r="AI1144" s="22"/>
      <c r="AJ1144" s="22"/>
      <c r="AK1144" s="22"/>
      <c r="AL1144" s="22"/>
      <c r="AM1144" s="22"/>
      <c r="AN1144" s="22"/>
      <c r="AO1144" s="22"/>
      <c r="AP1144" s="22"/>
      <c r="AQ1144" s="22"/>
      <c r="AR1144" s="22"/>
      <c r="AS1144" s="22"/>
      <c r="AT1144" s="22"/>
      <c r="AU1144" s="22"/>
      <c r="AV1144" s="22"/>
      <c r="AW1144" s="22"/>
      <c r="AX1144" s="22"/>
      <c r="AY1144" s="22"/>
      <c r="AZ1144" s="22"/>
      <c r="BA1144" s="22"/>
      <c r="BB1144" s="22"/>
      <c r="BC1144" s="22"/>
      <c r="BD1144" s="22"/>
      <c r="BE1144" s="22"/>
      <c r="BF1144" s="22"/>
      <c r="BG1144" s="22"/>
      <c r="BH1144" s="22"/>
      <c r="BI1144" s="22"/>
    </row>
    <row r="1145">
      <c r="A1145" s="25"/>
      <c r="B1145" s="50"/>
      <c r="C1145" s="56"/>
      <c r="D1145" s="120"/>
      <c r="E1145" s="53"/>
      <c r="H1145" s="106"/>
      <c r="I1145" s="72"/>
      <c r="J1145" s="21"/>
      <c r="K1145" s="21"/>
      <c r="L1145" s="21"/>
      <c r="M1145" s="22"/>
      <c r="N1145" s="22"/>
      <c r="O1145" s="22"/>
      <c r="P1145" s="22"/>
      <c r="Q1145" s="22"/>
      <c r="R1145" s="23"/>
      <c r="S1145" s="22"/>
      <c r="T1145" s="22"/>
      <c r="U1145" s="22"/>
      <c r="V1145" s="22"/>
      <c r="W1145" s="24"/>
      <c r="X1145" s="24"/>
      <c r="Y1145" s="22"/>
      <c r="Z1145" s="22"/>
      <c r="AA1145" s="22"/>
      <c r="AB1145" s="22"/>
      <c r="AC1145" s="22"/>
      <c r="AD1145" s="22"/>
      <c r="AE1145" s="22"/>
      <c r="AF1145" s="22"/>
      <c r="AG1145" s="22"/>
      <c r="AH1145" s="22"/>
      <c r="AI1145" s="22"/>
      <c r="AJ1145" s="22"/>
      <c r="AK1145" s="22"/>
      <c r="AL1145" s="22"/>
      <c r="AM1145" s="22"/>
      <c r="AN1145" s="22"/>
      <c r="AO1145" s="22"/>
      <c r="AP1145" s="22"/>
      <c r="AQ1145" s="22"/>
      <c r="AR1145" s="22"/>
      <c r="AS1145" s="22"/>
      <c r="AT1145" s="22"/>
      <c r="AU1145" s="22"/>
      <c r="AV1145" s="22"/>
      <c r="AW1145" s="22"/>
      <c r="AX1145" s="22"/>
      <c r="AY1145" s="22"/>
      <c r="AZ1145" s="22"/>
      <c r="BA1145" s="22"/>
      <c r="BB1145" s="22"/>
      <c r="BC1145" s="22"/>
      <c r="BD1145" s="22"/>
      <c r="BE1145" s="22"/>
      <c r="BF1145" s="22"/>
      <c r="BG1145" s="22"/>
      <c r="BH1145" s="22"/>
      <c r="BI1145" s="22"/>
    </row>
    <row r="1146">
      <c r="A1146" s="25"/>
      <c r="B1146" s="50"/>
      <c r="C1146" s="56"/>
      <c r="D1146" s="120"/>
      <c r="E1146" s="53"/>
      <c r="H1146" s="106"/>
      <c r="I1146" s="72"/>
      <c r="J1146" s="21"/>
      <c r="K1146" s="21"/>
      <c r="L1146" s="21"/>
      <c r="M1146" s="22"/>
      <c r="N1146" s="22"/>
      <c r="O1146" s="22"/>
      <c r="P1146" s="22"/>
      <c r="Q1146" s="22"/>
      <c r="R1146" s="23"/>
      <c r="S1146" s="22"/>
      <c r="T1146" s="22"/>
      <c r="U1146" s="22"/>
      <c r="V1146" s="22"/>
      <c r="W1146" s="24"/>
      <c r="X1146" s="24"/>
      <c r="Y1146" s="22"/>
      <c r="Z1146" s="22"/>
      <c r="AA1146" s="22"/>
      <c r="AB1146" s="22"/>
      <c r="AC1146" s="22"/>
      <c r="AD1146" s="22"/>
      <c r="AE1146" s="22"/>
      <c r="AF1146" s="22"/>
      <c r="AG1146" s="22"/>
      <c r="AH1146" s="22"/>
      <c r="AI1146" s="22"/>
      <c r="AJ1146" s="22"/>
      <c r="AK1146" s="22"/>
      <c r="AL1146" s="22"/>
      <c r="AM1146" s="22"/>
      <c r="AN1146" s="22"/>
      <c r="AO1146" s="22"/>
      <c r="AP1146" s="22"/>
      <c r="AQ1146" s="22"/>
      <c r="AR1146" s="22"/>
      <c r="AS1146" s="22"/>
      <c r="AT1146" s="22"/>
      <c r="AU1146" s="22"/>
      <c r="AV1146" s="22"/>
      <c r="AW1146" s="22"/>
      <c r="AX1146" s="22"/>
      <c r="AY1146" s="22"/>
      <c r="AZ1146" s="22"/>
      <c r="BA1146" s="22"/>
      <c r="BB1146" s="22"/>
      <c r="BC1146" s="22"/>
      <c r="BD1146" s="22"/>
      <c r="BE1146" s="22"/>
      <c r="BF1146" s="22"/>
      <c r="BG1146" s="22"/>
      <c r="BH1146" s="22"/>
      <c r="BI1146" s="22"/>
    </row>
    <row r="1147">
      <c r="A1147" s="25"/>
      <c r="B1147" s="50"/>
      <c r="C1147" s="56"/>
      <c r="D1147" s="120"/>
      <c r="E1147" s="53"/>
      <c r="H1147" s="106"/>
      <c r="I1147" s="72"/>
      <c r="J1147" s="21"/>
      <c r="K1147" s="21"/>
      <c r="L1147" s="21"/>
      <c r="M1147" s="22"/>
      <c r="N1147" s="22"/>
      <c r="O1147" s="22"/>
      <c r="P1147" s="22"/>
      <c r="Q1147" s="22"/>
      <c r="R1147" s="23"/>
      <c r="S1147" s="22"/>
      <c r="T1147" s="22"/>
      <c r="U1147" s="22"/>
      <c r="V1147" s="22"/>
      <c r="W1147" s="24"/>
      <c r="X1147" s="24"/>
      <c r="Y1147" s="22"/>
      <c r="Z1147" s="22"/>
      <c r="AA1147" s="22"/>
      <c r="AB1147" s="22"/>
      <c r="AC1147" s="22"/>
      <c r="AD1147" s="22"/>
      <c r="AE1147" s="22"/>
      <c r="AF1147" s="22"/>
      <c r="AG1147" s="22"/>
      <c r="AH1147" s="22"/>
      <c r="AI1147" s="22"/>
      <c r="AJ1147" s="22"/>
      <c r="AK1147" s="22"/>
      <c r="AL1147" s="22"/>
      <c r="AM1147" s="22"/>
      <c r="AN1147" s="22"/>
      <c r="AO1147" s="22"/>
      <c r="AP1147" s="22"/>
      <c r="AQ1147" s="22"/>
      <c r="AR1147" s="22"/>
      <c r="AS1147" s="22"/>
      <c r="AT1147" s="22"/>
      <c r="AU1147" s="22"/>
      <c r="AV1147" s="22"/>
      <c r="AW1147" s="22"/>
      <c r="AX1147" s="22"/>
      <c r="AY1147" s="22"/>
      <c r="AZ1147" s="22"/>
      <c r="BA1147" s="22"/>
      <c r="BB1147" s="22"/>
      <c r="BC1147" s="22"/>
      <c r="BD1147" s="22"/>
      <c r="BE1147" s="22"/>
      <c r="BF1147" s="22"/>
      <c r="BG1147" s="22"/>
      <c r="BH1147" s="22"/>
      <c r="BI1147" s="22"/>
    </row>
    <row r="1148">
      <c r="A1148" s="25"/>
      <c r="B1148" s="50"/>
      <c r="C1148" s="56"/>
      <c r="D1148" s="120"/>
      <c r="E1148" s="53"/>
      <c r="H1148" s="106"/>
      <c r="I1148" s="72"/>
      <c r="J1148" s="21"/>
      <c r="K1148" s="21"/>
      <c r="L1148" s="21"/>
      <c r="M1148" s="22"/>
      <c r="N1148" s="22"/>
      <c r="O1148" s="22"/>
      <c r="P1148" s="22"/>
      <c r="Q1148" s="22"/>
      <c r="R1148" s="23"/>
      <c r="S1148" s="22"/>
      <c r="T1148" s="22"/>
      <c r="U1148" s="22"/>
      <c r="V1148" s="22"/>
      <c r="W1148" s="24"/>
      <c r="X1148" s="24"/>
      <c r="Y1148" s="22"/>
      <c r="Z1148" s="22"/>
      <c r="AA1148" s="22"/>
      <c r="AB1148" s="22"/>
      <c r="AC1148" s="22"/>
      <c r="AD1148" s="22"/>
      <c r="AE1148" s="22"/>
      <c r="AF1148" s="22"/>
      <c r="AG1148" s="22"/>
      <c r="AH1148" s="22"/>
      <c r="AI1148" s="22"/>
      <c r="AJ1148" s="22"/>
      <c r="AK1148" s="22"/>
      <c r="AL1148" s="22"/>
      <c r="AM1148" s="22"/>
      <c r="AN1148" s="22"/>
      <c r="AO1148" s="22"/>
      <c r="AP1148" s="22"/>
      <c r="AQ1148" s="22"/>
      <c r="AR1148" s="22"/>
      <c r="AS1148" s="22"/>
      <c r="AT1148" s="22"/>
      <c r="AU1148" s="22"/>
      <c r="AV1148" s="22"/>
      <c r="AW1148" s="22"/>
      <c r="AX1148" s="22"/>
      <c r="AY1148" s="22"/>
      <c r="AZ1148" s="22"/>
      <c r="BA1148" s="22"/>
      <c r="BB1148" s="22"/>
      <c r="BC1148" s="22"/>
      <c r="BD1148" s="22"/>
      <c r="BE1148" s="22"/>
      <c r="BF1148" s="22"/>
      <c r="BG1148" s="22"/>
      <c r="BH1148" s="22"/>
      <c r="BI1148" s="22"/>
    </row>
    <row r="1149">
      <c r="A1149" s="25"/>
      <c r="B1149" s="50"/>
      <c r="C1149" s="56"/>
      <c r="D1149" s="120"/>
      <c r="E1149" s="53"/>
      <c r="H1149" s="106"/>
      <c r="I1149" s="72"/>
      <c r="J1149" s="21"/>
      <c r="K1149" s="21"/>
      <c r="L1149" s="21"/>
      <c r="M1149" s="22"/>
      <c r="N1149" s="22"/>
      <c r="O1149" s="22"/>
      <c r="P1149" s="22"/>
      <c r="Q1149" s="22"/>
      <c r="R1149" s="23"/>
      <c r="S1149" s="22"/>
      <c r="T1149" s="22"/>
      <c r="U1149" s="22"/>
      <c r="V1149" s="22"/>
      <c r="W1149" s="24"/>
      <c r="X1149" s="24"/>
      <c r="Y1149" s="22"/>
      <c r="Z1149" s="22"/>
      <c r="AA1149" s="22"/>
      <c r="AB1149" s="22"/>
      <c r="AC1149" s="22"/>
      <c r="AD1149" s="22"/>
      <c r="AE1149" s="22"/>
      <c r="AF1149" s="22"/>
      <c r="AG1149" s="22"/>
      <c r="AH1149" s="22"/>
      <c r="AI1149" s="22"/>
      <c r="AJ1149" s="22"/>
      <c r="AK1149" s="22"/>
      <c r="AL1149" s="22"/>
      <c r="AM1149" s="22"/>
      <c r="AN1149" s="22"/>
      <c r="AO1149" s="22"/>
      <c r="AP1149" s="22"/>
      <c r="AQ1149" s="22"/>
      <c r="AR1149" s="22"/>
      <c r="AS1149" s="22"/>
      <c r="AT1149" s="22"/>
      <c r="AU1149" s="22"/>
      <c r="AV1149" s="22"/>
      <c r="AW1149" s="22"/>
      <c r="AX1149" s="22"/>
      <c r="AY1149" s="22"/>
      <c r="AZ1149" s="22"/>
      <c r="BA1149" s="22"/>
      <c r="BB1149" s="22"/>
      <c r="BC1149" s="22"/>
      <c r="BD1149" s="22"/>
      <c r="BE1149" s="22"/>
      <c r="BF1149" s="22"/>
      <c r="BG1149" s="22"/>
      <c r="BH1149" s="22"/>
      <c r="BI1149" s="22"/>
    </row>
    <row r="1150">
      <c r="A1150" s="25"/>
      <c r="B1150" s="50"/>
      <c r="C1150" s="56"/>
      <c r="D1150" s="120"/>
      <c r="E1150" s="53"/>
      <c r="H1150" s="106"/>
      <c r="I1150" s="72"/>
      <c r="J1150" s="21"/>
      <c r="K1150" s="21"/>
      <c r="L1150" s="21"/>
      <c r="M1150" s="22"/>
      <c r="N1150" s="22"/>
      <c r="O1150" s="22"/>
      <c r="P1150" s="22"/>
      <c r="Q1150" s="22"/>
      <c r="R1150" s="23"/>
      <c r="S1150" s="22"/>
      <c r="T1150" s="22"/>
      <c r="U1150" s="22"/>
      <c r="V1150" s="22"/>
      <c r="W1150" s="24"/>
      <c r="X1150" s="24"/>
      <c r="Y1150" s="22"/>
      <c r="Z1150" s="22"/>
      <c r="AA1150" s="22"/>
      <c r="AB1150" s="22"/>
      <c r="AC1150" s="22"/>
      <c r="AD1150" s="22"/>
      <c r="AE1150" s="22"/>
      <c r="AF1150" s="22"/>
      <c r="AG1150" s="22"/>
      <c r="AH1150" s="22"/>
      <c r="AI1150" s="22"/>
      <c r="AJ1150" s="22"/>
      <c r="AK1150" s="22"/>
      <c r="AL1150" s="22"/>
      <c r="AM1150" s="22"/>
      <c r="AN1150" s="22"/>
      <c r="AO1150" s="22"/>
      <c r="AP1150" s="22"/>
      <c r="AQ1150" s="22"/>
      <c r="AR1150" s="22"/>
      <c r="AS1150" s="22"/>
      <c r="AT1150" s="22"/>
      <c r="AU1150" s="22"/>
      <c r="AV1150" s="22"/>
      <c r="AW1150" s="22"/>
      <c r="AX1150" s="22"/>
      <c r="AY1150" s="22"/>
      <c r="AZ1150" s="22"/>
      <c r="BA1150" s="22"/>
      <c r="BB1150" s="22"/>
      <c r="BC1150" s="22"/>
      <c r="BD1150" s="22"/>
      <c r="BE1150" s="22"/>
      <c r="BF1150" s="22"/>
      <c r="BG1150" s="22"/>
      <c r="BH1150" s="22"/>
      <c r="BI1150" s="22"/>
    </row>
    <row r="1151">
      <c r="A1151" s="25"/>
      <c r="B1151" s="50"/>
      <c r="C1151" s="56"/>
      <c r="D1151" s="120"/>
      <c r="E1151" s="53"/>
      <c r="H1151" s="106"/>
      <c r="I1151" s="72"/>
      <c r="J1151" s="21"/>
      <c r="K1151" s="21"/>
      <c r="L1151" s="21"/>
      <c r="M1151" s="22"/>
      <c r="N1151" s="22"/>
      <c r="O1151" s="22"/>
      <c r="P1151" s="22"/>
      <c r="Q1151" s="22"/>
      <c r="R1151" s="23"/>
      <c r="S1151" s="22"/>
      <c r="T1151" s="22"/>
      <c r="U1151" s="22"/>
      <c r="V1151" s="22"/>
      <c r="W1151" s="24"/>
      <c r="X1151" s="24"/>
      <c r="Y1151" s="22"/>
      <c r="Z1151" s="22"/>
      <c r="AA1151" s="22"/>
      <c r="AB1151" s="22"/>
      <c r="AC1151" s="22"/>
      <c r="AD1151" s="22"/>
      <c r="AE1151" s="22"/>
      <c r="AF1151" s="22"/>
      <c r="AG1151" s="22"/>
      <c r="AH1151" s="22"/>
      <c r="AI1151" s="22"/>
      <c r="AJ1151" s="22"/>
      <c r="AK1151" s="22"/>
      <c r="AL1151" s="22"/>
      <c r="AM1151" s="22"/>
      <c r="AN1151" s="22"/>
      <c r="AO1151" s="22"/>
      <c r="AP1151" s="22"/>
      <c r="AQ1151" s="22"/>
      <c r="AR1151" s="22"/>
      <c r="AS1151" s="22"/>
      <c r="AT1151" s="22"/>
      <c r="AU1151" s="22"/>
      <c r="AV1151" s="22"/>
      <c r="AW1151" s="22"/>
      <c r="AX1151" s="22"/>
      <c r="AY1151" s="22"/>
      <c r="AZ1151" s="22"/>
      <c r="BA1151" s="22"/>
      <c r="BB1151" s="22"/>
      <c r="BC1151" s="22"/>
      <c r="BD1151" s="22"/>
      <c r="BE1151" s="22"/>
      <c r="BF1151" s="22"/>
      <c r="BG1151" s="22"/>
      <c r="BH1151" s="22"/>
      <c r="BI1151" s="22"/>
    </row>
    <row r="1152">
      <c r="A1152" s="25"/>
      <c r="B1152" s="50"/>
      <c r="C1152" s="56"/>
      <c r="D1152" s="120"/>
      <c r="E1152" s="53"/>
      <c r="H1152" s="106"/>
      <c r="I1152" s="72"/>
      <c r="J1152" s="21"/>
      <c r="K1152" s="21"/>
      <c r="L1152" s="21"/>
      <c r="M1152" s="22"/>
      <c r="N1152" s="22"/>
      <c r="O1152" s="22"/>
      <c r="P1152" s="22"/>
      <c r="Q1152" s="22"/>
      <c r="R1152" s="23"/>
      <c r="S1152" s="22"/>
      <c r="T1152" s="22"/>
      <c r="U1152" s="22"/>
      <c r="V1152" s="22"/>
      <c r="W1152" s="24"/>
      <c r="X1152" s="24"/>
      <c r="Y1152" s="22"/>
      <c r="Z1152" s="22"/>
      <c r="AA1152" s="22"/>
      <c r="AB1152" s="22"/>
      <c r="AC1152" s="22"/>
      <c r="AD1152" s="22"/>
      <c r="AE1152" s="22"/>
      <c r="AF1152" s="22"/>
      <c r="AG1152" s="22"/>
      <c r="AH1152" s="22"/>
      <c r="AI1152" s="22"/>
      <c r="AJ1152" s="22"/>
      <c r="AK1152" s="22"/>
      <c r="AL1152" s="22"/>
      <c r="AM1152" s="22"/>
      <c r="AN1152" s="22"/>
      <c r="AO1152" s="22"/>
      <c r="AP1152" s="22"/>
      <c r="AQ1152" s="22"/>
      <c r="AR1152" s="22"/>
      <c r="AS1152" s="22"/>
      <c r="AT1152" s="22"/>
      <c r="AU1152" s="22"/>
      <c r="AV1152" s="22"/>
      <c r="AW1152" s="22"/>
      <c r="AX1152" s="22"/>
      <c r="AY1152" s="22"/>
      <c r="AZ1152" s="22"/>
      <c r="BA1152" s="22"/>
      <c r="BB1152" s="22"/>
      <c r="BC1152" s="22"/>
      <c r="BD1152" s="22"/>
      <c r="BE1152" s="22"/>
      <c r="BF1152" s="22"/>
      <c r="BG1152" s="22"/>
      <c r="BH1152" s="22"/>
      <c r="BI1152" s="22"/>
    </row>
    <row r="1153">
      <c r="A1153" s="25"/>
      <c r="B1153" s="50"/>
      <c r="C1153" s="56"/>
      <c r="D1153" s="120"/>
      <c r="E1153" s="53"/>
      <c r="H1153" s="106"/>
      <c r="I1153" s="72"/>
      <c r="J1153" s="21"/>
      <c r="K1153" s="21"/>
      <c r="L1153" s="21"/>
      <c r="M1153" s="22"/>
      <c r="N1153" s="22"/>
      <c r="O1153" s="22"/>
      <c r="P1153" s="22"/>
      <c r="Q1153" s="22"/>
      <c r="R1153" s="23"/>
      <c r="S1153" s="22"/>
      <c r="T1153" s="22"/>
      <c r="U1153" s="22"/>
      <c r="V1153" s="22"/>
      <c r="W1153" s="24"/>
      <c r="X1153" s="24"/>
      <c r="Y1153" s="22"/>
      <c r="Z1153" s="22"/>
      <c r="AA1153" s="22"/>
      <c r="AB1153" s="22"/>
      <c r="AC1153" s="22"/>
      <c r="AD1153" s="22"/>
      <c r="AE1153" s="22"/>
      <c r="AF1153" s="22"/>
      <c r="AG1153" s="22"/>
      <c r="AH1153" s="22"/>
      <c r="AI1153" s="22"/>
      <c r="AJ1153" s="22"/>
      <c r="AK1153" s="22"/>
      <c r="AL1153" s="22"/>
      <c r="AM1153" s="22"/>
      <c r="AN1153" s="22"/>
      <c r="AO1153" s="22"/>
      <c r="AP1153" s="22"/>
      <c r="AQ1153" s="22"/>
      <c r="AR1153" s="22"/>
      <c r="AS1153" s="22"/>
      <c r="AT1153" s="22"/>
      <c r="AU1153" s="22"/>
      <c r="AV1153" s="22"/>
      <c r="AW1153" s="22"/>
      <c r="AX1153" s="22"/>
      <c r="AY1153" s="22"/>
      <c r="AZ1153" s="22"/>
      <c r="BA1153" s="22"/>
      <c r="BB1153" s="22"/>
      <c r="BC1153" s="22"/>
      <c r="BD1153" s="22"/>
      <c r="BE1153" s="22"/>
      <c r="BF1153" s="22"/>
      <c r="BG1153" s="22"/>
      <c r="BH1153" s="22"/>
      <c r="BI1153" s="22"/>
    </row>
    <row r="1154">
      <c r="A1154" s="25"/>
      <c r="B1154" s="50"/>
      <c r="C1154" s="56"/>
      <c r="D1154" s="120"/>
      <c r="E1154" s="53"/>
      <c r="H1154" s="106"/>
      <c r="I1154" s="72"/>
      <c r="J1154" s="21"/>
      <c r="K1154" s="21"/>
      <c r="L1154" s="21"/>
      <c r="M1154" s="22"/>
      <c r="N1154" s="22"/>
      <c r="O1154" s="22"/>
      <c r="P1154" s="22"/>
      <c r="Q1154" s="22"/>
      <c r="R1154" s="23"/>
      <c r="S1154" s="22"/>
      <c r="T1154" s="22"/>
      <c r="U1154" s="22"/>
      <c r="V1154" s="22"/>
      <c r="W1154" s="24"/>
      <c r="X1154" s="24"/>
      <c r="Y1154" s="22"/>
      <c r="Z1154" s="22"/>
      <c r="AA1154" s="22"/>
      <c r="AB1154" s="22"/>
      <c r="AC1154" s="22"/>
      <c r="AD1154" s="22"/>
      <c r="AE1154" s="22"/>
      <c r="AF1154" s="22"/>
      <c r="AG1154" s="22"/>
      <c r="AH1154" s="22"/>
      <c r="AI1154" s="22"/>
      <c r="AJ1154" s="22"/>
      <c r="AK1154" s="22"/>
      <c r="AL1154" s="22"/>
      <c r="AM1154" s="22"/>
      <c r="AN1154" s="22"/>
      <c r="AO1154" s="22"/>
      <c r="AP1154" s="22"/>
      <c r="AQ1154" s="22"/>
      <c r="AR1154" s="22"/>
      <c r="AS1154" s="22"/>
      <c r="AT1154" s="22"/>
      <c r="AU1154" s="22"/>
      <c r="AV1154" s="22"/>
      <c r="AW1154" s="22"/>
      <c r="AX1154" s="22"/>
      <c r="AY1154" s="22"/>
      <c r="AZ1154" s="22"/>
      <c r="BA1154" s="22"/>
      <c r="BB1154" s="22"/>
      <c r="BC1154" s="22"/>
      <c r="BD1154" s="22"/>
      <c r="BE1154" s="22"/>
      <c r="BF1154" s="22"/>
      <c r="BG1154" s="22"/>
      <c r="BH1154" s="22"/>
      <c r="BI1154" s="22"/>
    </row>
    <row r="1155">
      <c r="A1155" s="25"/>
      <c r="B1155" s="50"/>
      <c r="C1155" s="56"/>
      <c r="D1155" s="120"/>
      <c r="E1155" s="53"/>
      <c r="H1155" s="106"/>
      <c r="I1155" s="72"/>
      <c r="J1155" s="21"/>
      <c r="K1155" s="21"/>
      <c r="L1155" s="21"/>
      <c r="M1155" s="22"/>
      <c r="N1155" s="22"/>
      <c r="O1155" s="22"/>
      <c r="P1155" s="22"/>
      <c r="Q1155" s="22"/>
      <c r="R1155" s="23"/>
      <c r="S1155" s="22"/>
      <c r="T1155" s="22"/>
      <c r="U1155" s="22"/>
      <c r="V1155" s="22"/>
      <c r="W1155" s="24"/>
      <c r="X1155" s="24"/>
      <c r="Y1155" s="22"/>
      <c r="Z1155" s="22"/>
      <c r="AA1155" s="22"/>
      <c r="AB1155" s="22"/>
      <c r="AC1155" s="22"/>
      <c r="AD1155" s="22"/>
      <c r="AE1155" s="22"/>
      <c r="AF1155" s="22"/>
      <c r="AG1155" s="22"/>
      <c r="AH1155" s="22"/>
      <c r="AI1155" s="22"/>
      <c r="AJ1155" s="22"/>
      <c r="AK1155" s="22"/>
      <c r="AL1155" s="22"/>
      <c r="AM1155" s="22"/>
      <c r="AN1155" s="22"/>
      <c r="AO1155" s="22"/>
      <c r="AP1155" s="22"/>
      <c r="AQ1155" s="22"/>
      <c r="AR1155" s="22"/>
      <c r="AS1155" s="22"/>
      <c r="AT1155" s="22"/>
      <c r="AU1155" s="22"/>
      <c r="AV1155" s="22"/>
      <c r="AW1155" s="22"/>
      <c r="AX1155" s="22"/>
      <c r="AY1155" s="22"/>
      <c r="AZ1155" s="22"/>
      <c r="BA1155" s="22"/>
      <c r="BB1155" s="22"/>
      <c r="BC1155" s="22"/>
      <c r="BD1155" s="22"/>
      <c r="BE1155" s="22"/>
      <c r="BF1155" s="22"/>
      <c r="BG1155" s="22"/>
      <c r="BH1155" s="22"/>
      <c r="BI1155" s="22"/>
    </row>
    <row r="1156">
      <c r="A1156" s="25"/>
      <c r="B1156" s="50"/>
      <c r="C1156" s="56"/>
      <c r="D1156" s="120"/>
      <c r="E1156" s="53"/>
      <c r="H1156" s="106"/>
      <c r="I1156" s="72"/>
      <c r="J1156" s="21"/>
      <c r="K1156" s="21"/>
      <c r="L1156" s="21"/>
      <c r="M1156" s="22"/>
      <c r="N1156" s="22"/>
      <c r="O1156" s="22"/>
      <c r="P1156" s="22"/>
      <c r="Q1156" s="22"/>
      <c r="R1156" s="23"/>
      <c r="S1156" s="22"/>
      <c r="T1156" s="22"/>
      <c r="U1156" s="22"/>
      <c r="V1156" s="22"/>
      <c r="W1156" s="24"/>
      <c r="X1156" s="24"/>
      <c r="Y1156" s="22"/>
      <c r="Z1156" s="22"/>
      <c r="AA1156" s="22"/>
      <c r="AB1156" s="22"/>
      <c r="AC1156" s="22"/>
      <c r="AD1156" s="22"/>
      <c r="AE1156" s="22"/>
      <c r="AF1156" s="22"/>
      <c r="AG1156" s="22"/>
      <c r="AH1156" s="22"/>
      <c r="AI1156" s="22"/>
      <c r="AJ1156" s="22"/>
      <c r="AK1156" s="22"/>
      <c r="AL1156" s="22"/>
      <c r="AM1156" s="22"/>
      <c r="AN1156" s="22"/>
      <c r="AO1156" s="22"/>
      <c r="AP1156" s="22"/>
      <c r="AQ1156" s="22"/>
      <c r="AR1156" s="22"/>
      <c r="AS1156" s="22"/>
      <c r="AT1156" s="22"/>
      <c r="AU1156" s="22"/>
      <c r="AV1156" s="22"/>
      <c r="AW1156" s="22"/>
      <c r="AX1156" s="22"/>
      <c r="AY1156" s="22"/>
      <c r="AZ1156" s="22"/>
      <c r="BA1156" s="22"/>
      <c r="BB1156" s="22"/>
      <c r="BC1156" s="22"/>
      <c r="BD1156" s="22"/>
      <c r="BE1156" s="22"/>
      <c r="BF1156" s="22"/>
      <c r="BG1156" s="22"/>
      <c r="BH1156" s="22"/>
      <c r="BI1156" s="22"/>
    </row>
    <row r="1157">
      <c r="A1157" s="25"/>
      <c r="B1157" s="50"/>
      <c r="C1157" s="56"/>
      <c r="D1157" s="120"/>
      <c r="E1157" s="53"/>
      <c r="H1157" s="106"/>
      <c r="I1157" s="72"/>
      <c r="J1157" s="21"/>
      <c r="K1157" s="21"/>
      <c r="L1157" s="21"/>
      <c r="M1157" s="22"/>
      <c r="N1157" s="22"/>
      <c r="O1157" s="22"/>
      <c r="P1157" s="22"/>
      <c r="Q1157" s="22"/>
      <c r="R1157" s="23"/>
      <c r="S1157" s="22"/>
      <c r="T1157" s="22"/>
      <c r="U1157" s="22"/>
      <c r="V1157" s="22"/>
      <c r="W1157" s="24"/>
      <c r="X1157" s="24"/>
      <c r="Y1157" s="22"/>
      <c r="Z1157" s="22"/>
      <c r="AA1157" s="22"/>
      <c r="AB1157" s="22"/>
      <c r="AC1157" s="22"/>
      <c r="AD1157" s="22"/>
      <c r="AE1157" s="22"/>
      <c r="AF1157" s="22"/>
      <c r="AG1157" s="22"/>
      <c r="AH1157" s="22"/>
      <c r="AI1157" s="22"/>
      <c r="AJ1157" s="22"/>
      <c r="AK1157" s="22"/>
      <c r="AL1157" s="22"/>
      <c r="AM1157" s="22"/>
      <c r="AN1157" s="22"/>
      <c r="AO1157" s="22"/>
      <c r="AP1157" s="22"/>
      <c r="AQ1157" s="22"/>
      <c r="AR1157" s="22"/>
      <c r="AS1157" s="22"/>
      <c r="AT1157" s="22"/>
      <c r="AU1157" s="22"/>
      <c r="AV1157" s="22"/>
      <c r="AW1157" s="22"/>
      <c r="AX1157" s="22"/>
      <c r="AY1157" s="22"/>
      <c r="AZ1157" s="22"/>
      <c r="BA1157" s="22"/>
      <c r="BB1157" s="22"/>
      <c r="BC1157" s="22"/>
      <c r="BD1157" s="22"/>
      <c r="BE1157" s="22"/>
      <c r="BF1157" s="22"/>
      <c r="BG1157" s="22"/>
      <c r="BH1157" s="22"/>
      <c r="BI1157" s="22"/>
    </row>
    <row r="1158">
      <c r="A1158" s="25"/>
      <c r="B1158" s="50"/>
      <c r="C1158" s="56"/>
      <c r="D1158" s="120"/>
      <c r="E1158" s="53"/>
      <c r="H1158" s="106"/>
      <c r="I1158" s="72"/>
      <c r="J1158" s="21"/>
      <c r="K1158" s="21"/>
      <c r="L1158" s="21"/>
      <c r="M1158" s="22"/>
      <c r="N1158" s="22"/>
      <c r="O1158" s="22"/>
      <c r="P1158" s="22"/>
      <c r="Q1158" s="22"/>
      <c r="R1158" s="23"/>
      <c r="S1158" s="22"/>
      <c r="T1158" s="22"/>
      <c r="U1158" s="22"/>
      <c r="V1158" s="22"/>
      <c r="W1158" s="24"/>
      <c r="X1158" s="24"/>
      <c r="Y1158" s="22"/>
      <c r="Z1158" s="22"/>
      <c r="AA1158" s="22"/>
      <c r="AB1158" s="22"/>
      <c r="AC1158" s="22"/>
      <c r="AD1158" s="22"/>
      <c r="AE1158" s="22"/>
      <c r="AF1158" s="22"/>
      <c r="AG1158" s="22"/>
      <c r="AH1158" s="22"/>
      <c r="AI1158" s="22"/>
      <c r="AJ1158" s="22"/>
      <c r="AK1158" s="22"/>
      <c r="AL1158" s="22"/>
      <c r="AM1158" s="22"/>
      <c r="AN1158" s="22"/>
      <c r="AO1158" s="22"/>
      <c r="AP1158" s="22"/>
      <c r="AQ1158" s="22"/>
      <c r="AR1158" s="22"/>
      <c r="AS1158" s="22"/>
      <c r="AT1158" s="22"/>
      <c r="AU1158" s="22"/>
      <c r="AV1158" s="22"/>
      <c r="AW1158" s="22"/>
      <c r="AX1158" s="22"/>
      <c r="AY1158" s="22"/>
      <c r="AZ1158" s="22"/>
      <c r="BA1158" s="22"/>
      <c r="BB1158" s="22"/>
      <c r="BC1158" s="22"/>
      <c r="BD1158" s="22"/>
      <c r="BE1158" s="22"/>
      <c r="BF1158" s="22"/>
      <c r="BG1158" s="22"/>
      <c r="BH1158" s="22"/>
      <c r="BI1158" s="22"/>
    </row>
    <row r="1159">
      <c r="A1159" s="25"/>
      <c r="B1159" s="50"/>
      <c r="C1159" s="56"/>
      <c r="D1159" s="120"/>
      <c r="E1159" s="53"/>
      <c r="H1159" s="106"/>
      <c r="I1159" s="72"/>
      <c r="J1159" s="21"/>
      <c r="K1159" s="21"/>
      <c r="L1159" s="21"/>
      <c r="M1159" s="22"/>
      <c r="N1159" s="22"/>
      <c r="O1159" s="22"/>
      <c r="P1159" s="22"/>
      <c r="Q1159" s="22"/>
      <c r="R1159" s="23"/>
      <c r="S1159" s="22"/>
      <c r="T1159" s="22"/>
      <c r="U1159" s="22"/>
      <c r="V1159" s="22"/>
      <c r="W1159" s="24"/>
      <c r="X1159" s="24"/>
      <c r="Y1159" s="22"/>
      <c r="Z1159" s="22"/>
      <c r="AA1159" s="22"/>
      <c r="AB1159" s="22"/>
      <c r="AC1159" s="22"/>
      <c r="AD1159" s="22"/>
      <c r="AE1159" s="22"/>
      <c r="AF1159" s="22"/>
      <c r="AG1159" s="22"/>
      <c r="AH1159" s="22"/>
      <c r="AI1159" s="22"/>
      <c r="AJ1159" s="22"/>
      <c r="AK1159" s="22"/>
      <c r="AL1159" s="22"/>
      <c r="AM1159" s="22"/>
      <c r="AN1159" s="22"/>
      <c r="AO1159" s="22"/>
      <c r="AP1159" s="22"/>
      <c r="AQ1159" s="22"/>
      <c r="AR1159" s="22"/>
      <c r="AS1159" s="22"/>
      <c r="AT1159" s="22"/>
      <c r="AU1159" s="22"/>
      <c r="AV1159" s="22"/>
      <c r="AW1159" s="22"/>
      <c r="AX1159" s="22"/>
      <c r="AY1159" s="22"/>
      <c r="AZ1159" s="22"/>
      <c r="BA1159" s="22"/>
      <c r="BB1159" s="22"/>
      <c r="BC1159" s="22"/>
      <c r="BD1159" s="22"/>
      <c r="BE1159" s="22"/>
      <c r="BF1159" s="22"/>
      <c r="BG1159" s="22"/>
      <c r="BH1159" s="22"/>
      <c r="BI1159" s="22"/>
    </row>
    <row r="1160">
      <c r="A1160" s="25"/>
      <c r="B1160" s="50"/>
      <c r="C1160" s="56"/>
      <c r="D1160" s="120"/>
      <c r="E1160" s="53"/>
      <c r="H1160" s="106"/>
      <c r="I1160" s="72"/>
      <c r="J1160" s="21"/>
      <c r="K1160" s="21"/>
      <c r="L1160" s="21"/>
      <c r="M1160" s="22"/>
      <c r="N1160" s="22"/>
      <c r="O1160" s="22"/>
      <c r="P1160" s="22"/>
      <c r="Q1160" s="22"/>
      <c r="R1160" s="23"/>
      <c r="S1160" s="22"/>
      <c r="T1160" s="22"/>
      <c r="U1160" s="22"/>
      <c r="V1160" s="22"/>
      <c r="W1160" s="24"/>
      <c r="X1160" s="24"/>
      <c r="Y1160" s="22"/>
      <c r="Z1160" s="22"/>
      <c r="AA1160" s="22"/>
      <c r="AB1160" s="22"/>
      <c r="AC1160" s="22"/>
      <c r="AD1160" s="22"/>
      <c r="AE1160" s="22"/>
      <c r="AF1160" s="22"/>
      <c r="AG1160" s="22"/>
      <c r="AH1160" s="22"/>
      <c r="AI1160" s="22"/>
      <c r="AJ1160" s="22"/>
      <c r="AK1160" s="22"/>
      <c r="AL1160" s="22"/>
      <c r="AM1160" s="22"/>
      <c r="AN1160" s="22"/>
      <c r="AO1160" s="22"/>
      <c r="AP1160" s="22"/>
      <c r="AQ1160" s="22"/>
      <c r="AR1160" s="22"/>
      <c r="AS1160" s="22"/>
      <c r="AT1160" s="22"/>
      <c r="AU1160" s="22"/>
      <c r="AV1160" s="22"/>
      <c r="AW1160" s="22"/>
      <c r="AX1160" s="22"/>
      <c r="AY1160" s="22"/>
      <c r="AZ1160" s="22"/>
      <c r="BA1160" s="22"/>
      <c r="BB1160" s="22"/>
      <c r="BC1160" s="22"/>
      <c r="BD1160" s="22"/>
      <c r="BE1160" s="22"/>
      <c r="BF1160" s="22"/>
      <c r="BG1160" s="22"/>
      <c r="BH1160" s="22"/>
      <c r="BI1160" s="22"/>
    </row>
    <row r="1161">
      <c r="A1161" s="25"/>
      <c r="B1161" s="50"/>
      <c r="C1161" s="56"/>
      <c r="D1161" s="120"/>
      <c r="E1161" s="53"/>
      <c r="H1161" s="106"/>
      <c r="I1161" s="72"/>
      <c r="J1161" s="21"/>
      <c r="K1161" s="21"/>
      <c r="L1161" s="21"/>
      <c r="M1161" s="22"/>
      <c r="N1161" s="22"/>
      <c r="O1161" s="22"/>
      <c r="P1161" s="22"/>
      <c r="Q1161" s="22"/>
      <c r="R1161" s="23"/>
      <c r="S1161" s="22"/>
      <c r="T1161" s="22"/>
      <c r="U1161" s="22"/>
      <c r="V1161" s="22"/>
      <c r="W1161" s="24"/>
      <c r="X1161" s="24"/>
      <c r="Y1161" s="22"/>
      <c r="Z1161" s="22"/>
      <c r="AA1161" s="22"/>
      <c r="AB1161" s="22"/>
      <c r="AC1161" s="22"/>
      <c r="AD1161" s="22"/>
      <c r="AE1161" s="22"/>
      <c r="AF1161" s="22"/>
      <c r="AG1161" s="22"/>
      <c r="AH1161" s="22"/>
      <c r="AI1161" s="22"/>
      <c r="AJ1161" s="22"/>
      <c r="AK1161" s="22"/>
      <c r="AL1161" s="22"/>
      <c r="AM1161" s="22"/>
      <c r="AN1161" s="22"/>
      <c r="AO1161" s="22"/>
      <c r="AP1161" s="22"/>
      <c r="AQ1161" s="22"/>
      <c r="AR1161" s="22"/>
      <c r="AS1161" s="22"/>
      <c r="AT1161" s="22"/>
      <c r="AU1161" s="22"/>
      <c r="AV1161" s="22"/>
      <c r="AW1161" s="22"/>
      <c r="AX1161" s="22"/>
      <c r="AY1161" s="22"/>
      <c r="AZ1161" s="22"/>
      <c r="BA1161" s="22"/>
      <c r="BB1161" s="22"/>
      <c r="BC1161" s="22"/>
      <c r="BD1161" s="22"/>
      <c r="BE1161" s="22"/>
      <c r="BF1161" s="22"/>
      <c r="BG1161" s="22"/>
      <c r="BH1161" s="22"/>
      <c r="BI1161" s="22"/>
    </row>
    <row r="1162">
      <c r="A1162" s="25"/>
      <c r="B1162" s="50"/>
      <c r="C1162" s="56"/>
      <c r="D1162" s="120"/>
      <c r="E1162" s="53"/>
      <c r="H1162" s="106"/>
      <c r="I1162" s="72"/>
      <c r="J1162" s="21"/>
      <c r="K1162" s="21"/>
      <c r="L1162" s="21"/>
      <c r="M1162" s="22"/>
      <c r="N1162" s="22"/>
      <c r="O1162" s="22"/>
      <c r="P1162" s="22"/>
      <c r="Q1162" s="22"/>
      <c r="R1162" s="23"/>
      <c r="S1162" s="22"/>
      <c r="T1162" s="22"/>
      <c r="U1162" s="22"/>
      <c r="V1162" s="22"/>
      <c r="W1162" s="24"/>
      <c r="X1162" s="24"/>
      <c r="Y1162" s="22"/>
      <c r="Z1162" s="22"/>
      <c r="AA1162" s="22"/>
      <c r="AB1162" s="22"/>
      <c r="AC1162" s="22"/>
      <c r="AD1162" s="22"/>
      <c r="AE1162" s="22"/>
      <c r="AF1162" s="22"/>
      <c r="AG1162" s="22"/>
      <c r="AH1162" s="22"/>
      <c r="AI1162" s="22"/>
      <c r="AJ1162" s="22"/>
      <c r="AK1162" s="22"/>
      <c r="AL1162" s="22"/>
      <c r="AM1162" s="22"/>
      <c r="AN1162" s="22"/>
      <c r="AO1162" s="22"/>
      <c r="AP1162" s="22"/>
      <c r="AQ1162" s="22"/>
      <c r="AR1162" s="22"/>
      <c r="AS1162" s="22"/>
      <c r="AT1162" s="22"/>
      <c r="AU1162" s="22"/>
      <c r="AV1162" s="22"/>
      <c r="AW1162" s="22"/>
      <c r="AX1162" s="22"/>
      <c r="AY1162" s="22"/>
      <c r="AZ1162" s="22"/>
      <c r="BA1162" s="22"/>
      <c r="BB1162" s="22"/>
      <c r="BC1162" s="22"/>
      <c r="BD1162" s="22"/>
      <c r="BE1162" s="22"/>
      <c r="BF1162" s="22"/>
      <c r="BG1162" s="22"/>
      <c r="BH1162" s="22"/>
      <c r="BI1162" s="22"/>
    </row>
    <row r="1163">
      <c r="A1163" s="25"/>
      <c r="B1163" s="50"/>
      <c r="C1163" s="56"/>
      <c r="D1163" s="120"/>
      <c r="E1163" s="53"/>
      <c r="H1163" s="106"/>
      <c r="I1163" s="72"/>
      <c r="J1163" s="21"/>
      <c r="K1163" s="21"/>
      <c r="L1163" s="21"/>
      <c r="M1163" s="22"/>
      <c r="N1163" s="22"/>
      <c r="O1163" s="22"/>
      <c r="P1163" s="22"/>
      <c r="Q1163" s="22"/>
      <c r="R1163" s="23"/>
      <c r="S1163" s="22"/>
      <c r="T1163" s="22"/>
      <c r="U1163" s="22"/>
      <c r="V1163" s="22"/>
      <c r="W1163" s="24"/>
      <c r="X1163" s="24"/>
      <c r="Y1163" s="22"/>
      <c r="Z1163" s="22"/>
      <c r="AA1163" s="22"/>
      <c r="AB1163" s="22"/>
      <c r="AC1163" s="22"/>
      <c r="AD1163" s="22"/>
      <c r="AE1163" s="22"/>
      <c r="AF1163" s="22"/>
      <c r="AG1163" s="22"/>
      <c r="AH1163" s="22"/>
      <c r="AI1163" s="22"/>
      <c r="AJ1163" s="22"/>
      <c r="AK1163" s="22"/>
      <c r="AL1163" s="22"/>
      <c r="AM1163" s="22"/>
      <c r="AN1163" s="22"/>
      <c r="AO1163" s="22"/>
      <c r="AP1163" s="22"/>
      <c r="AQ1163" s="22"/>
      <c r="AR1163" s="22"/>
      <c r="AS1163" s="22"/>
      <c r="AT1163" s="22"/>
      <c r="AU1163" s="22"/>
      <c r="AV1163" s="22"/>
      <c r="AW1163" s="22"/>
      <c r="AX1163" s="22"/>
      <c r="AY1163" s="22"/>
      <c r="AZ1163" s="22"/>
      <c r="BA1163" s="22"/>
      <c r="BB1163" s="22"/>
      <c r="BC1163" s="22"/>
      <c r="BD1163" s="22"/>
      <c r="BE1163" s="22"/>
      <c r="BF1163" s="22"/>
      <c r="BG1163" s="22"/>
      <c r="BH1163" s="22"/>
      <c r="BI1163" s="22"/>
    </row>
    <row r="1164">
      <c r="A1164" s="25"/>
      <c r="B1164" s="50"/>
      <c r="C1164" s="56"/>
      <c r="D1164" s="120"/>
      <c r="E1164" s="53"/>
      <c r="H1164" s="106"/>
      <c r="I1164" s="72"/>
      <c r="J1164" s="21"/>
      <c r="K1164" s="21"/>
      <c r="L1164" s="21"/>
      <c r="M1164" s="22"/>
      <c r="N1164" s="22"/>
      <c r="O1164" s="22"/>
      <c r="P1164" s="22"/>
      <c r="Q1164" s="22"/>
      <c r="R1164" s="23"/>
      <c r="S1164" s="22"/>
      <c r="T1164" s="22"/>
      <c r="U1164" s="22"/>
      <c r="V1164" s="22"/>
      <c r="W1164" s="24"/>
      <c r="X1164" s="24"/>
      <c r="Y1164" s="22"/>
      <c r="Z1164" s="22"/>
      <c r="AA1164" s="22"/>
      <c r="AB1164" s="22"/>
      <c r="AC1164" s="22"/>
      <c r="AD1164" s="22"/>
      <c r="AE1164" s="22"/>
      <c r="AF1164" s="22"/>
      <c r="AG1164" s="22"/>
      <c r="AH1164" s="22"/>
      <c r="AI1164" s="22"/>
      <c r="AJ1164" s="22"/>
      <c r="AK1164" s="22"/>
      <c r="AL1164" s="22"/>
      <c r="AM1164" s="22"/>
      <c r="AN1164" s="22"/>
      <c r="AO1164" s="22"/>
      <c r="AP1164" s="22"/>
      <c r="AQ1164" s="22"/>
      <c r="AR1164" s="22"/>
      <c r="AS1164" s="22"/>
      <c r="AT1164" s="22"/>
      <c r="AU1164" s="22"/>
      <c r="AV1164" s="22"/>
      <c r="AW1164" s="22"/>
      <c r="AX1164" s="22"/>
      <c r="AY1164" s="22"/>
      <c r="AZ1164" s="22"/>
      <c r="BA1164" s="22"/>
      <c r="BB1164" s="22"/>
      <c r="BC1164" s="22"/>
      <c r="BD1164" s="22"/>
      <c r="BE1164" s="22"/>
      <c r="BF1164" s="22"/>
      <c r="BG1164" s="22"/>
      <c r="BH1164" s="22"/>
      <c r="BI1164" s="22"/>
    </row>
    <row r="1165">
      <c r="A1165" s="25"/>
      <c r="B1165" s="50"/>
      <c r="C1165" s="56"/>
      <c r="D1165" s="120"/>
      <c r="E1165" s="53"/>
      <c r="H1165" s="106"/>
      <c r="I1165" s="72"/>
      <c r="J1165" s="21"/>
      <c r="K1165" s="21"/>
      <c r="L1165" s="21"/>
      <c r="M1165" s="22"/>
      <c r="N1165" s="22"/>
      <c r="O1165" s="22"/>
      <c r="P1165" s="22"/>
      <c r="Q1165" s="22"/>
      <c r="R1165" s="23"/>
      <c r="S1165" s="22"/>
      <c r="T1165" s="22"/>
      <c r="U1165" s="22"/>
      <c r="V1165" s="22"/>
      <c r="W1165" s="24"/>
      <c r="X1165" s="24"/>
      <c r="Y1165" s="22"/>
      <c r="Z1165" s="22"/>
      <c r="AA1165" s="22"/>
      <c r="AB1165" s="22"/>
      <c r="AC1165" s="22"/>
      <c r="AD1165" s="22"/>
      <c r="AE1165" s="22"/>
      <c r="AF1165" s="22"/>
      <c r="AG1165" s="22"/>
      <c r="AH1165" s="22"/>
      <c r="AI1165" s="22"/>
      <c r="AJ1165" s="22"/>
      <c r="AK1165" s="22"/>
      <c r="AL1165" s="22"/>
      <c r="AM1165" s="22"/>
      <c r="AN1165" s="22"/>
      <c r="AO1165" s="22"/>
      <c r="AP1165" s="22"/>
      <c r="AQ1165" s="22"/>
      <c r="AR1165" s="22"/>
      <c r="AS1165" s="22"/>
      <c r="AT1165" s="22"/>
      <c r="AU1165" s="22"/>
      <c r="AV1165" s="22"/>
      <c r="AW1165" s="22"/>
      <c r="AX1165" s="22"/>
      <c r="AY1165" s="22"/>
      <c r="AZ1165" s="22"/>
      <c r="BA1165" s="22"/>
      <c r="BB1165" s="22"/>
      <c r="BC1165" s="22"/>
      <c r="BD1165" s="22"/>
      <c r="BE1165" s="22"/>
      <c r="BF1165" s="22"/>
      <c r="BG1165" s="22"/>
      <c r="BH1165" s="22"/>
      <c r="BI1165" s="22"/>
    </row>
    <row r="1166">
      <c r="A1166" s="25"/>
      <c r="B1166" s="50"/>
      <c r="C1166" s="56"/>
      <c r="D1166" s="120"/>
      <c r="E1166" s="53"/>
      <c r="H1166" s="106"/>
      <c r="I1166" s="72"/>
      <c r="J1166" s="21"/>
      <c r="K1166" s="21"/>
      <c r="L1166" s="21"/>
      <c r="M1166" s="22"/>
      <c r="N1166" s="22"/>
      <c r="O1166" s="22"/>
      <c r="P1166" s="22"/>
      <c r="Q1166" s="22"/>
      <c r="R1166" s="23"/>
      <c r="S1166" s="22"/>
      <c r="T1166" s="22"/>
      <c r="U1166" s="22"/>
      <c r="V1166" s="22"/>
      <c r="W1166" s="24"/>
      <c r="X1166" s="24"/>
      <c r="Y1166" s="22"/>
      <c r="Z1166" s="22"/>
      <c r="AA1166" s="22"/>
      <c r="AB1166" s="22"/>
      <c r="AC1166" s="22"/>
      <c r="AD1166" s="22"/>
      <c r="AE1166" s="22"/>
      <c r="AF1166" s="22"/>
      <c r="AG1166" s="22"/>
      <c r="AH1166" s="22"/>
      <c r="AI1166" s="22"/>
      <c r="AJ1166" s="22"/>
      <c r="AK1166" s="22"/>
      <c r="AL1166" s="22"/>
      <c r="AM1166" s="22"/>
      <c r="AN1166" s="22"/>
      <c r="AO1166" s="22"/>
      <c r="AP1166" s="22"/>
      <c r="AQ1166" s="22"/>
      <c r="AR1166" s="22"/>
      <c r="AS1166" s="22"/>
      <c r="AT1166" s="22"/>
      <c r="AU1166" s="22"/>
      <c r="AV1166" s="22"/>
      <c r="AW1166" s="22"/>
      <c r="AX1166" s="22"/>
      <c r="AY1166" s="22"/>
      <c r="AZ1166" s="22"/>
      <c r="BA1166" s="22"/>
      <c r="BB1166" s="22"/>
      <c r="BC1166" s="22"/>
      <c r="BD1166" s="22"/>
      <c r="BE1166" s="22"/>
      <c r="BF1166" s="22"/>
      <c r="BG1166" s="22"/>
      <c r="BH1166" s="22"/>
      <c r="BI1166" s="22"/>
    </row>
    <row r="1167">
      <c r="A1167" s="25"/>
      <c r="B1167" s="50"/>
      <c r="C1167" s="56"/>
      <c r="D1167" s="120"/>
      <c r="E1167" s="53"/>
      <c r="H1167" s="106"/>
      <c r="I1167" s="72"/>
      <c r="J1167" s="21"/>
      <c r="K1167" s="21"/>
      <c r="L1167" s="21"/>
      <c r="M1167" s="22"/>
      <c r="N1167" s="22"/>
      <c r="O1167" s="22"/>
      <c r="P1167" s="22"/>
      <c r="Q1167" s="22"/>
      <c r="R1167" s="23"/>
      <c r="S1167" s="22"/>
      <c r="T1167" s="22"/>
      <c r="U1167" s="22"/>
      <c r="V1167" s="22"/>
      <c r="W1167" s="24"/>
      <c r="X1167" s="24"/>
      <c r="Y1167" s="22"/>
      <c r="Z1167" s="22"/>
      <c r="AA1167" s="22"/>
      <c r="AB1167" s="22"/>
      <c r="AC1167" s="22"/>
      <c r="AD1167" s="22"/>
      <c r="AE1167" s="22"/>
      <c r="AF1167" s="22"/>
      <c r="AG1167" s="22"/>
      <c r="AH1167" s="22"/>
      <c r="AI1167" s="22"/>
      <c r="AJ1167" s="22"/>
      <c r="AK1167" s="22"/>
      <c r="AL1167" s="22"/>
      <c r="AM1167" s="22"/>
      <c r="AN1167" s="22"/>
      <c r="AO1167" s="22"/>
      <c r="AP1167" s="22"/>
      <c r="AQ1167" s="22"/>
      <c r="AR1167" s="22"/>
      <c r="AS1167" s="22"/>
      <c r="AT1167" s="22"/>
      <c r="AU1167" s="22"/>
      <c r="AV1167" s="22"/>
      <c r="AW1167" s="22"/>
      <c r="AX1167" s="22"/>
      <c r="AY1167" s="22"/>
      <c r="AZ1167" s="22"/>
      <c r="BA1167" s="22"/>
      <c r="BB1167" s="22"/>
      <c r="BC1167" s="22"/>
      <c r="BD1167" s="22"/>
      <c r="BE1167" s="22"/>
      <c r="BF1167" s="22"/>
      <c r="BG1167" s="22"/>
      <c r="BH1167" s="22"/>
      <c r="BI1167" s="22"/>
    </row>
    <row r="1168">
      <c r="A1168" s="25"/>
      <c r="B1168" s="50"/>
      <c r="C1168" s="56"/>
      <c r="D1168" s="120"/>
      <c r="E1168" s="53"/>
      <c r="H1168" s="106"/>
      <c r="I1168" s="72"/>
      <c r="J1168" s="21"/>
      <c r="K1168" s="21"/>
      <c r="L1168" s="21"/>
      <c r="M1168" s="22"/>
      <c r="N1168" s="22"/>
      <c r="O1168" s="22"/>
      <c r="P1168" s="22"/>
      <c r="Q1168" s="22"/>
      <c r="R1168" s="23"/>
      <c r="S1168" s="22"/>
      <c r="T1168" s="22"/>
      <c r="U1168" s="22"/>
      <c r="V1168" s="22"/>
      <c r="W1168" s="24"/>
      <c r="X1168" s="24"/>
      <c r="Y1168" s="22"/>
      <c r="Z1168" s="22"/>
      <c r="AA1168" s="22"/>
      <c r="AB1168" s="22"/>
      <c r="AC1168" s="22"/>
      <c r="AD1168" s="22"/>
      <c r="AE1168" s="22"/>
      <c r="AF1168" s="22"/>
      <c r="AG1168" s="22"/>
      <c r="AH1168" s="22"/>
      <c r="AI1168" s="22"/>
      <c r="AJ1168" s="22"/>
      <c r="AK1168" s="22"/>
      <c r="AL1168" s="22"/>
      <c r="AM1168" s="22"/>
      <c r="AN1168" s="22"/>
      <c r="AO1168" s="22"/>
      <c r="AP1168" s="22"/>
      <c r="AQ1168" s="22"/>
      <c r="AR1168" s="22"/>
      <c r="AS1168" s="22"/>
      <c r="AT1168" s="22"/>
      <c r="AU1168" s="22"/>
      <c r="AV1168" s="22"/>
      <c r="AW1168" s="22"/>
      <c r="AX1168" s="22"/>
      <c r="AY1168" s="22"/>
      <c r="AZ1168" s="22"/>
      <c r="BA1168" s="22"/>
      <c r="BB1168" s="22"/>
      <c r="BC1168" s="22"/>
      <c r="BD1168" s="22"/>
      <c r="BE1168" s="22"/>
      <c r="BF1168" s="22"/>
      <c r="BG1168" s="22"/>
      <c r="BH1168" s="22"/>
      <c r="BI1168" s="22"/>
    </row>
    <row r="1169">
      <c r="A1169" s="25"/>
      <c r="B1169" s="50"/>
      <c r="C1169" s="56"/>
      <c r="D1169" s="120"/>
      <c r="E1169" s="53"/>
      <c r="H1169" s="106"/>
      <c r="I1169" s="72"/>
      <c r="J1169" s="21"/>
      <c r="K1169" s="21"/>
      <c r="L1169" s="21"/>
      <c r="M1169" s="22"/>
      <c r="N1169" s="22"/>
      <c r="O1169" s="22"/>
      <c r="P1169" s="22"/>
      <c r="Q1169" s="22"/>
      <c r="R1169" s="23"/>
      <c r="S1169" s="22"/>
      <c r="T1169" s="22"/>
      <c r="U1169" s="22"/>
      <c r="V1169" s="22"/>
      <c r="W1169" s="24"/>
      <c r="X1169" s="24"/>
      <c r="Y1169" s="22"/>
      <c r="Z1169" s="22"/>
      <c r="AA1169" s="22"/>
      <c r="AB1169" s="22"/>
      <c r="AC1169" s="22"/>
      <c r="AD1169" s="22"/>
      <c r="AE1169" s="22"/>
      <c r="AF1169" s="22"/>
      <c r="AG1169" s="22"/>
      <c r="AH1169" s="22"/>
      <c r="AI1169" s="22"/>
      <c r="AJ1169" s="22"/>
      <c r="AK1169" s="22"/>
      <c r="AL1169" s="22"/>
      <c r="AM1169" s="22"/>
      <c r="AN1169" s="22"/>
      <c r="AO1169" s="22"/>
      <c r="AP1169" s="22"/>
      <c r="AQ1169" s="22"/>
      <c r="AR1169" s="22"/>
      <c r="AS1169" s="22"/>
      <c r="AT1169" s="22"/>
      <c r="AU1169" s="22"/>
      <c r="AV1169" s="22"/>
      <c r="AW1169" s="22"/>
      <c r="AX1169" s="22"/>
      <c r="AY1169" s="22"/>
      <c r="AZ1169" s="22"/>
      <c r="BA1169" s="22"/>
      <c r="BB1169" s="22"/>
      <c r="BC1169" s="22"/>
      <c r="BD1169" s="22"/>
      <c r="BE1169" s="22"/>
      <c r="BF1169" s="22"/>
      <c r="BG1169" s="22"/>
      <c r="BH1169" s="22"/>
      <c r="BI1169" s="22"/>
    </row>
    <row r="1170">
      <c r="A1170" s="25"/>
      <c r="B1170" s="50"/>
      <c r="C1170" s="56"/>
      <c r="D1170" s="120"/>
      <c r="E1170" s="53"/>
      <c r="H1170" s="106"/>
      <c r="I1170" s="72"/>
      <c r="J1170" s="21"/>
      <c r="K1170" s="21"/>
      <c r="L1170" s="21"/>
      <c r="M1170" s="22"/>
      <c r="N1170" s="22"/>
      <c r="O1170" s="22"/>
      <c r="P1170" s="22"/>
      <c r="Q1170" s="22"/>
      <c r="R1170" s="23"/>
      <c r="S1170" s="22"/>
      <c r="T1170" s="22"/>
      <c r="U1170" s="22"/>
      <c r="V1170" s="22"/>
      <c r="W1170" s="24"/>
      <c r="X1170" s="24"/>
      <c r="Y1170" s="22"/>
      <c r="Z1170" s="22"/>
      <c r="AA1170" s="22"/>
      <c r="AB1170" s="22"/>
      <c r="AC1170" s="22"/>
      <c r="AD1170" s="22"/>
      <c r="AE1170" s="22"/>
      <c r="AF1170" s="22"/>
      <c r="AG1170" s="22"/>
      <c r="AH1170" s="22"/>
      <c r="AI1170" s="22"/>
      <c r="AJ1170" s="22"/>
      <c r="AK1170" s="22"/>
      <c r="AL1170" s="22"/>
      <c r="AM1170" s="22"/>
      <c r="AN1170" s="22"/>
      <c r="AO1170" s="22"/>
      <c r="AP1170" s="22"/>
      <c r="AQ1170" s="22"/>
      <c r="AR1170" s="22"/>
      <c r="AS1170" s="22"/>
      <c r="AT1170" s="22"/>
      <c r="AU1170" s="22"/>
      <c r="AV1170" s="22"/>
      <c r="AW1170" s="22"/>
      <c r="AX1170" s="22"/>
      <c r="AY1170" s="22"/>
      <c r="AZ1170" s="22"/>
      <c r="BA1170" s="22"/>
      <c r="BB1170" s="22"/>
      <c r="BC1170" s="22"/>
      <c r="BD1170" s="22"/>
      <c r="BE1170" s="22"/>
      <c r="BF1170" s="22"/>
      <c r="BG1170" s="22"/>
      <c r="BH1170" s="22"/>
      <c r="BI1170" s="22"/>
    </row>
    <row r="1171">
      <c r="A1171" s="25"/>
      <c r="B1171" s="50"/>
      <c r="C1171" s="56"/>
      <c r="D1171" s="120"/>
      <c r="E1171" s="53"/>
      <c r="H1171" s="106"/>
      <c r="I1171" s="72"/>
      <c r="J1171" s="21"/>
      <c r="K1171" s="21"/>
      <c r="L1171" s="21"/>
      <c r="M1171" s="22"/>
      <c r="N1171" s="22"/>
      <c r="O1171" s="22"/>
      <c r="P1171" s="22"/>
      <c r="Q1171" s="22"/>
      <c r="R1171" s="23"/>
      <c r="S1171" s="22"/>
      <c r="T1171" s="22"/>
      <c r="U1171" s="22"/>
      <c r="V1171" s="22"/>
      <c r="W1171" s="24"/>
      <c r="X1171" s="24"/>
      <c r="Y1171" s="22"/>
      <c r="Z1171" s="22"/>
      <c r="AA1171" s="22"/>
      <c r="AB1171" s="22"/>
      <c r="AC1171" s="22"/>
      <c r="AD1171" s="22"/>
      <c r="AE1171" s="22"/>
      <c r="AF1171" s="22"/>
      <c r="AG1171" s="22"/>
      <c r="AH1171" s="22"/>
      <c r="AI1171" s="22"/>
      <c r="AJ1171" s="22"/>
      <c r="AK1171" s="22"/>
      <c r="AL1171" s="22"/>
      <c r="AM1171" s="22"/>
      <c r="AN1171" s="22"/>
      <c r="AO1171" s="22"/>
      <c r="AP1171" s="22"/>
      <c r="AQ1171" s="22"/>
      <c r="AR1171" s="22"/>
      <c r="AS1171" s="22"/>
      <c r="AT1171" s="22"/>
      <c r="AU1171" s="22"/>
      <c r="AV1171" s="22"/>
      <c r="AW1171" s="22"/>
      <c r="AX1171" s="22"/>
      <c r="AY1171" s="22"/>
      <c r="AZ1171" s="22"/>
      <c r="BA1171" s="22"/>
      <c r="BB1171" s="22"/>
      <c r="BC1171" s="22"/>
      <c r="BD1171" s="22"/>
      <c r="BE1171" s="22"/>
      <c r="BF1171" s="22"/>
      <c r="BG1171" s="22"/>
      <c r="BH1171" s="22"/>
      <c r="BI1171" s="22"/>
    </row>
    <row r="1172">
      <c r="A1172" s="25"/>
      <c r="B1172" s="50"/>
      <c r="C1172" s="56"/>
      <c r="D1172" s="120"/>
      <c r="E1172" s="53"/>
      <c r="H1172" s="106"/>
      <c r="I1172" s="72"/>
      <c r="J1172" s="21"/>
      <c r="K1172" s="21"/>
      <c r="L1172" s="21"/>
      <c r="M1172" s="22"/>
      <c r="N1172" s="22"/>
      <c r="O1172" s="22"/>
      <c r="P1172" s="22"/>
      <c r="Q1172" s="22"/>
      <c r="R1172" s="23"/>
      <c r="S1172" s="22"/>
      <c r="T1172" s="22"/>
      <c r="U1172" s="22"/>
      <c r="V1172" s="22"/>
      <c r="W1172" s="24"/>
      <c r="X1172" s="24"/>
      <c r="Y1172" s="22"/>
      <c r="Z1172" s="22"/>
      <c r="AA1172" s="22"/>
      <c r="AB1172" s="22"/>
      <c r="AC1172" s="22"/>
      <c r="AD1172" s="22"/>
      <c r="AE1172" s="22"/>
      <c r="AF1172" s="22"/>
      <c r="AG1172" s="22"/>
      <c r="AH1172" s="22"/>
      <c r="AI1172" s="22"/>
      <c r="AJ1172" s="22"/>
      <c r="AK1172" s="22"/>
      <c r="AL1172" s="22"/>
      <c r="AM1172" s="22"/>
      <c r="AN1172" s="22"/>
      <c r="AO1172" s="22"/>
      <c r="AP1172" s="22"/>
      <c r="AQ1172" s="22"/>
      <c r="AR1172" s="22"/>
      <c r="AS1172" s="22"/>
      <c r="AT1172" s="22"/>
      <c r="AU1172" s="22"/>
      <c r="AV1172" s="22"/>
      <c r="AW1172" s="22"/>
      <c r="AX1172" s="22"/>
      <c r="AY1172" s="22"/>
      <c r="AZ1172" s="22"/>
      <c r="BA1172" s="22"/>
      <c r="BB1172" s="22"/>
      <c r="BC1172" s="22"/>
      <c r="BD1172" s="22"/>
      <c r="BE1172" s="22"/>
      <c r="BF1172" s="22"/>
      <c r="BG1172" s="22"/>
      <c r="BH1172" s="22"/>
      <c r="BI1172" s="22"/>
    </row>
    <row r="1173">
      <c r="A1173" s="25"/>
      <c r="B1173" s="50"/>
      <c r="C1173" s="56"/>
      <c r="D1173" s="120"/>
      <c r="E1173" s="53"/>
      <c r="H1173" s="106"/>
      <c r="I1173" s="72"/>
      <c r="J1173" s="21"/>
      <c r="K1173" s="21"/>
      <c r="L1173" s="21"/>
      <c r="M1173" s="22"/>
      <c r="N1173" s="22"/>
      <c r="O1173" s="22"/>
      <c r="P1173" s="22"/>
      <c r="Q1173" s="22"/>
      <c r="R1173" s="23"/>
      <c r="S1173" s="22"/>
      <c r="T1173" s="22"/>
      <c r="U1173" s="22"/>
      <c r="V1173" s="22"/>
      <c r="W1173" s="24"/>
      <c r="X1173" s="24"/>
      <c r="Y1173" s="22"/>
      <c r="Z1173" s="22"/>
      <c r="AA1173" s="22"/>
      <c r="AB1173" s="22"/>
      <c r="AC1173" s="22"/>
      <c r="AD1173" s="22"/>
      <c r="AE1173" s="22"/>
      <c r="AF1173" s="22"/>
      <c r="AG1173" s="22"/>
      <c r="AH1173" s="22"/>
      <c r="AI1173" s="22"/>
      <c r="AJ1173" s="22"/>
      <c r="AK1173" s="22"/>
      <c r="AL1173" s="22"/>
      <c r="AM1173" s="22"/>
      <c r="AN1173" s="22"/>
      <c r="AO1173" s="22"/>
      <c r="AP1173" s="22"/>
      <c r="AQ1173" s="22"/>
      <c r="AR1173" s="22"/>
      <c r="AS1173" s="22"/>
      <c r="AT1173" s="22"/>
      <c r="AU1173" s="22"/>
      <c r="AV1173" s="22"/>
      <c r="AW1173" s="22"/>
      <c r="AX1173" s="22"/>
      <c r="AY1173" s="22"/>
      <c r="AZ1173" s="22"/>
      <c r="BA1173" s="22"/>
      <c r="BB1173" s="22"/>
      <c r="BC1173" s="22"/>
      <c r="BD1173" s="22"/>
      <c r="BE1173" s="22"/>
      <c r="BF1173" s="22"/>
      <c r="BG1173" s="22"/>
      <c r="BH1173" s="22"/>
      <c r="BI1173" s="22"/>
    </row>
    <row r="1174">
      <c r="A1174" s="25"/>
      <c r="B1174" s="50"/>
      <c r="C1174" s="56"/>
      <c r="D1174" s="120"/>
      <c r="E1174" s="53"/>
      <c r="H1174" s="106"/>
      <c r="I1174" s="72"/>
      <c r="J1174" s="21"/>
      <c r="K1174" s="21"/>
      <c r="L1174" s="21"/>
      <c r="M1174" s="22"/>
      <c r="N1174" s="22"/>
      <c r="O1174" s="22"/>
      <c r="P1174" s="22"/>
      <c r="Q1174" s="22"/>
      <c r="R1174" s="23"/>
      <c r="S1174" s="22"/>
      <c r="T1174" s="22"/>
      <c r="U1174" s="22"/>
      <c r="V1174" s="22"/>
      <c r="W1174" s="24"/>
      <c r="X1174" s="24"/>
      <c r="Y1174" s="22"/>
      <c r="Z1174" s="22"/>
      <c r="AA1174" s="22"/>
      <c r="AB1174" s="22"/>
      <c r="AC1174" s="22"/>
      <c r="AD1174" s="22"/>
      <c r="AE1174" s="22"/>
      <c r="AF1174" s="22"/>
      <c r="AG1174" s="22"/>
      <c r="AH1174" s="22"/>
      <c r="AI1174" s="22"/>
      <c r="AJ1174" s="22"/>
      <c r="AK1174" s="22"/>
      <c r="AL1174" s="22"/>
      <c r="AM1174" s="22"/>
      <c r="AN1174" s="22"/>
      <c r="AO1174" s="22"/>
      <c r="AP1174" s="22"/>
      <c r="AQ1174" s="22"/>
      <c r="AR1174" s="22"/>
      <c r="AS1174" s="22"/>
      <c r="AT1174" s="22"/>
      <c r="AU1174" s="22"/>
      <c r="AV1174" s="22"/>
      <c r="AW1174" s="22"/>
      <c r="AX1174" s="22"/>
      <c r="AY1174" s="22"/>
      <c r="AZ1174" s="22"/>
      <c r="BA1174" s="22"/>
      <c r="BB1174" s="22"/>
      <c r="BC1174" s="22"/>
      <c r="BD1174" s="22"/>
      <c r="BE1174" s="22"/>
      <c r="BF1174" s="22"/>
      <c r="BG1174" s="22"/>
      <c r="BH1174" s="22"/>
      <c r="BI1174" s="22"/>
    </row>
    <row r="1175">
      <c r="A1175" s="25"/>
      <c r="B1175" s="50"/>
      <c r="C1175" s="56"/>
      <c r="D1175" s="120"/>
      <c r="E1175" s="53"/>
      <c r="H1175" s="106"/>
      <c r="I1175" s="72"/>
      <c r="J1175" s="21"/>
      <c r="K1175" s="21"/>
      <c r="L1175" s="21"/>
      <c r="M1175" s="22"/>
      <c r="N1175" s="22"/>
      <c r="O1175" s="22"/>
      <c r="P1175" s="22"/>
      <c r="Q1175" s="22"/>
      <c r="R1175" s="23"/>
      <c r="S1175" s="22"/>
      <c r="T1175" s="22"/>
      <c r="U1175" s="22"/>
      <c r="V1175" s="22"/>
      <c r="W1175" s="24"/>
      <c r="X1175" s="24"/>
      <c r="Y1175" s="22"/>
      <c r="Z1175" s="22"/>
      <c r="AA1175" s="22"/>
      <c r="AB1175" s="22"/>
      <c r="AC1175" s="22"/>
      <c r="AD1175" s="22"/>
      <c r="AE1175" s="22"/>
      <c r="AF1175" s="22"/>
      <c r="AG1175" s="22"/>
      <c r="AH1175" s="22"/>
      <c r="AI1175" s="22"/>
      <c r="AJ1175" s="22"/>
      <c r="AK1175" s="22"/>
      <c r="AL1175" s="22"/>
      <c r="AM1175" s="22"/>
      <c r="AN1175" s="22"/>
      <c r="AO1175" s="22"/>
      <c r="AP1175" s="22"/>
      <c r="AQ1175" s="22"/>
      <c r="AR1175" s="22"/>
      <c r="AS1175" s="22"/>
      <c r="AT1175" s="22"/>
      <c r="AU1175" s="22"/>
      <c r="AV1175" s="22"/>
      <c r="AW1175" s="22"/>
      <c r="AX1175" s="22"/>
      <c r="AY1175" s="22"/>
      <c r="AZ1175" s="22"/>
      <c r="BA1175" s="22"/>
      <c r="BB1175" s="22"/>
      <c r="BC1175" s="22"/>
      <c r="BD1175" s="22"/>
      <c r="BE1175" s="22"/>
      <c r="BF1175" s="22"/>
      <c r="BG1175" s="22"/>
      <c r="BH1175" s="22"/>
      <c r="BI1175" s="22"/>
    </row>
    <row r="1176">
      <c r="A1176" s="25"/>
      <c r="B1176" s="50"/>
      <c r="C1176" s="56"/>
      <c r="D1176" s="120"/>
      <c r="E1176" s="53"/>
      <c r="H1176" s="106"/>
      <c r="I1176" s="72"/>
      <c r="J1176" s="21"/>
      <c r="K1176" s="21"/>
      <c r="L1176" s="21"/>
      <c r="M1176" s="22"/>
      <c r="N1176" s="22"/>
      <c r="O1176" s="22"/>
      <c r="P1176" s="22"/>
      <c r="Q1176" s="22"/>
      <c r="R1176" s="23"/>
      <c r="S1176" s="22"/>
      <c r="T1176" s="22"/>
      <c r="U1176" s="22"/>
      <c r="V1176" s="22"/>
      <c r="W1176" s="24"/>
      <c r="X1176" s="24"/>
      <c r="Y1176" s="22"/>
      <c r="Z1176" s="22"/>
      <c r="AA1176" s="22"/>
      <c r="AB1176" s="22"/>
      <c r="AC1176" s="22"/>
      <c r="AD1176" s="22"/>
      <c r="AE1176" s="22"/>
      <c r="AF1176" s="22"/>
      <c r="AG1176" s="22"/>
      <c r="AH1176" s="22"/>
      <c r="AI1176" s="22"/>
      <c r="AJ1176" s="22"/>
      <c r="AK1176" s="22"/>
      <c r="AL1176" s="22"/>
      <c r="AM1176" s="22"/>
      <c r="AN1176" s="22"/>
      <c r="AO1176" s="22"/>
      <c r="AP1176" s="22"/>
      <c r="AQ1176" s="22"/>
      <c r="AR1176" s="22"/>
      <c r="AS1176" s="22"/>
      <c r="AT1176" s="22"/>
      <c r="AU1176" s="22"/>
      <c r="AV1176" s="22"/>
      <c r="AW1176" s="22"/>
      <c r="AX1176" s="22"/>
      <c r="AY1176" s="22"/>
      <c r="AZ1176" s="22"/>
      <c r="BA1176" s="22"/>
      <c r="BB1176" s="22"/>
      <c r="BC1176" s="22"/>
      <c r="BD1176" s="22"/>
      <c r="BE1176" s="22"/>
      <c r="BF1176" s="22"/>
      <c r="BG1176" s="22"/>
      <c r="BH1176" s="22"/>
      <c r="BI1176" s="22"/>
    </row>
    <row r="1177">
      <c r="A1177" s="25"/>
      <c r="B1177" s="50"/>
      <c r="C1177" s="56"/>
      <c r="D1177" s="120"/>
      <c r="E1177" s="53"/>
      <c r="H1177" s="106"/>
      <c r="I1177" s="72"/>
      <c r="J1177" s="21"/>
      <c r="K1177" s="21"/>
      <c r="L1177" s="21"/>
      <c r="M1177" s="22"/>
      <c r="N1177" s="22"/>
      <c r="O1177" s="22"/>
      <c r="P1177" s="22"/>
      <c r="Q1177" s="22"/>
      <c r="R1177" s="23"/>
      <c r="S1177" s="22"/>
      <c r="T1177" s="22"/>
      <c r="U1177" s="22"/>
      <c r="V1177" s="22"/>
      <c r="W1177" s="24"/>
      <c r="X1177" s="24"/>
      <c r="Y1177" s="22"/>
      <c r="Z1177" s="22"/>
      <c r="AA1177" s="22"/>
      <c r="AB1177" s="22"/>
      <c r="AC1177" s="22"/>
      <c r="AD1177" s="22"/>
      <c r="AE1177" s="22"/>
      <c r="AF1177" s="22"/>
      <c r="AG1177" s="22"/>
      <c r="AH1177" s="22"/>
      <c r="AI1177" s="22"/>
      <c r="AJ1177" s="22"/>
      <c r="AK1177" s="22"/>
      <c r="AL1177" s="22"/>
      <c r="AM1177" s="22"/>
      <c r="AN1177" s="22"/>
      <c r="AO1177" s="22"/>
      <c r="AP1177" s="22"/>
      <c r="AQ1177" s="22"/>
      <c r="AR1177" s="22"/>
      <c r="AS1177" s="22"/>
      <c r="AT1177" s="22"/>
      <c r="AU1177" s="22"/>
      <c r="AV1177" s="22"/>
      <c r="AW1177" s="22"/>
      <c r="AX1177" s="22"/>
      <c r="AY1177" s="22"/>
      <c r="AZ1177" s="22"/>
      <c r="BA1177" s="22"/>
      <c r="BB1177" s="22"/>
      <c r="BC1177" s="22"/>
      <c r="BD1177" s="22"/>
      <c r="BE1177" s="22"/>
      <c r="BF1177" s="22"/>
      <c r="BG1177" s="22"/>
      <c r="BH1177" s="22"/>
      <c r="BI1177" s="22"/>
    </row>
    <row r="1178">
      <c r="A1178" s="25"/>
      <c r="B1178" s="50"/>
      <c r="C1178" s="56"/>
      <c r="D1178" s="120"/>
      <c r="E1178" s="53"/>
      <c r="H1178" s="106"/>
      <c r="I1178" s="72"/>
      <c r="J1178" s="21"/>
      <c r="K1178" s="21"/>
      <c r="L1178" s="21"/>
      <c r="M1178" s="22"/>
      <c r="N1178" s="22"/>
      <c r="O1178" s="22"/>
      <c r="P1178" s="22"/>
      <c r="Q1178" s="22"/>
      <c r="R1178" s="23"/>
      <c r="S1178" s="22"/>
      <c r="T1178" s="22"/>
      <c r="U1178" s="22"/>
      <c r="V1178" s="22"/>
      <c r="W1178" s="24"/>
      <c r="X1178" s="24"/>
      <c r="Y1178" s="22"/>
      <c r="Z1178" s="22"/>
      <c r="AA1178" s="22"/>
      <c r="AB1178" s="22"/>
      <c r="AC1178" s="22"/>
      <c r="AD1178" s="22"/>
      <c r="AE1178" s="22"/>
      <c r="AF1178" s="22"/>
      <c r="AG1178" s="22"/>
      <c r="AH1178" s="22"/>
      <c r="AI1178" s="22"/>
      <c r="AJ1178" s="22"/>
      <c r="AK1178" s="22"/>
      <c r="AL1178" s="22"/>
      <c r="AM1178" s="22"/>
      <c r="AN1178" s="22"/>
      <c r="AO1178" s="22"/>
      <c r="AP1178" s="22"/>
      <c r="AQ1178" s="22"/>
      <c r="AR1178" s="22"/>
      <c r="AS1178" s="22"/>
      <c r="AT1178" s="22"/>
      <c r="AU1178" s="22"/>
      <c r="AV1178" s="22"/>
      <c r="AW1178" s="22"/>
      <c r="AX1178" s="22"/>
      <c r="AY1178" s="22"/>
      <c r="AZ1178" s="22"/>
      <c r="BA1178" s="22"/>
      <c r="BB1178" s="22"/>
      <c r="BC1178" s="22"/>
      <c r="BD1178" s="22"/>
      <c r="BE1178" s="22"/>
      <c r="BF1178" s="22"/>
      <c r="BG1178" s="22"/>
      <c r="BH1178" s="22"/>
      <c r="BI1178" s="22"/>
    </row>
    <row r="1179">
      <c r="A1179" s="25"/>
      <c r="B1179" s="50"/>
      <c r="C1179" s="56"/>
      <c r="D1179" s="120"/>
      <c r="E1179" s="53"/>
      <c r="H1179" s="106"/>
      <c r="I1179" s="72"/>
      <c r="J1179" s="21"/>
      <c r="K1179" s="21"/>
      <c r="L1179" s="21"/>
      <c r="M1179" s="22"/>
      <c r="N1179" s="22"/>
      <c r="O1179" s="22"/>
      <c r="P1179" s="22"/>
      <c r="Q1179" s="22"/>
      <c r="R1179" s="23"/>
      <c r="S1179" s="22"/>
      <c r="T1179" s="22"/>
      <c r="U1179" s="22"/>
      <c r="V1179" s="22"/>
      <c r="W1179" s="24"/>
      <c r="X1179" s="24"/>
      <c r="Y1179" s="22"/>
      <c r="Z1179" s="22"/>
      <c r="AA1179" s="22"/>
      <c r="AB1179" s="22"/>
      <c r="AC1179" s="22"/>
      <c r="AD1179" s="22"/>
      <c r="AE1179" s="22"/>
      <c r="AF1179" s="22"/>
      <c r="AG1179" s="22"/>
      <c r="AH1179" s="22"/>
      <c r="AI1179" s="22"/>
      <c r="AJ1179" s="22"/>
      <c r="AK1179" s="22"/>
      <c r="AL1179" s="22"/>
      <c r="AM1179" s="22"/>
      <c r="AN1179" s="22"/>
      <c r="AO1179" s="22"/>
      <c r="AP1179" s="22"/>
      <c r="AQ1179" s="22"/>
      <c r="AR1179" s="22"/>
      <c r="AS1179" s="22"/>
      <c r="AT1179" s="22"/>
      <c r="AU1179" s="22"/>
      <c r="AV1179" s="22"/>
      <c r="AW1179" s="22"/>
      <c r="AX1179" s="22"/>
      <c r="AY1179" s="22"/>
      <c r="AZ1179" s="22"/>
      <c r="BA1179" s="22"/>
      <c r="BB1179" s="22"/>
      <c r="BC1179" s="22"/>
      <c r="BD1179" s="22"/>
      <c r="BE1179" s="22"/>
      <c r="BF1179" s="22"/>
      <c r="BG1179" s="22"/>
      <c r="BH1179" s="22"/>
      <c r="BI1179" s="22"/>
    </row>
    <row r="1180">
      <c r="A1180" s="25"/>
      <c r="B1180" s="50"/>
      <c r="C1180" s="56"/>
      <c r="D1180" s="120"/>
      <c r="E1180" s="53"/>
      <c r="H1180" s="106"/>
      <c r="I1180" s="72"/>
      <c r="J1180" s="21"/>
      <c r="K1180" s="21"/>
      <c r="L1180" s="21"/>
      <c r="M1180" s="22"/>
      <c r="N1180" s="22"/>
      <c r="O1180" s="22"/>
      <c r="P1180" s="22"/>
      <c r="Q1180" s="22"/>
      <c r="R1180" s="23"/>
      <c r="S1180" s="22"/>
      <c r="T1180" s="22"/>
      <c r="U1180" s="22"/>
      <c r="V1180" s="22"/>
      <c r="W1180" s="24"/>
      <c r="X1180" s="24"/>
      <c r="Y1180" s="22"/>
      <c r="Z1180" s="22"/>
      <c r="AA1180" s="22"/>
      <c r="AB1180" s="22"/>
      <c r="AC1180" s="22"/>
      <c r="AD1180" s="22"/>
      <c r="AE1180" s="22"/>
      <c r="AF1180" s="22"/>
      <c r="AG1180" s="22"/>
      <c r="AH1180" s="22"/>
      <c r="AI1180" s="22"/>
      <c r="AJ1180" s="22"/>
      <c r="AK1180" s="22"/>
      <c r="AL1180" s="22"/>
      <c r="AM1180" s="22"/>
      <c r="AN1180" s="22"/>
      <c r="AO1180" s="22"/>
      <c r="AP1180" s="22"/>
      <c r="AQ1180" s="22"/>
      <c r="AR1180" s="22"/>
      <c r="AS1180" s="22"/>
      <c r="AT1180" s="22"/>
      <c r="AU1180" s="22"/>
      <c r="AV1180" s="22"/>
      <c r="AW1180" s="22"/>
      <c r="AX1180" s="22"/>
      <c r="AY1180" s="22"/>
      <c r="AZ1180" s="22"/>
      <c r="BA1180" s="22"/>
      <c r="BB1180" s="22"/>
      <c r="BC1180" s="22"/>
      <c r="BD1180" s="22"/>
      <c r="BE1180" s="22"/>
      <c r="BF1180" s="22"/>
      <c r="BG1180" s="22"/>
      <c r="BH1180" s="22"/>
      <c r="BI1180" s="22"/>
    </row>
    <row r="1181">
      <c r="A1181" s="25"/>
      <c r="B1181" s="50"/>
      <c r="C1181" s="56"/>
      <c r="D1181" s="120"/>
      <c r="E1181" s="53"/>
      <c r="H1181" s="106"/>
      <c r="I1181" s="72"/>
      <c r="J1181" s="21"/>
      <c r="K1181" s="21"/>
      <c r="L1181" s="21"/>
      <c r="M1181" s="22"/>
      <c r="N1181" s="22"/>
      <c r="O1181" s="22"/>
      <c r="P1181" s="22"/>
      <c r="Q1181" s="22"/>
      <c r="R1181" s="23"/>
      <c r="S1181" s="22"/>
      <c r="T1181" s="22"/>
      <c r="U1181" s="22"/>
      <c r="V1181" s="22"/>
      <c r="W1181" s="24"/>
      <c r="X1181" s="24"/>
      <c r="Y1181" s="22"/>
      <c r="Z1181" s="22"/>
      <c r="AA1181" s="22"/>
      <c r="AB1181" s="22"/>
      <c r="AC1181" s="22"/>
      <c r="AD1181" s="22"/>
      <c r="AE1181" s="22"/>
      <c r="AF1181" s="22"/>
      <c r="AG1181" s="22"/>
      <c r="AH1181" s="22"/>
      <c r="AI1181" s="22"/>
      <c r="AJ1181" s="22"/>
      <c r="AK1181" s="22"/>
      <c r="AL1181" s="22"/>
      <c r="AM1181" s="22"/>
      <c r="AN1181" s="22"/>
      <c r="AO1181" s="22"/>
      <c r="AP1181" s="22"/>
      <c r="AQ1181" s="22"/>
      <c r="AR1181" s="22"/>
      <c r="AS1181" s="22"/>
      <c r="AT1181" s="22"/>
      <c r="AU1181" s="22"/>
      <c r="AV1181" s="22"/>
      <c r="AW1181" s="22"/>
      <c r="AX1181" s="22"/>
      <c r="AY1181" s="22"/>
      <c r="AZ1181" s="22"/>
      <c r="BA1181" s="22"/>
      <c r="BB1181" s="22"/>
      <c r="BC1181" s="22"/>
      <c r="BD1181" s="22"/>
      <c r="BE1181" s="22"/>
      <c r="BF1181" s="22"/>
      <c r="BG1181" s="22"/>
      <c r="BH1181" s="22"/>
      <c r="BI1181" s="22"/>
    </row>
    <row r="1182">
      <c r="A1182" s="25"/>
      <c r="B1182" s="50"/>
      <c r="C1182" s="56"/>
      <c r="D1182" s="120"/>
      <c r="E1182" s="53"/>
      <c r="H1182" s="106"/>
      <c r="I1182" s="72"/>
      <c r="J1182" s="21"/>
      <c r="K1182" s="21"/>
      <c r="L1182" s="21"/>
      <c r="M1182" s="22"/>
      <c r="N1182" s="22"/>
      <c r="O1182" s="22"/>
      <c r="P1182" s="22"/>
      <c r="Q1182" s="22"/>
      <c r="R1182" s="23"/>
      <c r="S1182" s="22"/>
      <c r="T1182" s="22"/>
      <c r="U1182" s="22"/>
      <c r="V1182" s="22"/>
      <c r="W1182" s="24"/>
      <c r="X1182" s="24"/>
      <c r="Y1182" s="22"/>
      <c r="Z1182" s="22"/>
      <c r="AA1182" s="22"/>
      <c r="AB1182" s="22"/>
      <c r="AC1182" s="22"/>
      <c r="AD1182" s="22"/>
      <c r="AE1182" s="22"/>
      <c r="AF1182" s="22"/>
      <c r="AG1182" s="22"/>
      <c r="AH1182" s="22"/>
      <c r="AI1182" s="22"/>
      <c r="AJ1182" s="22"/>
      <c r="AK1182" s="22"/>
      <c r="AL1182" s="22"/>
      <c r="AM1182" s="22"/>
      <c r="AN1182" s="22"/>
      <c r="AO1182" s="22"/>
      <c r="AP1182" s="22"/>
      <c r="AQ1182" s="22"/>
      <c r="AR1182" s="22"/>
      <c r="AS1182" s="22"/>
      <c r="AT1182" s="22"/>
      <c r="AU1182" s="22"/>
      <c r="AV1182" s="22"/>
      <c r="AW1182" s="22"/>
      <c r="AX1182" s="22"/>
      <c r="AY1182" s="22"/>
      <c r="AZ1182" s="22"/>
      <c r="BA1182" s="22"/>
      <c r="BB1182" s="22"/>
      <c r="BC1182" s="22"/>
      <c r="BD1182" s="22"/>
      <c r="BE1182" s="22"/>
      <c r="BF1182" s="22"/>
      <c r="BG1182" s="22"/>
      <c r="BH1182" s="22"/>
      <c r="BI1182" s="22"/>
    </row>
    <row r="1183">
      <c r="A1183" s="25"/>
      <c r="B1183" s="50"/>
      <c r="C1183" s="56"/>
      <c r="D1183" s="120"/>
      <c r="E1183" s="53"/>
      <c r="H1183" s="106"/>
      <c r="I1183" s="72"/>
      <c r="J1183" s="21"/>
      <c r="K1183" s="21"/>
      <c r="L1183" s="21"/>
      <c r="M1183" s="22"/>
      <c r="N1183" s="22"/>
      <c r="O1183" s="22"/>
      <c r="P1183" s="22"/>
      <c r="Q1183" s="22"/>
      <c r="R1183" s="23"/>
      <c r="S1183" s="22"/>
      <c r="T1183" s="22"/>
      <c r="U1183" s="22"/>
      <c r="V1183" s="22"/>
      <c r="W1183" s="24"/>
      <c r="X1183" s="24"/>
      <c r="Y1183" s="22"/>
      <c r="Z1183" s="22"/>
      <c r="AA1183" s="22"/>
      <c r="AB1183" s="22"/>
      <c r="AC1183" s="22"/>
      <c r="AD1183" s="22"/>
      <c r="AE1183" s="22"/>
      <c r="AF1183" s="22"/>
      <c r="AG1183" s="22"/>
      <c r="AH1183" s="22"/>
      <c r="AI1183" s="22"/>
      <c r="AJ1183" s="22"/>
      <c r="AK1183" s="22"/>
      <c r="AL1183" s="22"/>
      <c r="AM1183" s="22"/>
      <c r="AN1183" s="22"/>
      <c r="AO1183" s="22"/>
      <c r="AP1183" s="22"/>
      <c r="AQ1183" s="22"/>
      <c r="AR1183" s="22"/>
      <c r="AS1183" s="22"/>
      <c r="AT1183" s="22"/>
      <c r="AU1183" s="22"/>
      <c r="AV1183" s="22"/>
      <c r="AW1183" s="22"/>
      <c r="AX1183" s="22"/>
      <c r="AY1183" s="22"/>
      <c r="AZ1183" s="22"/>
      <c r="BA1183" s="22"/>
      <c r="BB1183" s="22"/>
      <c r="BC1183" s="22"/>
      <c r="BD1183" s="22"/>
      <c r="BE1183" s="22"/>
      <c r="BF1183" s="22"/>
      <c r="BG1183" s="22"/>
      <c r="BH1183" s="22"/>
      <c r="BI1183" s="22"/>
    </row>
    <row r="1184">
      <c r="A1184" s="25"/>
      <c r="B1184" s="50"/>
      <c r="C1184" s="56"/>
      <c r="D1184" s="120"/>
      <c r="E1184" s="53"/>
      <c r="H1184" s="106"/>
      <c r="I1184" s="72"/>
      <c r="J1184" s="21"/>
      <c r="K1184" s="21"/>
      <c r="L1184" s="21"/>
      <c r="M1184" s="22"/>
      <c r="N1184" s="22"/>
      <c r="O1184" s="22"/>
      <c r="P1184" s="22"/>
      <c r="Q1184" s="22"/>
      <c r="R1184" s="23"/>
      <c r="S1184" s="22"/>
      <c r="T1184" s="22"/>
      <c r="U1184" s="22"/>
      <c r="V1184" s="22"/>
      <c r="W1184" s="24"/>
      <c r="X1184" s="24"/>
      <c r="Y1184" s="22"/>
      <c r="Z1184" s="22"/>
      <c r="AA1184" s="22"/>
      <c r="AB1184" s="22"/>
      <c r="AC1184" s="22"/>
      <c r="AD1184" s="22"/>
      <c r="AE1184" s="22"/>
      <c r="AF1184" s="22"/>
      <c r="AG1184" s="22"/>
      <c r="AH1184" s="22"/>
      <c r="AI1184" s="22"/>
      <c r="AJ1184" s="22"/>
      <c r="AK1184" s="22"/>
      <c r="AL1184" s="22"/>
      <c r="AM1184" s="22"/>
      <c r="AN1184" s="22"/>
      <c r="AO1184" s="22"/>
      <c r="AP1184" s="22"/>
      <c r="AQ1184" s="22"/>
      <c r="AR1184" s="22"/>
      <c r="AS1184" s="22"/>
      <c r="AT1184" s="22"/>
      <c r="AU1184" s="22"/>
      <c r="AV1184" s="22"/>
      <c r="AW1184" s="22"/>
      <c r="AX1184" s="22"/>
      <c r="AY1184" s="22"/>
      <c r="AZ1184" s="22"/>
      <c r="BA1184" s="22"/>
      <c r="BB1184" s="22"/>
      <c r="BC1184" s="22"/>
      <c r="BD1184" s="22"/>
      <c r="BE1184" s="22"/>
      <c r="BF1184" s="22"/>
      <c r="BG1184" s="22"/>
      <c r="BH1184" s="22"/>
      <c r="BI1184" s="22"/>
    </row>
    <row r="1185">
      <c r="A1185" s="25"/>
      <c r="B1185" s="50"/>
      <c r="C1185" s="56"/>
      <c r="D1185" s="120"/>
      <c r="E1185" s="53"/>
      <c r="H1185" s="106"/>
      <c r="I1185" s="72"/>
      <c r="J1185" s="21"/>
      <c r="K1185" s="21"/>
      <c r="L1185" s="21"/>
      <c r="M1185" s="22"/>
      <c r="N1185" s="22"/>
      <c r="O1185" s="22"/>
      <c r="P1185" s="22"/>
      <c r="Q1185" s="22"/>
      <c r="R1185" s="23"/>
      <c r="S1185" s="22"/>
      <c r="T1185" s="22"/>
      <c r="U1185" s="22"/>
      <c r="V1185" s="22"/>
      <c r="W1185" s="24"/>
      <c r="X1185" s="24"/>
      <c r="Y1185" s="22"/>
      <c r="Z1185" s="22"/>
      <c r="AA1185" s="22"/>
      <c r="AB1185" s="22"/>
      <c r="AC1185" s="22"/>
      <c r="AD1185" s="22"/>
      <c r="AE1185" s="22"/>
      <c r="AF1185" s="22"/>
      <c r="AG1185" s="22"/>
      <c r="AH1185" s="22"/>
      <c r="AI1185" s="22"/>
      <c r="AJ1185" s="22"/>
      <c r="AK1185" s="22"/>
      <c r="AL1185" s="22"/>
      <c r="AM1185" s="22"/>
      <c r="AN1185" s="22"/>
      <c r="AO1185" s="22"/>
      <c r="AP1185" s="22"/>
      <c r="AQ1185" s="22"/>
      <c r="AR1185" s="22"/>
      <c r="AS1185" s="22"/>
      <c r="AT1185" s="22"/>
      <c r="AU1185" s="22"/>
      <c r="AV1185" s="22"/>
      <c r="AW1185" s="22"/>
      <c r="AX1185" s="22"/>
      <c r="AY1185" s="22"/>
      <c r="AZ1185" s="22"/>
      <c r="BA1185" s="22"/>
      <c r="BB1185" s="22"/>
      <c r="BC1185" s="22"/>
      <c r="BD1185" s="22"/>
      <c r="BE1185" s="22"/>
      <c r="BF1185" s="22"/>
      <c r="BG1185" s="22"/>
      <c r="BH1185" s="22"/>
      <c r="BI1185" s="22"/>
    </row>
    <row r="1186">
      <c r="A1186" s="25"/>
      <c r="B1186" s="50"/>
      <c r="C1186" s="56"/>
      <c r="D1186" s="120"/>
      <c r="E1186" s="53"/>
      <c r="H1186" s="106"/>
      <c r="I1186" s="72"/>
      <c r="J1186" s="21"/>
      <c r="K1186" s="21"/>
      <c r="L1186" s="21"/>
      <c r="M1186" s="22"/>
      <c r="N1186" s="22"/>
      <c r="O1186" s="22"/>
      <c r="P1186" s="22"/>
      <c r="Q1186" s="22"/>
      <c r="R1186" s="23"/>
      <c r="S1186" s="22"/>
      <c r="T1186" s="22"/>
      <c r="U1186" s="22"/>
      <c r="V1186" s="22"/>
      <c r="W1186" s="24"/>
      <c r="X1186" s="24"/>
      <c r="Y1186" s="22"/>
      <c r="Z1186" s="22"/>
      <c r="AA1186" s="22"/>
      <c r="AB1186" s="22"/>
      <c r="AC1186" s="22"/>
      <c r="AD1186" s="22"/>
      <c r="AE1186" s="22"/>
      <c r="AF1186" s="22"/>
      <c r="AG1186" s="22"/>
      <c r="AH1186" s="22"/>
      <c r="AI1186" s="22"/>
      <c r="AJ1186" s="22"/>
      <c r="AK1186" s="22"/>
      <c r="AL1186" s="22"/>
      <c r="AM1186" s="22"/>
      <c r="AN1186" s="22"/>
      <c r="AO1186" s="22"/>
      <c r="AP1186" s="22"/>
      <c r="AQ1186" s="22"/>
      <c r="AR1186" s="22"/>
      <c r="AS1186" s="22"/>
      <c r="AT1186" s="22"/>
      <c r="AU1186" s="22"/>
      <c r="AV1186" s="22"/>
      <c r="AW1186" s="22"/>
      <c r="AX1186" s="22"/>
      <c r="AY1186" s="22"/>
      <c r="AZ1186" s="22"/>
      <c r="BA1186" s="22"/>
      <c r="BB1186" s="22"/>
      <c r="BC1186" s="22"/>
      <c r="BD1186" s="22"/>
      <c r="BE1186" s="22"/>
      <c r="BF1186" s="22"/>
      <c r="BG1186" s="22"/>
      <c r="BH1186" s="22"/>
      <c r="BI1186" s="22"/>
    </row>
    <row r="1187">
      <c r="A1187" s="25"/>
      <c r="B1187" s="50"/>
      <c r="C1187" s="56"/>
      <c r="D1187" s="120"/>
      <c r="E1187" s="53"/>
      <c r="H1187" s="106"/>
      <c r="I1187" s="72"/>
      <c r="J1187" s="21"/>
      <c r="K1187" s="21"/>
      <c r="L1187" s="21"/>
      <c r="M1187" s="22"/>
      <c r="N1187" s="22"/>
      <c r="O1187" s="22"/>
      <c r="P1187" s="22"/>
      <c r="Q1187" s="22"/>
      <c r="R1187" s="23"/>
      <c r="S1187" s="22"/>
      <c r="T1187" s="22"/>
      <c r="U1187" s="22"/>
      <c r="V1187" s="22"/>
      <c r="W1187" s="24"/>
      <c r="X1187" s="24"/>
      <c r="Y1187" s="22"/>
      <c r="Z1187" s="22"/>
      <c r="AA1187" s="22"/>
      <c r="AB1187" s="22"/>
      <c r="AC1187" s="22"/>
      <c r="AD1187" s="22"/>
      <c r="AE1187" s="22"/>
      <c r="AF1187" s="22"/>
      <c r="AG1187" s="22"/>
      <c r="AH1187" s="22"/>
      <c r="AI1187" s="22"/>
      <c r="AJ1187" s="22"/>
      <c r="AK1187" s="22"/>
      <c r="AL1187" s="22"/>
      <c r="AM1187" s="22"/>
      <c r="AN1187" s="22"/>
      <c r="AO1187" s="22"/>
      <c r="AP1187" s="22"/>
      <c r="AQ1187" s="22"/>
      <c r="AR1187" s="22"/>
      <c r="AS1187" s="22"/>
      <c r="AT1187" s="22"/>
      <c r="AU1187" s="22"/>
      <c r="AV1187" s="22"/>
      <c r="AW1187" s="22"/>
      <c r="AX1187" s="22"/>
      <c r="AY1187" s="22"/>
      <c r="AZ1187" s="22"/>
      <c r="BA1187" s="22"/>
      <c r="BB1187" s="22"/>
      <c r="BC1187" s="22"/>
      <c r="BD1187" s="22"/>
      <c r="BE1187" s="22"/>
      <c r="BF1187" s="22"/>
      <c r="BG1187" s="22"/>
      <c r="BH1187" s="22"/>
      <c r="BI1187" s="22"/>
    </row>
    <row r="1188">
      <c r="A1188" s="25"/>
      <c r="B1188" s="50"/>
      <c r="C1188" s="56"/>
      <c r="D1188" s="120"/>
      <c r="E1188" s="53"/>
      <c r="H1188" s="106"/>
      <c r="I1188" s="72"/>
      <c r="J1188" s="21"/>
      <c r="K1188" s="21"/>
      <c r="L1188" s="21"/>
      <c r="M1188" s="22"/>
      <c r="N1188" s="22"/>
      <c r="O1188" s="22"/>
      <c r="P1188" s="22"/>
      <c r="Q1188" s="22"/>
      <c r="R1188" s="23"/>
      <c r="S1188" s="22"/>
      <c r="T1188" s="22"/>
      <c r="U1188" s="22"/>
      <c r="V1188" s="22"/>
      <c r="W1188" s="24"/>
      <c r="X1188" s="24"/>
      <c r="Y1188" s="22"/>
      <c r="Z1188" s="22"/>
      <c r="AA1188" s="22"/>
      <c r="AB1188" s="22"/>
      <c r="AC1188" s="22"/>
      <c r="AD1188" s="22"/>
      <c r="AE1188" s="22"/>
      <c r="AF1188" s="22"/>
      <c r="AG1188" s="22"/>
      <c r="AH1188" s="22"/>
      <c r="AI1188" s="22"/>
      <c r="AJ1188" s="22"/>
      <c r="AK1188" s="22"/>
      <c r="AL1188" s="22"/>
      <c r="AM1188" s="22"/>
      <c r="AN1188" s="22"/>
      <c r="AO1188" s="22"/>
      <c r="AP1188" s="22"/>
      <c r="AQ1188" s="22"/>
      <c r="AR1188" s="22"/>
      <c r="AS1188" s="22"/>
      <c r="AT1188" s="22"/>
      <c r="AU1188" s="22"/>
      <c r="AV1188" s="22"/>
      <c r="AW1188" s="22"/>
      <c r="AX1188" s="22"/>
      <c r="AY1188" s="22"/>
      <c r="AZ1188" s="22"/>
      <c r="BA1188" s="22"/>
      <c r="BB1188" s="22"/>
      <c r="BC1188" s="22"/>
      <c r="BD1188" s="22"/>
      <c r="BE1188" s="22"/>
      <c r="BF1188" s="22"/>
      <c r="BG1188" s="22"/>
      <c r="BH1188" s="22"/>
      <c r="BI1188" s="22"/>
    </row>
    <row r="1189">
      <c r="A1189" s="25"/>
      <c r="B1189" s="50"/>
      <c r="C1189" s="56"/>
      <c r="D1189" s="120"/>
      <c r="E1189" s="53"/>
      <c r="H1189" s="106"/>
      <c r="I1189" s="72"/>
      <c r="J1189" s="21"/>
      <c r="K1189" s="21"/>
      <c r="L1189" s="21"/>
      <c r="M1189" s="22"/>
      <c r="N1189" s="22"/>
      <c r="O1189" s="22"/>
      <c r="P1189" s="22"/>
      <c r="Q1189" s="22"/>
      <c r="R1189" s="23"/>
      <c r="S1189" s="22"/>
      <c r="T1189" s="22"/>
      <c r="U1189" s="22"/>
      <c r="V1189" s="22"/>
      <c r="W1189" s="24"/>
      <c r="X1189" s="24"/>
      <c r="Y1189" s="22"/>
      <c r="Z1189" s="22"/>
      <c r="AA1189" s="22"/>
      <c r="AB1189" s="22"/>
      <c r="AC1189" s="22"/>
      <c r="AD1189" s="22"/>
      <c r="AE1189" s="22"/>
      <c r="AF1189" s="22"/>
      <c r="AG1189" s="22"/>
      <c r="AH1189" s="22"/>
      <c r="AI1189" s="22"/>
      <c r="AJ1189" s="22"/>
      <c r="AK1189" s="22"/>
      <c r="AL1189" s="22"/>
      <c r="AM1189" s="22"/>
      <c r="AN1189" s="22"/>
      <c r="AO1189" s="22"/>
      <c r="AP1189" s="22"/>
      <c r="AQ1189" s="22"/>
      <c r="AR1189" s="22"/>
      <c r="AS1189" s="22"/>
      <c r="AT1189" s="22"/>
      <c r="AU1189" s="22"/>
      <c r="AV1189" s="22"/>
      <c r="AW1189" s="22"/>
      <c r="AX1189" s="22"/>
      <c r="AY1189" s="22"/>
      <c r="AZ1189" s="22"/>
      <c r="BA1189" s="22"/>
      <c r="BB1189" s="22"/>
      <c r="BC1189" s="22"/>
      <c r="BD1189" s="22"/>
      <c r="BE1189" s="22"/>
      <c r="BF1189" s="22"/>
      <c r="BG1189" s="22"/>
      <c r="BH1189" s="22"/>
      <c r="BI1189" s="22"/>
    </row>
    <row r="1190">
      <c r="A1190" s="25"/>
      <c r="B1190" s="50"/>
      <c r="C1190" s="56"/>
      <c r="D1190" s="120"/>
      <c r="E1190" s="53"/>
      <c r="H1190" s="106"/>
      <c r="I1190" s="72"/>
      <c r="J1190" s="21"/>
      <c r="K1190" s="21"/>
      <c r="L1190" s="21"/>
      <c r="M1190" s="22"/>
      <c r="N1190" s="22"/>
      <c r="O1190" s="22"/>
      <c r="P1190" s="22"/>
      <c r="Q1190" s="22"/>
      <c r="R1190" s="23"/>
      <c r="S1190" s="22"/>
      <c r="T1190" s="22"/>
      <c r="U1190" s="22"/>
      <c r="V1190" s="22"/>
      <c r="W1190" s="24"/>
      <c r="X1190" s="24"/>
      <c r="Y1190" s="22"/>
      <c r="Z1190" s="22"/>
      <c r="AA1190" s="22"/>
      <c r="AB1190" s="22"/>
      <c r="AC1190" s="22"/>
      <c r="AD1190" s="22"/>
      <c r="AE1190" s="22"/>
      <c r="AF1190" s="22"/>
      <c r="AG1190" s="22"/>
      <c r="AH1190" s="22"/>
      <c r="AI1190" s="22"/>
      <c r="AJ1190" s="22"/>
      <c r="AK1190" s="22"/>
      <c r="AL1190" s="22"/>
      <c r="AM1190" s="22"/>
      <c r="AN1190" s="22"/>
      <c r="AO1190" s="22"/>
      <c r="AP1190" s="22"/>
      <c r="AQ1190" s="22"/>
      <c r="AR1190" s="22"/>
      <c r="AS1190" s="22"/>
      <c r="AT1190" s="22"/>
      <c r="AU1190" s="22"/>
      <c r="AV1190" s="22"/>
      <c r="AW1190" s="22"/>
      <c r="AX1190" s="22"/>
      <c r="AY1190" s="22"/>
      <c r="AZ1190" s="22"/>
      <c r="BA1190" s="22"/>
      <c r="BB1190" s="22"/>
      <c r="BC1190" s="22"/>
      <c r="BD1190" s="22"/>
      <c r="BE1190" s="22"/>
      <c r="BF1190" s="22"/>
      <c r="BG1190" s="22"/>
      <c r="BH1190" s="22"/>
      <c r="BI1190" s="22"/>
    </row>
    <row r="1191">
      <c r="A1191" s="25"/>
      <c r="B1191" s="50"/>
      <c r="C1191" s="56"/>
      <c r="D1191" s="120"/>
      <c r="E1191" s="53"/>
      <c r="H1191" s="106"/>
      <c r="I1191" s="72"/>
      <c r="J1191" s="21"/>
      <c r="K1191" s="21"/>
      <c r="L1191" s="21"/>
      <c r="M1191" s="22"/>
      <c r="N1191" s="22"/>
      <c r="O1191" s="22"/>
      <c r="P1191" s="22"/>
      <c r="Q1191" s="22"/>
      <c r="R1191" s="23"/>
      <c r="S1191" s="22"/>
      <c r="T1191" s="22"/>
      <c r="U1191" s="22"/>
      <c r="V1191" s="22"/>
      <c r="W1191" s="24"/>
      <c r="X1191" s="24"/>
      <c r="Y1191" s="22"/>
      <c r="Z1191" s="22"/>
      <c r="AA1191" s="22"/>
      <c r="AB1191" s="22"/>
      <c r="AC1191" s="22"/>
      <c r="AD1191" s="22"/>
      <c r="AE1191" s="22"/>
      <c r="AF1191" s="22"/>
      <c r="AG1191" s="22"/>
      <c r="AH1191" s="22"/>
      <c r="AI1191" s="22"/>
      <c r="AJ1191" s="22"/>
      <c r="AK1191" s="22"/>
      <c r="AL1191" s="22"/>
      <c r="AM1191" s="22"/>
      <c r="AN1191" s="22"/>
      <c r="AO1191" s="22"/>
      <c r="AP1191" s="22"/>
      <c r="AQ1191" s="22"/>
      <c r="AR1191" s="22"/>
      <c r="AS1191" s="22"/>
      <c r="AT1191" s="22"/>
      <c r="AU1191" s="22"/>
      <c r="AV1191" s="22"/>
      <c r="AW1191" s="22"/>
      <c r="AX1191" s="22"/>
      <c r="AY1191" s="22"/>
      <c r="AZ1191" s="22"/>
      <c r="BA1191" s="22"/>
      <c r="BB1191" s="22"/>
      <c r="BC1191" s="22"/>
      <c r="BD1191" s="22"/>
      <c r="BE1191" s="22"/>
      <c r="BF1191" s="22"/>
      <c r="BG1191" s="22"/>
      <c r="BH1191" s="22"/>
      <c r="BI1191" s="22"/>
    </row>
    <row r="1192">
      <c r="A1192" s="25"/>
      <c r="B1192" s="50"/>
      <c r="C1192" s="56"/>
      <c r="D1192" s="120"/>
      <c r="E1192" s="53"/>
      <c r="H1192" s="106"/>
      <c r="I1192" s="72"/>
      <c r="J1192" s="21"/>
      <c r="K1192" s="21"/>
      <c r="L1192" s="21"/>
      <c r="M1192" s="22"/>
      <c r="N1192" s="22"/>
      <c r="O1192" s="22"/>
      <c r="P1192" s="22"/>
      <c r="Q1192" s="22"/>
      <c r="R1192" s="23"/>
      <c r="S1192" s="22"/>
      <c r="T1192" s="22"/>
      <c r="U1192" s="22"/>
      <c r="V1192" s="22"/>
      <c r="W1192" s="24"/>
      <c r="X1192" s="24"/>
      <c r="Y1192" s="22"/>
      <c r="Z1192" s="22"/>
      <c r="AA1192" s="22"/>
      <c r="AB1192" s="22"/>
      <c r="AC1192" s="22"/>
      <c r="AD1192" s="22"/>
      <c r="AE1192" s="22"/>
      <c r="AF1192" s="22"/>
      <c r="AG1192" s="22"/>
      <c r="AH1192" s="22"/>
      <c r="AI1192" s="22"/>
      <c r="AJ1192" s="22"/>
      <c r="AK1192" s="22"/>
      <c r="AL1192" s="22"/>
      <c r="AM1192" s="22"/>
      <c r="AN1192" s="22"/>
      <c r="AO1192" s="22"/>
      <c r="AP1192" s="22"/>
      <c r="AQ1192" s="22"/>
      <c r="AR1192" s="22"/>
      <c r="AS1192" s="22"/>
      <c r="AT1192" s="22"/>
      <c r="AU1192" s="22"/>
      <c r="AV1192" s="22"/>
      <c r="AW1192" s="22"/>
      <c r="AX1192" s="22"/>
      <c r="AY1192" s="22"/>
      <c r="AZ1192" s="22"/>
      <c r="BA1192" s="22"/>
      <c r="BB1192" s="22"/>
      <c r="BC1192" s="22"/>
      <c r="BD1192" s="22"/>
      <c r="BE1192" s="22"/>
      <c r="BF1192" s="22"/>
      <c r="BG1192" s="22"/>
      <c r="BH1192" s="22"/>
      <c r="BI1192" s="22"/>
    </row>
    <row r="1193">
      <c r="A1193" s="25"/>
      <c r="B1193" s="50"/>
      <c r="C1193" s="56"/>
      <c r="D1193" s="120"/>
      <c r="E1193" s="53"/>
      <c r="H1193" s="106"/>
      <c r="I1193" s="72"/>
      <c r="J1193" s="21"/>
      <c r="K1193" s="21"/>
      <c r="L1193" s="21"/>
      <c r="M1193" s="22"/>
      <c r="N1193" s="22"/>
      <c r="O1193" s="22"/>
      <c r="P1193" s="22"/>
      <c r="Q1193" s="22"/>
      <c r="R1193" s="23"/>
      <c r="S1193" s="22"/>
      <c r="T1193" s="22"/>
      <c r="U1193" s="22"/>
      <c r="V1193" s="22"/>
      <c r="W1193" s="24"/>
      <c r="X1193" s="24"/>
      <c r="Y1193" s="22"/>
      <c r="Z1193" s="22"/>
      <c r="AA1193" s="22"/>
      <c r="AB1193" s="22"/>
      <c r="AC1193" s="22"/>
      <c r="AD1193" s="22"/>
      <c r="AE1193" s="22"/>
      <c r="AF1193" s="22"/>
      <c r="AG1193" s="22"/>
      <c r="AH1193" s="22"/>
      <c r="AI1193" s="22"/>
      <c r="AJ1193" s="22"/>
      <c r="AK1193" s="22"/>
      <c r="AL1193" s="22"/>
      <c r="AM1193" s="22"/>
      <c r="AN1193" s="22"/>
      <c r="AO1193" s="22"/>
      <c r="AP1193" s="22"/>
      <c r="AQ1193" s="22"/>
      <c r="AR1193" s="22"/>
      <c r="AS1193" s="22"/>
      <c r="AT1193" s="22"/>
      <c r="AU1193" s="22"/>
      <c r="AV1193" s="22"/>
      <c r="AW1193" s="22"/>
      <c r="AX1193" s="22"/>
      <c r="AY1193" s="22"/>
      <c r="AZ1193" s="22"/>
      <c r="BA1193" s="22"/>
      <c r="BB1193" s="22"/>
      <c r="BC1193" s="22"/>
      <c r="BD1193" s="22"/>
      <c r="BE1193" s="22"/>
      <c r="BF1193" s="22"/>
      <c r="BG1193" s="22"/>
      <c r="BH1193" s="22"/>
      <c r="BI1193" s="22"/>
    </row>
    <row r="1194">
      <c r="A1194" s="25"/>
      <c r="B1194" s="50"/>
      <c r="C1194" s="56"/>
      <c r="D1194" s="120"/>
      <c r="E1194" s="53"/>
      <c r="H1194" s="106"/>
      <c r="I1194" s="72"/>
      <c r="J1194" s="21"/>
      <c r="K1194" s="21"/>
      <c r="L1194" s="21"/>
      <c r="M1194" s="22"/>
      <c r="N1194" s="22"/>
      <c r="O1194" s="22"/>
      <c r="P1194" s="22"/>
      <c r="Q1194" s="22"/>
      <c r="R1194" s="23"/>
      <c r="S1194" s="22"/>
      <c r="T1194" s="22"/>
      <c r="U1194" s="22"/>
      <c r="V1194" s="22"/>
      <c r="W1194" s="24"/>
      <c r="X1194" s="24"/>
      <c r="Y1194" s="22"/>
      <c r="Z1194" s="22"/>
      <c r="AA1194" s="22"/>
      <c r="AB1194" s="22"/>
      <c r="AC1194" s="22"/>
      <c r="AD1194" s="22"/>
      <c r="AE1194" s="22"/>
      <c r="AF1194" s="22"/>
      <c r="AG1194" s="22"/>
      <c r="AH1194" s="22"/>
      <c r="AI1194" s="22"/>
      <c r="AJ1194" s="22"/>
      <c r="AK1194" s="22"/>
      <c r="AL1194" s="22"/>
      <c r="AM1194" s="22"/>
      <c r="AN1194" s="22"/>
      <c r="AO1194" s="22"/>
      <c r="AP1194" s="22"/>
      <c r="AQ1194" s="22"/>
      <c r="AR1194" s="22"/>
      <c r="AS1194" s="22"/>
      <c r="AT1194" s="22"/>
      <c r="AU1194" s="22"/>
      <c r="AV1194" s="22"/>
      <c r="AW1194" s="22"/>
      <c r="AX1194" s="22"/>
      <c r="AY1194" s="22"/>
      <c r="AZ1194" s="22"/>
      <c r="BA1194" s="22"/>
      <c r="BB1194" s="22"/>
      <c r="BC1194" s="22"/>
      <c r="BD1194" s="22"/>
      <c r="BE1194" s="22"/>
      <c r="BF1194" s="22"/>
      <c r="BG1194" s="22"/>
      <c r="BH1194" s="22"/>
      <c r="BI1194" s="22"/>
    </row>
    <row r="1195">
      <c r="A1195" s="25"/>
      <c r="B1195" s="50"/>
      <c r="C1195" s="56"/>
      <c r="D1195" s="120"/>
      <c r="E1195" s="53"/>
      <c r="H1195" s="106"/>
      <c r="I1195" s="72"/>
      <c r="J1195" s="21"/>
      <c r="K1195" s="21"/>
      <c r="L1195" s="21"/>
      <c r="M1195" s="22"/>
      <c r="N1195" s="22"/>
      <c r="O1195" s="22"/>
      <c r="P1195" s="22"/>
      <c r="Q1195" s="22"/>
      <c r="R1195" s="23"/>
      <c r="S1195" s="22"/>
      <c r="T1195" s="22"/>
      <c r="U1195" s="22"/>
      <c r="V1195" s="22"/>
      <c r="W1195" s="24"/>
      <c r="X1195" s="24"/>
      <c r="Y1195" s="22"/>
      <c r="Z1195" s="22"/>
      <c r="AA1195" s="22"/>
      <c r="AB1195" s="22"/>
      <c r="AC1195" s="22"/>
      <c r="AD1195" s="22"/>
      <c r="AE1195" s="22"/>
      <c r="AF1195" s="22"/>
      <c r="AG1195" s="22"/>
      <c r="AH1195" s="22"/>
      <c r="AI1195" s="22"/>
      <c r="AJ1195" s="22"/>
      <c r="AK1195" s="22"/>
      <c r="AL1195" s="22"/>
      <c r="AM1195" s="22"/>
      <c r="AN1195" s="22"/>
      <c r="AO1195" s="22"/>
      <c r="AP1195" s="22"/>
      <c r="AQ1195" s="22"/>
      <c r="AR1195" s="22"/>
      <c r="AS1195" s="22"/>
      <c r="AT1195" s="22"/>
      <c r="AU1195" s="22"/>
      <c r="AV1195" s="22"/>
      <c r="AW1195" s="22"/>
      <c r="AX1195" s="22"/>
      <c r="AY1195" s="22"/>
      <c r="AZ1195" s="22"/>
      <c r="BA1195" s="22"/>
      <c r="BB1195" s="22"/>
      <c r="BC1195" s="22"/>
      <c r="BD1195" s="22"/>
      <c r="BE1195" s="22"/>
      <c r="BF1195" s="22"/>
      <c r="BG1195" s="22"/>
      <c r="BH1195" s="22"/>
      <c r="BI1195" s="22"/>
    </row>
    <row r="1196">
      <c r="A1196" s="25"/>
      <c r="B1196" s="50"/>
      <c r="C1196" s="56"/>
      <c r="D1196" s="120"/>
      <c r="E1196" s="53"/>
      <c r="H1196" s="106"/>
      <c r="I1196" s="72"/>
      <c r="J1196" s="21"/>
      <c r="K1196" s="21"/>
      <c r="L1196" s="21"/>
      <c r="M1196" s="22"/>
      <c r="N1196" s="22"/>
      <c r="O1196" s="22"/>
      <c r="P1196" s="22"/>
      <c r="Q1196" s="22"/>
      <c r="R1196" s="23"/>
      <c r="S1196" s="22"/>
      <c r="T1196" s="22"/>
      <c r="U1196" s="22"/>
      <c r="V1196" s="22"/>
      <c r="W1196" s="24"/>
      <c r="X1196" s="24"/>
      <c r="Y1196" s="22"/>
      <c r="Z1196" s="22"/>
      <c r="AA1196" s="22"/>
      <c r="AB1196" s="22"/>
      <c r="AC1196" s="22"/>
      <c r="AD1196" s="22"/>
      <c r="AE1196" s="22"/>
      <c r="AF1196" s="22"/>
      <c r="AG1196" s="22"/>
      <c r="AH1196" s="22"/>
      <c r="AI1196" s="22"/>
      <c r="AJ1196" s="22"/>
      <c r="AK1196" s="22"/>
      <c r="AL1196" s="22"/>
      <c r="AM1196" s="22"/>
      <c r="AN1196" s="22"/>
      <c r="AO1196" s="22"/>
      <c r="AP1196" s="22"/>
      <c r="AQ1196" s="22"/>
      <c r="AR1196" s="22"/>
      <c r="AS1196" s="22"/>
      <c r="AT1196" s="22"/>
      <c r="AU1196" s="22"/>
      <c r="AV1196" s="22"/>
      <c r="AW1196" s="22"/>
      <c r="AX1196" s="22"/>
      <c r="AY1196" s="22"/>
      <c r="AZ1196" s="22"/>
      <c r="BA1196" s="22"/>
      <c r="BB1196" s="22"/>
      <c r="BC1196" s="22"/>
      <c r="BD1196" s="22"/>
      <c r="BE1196" s="22"/>
      <c r="BF1196" s="22"/>
      <c r="BG1196" s="22"/>
      <c r="BH1196" s="22"/>
      <c r="BI1196" s="22"/>
    </row>
    <row r="1197">
      <c r="A1197" s="25"/>
      <c r="B1197" s="50"/>
      <c r="C1197" s="56"/>
      <c r="D1197" s="120"/>
      <c r="E1197" s="53"/>
      <c r="H1197" s="106"/>
      <c r="I1197" s="72"/>
      <c r="J1197" s="21"/>
      <c r="K1197" s="21"/>
      <c r="L1197" s="21"/>
      <c r="M1197" s="22"/>
      <c r="N1197" s="22"/>
      <c r="O1197" s="22"/>
      <c r="P1197" s="22"/>
      <c r="Q1197" s="22"/>
      <c r="R1197" s="23"/>
      <c r="S1197" s="22"/>
      <c r="T1197" s="22"/>
      <c r="U1197" s="22"/>
      <c r="V1197" s="22"/>
      <c r="W1197" s="24"/>
      <c r="X1197" s="24"/>
      <c r="Y1197" s="22"/>
      <c r="Z1197" s="22"/>
      <c r="AA1197" s="22"/>
      <c r="AB1197" s="22"/>
      <c r="AC1197" s="22"/>
      <c r="AD1197" s="22"/>
      <c r="AE1197" s="22"/>
      <c r="AF1197" s="22"/>
      <c r="AG1197" s="22"/>
      <c r="AH1197" s="22"/>
      <c r="AI1197" s="22"/>
      <c r="AJ1197" s="22"/>
      <c r="AK1197" s="22"/>
      <c r="AL1197" s="22"/>
      <c r="AM1197" s="22"/>
      <c r="AN1197" s="22"/>
      <c r="AO1197" s="22"/>
      <c r="AP1197" s="22"/>
      <c r="AQ1197" s="22"/>
      <c r="AR1197" s="22"/>
      <c r="AS1197" s="22"/>
      <c r="AT1197" s="22"/>
      <c r="AU1197" s="22"/>
      <c r="AV1197" s="22"/>
      <c r="AW1197" s="22"/>
      <c r="AX1197" s="22"/>
      <c r="AY1197" s="22"/>
      <c r="AZ1197" s="22"/>
      <c r="BA1197" s="22"/>
      <c r="BB1197" s="22"/>
      <c r="BC1197" s="22"/>
      <c r="BD1197" s="22"/>
      <c r="BE1197" s="22"/>
      <c r="BF1197" s="22"/>
      <c r="BG1197" s="22"/>
      <c r="BH1197" s="22"/>
      <c r="BI1197" s="22"/>
    </row>
    <row r="1198">
      <c r="A1198" s="25"/>
      <c r="B1198" s="50"/>
      <c r="C1198" s="56"/>
      <c r="D1198" s="120"/>
      <c r="E1198" s="53"/>
      <c r="H1198" s="106"/>
      <c r="I1198" s="72"/>
      <c r="J1198" s="21"/>
      <c r="K1198" s="21"/>
      <c r="L1198" s="21"/>
      <c r="M1198" s="22"/>
      <c r="N1198" s="22"/>
      <c r="O1198" s="22"/>
      <c r="P1198" s="22"/>
      <c r="Q1198" s="22"/>
      <c r="R1198" s="23"/>
      <c r="S1198" s="22"/>
      <c r="T1198" s="22"/>
      <c r="U1198" s="22"/>
      <c r="V1198" s="22"/>
      <c r="W1198" s="24"/>
      <c r="X1198" s="24"/>
      <c r="Y1198" s="22"/>
      <c r="Z1198" s="22"/>
      <c r="AA1198" s="22"/>
      <c r="AB1198" s="22"/>
      <c r="AC1198" s="22"/>
      <c r="AD1198" s="22"/>
      <c r="AE1198" s="22"/>
      <c r="AF1198" s="22"/>
      <c r="AG1198" s="22"/>
      <c r="AH1198" s="22"/>
      <c r="AI1198" s="22"/>
      <c r="AJ1198" s="22"/>
      <c r="AK1198" s="22"/>
      <c r="AL1198" s="22"/>
      <c r="AM1198" s="22"/>
      <c r="AN1198" s="22"/>
      <c r="AO1198" s="22"/>
      <c r="AP1198" s="22"/>
      <c r="AQ1198" s="22"/>
      <c r="AR1198" s="22"/>
      <c r="AS1198" s="22"/>
      <c r="AT1198" s="22"/>
      <c r="AU1198" s="22"/>
      <c r="AV1198" s="22"/>
      <c r="AW1198" s="22"/>
      <c r="AX1198" s="22"/>
      <c r="AY1198" s="22"/>
      <c r="AZ1198" s="22"/>
      <c r="BA1198" s="22"/>
      <c r="BB1198" s="22"/>
      <c r="BC1198" s="22"/>
      <c r="BD1198" s="22"/>
      <c r="BE1198" s="22"/>
      <c r="BF1198" s="22"/>
      <c r="BG1198" s="22"/>
      <c r="BH1198" s="22"/>
      <c r="BI1198" s="22"/>
    </row>
    <row r="1199">
      <c r="A1199" s="25"/>
      <c r="B1199" s="50"/>
      <c r="C1199" s="56"/>
      <c r="D1199" s="120"/>
      <c r="E1199" s="53"/>
      <c r="H1199" s="106"/>
      <c r="I1199" s="72"/>
      <c r="J1199" s="21"/>
      <c r="K1199" s="21"/>
      <c r="L1199" s="21"/>
      <c r="M1199" s="22"/>
      <c r="N1199" s="22"/>
      <c r="O1199" s="22"/>
      <c r="P1199" s="22"/>
      <c r="Q1199" s="22"/>
      <c r="R1199" s="23"/>
      <c r="S1199" s="22"/>
      <c r="T1199" s="22"/>
      <c r="U1199" s="22"/>
      <c r="V1199" s="22"/>
      <c r="W1199" s="24"/>
      <c r="X1199" s="24"/>
      <c r="Y1199" s="22"/>
      <c r="Z1199" s="22"/>
      <c r="AA1199" s="22"/>
      <c r="AB1199" s="22"/>
      <c r="AC1199" s="22"/>
      <c r="AD1199" s="22"/>
      <c r="AE1199" s="22"/>
      <c r="AF1199" s="22"/>
      <c r="AG1199" s="22"/>
      <c r="AH1199" s="22"/>
      <c r="AI1199" s="22"/>
      <c r="AJ1199" s="22"/>
      <c r="AK1199" s="22"/>
      <c r="AL1199" s="22"/>
      <c r="AM1199" s="22"/>
      <c r="AN1199" s="22"/>
      <c r="AO1199" s="22"/>
      <c r="AP1199" s="22"/>
      <c r="AQ1199" s="22"/>
      <c r="AR1199" s="22"/>
      <c r="AS1199" s="22"/>
      <c r="AT1199" s="22"/>
      <c r="AU1199" s="22"/>
      <c r="AV1199" s="22"/>
      <c r="AW1199" s="22"/>
      <c r="AX1199" s="22"/>
      <c r="AY1199" s="22"/>
      <c r="AZ1199" s="22"/>
      <c r="BA1199" s="22"/>
      <c r="BB1199" s="22"/>
      <c r="BC1199" s="22"/>
      <c r="BD1199" s="22"/>
      <c r="BE1199" s="22"/>
      <c r="BF1199" s="22"/>
      <c r="BG1199" s="22"/>
      <c r="BH1199" s="22"/>
      <c r="BI1199" s="22"/>
    </row>
    <row r="1200">
      <c r="A1200" s="25"/>
      <c r="B1200" s="50"/>
      <c r="C1200" s="56"/>
      <c r="D1200" s="120"/>
      <c r="E1200" s="53"/>
      <c r="H1200" s="106"/>
      <c r="I1200" s="72"/>
      <c r="J1200" s="21"/>
      <c r="K1200" s="21"/>
      <c r="L1200" s="21"/>
      <c r="M1200" s="22"/>
      <c r="N1200" s="22"/>
      <c r="O1200" s="22"/>
      <c r="P1200" s="22"/>
      <c r="Q1200" s="22"/>
      <c r="R1200" s="23"/>
      <c r="S1200" s="22"/>
      <c r="T1200" s="22"/>
      <c r="U1200" s="22"/>
      <c r="V1200" s="22"/>
      <c r="W1200" s="24"/>
      <c r="X1200" s="24"/>
      <c r="Y1200" s="22"/>
      <c r="Z1200" s="22"/>
      <c r="AA1200" s="22"/>
      <c r="AB1200" s="22"/>
      <c r="AC1200" s="22"/>
      <c r="AD1200" s="22"/>
      <c r="AE1200" s="22"/>
      <c r="AF1200" s="22"/>
      <c r="AG1200" s="22"/>
      <c r="AH1200" s="22"/>
      <c r="AI1200" s="22"/>
      <c r="AJ1200" s="22"/>
      <c r="AK1200" s="22"/>
      <c r="AL1200" s="22"/>
      <c r="AM1200" s="22"/>
      <c r="AN1200" s="22"/>
      <c r="AO1200" s="22"/>
      <c r="AP1200" s="22"/>
      <c r="AQ1200" s="22"/>
      <c r="AR1200" s="22"/>
      <c r="AS1200" s="22"/>
      <c r="AT1200" s="22"/>
      <c r="AU1200" s="22"/>
      <c r="AV1200" s="22"/>
      <c r="AW1200" s="22"/>
      <c r="AX1200" s="22"/>
      <c r="AY1200" s="22"/>
      <c r="AZ1200" s="22"/>
      <c r="BA1200" s="22"/>
      <c r="BB1200" s="22"/>
      <c r="BC1200" s="22"/>
      <c r="BD1200" s="22"/>
      <c r="BE1200" s="22"/>
      <c r="BF1200" s="22"/>
      <c r="BG1200" s="22"/>
      <c r="BH1200" s="22"/>
      <c r="BI1200" s="22"/>
    </row>
    <row r="1201">
      <c r="A1201" s="25"/>
      <c r="B1201" s="50"/>
      <c r="C1201" s="56"/>
      <c r="D1201" s="120"/>
      <c r="E1201" s="53"/>
      <c r="H1201" s="106"/>
      <c r="I1201" s="72"/>
      <c r="J1201" s="21"/>
      <c r="K1201" s="21"/>
      <c r="L1201" s="21"/>
      <c r="M1201" s="22"/>
      <c r="N1201" s="22"/>
      <c r="O1201" s="22"/>
      <c r="P1201" s="22"/>
      <c r="Q1201" s="22"/>
      <c r="R1201" s="23"/>
      <c r="S1201" s="22"/>
      <c r="T1201" s="22"/>
      <c r="U1201" s="22"/>
      <c r="V1201" s="22"/>
      <c r="W1201" s="24"/>
      <c r="X1201" s="24"/>
      <c r="Y1201" s="22"/>
      <c r="Z1201" s="22"/>
      <c r="AA1201" s="22"/>
      <c r="AB1201" s="22"/>
      <c r="AC1201" s="22"/>
      <c r="AD1201" s="22"/>
      <c r="AE1201" s="22"/>
      <c r="AF1201" s="22"/>
      <c r="AG1201" s="22"/>
      <c r="AH1201" s="22"/>
      <c r="AI1201" s="22"/>
      <c r="AJ1201" s="22"/>
      <c r="AK1201" s="22"/>
      <c r="AL1201" s="22"/>
      <c r="AM1201" s="22"/>
      <c r="AN1201" s="22"/>
      <c r="AO1201" s="22"/>
      <c r="AP1201" s="22"/>
      <c r="AQ1201" s="22"/>
      <c r="AR1201" s="22"/>
      <c r="AS1201" s="22"/>
      <c r="AT1201" s="22"/>
      <c r="AU1201" s="22"/>
      <c r="AV1201" s="22"/>
      <c r="AW1201" s="22"/>
      <c r="AX1201" s="22"/>
      <c r="AY1201" s="22"/>
      <c r="AZ1201" s="22"/>
      <c r="BA1201" s="22"/>
      <c r="BB1201" s="22"/>
      <c r="BC1201" s="22"/>
      <c r="BD1201" s="22"/>
      <c r="BE1201" s="22"/>
      <c r="BF1201" s="22"/>
      <c r="BG1201" s="22"/>
      <c r="BH1201" s="22"/>
      <c r="BI1201" s="22"/>
    </row>
    <row r="1202">
      <c r="A1202" s="25"/>
      <c r="B1202" s="50"/>
      <c r="C1202" s="56"/>
      <c r="D1202" s="120"/>
      <c r="E1202" s="53"/>
      <c r="H1202" s="106"/>
      <c r="I1202" s="72"/>
      <c r="J1202" s="21"/>
      <c r="K1202" s="21"/>
      <c r="L1202" s="21"/>
      <c r="M1202" s="22"/>
      <c r="N1202" s="22"/>
      <c r="O1202" s="22"/>
      <c r="P1202" s="22"/>
      <c r="Q1202" s="22"/>
      <c r="R1202" s="23"/>
      <c r="S1202" s="22"/>
      <c r="T1202" s="22"/>
      <c r="U1202" s="22"/>
      <c r="V1202" s="22"/>
      <c r="W1202" s="24"/>
      <c r="X1202" s="24"/>
      <c r="Y1202" s="22"/>
      <c r="Z1202" s="22"/>
      <c r="AA1202" s="22"/>
      <c r="AB1202" s="22"/>
      <c r="AC1202" s="22"/>
      <c r="AD1202" s="22"/>
      <c r="AE1202" s="22"/>
      <c r="AF1202" s="22"/>
      <c r="AG1202" s="22"/>
      <c r="AH1202" s="22"/>
      <c r="AI1202" s="22"/>
      <c r="AJ1202" s="22"/>
      <c r="AK1202" s="22"/>
      <c r="AL1202" s="22"/>
      <c r="AM1202" s="22"/>
      <c r="AN1202" s="22"/>
      <c r="AO1202" s="22"/>
      <c r="AP1202" s="22"/>
      <c r="AQ1202" s="22"/>
      <c r="AR1202" s="22"/>
      <c r="AS1202" s="22"/>
      <c r="AT1202" s="22"/>
      <c r="AU1202" s="22"/>
      <c r="AV1202" s="22"/>
      <c r="AW1202" s="22"/>
      <c r="AX1202" s="22"/>
      <c r="AY1202" s="22"/>
      <c r="AZ1202" s="22"/>
      <c r="BA1202" s="22"/>
      <c r="BB1202" s="22"/>
      <c r="BC1202" s="22"/>
      <c r="BD1202" s="22"/>
      <c r="BE1202" s="22"/>
      <c r="BF1202" s="22"/>
      <c r="BG1202" s="22"/>
      <c r="BH1202" s="22"/>
      <c r="BI1202" s="22"/>
    </row>
    <row r="1203">
      <c r="A1203" s="25"/>
      <c r="B1203" s="50"/>
      <c r="C1203" s="56"/>
      <c r="D1203" s="120"/>
      <c r="E1203" s="53"/>
      <c r="H1203" s="106"/>
      <c r="I1203" s="72"/>
      <c r="J1203" s="21"/>
      <c r="K1203" s="21"/>
      <c r="L1203" s="21"/>
      <c r="M1203" s="22"/>
      <c r="N1203" s="22"/>
      <c r="O1203" s="22"/>
      <c r="P1203" s="22"/>
      <c r="Q1203" s="22"/>
      <c r="R1203" s="23"/>
      <c r="S1203" s="22"/>
      <c r="T1203" s="22"/>
      <c r="U1203" s="22"/>
      <c r="V1203" s="22"/>
      <c r="W1203" s="24"/>
      <c r="X1203" s="24"/>
      <c r="Y1203" s="22"/>
      <c r="Z1203" s="22"/>
      <c r="AA1203" s="22"/>
      <c r="AB1203" s="22"/>
      <c r="AC1203" s="22"/>
      <c r="AD1203" s="22"/>
      <c r="AE1203" s="22"/>
      <c r="AF1203" s="22"/>
      <c r="AG1203" s="22"/>
      <c r="AH1203" s="22"/>
      <c r="AI1203" s="22"/>
      <c r="AJ1203" s="22"/>
      <c r="AK1203" s="22"/>
      <c r="AL1203" s="22"/>
      <c r="AM1203" s="22"/>
      <c r="AN1203" s="22"/>
      <c r="AO1203" s="22"/>
      <c r="AP1203" s="22"/>
      <c r="AQ1203" s="22"/>
      <c r="AR1203" s="22"/>
      <c r="AS1203" s="22"/>
      <c r="AT1203" s="22"/>
      <c r="AU1203" s="22"/>
      <c r="AV1203" s="22"/>
      <c r="AW1203" s="22"/>
      <c r="AX1203" s="22"/>
      <c r="AY1203" s="22"/>
      <c r="AZ1203" s="22"/>
      <c r="BA1203" s="22"/>
      <c r="BB1203" s="22"/>
      <c r="BC1203" s="22"/>
      <c r="BD1203" s="22"/>
      <c r="BE1203" s="22"/>
      <c r="BF1203" s="22"/>
      <c r="BG1203" s="22"/>
      <c r="BH1203" s="22"/>
      <c r="BI1203" s="22"/>
    </row>
    <row r="1204">
      <c r="A1204" s="25"/>
      <c r="B1204" s="50"/>
      <c r="C1204" s="56"/>
      <c r="D1204" s="120"/>
      <c r="E1204" s="53"/>
      <c r="H1204" s="106"/>
      <c r="I1204" s="72"/>
      <c r="J1204" s="21"/>
      <c r="K1204" s="21"/>
      <c r="L1204" s="21"/>
      <c r="M1204" s="22"/>
      <c r="N1204" s="22"/>
      <c r="O1204" s="22"/>
      <c r="P1204" s="22"/>
      <c r="Q1204" s="22"/>
      <c r="R1204" s="23"/>
      <c r="S1204" s="22"/>
      <c r="T1204" s="22"/>
      <c r="U1204" s="22"/>
      <c r="V1204" s="22"/>
      <c r="W1204" s="24"/>
      <c r="X1204" s="24"/>
      <c r="Y1204" s="22"/>
      <c r="Z1204" s="22"/>
      <c r="AA1204" s="22"/>
      <c r="AB1204" s="22"/>
      <c r="AC1204" s="22"/>
      <c r="AD1204" s="22"/>
      <c r="AE1204" s="22"/>
      <c r="AF1204" s="22"/>
      <c r="AG1204" s="22"/>
      <c r="AH1204" s="22"/>
      <c r="AI1204" s="22"/>
      <c r="AJ1204" s="22"/>
      <c r="AK1204" s="22"/>
      <c r="AL1204" s="22"/>
      <c r="AM1204" s="22"/>
      <c r="AN1204" s="22"/>
      <c r="AO1204" s="22"/>
      <c r="AP1204" s="22"/>
      <c r="AQ1204" s="22"/>
      <c r="AR1204" s="22"/>
      <c r="AS1204" s="22"/>
      <c r="AT1204" s="22"/>
      <c r="AU1204" s="22"/>
      <c r="AV1204" s="22"/>
      <c r="AW1204" s="22"/>
      <c r="AX1204" s="22"/>
      <c r="AY1204" s="22"/>
      <c r="AZ1204" s="22"/>
      <c r="BA1204" s="22"/>
      <c r="BB1204" s="22"/>
      <c r="BC1204" s="22"/>
      <c r="BD1204" s="22"/>
      <c r="BE1204" s="22"/>
      <c r="BF1204" s="22"/>
      <c r="BG1204" s="22"/>
      <c r="BH1204" s="22"/>
      <c r="BI1204" s="22"/>
    </row>
    <row r="1205">
      <c r="A1205" s="25"/>
      <c r="B1205" s="50"/>
      <c r="C1205" s="56"/>
      <c r="D1205" s="120"/>
      <c r="E1205" s="53"/>
      <c r="H1205" s="106"/>
      <c r="I1205" s="72"/>
      <c r="J1205" s="21"/>
      <c r="K1205" s="21"/>
      <c r="L1205" s="21"/>
      <c r="M1205" s="22"/>
      <c r="N1205" s="22"/>
      <c r="O1205" s="22"/>
      <c r="P1205" s="22"/>
      <c r="Q1205" s="22"/>
      <c r="R1205" s="23"/>
      <c r="S1205" s="22"/>
      <c r="T1205" s="22"/>
      <c r="U1205" s="22"/>
      <c r="V1205" s="22"/>
      <c r="W1205" s="24"/>
      <c r="X1205" s="24"/>
      <c r="Y1205" s="22"/>
      <c r="Z1205" s="22"/>
      <c r="AA1205" s="22"/>
      <c r="AB1205" s="22"/>
      <c r="AC1205" s="22"/>
      <c r="AD1205" s="22"/>
      <c r="AE1205" s="22"/>
      <c r="AF1205" s="22"/>
      <c r="AG1205" s="22"/>
      <c r="AH1205" s="22"/>
      <c r="AI1205" s="22"/>
      <c r="AJ1205" s="22"/>
      <c r="AK1205" s="22"/>
      <c r="AL1205" s="22"/>
      <c r="AM1205" s="22"/>
      <c r="AN1205" s="22"/>
      <c r="AO1205" s="22"/>
      <c r="AP1205" s="22"/>
      <c r="AQ1205" s="22"/>
      <c r="AR1205" s="22"/>
      <c r="AS1205" s="22"/>
      <c r="AT1205" s="22"/>
      <c r="AU1205" s="22"/>
      <c r="AV1205" s="22"/>
      <c r="AW1205" s="22"/>
      <c r="AX1205" s="22"/>
      <c r="AY1205" s="22"/>
      <c r="AZ1205" s="22"/>
      <c r="BA1205" s="22"/>
      <c r="BB1205" s="22"/>
      <c r="BC1205" s="22"/>
      <c r="BD1205" s="22"/>
      <c r="BE1205" s="22"/>
      <c r="BF1205" s="22"/>
      <c r="BG1205" s="22"/>
      <c r="BH1205" s="22"/>
      <c r="BI1205" s="22"/>
    </row>
    <row r="1206">
      <c r="A1206" s="25"/>
      <c r="B1206" s="50"/>
      <c r="C1206" s="56"/>
      <c r="D1206" s="120"/>
      <c r="E1206" s="53"/>
      <c r="H1206" s="106"/>
      <c r="I1206" s="72"/>
      <c r="J1206" s="21"/>
      <c r="K1206" s="21"/>
      <c r="L1206" s="21"/>
      <c r="M1206" s="22"/>
      <c r="N1206" s="22"/>
      <c r="O1206" s="22"/>
      <c r="P1206" s="22"/>
      <c r="Q1206" s="22"/>
      <c r="R1206" s="23"/>
      <c r="S1206" s="22"/>
      <c r="T1206" s="22"/>
      <c r="U1206" s="22"/>
      <c r="V1206" s="22"/>
      <c r="W1206" s="24"/>
      <c r="X1206" s="24"/>
      <c r="Y1206" s="22"/>
      <c r="Z1206" s="22"/>
      <c r="AA1206" s="22"/>
      <c r="AB1206" s="22"/>
      <c r="AC1206" s="22"/>
      <c r="AD1206" s="22"/>
      <c r="AE1206" s="22"/>
      <c r="AF1206" s="22"/>
      <c r="AG1206" s="22"/>
      <c r="AH1206" s="22"/>
      <c r="AI1206" s="22"/>
      <c r="AJ1206" s="22"/>
      <c r="AK1206" s="22"/>
      <c r="AL1206" s="22"/>
      <c r="AM1206" s="22"/>
      <c r="AN1206" s="22"/>
      <c r="AO1206" s="22"/>
      <c r="AP1206" s="22"/>
      <c r="AQ1206" s="22"/>
      <c r="AR1206" s="22"/>
      <c r="AS1206" s="22"/>
      <c r="AT1206" s="22"/>
      <c r="AU1206" s="22"/>
      <c r="AV1206" s="22"/>
      <c r="AW1206" s="22"/>
      <c r="AX1206" s="22"/>
      <c r="AY1206" s="22"/>
      <c r="AZ1206" s="22"/>
      <c r="BA1206" s="22"/>
      <c r="BB1206" s="22"/>
      <c r="BC1206" s="22"/>
      <c r="BD1206" s="22"/>
      <c r="BE1206" s="22"/>
      <c r="BF1206" s="22"/>
      <c r="BG1206" s="22"/>
      <c r="BH1206" s="22"/>
      <c r="BI1206" s="22"/>
    </row>
    <row r="1207">
      <c r="A1207" s="25"/>
      <c r="B1207" s="50"/>
      <c r="C1207" s="56"/>
      <c r="D1207" s="120"/>
      <c r="E1207" s="53"/>
      <c r="H1207" s="106"/>
      <c r="I1207" s="72"/>
      <c r="J1207" s="21"/>
      <c r="K1207" s="21"/>
      <c r="L1207" s="21"/>
      <c r="M1207" s="22"/>
      <c r="N1207" s="22"/>
      <c r="O1207" s="22"/>
      <c r="P1207" s="22"/>
      <c r="Q1207" s="22"/>
      <c r="R1207" s="23"/>
      <c r="S1207" s="22"/>
      <c r="T1207" s="22"/>
      <c r="U1207" s="22"/>
      <c r="V1207" s="22"/>
      <c r="W1207" s="24"/>
      <c r="X1207" s="24"/>
      <c r="Y1207" s="22"/>
      <c r="Z1207" s="22"/>
      <c r="AA1207" s="22"/>
      <c r="AB1207" s="22"/>
      <c r="AC1207" s="22"/>
      <c r="AD1207" s="22"/>
      <c r="AE1207" s="22"/>
      <c r="AF1207" s="22"/>
      <c r="AG1207" s="22"/>
      <c r="AH1207" s="22"/>
      <c r="AI1207" s="22"/>
      <c r="AJ1207" s="22"/>
      <c r="AK1207" s="22"/>
      <c r="AL1207" s="22"/>
      <c r="AM1207" s="22"/>
      <c r="AN1207" s="22"/>
      <c r="AO1207" s="22"/>
      <c r="AP1207" s="22"/>
      <c r="AQ1207" s="22"/>
      <c r="AR1207" s="22"/>
      <c r="AS1207" s="22"/>
      <c r="AT1207" s="22"/>
      <c r="AU1207" s="22"/>
      <c r="AV1207" s="22"/>
      <c r="AW1207" s="22"/>
      <c r="AX1207" s="22"/>
      <c r="AY1207" s="22"/>
      <c r="AZ1207" s="22"/>
      <c r="BA1207" s="22"/>
      <c r="BB1207" s="22"/>
      <c r="BC1207" s="22"/>
      <c r="BD1207" s="22"/>
      <c r="BE1207" s="22"/>
      <c r="BF1207" s="22"/>
      <c r="BG1207" s="22"/>
      <c r="BH1207" s="22"/>
      <c r="BI1207" s="22"/>
    </row>
    <row r="1208">
      <c r="A1208" s="25"/>
      <c r="B1208" s="50"/>
      <c r="C1208" s="56"/>
      <c r="D1208" s="120"/>
      <c r="E1208" s="53"/>
      <c r="H1208" s="106"/>
      <c r="I1208" s="72"/>
      <c r="J1208" s="21"/>
      <c r="K1208" s="21"/>
      <c r="L1208" s="21"/>
      <c r="M1208" s="22"/>
      <c r="N1208" s="22"/>
      <c r="O1208" s="22"/>
      <c r="P1208" s="22"/>
      <c r="Q1208" s="22"/>
      <c r="R1208" s="23"/>
      <c r="S1208" s="22"/>
      <c r="T1208" s="22"/>
      <c r="U1208" s="22"/>
      <c r="V1208" s="22"/>
      <c r="W1208" s="24"/>
      <c r="X1208" s="24"/>
      <c r="Y1208" s="22"/>
      <c r="Z1208" s="22"/>
      <c r="AA1208" s="22"/>
      <c r="AB1208" s="22"/>
      <c r="AC1208" s="22"/>
      <c r="AD1208" s="22"/>
      <c r="AE1208" s="22"/>
      <c r="AF1208" s="22"/>
      <c r="AG1208" s="22"/>
      <c r="AH1208" s="22"/>
      <c r="AI1208" s="22"/>
      <c r="AJ1208" s="22"/>
      <c r="AK1208" s="22"/>
      <c r="AL1208" s="22"/>
      <c r="AM1208" s="22"/>
      <c r="AN1208" s="22"/>
      <c r="AO1208" s="22"/>
      <c r="AP1208" s="22"/>
      <c r="AQ1208" s="22"/>
      <c r="AR1208" s="22"/>
      <c r="AS1208" s="22"/>
      <c r="AT1208" s="22"/>
      <c r="AU1208" s="22"/>
      <c r="AV1208" s="22"/>
      <c r="AW1208" s="22"/>
      <c r="AX1208" s="22"/>
      <c r="AY1208" s="22"/>
      <c r="AZ1208" s="22"/>
      <c r="BA1208" s="22"/>
      <c r="BB1208" s="22"/>
      <c r="BC1208" s="22"/>
      <c r="BD1208" s="22"/>
      <c r="BE1208" s="22"/>
      <c r="BF1208" s="22"/>
      <c r="BG1208" s="22"/>
      <c r="BH1208" s="22"/>
      <c r="BI1208" s="22"/>
    </row>
    <row r="1209">
      <c r="A1209" s="25"/>
      <c r="B1209" s="50"/>
      <c r="C1209" s="56"/>
      <c r="D1209" s="120"/>
      <c r="E1209" s="53"/>
      <c r="H1209" s="106"/>
      <c r="I1209" s="72"/>
      <c r="J1209" s="21"/>
      <c r="K1209" s="21"/>
      <c r="L1209" s="21"/>
      <c r="M1209" s="22"/>
      <c r="N1209" s="22"/>
      <c r="O1209" s="22"/>
      <c r="P1209" s="22"/>
      <c r="Q1209" s="22"/>
      <c r="R1209" s="23"/>
      <c r="S1209" s="22"/>
      <c r="T1209" s="22"/>
      <c r="U1209" s="22"/>
      <c r="V1209" s="22"/>
      <c r="W1209" s="24"/>
      <c r="X1209" s="24"/>
      <c r="Y1209" s="22"/>
      <c r="Z1209" s="22"/>
      <c r="AA1209" s="22"/>
      <c r="AB1209" s="22"/>
      <c r="AC1209" s="22"/>
      <c r="AD1209" s="22"/>
      <c r="AE1209" s="22"/>
      <c r="AF1209" s="22"/>
      <c r="AG1209" s="22"/>
      <c r="AH1209" s="22"/>
      <c r="AI1209" s="22"/>
      <c r="AJ1209" s="22"/>
      <c r="AK1209" s="22"/>
      <c r="AL1209" s="22"/>
      <c r="AM1209" s="22"/>
      <c r="AN1209" s="22"/>
      <c r="AO1209" s="22"/>
      <c r="AP1209" s="22"/>
      <c r="AQ1209" s="22"/>
      <c r="AR1209" s="22"/>
      <c r="AS1209" s="22"/>
      <c r="AT1209" s="22"/>
      <c r="AU1209" s="22"/>
      <c r="AV1209" s="22"/>
      <c r="AW1209" s="22"/>
      <c r="AX1209" s="22"/>
      <c r="AY1209" s="22"/>
      <c r="AZ1209" s="22"/>
      <c r="BA1209" s="22"/>
      <c r="BB1209" s="22"/>
      <c r="BC1209" s="22"/>
      <c r="BD1209" s="22"/>
      <c r="BE1209" s="22"/>
      <c r="BF1209" s="22"/>
      <c r="BG1209" s="22"/>
      <c r="BH1209" s="22"/>
      <c r="BI1209" s="22"/>
    </row>
    <row r="1210">
      <c r="A1210" s="25"/>
      <c r="B1210" s="50"/>
      <c r="C1210" s="56"/>
      <c r="D1210" s="120"/>
      <c r="E1210" s="53"/>
      <c r="H1210" s="106"/>
      <c r="I1210" s="72"/>
      <c r="J1210" s="21"/>
      <c r="K1210" s="21"/>
      <c r="L1210" s="21"/>
      <c r="M1210" s="22"/>
      <c r="N1210" s="22"/>
      <c r="O1210" s="22"/>
      <c r="P1210" s="22"/>
      <c r="Q1210" s="22"/>
      <c r="R1210" s="23"/>
      <c r="S1210" s="22"/>
      <c r="T1210" s="22"/>
      <c r="U1210" s="22"/>
      <c r="V1210" s="22"/>
      <c r="W1210" s="24"/>
      <c r="X1210" s="24"/>
      <c r="Y1210" s="22"/>
      <c r="Z1210" s="22"/>
      <c r="AA1210" s="22"/>
      <c r="AB1210" s="22"/>
      <c r="AC1210" s="22"/>
      <c r="AD1210" s="22"/>
      <c r="AE1210" s="22"/>
      <c r="AF1210" s="22"/>
      <c r="AG1210" s="22"/>
      <c r="AH1210" s="22"/>
      <c r="AI1210" s="22"/>
      <c r="AJ1210" s="22"/>
      <c r="AK1210" s="22"/>
      <c r="AL1210" s="22"/>
      <c r="AM1210" s="22"/>
      <c r="AN1210" s="22"/>
      <c r="AO1210" s="22"/>
      <c r="AP1210" s="22"/>
      <c r="AQ1210" s="22"/>
      <c r="AR1210" s="22"/>
      <c r="AS1210" s="22"/>
      <c r="AT1210" s="22"/>
      <c r="AU1210" s="22"/>
      <c r="AV1210" s="22"/>
      <c r="AW1210" s="22"/>
      <c r="AX1210" s="22"/>
      <c r="AY1210" s="22"/>
      <c r="AZ1210" s="22"/>
      <c r="BA1210" s="22"/>
      <c r="BB1210" s="22"/>
      <c r="BC1210" s="22"/>
      <c r="BD1210" s="22"/>
      <c r="BE1210" s="22"/>
      <c r="BF1210" s="22"/>
      <c r="BG1210" s="22"/>
      <c r="BH1210" s="22"/>
      <c r="BI1210" s="22"/>
    </row>
    <row r="1211">
      <c r="A1211" s="25"/>
      <c r="B1211" s="50"/>
      <c r="C1211" s="56"/>
      <c r="D1211" s="120"/>
      <c r="E1211" s="53"/>
      <c r="H1211" s="106"/>
      <c r="I1211" s="72"/>
      <c r="J1211" s="21"/>
      <c r="K1211" s="21"/>
      <c r="L1211" s="21"/>
      <c r="M1211" s="22"/>
      <c r="N1211" s="22"/>
      <c r="O1211" s="22"/>
      <c r="P1211" s="22"/>
      <c r="Q1211" s="22"/>
      <c r="R1211" s="23"/>
      <c r="S1211" s="22"/>
      <c r="T1211" s="22"/>
      <c r="U1211" s="22"/>
      <c r="V1211" s="22"/>
      <c r="W1211" s="24"/>
      <c r="X1211" s="24"/>
      <c r="Y1211" s="22"/>
      <c r="Z1211" s="22"/>
      <c r="AA1211" s="22"/>
      <c r="AB1211" s="22"/>
      <c r="AC1211" s="22"/>
      <c r="AD1211" s="22"/>
      <c r="AE1211" s="22"/>
      <c r="AF1211" s="22"/>
      <c r="AG1211" s="22"/>
      <c r="AH1211" s="22"/>
      <c r="AI1211" s="22"/>
      <c r="AJ1211" s="22"/>
      <c r="AK1211" s="22"/>
      <c r="AL1211" s="22"/>
      <c r="AM1211" s="22"/>
      <c r="AN1211" s="22"/>
      <c r="AO1211" s="22"/>
      <c r="AP1211" s="22"/>
      <c r="AQ1211" s="22"/>
      <c r="AR1211" s="22"/>
      <c r="AS1211" s="22"/>
      <c r="AT1211" s="22"/>
      <c r="AU1211" s="22"/>
      <c r="AV1211" s="22"/>
      <c r="AW1211" s="22"/>
      <c r="AX1211" s="22"/>
      <c r="AY1211" s="22"/>
      <c r="AZ1211" s="22"/>
      <c r="BA1211" s="22"/>
      <c r="BB1211" s="22"/>
      <c r="BC1211" s="22"/>
      <c r="BD1211" s="22"/>
      <c r="BE1211" s="22"/>
      <c r="BF1211" s="22"/>
      <c r="BG1211" s="22"/>
      <c r="BH1211" s="22"/>
      <c r="BI1211" s="22"/>
    </row>
    <row r="1212">
      <c r="A1212" s="25"/>
      <c r="B1212" s="50"/>
      <c r="C1212" s="56"/>
      <c r="D1212" s="120"/>
      <c r="E1212" s="53"/>
      <c r="H1212" s="106"/>
      <c r="I1212" s="72"/>
      <c r="J1212" s="21"/>
      <c r="K1212" s="21"/>
      <c r="L1212" s="21"/>
      <c r="M1212" s="22"/>
      <c r="N1212" s="22"/>
      <c r="O1212" s="22"/>
      <c r="P1212" s="22"/>
      <c r="Q1212" s="22"/>
      <c r="R1212" s="23"/>
      <c r="S1212" s="22"/>
      <c r="T1212" s="22"/>
      <c r="U1212" s="22"/>
      <c r="V1212" s="22"/>
      <c r="W1212" s="24"/>
      <c r="X1212" s="24"/>
      <c r="Y1212" s="22"/>
      <c r="Z1212" s="22"/>
      <c r="AA1212" s="22"/>
      <c r="AB1212" s="22"/>
      <c r="AC1212" s="22"/>
      <c r="AD1212" s="22"/>
      <c r="AE1212" s="22"/>
      <c r="AF1212" s="22"/>
      <c r="AG1212" s="22"/>
      <c r="AH1212" s="22"/>
      <c r="AI1212" s="22"/>
      <c r="AJ1212" s="22"/>
      <c r="AK1212" s="22"/>
      <c r="AL1212" s="22"/>
      <c r="AM1212" s="22"/>
      <c r="AN1212" s="22"/>
      <c r="AO1212" s="22"/>
      <c r="AP1212" s="22"/>
      <c r="AQ1212" s="22"/>
      <c r="AR1212" s="22"/>
      <c r="AS1212" s="22"/>
      <c r="AT1212" s="22"/>
      <c r="AU1212" s="22"/>
      <c r="AV1212" s="22"/>
      <c r="AW1212" s="22"/>
      <c r="AX1212" s="22"/>
      <c r="AY1212" s="22"/>
      <c r="AZ1212" s="22"/>
      <c r="BA1212" s="22"/>
      <c r="BB1212" s="22"/>
      <c r="BC1212" s="22"/>
      <c r="BD1212" s="22"/>
      <c r="BE1212" s="22"/>
      <c r="BF1212" s="22"/>
      <c r="BG1212" s="22"/>
      <c r="BH1212" s="22"/>
      <c r="BI1212" s="22"/>
    </row>
    <row r="1213">
      <c r="A1213" s="25"/>
      <c r="B1213" s="50"/>
      <c r="C1213" s="56"/>
      <c r="D1213" s="120"/>
      <c r="E1213" s="53"/>
      <c r="H1213" s="106"/>
      <c r="I1213" s="72"/>
      <c r="J1213" s="21"/>
      <c r="K1213" s="21"/>
      <c r="L1213" s="21"/>
      <c r="M1213" s="22"/>
      <c r="N1213" s="22"/>
      <c r="O1213" s="22"/>
      <c r="P1213" s="22"/>
      <c r="Q1213" s="22"/>
      <c r="R1213" s="23"/>
      <c r="S1213" s="22"/>
      <c r="T1213" s="22"/>
      <c r="U1213" s="22"/>
      <c r="V1213" s="22"/>
      <c r="W1213" s="24"/>
      <c r="X1213" s="24"/>
      <c r="Y1213" s="22"/>
      <c r="Z1213" s="22"/>
      <c r="AA1213" s="22"/>
      <c r="AB1213" s="22"/>
      <c r="AC1213" s="22"/>
      <c r="AD1213" s="22"/>
      <c r="AE1213" s="22"/>
      <c r="AF1213" s="22"/>
      <c r="AG1213" s="22"/>
      <c r="AH1213" s="22"/>
      <c r="AI1213" s="22"/>
      <c r="AJ1213" s="22"/>
      <c r="AK1213" s="22"/>
      <c r="AL1213" s="22"/>
      <c r="AM1213" s="22"/>
      <c r="AN1213" s="22"/>
      <c r="AO1213" s="22"/>
      <c r="AP1213" s="22"/>
      <c r="AQ1213" s="22"/>
      <c r="AR1213" s="22"/>
      <c r="AS1213" s="22"/>
      <c r="AT1213" s="22"/>
      <c r="AU1213" s="22"/>
      <c r="AV1213" s="22"/>
      <c r="AW1213" s="22"/>
      <c r="AX1213" s="22"/>
      <c r="AY1213" s="22"/>
      <c r="AZ1213" s="22"/>
      <c r="BA1213" s="22"/>
      <c r="BB1213" s="22"/>
      <c r="BC1213" s="22"/>
      <c r="BD1213" s="22"/>
      <c r="BE1213" s="22"/>
      <c r="BF1213" s="22"/>
      <c r="BG1213" s="22"/>
      <c r="BH1213" s="22"/>
      <c r="BI1213" s="22"/>
    </row>
    <row r="1214">
      <c r="A1214" s="25"/>
      <c r="B1214" s="50"/>
      <c r="C1214" s="56"/>
      <c r="D1214" s="120"/>
      <c r="E1214" s="53"/>
      <c r="H1214" s="106"/>
      <c r="I1214" s="72"/>
      <c r="J1214" s="21"/>
      <c r="K1214" s="21"/>
      <c r="L1214" s="21"/>
      <c r="M1214" s="22"/>
      <c r="N1214" s="22"/>
      <c r="O1214" s="22"/>
      <c r="P1214" s="22"/>
      <c r="Q1214" s="22"/>
      <c r="R1214" s="23"/>
      <c r="S1214" s="22"/>
      <c r="T1214" s="22"/>
      <c r="U1214" s="22"/>
      <c r="V1214" s="22"/>
      <c r="W1214" s="24"/>
      <c r="X1214" s="24"/>
      <c r="Y1214" s="22"/>
      <c r="Z1214" s="22"/>
      <c r="AA1214" s="22"/>
      <c r="AB1214" s="22"/>
      <c r="AC1214" s="22"/>
      <c r="AD1214" s="22"/>
      <c r="AE1214" s="22"/>
      <c r="AF1214" s="22"/>
      <c r="AG1214" s="22"/>
      <c r="AH1214" s="22"/>
      <c r="AI1214" s="22"/>
      <c r="AJ1214" s="22"/>
      <c r="AK1214" s="22"/>
      <c r="AL1214" s="22"/>
      <c r="AM1214" s="22"/>
      <c r="AN1214" s="22"/>
      <c r="AO1214" s="22"/>
      <c r="AP1214" s="22"/>
      <c r="AQ1214" s="22"/>
      <c r="AR1214" s="22"/>
      <c r="AS1214" s="22"/>
      <c r="AT1214" s="22"/>
      <c r="AU1214" s="22"/>
      <c r="AV1214" s="22"/>
      <c r="AW1214" s="22"/>
      <c r="AX1214" s="22"/>
      <c r="AY1214" s="22"/>
      <c r="AZ1214" s="22"/>
      <c r="BA1214" s="22"/>
      <c r="BB1214" s="22"/>
      <c r="BC1214" s="22"/>
      <c r="BD1214" s="22"/>
      <c r="BE1214" s="22"/>
      <c r="BF1214" s="22"/>
      <c r="BG1214" s="22"/>
      <c r="BH1214" s="22"/>
      <c r="BI1214" s="22"/>
    </row>
    <row r="1215">
      <c r="A1215" s="25"/>
      <c r="B1215" s="50"/>
      <c r="C1215" s="56"/>
      <c r="D1215" s="120"/>
      <c r="E1215" s="53"/>
      <c r="H1215" s="106"/>
      <c r="I1215" s="72"/>
      <c r="J1215" s="21"/>
      <c r="K1215" s="21"/>
      <c r="L1215" s="21"/>
      <c r="M1215" s="22"/>
      <c r="N1215" s="22"/>
      <c r="O1215" s="22"/>
      <c r="P1215" s="22"/>
      <c r="Q1215" s="22"/>
      <c r="R1215" s="23"/>
      <c r="S1215" s="22"/>
      <c r="T1215" s="22"/>
      <c r="U1215" s="22"/>
      <c r="V1215" s="22"/>
      <c r="W1215" s="24"/>
      <c r="X1215" s="24"/>
      <c r="Y1215" s="22"/>
      <c r="Z1215" s="22"/>
      <c r="AA1215" s="22"/>
      <c r="AB1215" s="22"/>
      <c r="AC1215" s="22"/>
      <c r="AD1215" s="22"/>
      <c r="AE1215" s="22"/>
      <c r="AF1215" s="22"/>
      <c r="AG1215" s="22"/>
      <c r="AH1215" s="22"/>
      <c r="AI1215" s="22"/>
      <c r="AJ1215" s="22"/>
      <c r="AK1215" s="22"/>
      <c r="AL1215" s="22"/>
      <c r="AM1215" s="22"/>
      <c r="AN1215" s="22"/>
      <c r="AO1215" s="22"/>
      <c r="AP1215" s="22"/>
      <c r="AQ1215" s="22"/>
      <c r="AR1215" s="22"/>
      <c r="AS1215" s="22"/>
      <c r="AT1215" s="22"/>
      <c r="AU1215" s="22"/>
      <c r="AV1215" s="22"/>
      <c r="AW1215" s="22"/>
      <c r="AX1215" s="22"/>
      <c r="AY1215" s="22"/>
      <c r="AZ1215" s="22"/>
      <c r="BA1215" s="22"/>
      <c r="BB1215" s="22"/>
      <c r="BC1215" s="22"/>
      <c r="BD1215" s="22"/>
      <c r="BE1215" s="22"/>
      <c r="BF1215" s="22"/>
      <c r="BG1215" s="22"/>
      <c r="BH1215" s="22"/>
      <c r="BI1215" s="22"/>
    </row>
    <row r="1216">
      <c r="A1216" s="25"/>
      <c r="B1216" s="50"/>
      <c r="C1216" s="56"/>
      <c r="D1216" s="120"/>
      <c r="E1216" s="53"/>
      <c r="H1216" s="106"/>
      <c r="I1216" s="72"/>
      <c r="J1216" s="21"/>
      <c r="K1216" s="21"/>
      <c r="L1216" s="21"/>
      <c r="M1216" s="22"/>
      <c r="N1216" s="22"/>
      <c r="O1216" s="22"/>
      <c r="P1216" s="22"/>
      <c r="Q1216" s="22"/>
      <c r="R1216" s="23"/>
      <c r="S1216" s="22"/>
      <c r="T1216" s="22"/>
      <c r="U1216" s="22"/>
      <c r="V1216" s="22"/>
      <c r="W1216" s="24"/>
      <c r="X1216" s="24"/>
      <c r="Y1216" s="22"/>
      <c r="Z1216" s="22"/>
      <c r="AA1216" s="22"/>
      <c r="AB1216" s="22"/>
      <c r="AC1216" s="22"/>
      <c r="AD1216" s="22"/>
      <c r="AE1216" s="22"/>
      <c r="AF1216" s="22"/>
      <c r="AG1216" s="22"/>
      <c r="AH1216" s="22"/>
      <c r="AI1216" s="22"/>
      <c r="AJ1216" s="22"/>
      <c r="AK1216" s="22"/>
      <c r="AL1216" s="22"/>
      <c r="AM1216" s="22"/>
      <c r="AN1216" s="22"/>
      <c r="AO1216" s="22"/>
      <c r="AP1216" s="22"/>
      <c r="AQ1216" s="22"/>
      <c r="AR1216" s="22"/>
      <c r="AS1216" s="22"/>
      <c r="AT1216" s="22"/>
      <c r="AU1216" s="22"/>
      <c r="AV1216" s="22"/>
      <c r="AW1216" s="22"/>
      <c r="AX1216" s="22"/>
      <c r="AY1216" s="22"/>
      <c r="AZ1216" s="22"/>
      <c r="BA1216" s="22"/>
      <c r="BB1216" s="22"/>
      <c r="BC1216" s="22"/>
      <c r="BD1216" s="22"/>
      <c r="BE1216" s="22"/>
      <c r="BF1216" s="22"/>
      <c r="BG1216" s="22"/>
      <c r="BH1216" s="22"/>
      <c r="BI1216" s="22"/>
    </row>
    <row r="1217">
      <c r="A1217" s="25"/>
      <c r="B1217" s="50"/>
      <c r="C1217" s="56"/>
      <c r="D1217" s="120"/>
      <c r="E1217" s="53"/>
      <c r="H1217" s="106"/>
      <c r="I1217" s="72"/>
      <c r="J1217" s="21"/>
      <c r="K1217" s="21"/>
      <c r="L1217" s="21"/>
      <c r="M1217" s="22"/>
      <c r="N1217" s="22"/>
      <c r="O1217" s="22"/>
      <c r="P1217" s="22"/>
      <c r="Q1217" s="22"/>
      <c r="R1217" s="23"/>
      <c r="S1217" s="22"/>
      <c r="T1217" s="22"/>
      <c r="U1217" s="22"/>
      <c r="V1217" s="22"/>
      <c r="W1217" s="24"/>
      <c r="X1217" s="24"/>
      <c r="Y1217" s="22"/>
      <c r="Z1217" s="22"/>
      <c r="AA1217" s="22"/>
      <c r="AB1217" s="22"/>
      <c r="AC1217" s="22"/>
      <c r="AD1217" s="22"/>
      <c r="AE1217" s="22"/>
      <c r="AF1217" s="22"/>
      <c r="AG1217" s="22"/>
      <c r="AH1217" s="22"/>
      <c r="AI1217" s="22"/>
      <c r="AJ1217" s="22"/>
      <c r="AK1217" s="22"/>
      <c r="AL1217" s="22"/>
      <c r="AM1217" s="22"/>
      <c r="AN1217" s="22"/>
      <c r="AO1217" s="22"/>
      <c r="AP1217" s="22"/>
      <c r="AQ1217" s="22"/>
      <c r="AR1217" s="22"/>
      <c r="AS1217" s="22"/>
      <c r="AT1217" s="22"/>
      <c r="AU1217" s="22"/>
      <c r="AV1217" s="22"/>
      <c r="AW1217" s="22"/>
      <c r="AX1217" s="22"/>
      <c r="AY1217" s="22"/>
      <c r="AZ1217" s="22"/>
      <c r="BA1217" s="22"/>
      <c r="BB1217" s="22"/>
      <c r="BC1217" s="22"/>
      <c r="BD1217" s="22"/>
      <c r="BE1217" s="22"/>
      <c r="BF1217" s="22"/>
      <c r="BG1217" s="22"/>
      <c r="BH1217" s="22"/>
      <c r="BI1217" s="22"/>
    </row>
    <row r="1218">
      <c r="A1218" s="25"/>
      <c r="B1218" s="50"/>
      <c r="C1218" s="56"/>
      <c r="D1218" s="120"/>
      <c r="E1218" s="53"/>
      <c r="H1218" s="106"/>
      <c r="I1218" s="72"/>
      <c r="J1218" s="21"/>
      <c r="K1218" s="21"/>
      <c r="L1218" s="21"/>
      <c r="M1218" s="22"/>
      <c r="N1218" s="22"/>
      <c r="O1218" s="22"/>
      <c r="P1218" s="22"/>
      <c r="Q1218" s="22"/>
      <c r="R1218" s="23"/>
      <c r="S1218" s="22"/>
      <c r="T1218" s="22"/>
      <c r="U1218" s="22"/>
      <c r="V1218" s="22"/>
      <c r="W1218" s="24"/>
      <c r="X1218" s="24"/>
      <c r="Y1218" s="22"/>
      <c r="Z1218" s="22"/>
      <c r="AA1218" s="22"/>
      <c r="AB1218" s="22"/>
      <c r="AC1218" s="22"/>
      <c r="AD1218" s="22"/>
      <c r="AE1218" s="22"/>
      <c r="AF1218" s="22"/>
      <c r="AG1218" s="22"/>
      <c r="AH1218" s="22"/>
      <c r="AI1218" s="22"/>
      <c r="AJ1218" s="22"/>
      <c r="AK1218" s="22"/>
      <c r="AL1218" s="22"/>
      <c r="AM1218" s="22"/>
      <c r="AN1218" s="22"/>
      <c r="AO1218" s="22"/>
      <c r="AP1218" s="22"/>
      <c r="AQ1218" s="22"/>
      <c r="AR1218" s="22"/>
      <c r="AS1218" s="22"/>
      <c r="AT1218" s="22"/>
      <c r="AU1218" s="22"/>
      <c r="AV1218" s="22"/>
      <c r="AW1218" s="22"/>
      <c r="AX1218" s="22"/>
      <c r="AY1218" s="22"/>
      <c r="AZ1218" s="22"/>
      <c r="BA1218" s="22"/>
      <c r="BB1218" s="22"/>
      <c r="BC1218" s="22"/>
      <c r="BD1218" s="22"/>
      <c r="BE1218" s="22"/>
      <c r="BF1218" s="22"/>
      <c r="BG1218" s="22"/>
      <c r="BH1218" s="22"/>
      <c r="BI1218" s="22"/>
    </row>
    <row r="1219">
      <c r="A1219" s="25"/>
      <c r="B1219" s="50"/>
      <c r="C1219" s="56"/>
      <c r="D1219" s="120"/>
      <c r="E1219" s="53"/>
      <c r="H1219" s="106"/>
      <c r="I1219" s="72"/>
      <c r="J1219" s="21"/>
      <c r="K1219" s="21"/>
      <c r="L1219" s="21"/>
      <c r="M1219" s="22"/>
      <c r="N1219" s="22"/>
      <c r="O1219" s="22"/>
      <c r="P1219" s="22"/>
      <c r="Q1219" s="22"/>
      <c r="R1219" s="23"/>
      <c r="S1219" s="22"/>
      <c r="T1219" s="22"/>
      <c r="U1219" s="22"/>
      <c r="V1219" s="22"/>
      <c r="W1219" s="24"/>
      <c r="X1219" s="24"/>
      <c r="Y1219" s="22"/>
      <c r="Z1219" s="22"/>
      <c r="AA1219" s="22"/>
      <c r="AB1219" s="22"/>
      <c r="AC1219" s="22"/>
      <c r="AD1219" s="22"/>
      <c r="AE1219" s="22"/>
      <c r="AF1219" s="22"/>
      <c r="AG1219" s="22"/>
      <c r="AH1219" s="22"/>
      <c r="AI1219" s="22"/>
      <c r="AJ1219" s="22"/>
      <c r="AK1219" s="22"/>
      <c r="AL1219" s="22"/>
      <c r="AM1219" s="22"/>
      <c r="AN1219" s="22"/>
      <c r="AO1219" s="22"/>
      <c r="AP1219" s="22"/>
      <c r="AQ1219" s="22"/>
      <c r="AR1219" s="22"/>
      <c r="AS1219" s="22"/>
      <c r="AT1219" s="22"/>
      <c r="AU1219" s="22"/>
      <c r="AV1219" s="22"/>
      <c r="AW1219" s="22"/>
      <c r="AX1219" s="22"/>
      <c r="AY1219" s="22"/>
      <c r="AZ1219" s="22"/>
      <c r="BA1219" s="22"/>
      <c r="BB1219" s="22"/>
      <c r="BC1219" s="22"/>
      <c r="BD1219" s="22"/>
      <c r="BE1219" s="22"/>
      <c r="BF1219" s="22"/>
      <c r="BG1219" s="22"/>
      <c r="BH1219" s="22"/>
      <c r="BI1219" s="22"/>
    </row>
    <row r="1220">
      <c r="A1220" s="25"/>
      <c r="B1220" s="50"/>
      <c r="C1220" s="56"/>
      <c r="D1220" s="120"/>
      <c r="E1220" s="53"/>
      <c r="H1220" s="106"/>
      <c r="I1220" s="72"/>
      <c r="J1220" s="21"/>
      <c r="K1220" s="21"/>
      <c r="L1220" s="21"/>
      <c r="M1220" s="22"/>
      <c r="N1220" s="22"/>
      <c r="O1220" s="22"/>
      <c r="P1220" s="22"/>
      <c r="Q1220" s="22"/>
      <c r="R1220" s="23"/>
      <c r="S1220" s="22"/>
      <c r="T1220" s="22"/>
      <c r="U1220" s="22"/>
      <c r="V1220" s="22"/>
      <c r="W1220" s="24"/>
      <c r="X1220" s="24"/>
      <c r="Y1220" s="22"/>
      <c r="Z1220" s="22"/>
      <c r="AA1220" s="22"/>
      <c r="AB1220" s="22"/>
      <c r="AC1220" s="22"/>
      <c r="AD1220" s="22"/>
      <c r="AE1220" s="22"/>
      <c r="AF1220" s="22"/>
      <c r="AG1220" s="22"/>
      <c r="AH1220" s="22"/>
      <c r="AI1220" s="22"/>
      <c r="AJ1220" s="22"/>
      <c r="AK1220" s="22"/>
      <c r="AL1220" s="22"/>
      <c r="AM1220" s="22"/>
      <c r="AN1220" s="22"/>
      <c r="AO1220" s="22"/>
      <c r="AP1220" s="22"/>
      <c r="AQ1220" s="22"/>
      <c r="AR1220" s="22"/>
      <c r="AS1220" s="22"/>
      <c r="AT1220" s="22"/>
      <c r="AU1220" s="22"/>
      <c r="AV1220" s="22"/>
      <c r="AW1220" s="22"/>
      <c r="AX1220" s="22"/>
      <c r="AY1220" s="22"/>
      <c r="AZ1220" s="22"/>
      <c r="BA1220" s="22"/>
      <c r="BB1220" s="22"/>
      <c r="BC1220" s="22"/>
      <c r="BD1220" s="22"/>
      <c r="BE1220" s="22"/>
      <c r="BF1220" s="22"/>
      <c r="BG1220" s="22"/>
      <c r="BH1220" s="22"/>
      <c r="BI1220" s="22"/>
    </row>
    <row r="1221">
      <c r="A1221" s="25"/>
      <c r="B1221" s="50"/>
      <c r="C1221" s="56"/>
      <c r="D1221" s="120"/>
      <c r="E1221" s="53"/>
      <c r="H1221" s="106"/>
      <c r="I1221" s="72"/>
      <c r="J1221" s="21"/>
      <c r="K1221" s="21"/>
      <c r="L1221" s="21"/>
      <c r="M1221" s="22"/>
      <c r="N1221" s="22"/>
      <c r="O1221" s="22"/>
      <c r="P1221" s="22"/>
      <c r="Q1221" s="22"/>
      <c r="R1221" s="23"/>
      <c r="S1221" s="22"/>
      <c r="T1221" s="22"/>
      <c r="U1221" s="22"/>
      <c r="V1221" s="22"/>
      <c r="W1221" s="24"/>
      <c r="X1221" s="24"/>
      <c r="Y1221" s="22"/>
      <c r="Z1221" s="22"/>
      <c r="AA1221" s="22"/>
      <c r="AB1221" s="22"/>
      <c r="AC1221" s="22"/>
      <c r="AD1221" s="22"/>
      <c r="AE1221" s="22"/>
      <c r="AF1221" s="22"/>
      <c r="AG1221" s="22"/>
      <c r="AH1221" s="22"/>
      <c r="AI1221" s="22"/>
      <c r="AJ1221" s="22"/>
      <c r="AK1221" s="22"/>
      <c r="AL1221" s="22"/>
      <c r="AM1221" s="22"/>
      <c r="AN1221" s="22"/>
      <c r="AO1221" s="22"/>
      <c r="AP1221" s="22"/>
      <c r="AQ1221" s="22"/>
      <c r="AR1221" s="22"/>
      <c r="AS1221" s="22"/>
      <c r="AT1221" s="22"/>
      <c r="AU1221" s="22"/>
      <c r="AV1221" s="22"/>
      <c r="AW1221" s="22"/>
      <c r="AX1221" s="22"/>
      <c r="AY1221" s="22"/>
      <c r="AZ1221" s="22"/>
      <c r="BA1221" s="22"/>
      <c r="BB1221" s="22"/>
      <c r="BC1221" s="22"/>
      <c r="BD1221" s="22"/>
      <c r="BE1221" s="22"/>
      <c r="BF1221" s="22"/>
      <c r="BG1221" s="22"/>
      <c r="BH1221" s="22"/>
      <c r="BI1221" s="22"/>
    </row>
    <row r="1222">
      <c r="A1222" s="25"/>
      <c r="B1222" s="50"/>
      <c r="C1222" s="56"/>
      <c r="D1222" s="120"/>
      <c r="E1222" s="53"/>
      <c r="H1222" s="106"/>
      <c r="I1222" s="72"/>
      <c r="J1222" s="21"/>
      <c r="K1222" s="21"/>
      <c r="L1222" s="21"/>
      <c r="M1222" s="22"/>
      <c r="N1222" s="22"/>
      <c r="O1222" s="22"/>
      <c r="P1222" s="22"/>
      <c r="Q1222" s="22"/>
      <c r="R1222" s="23"/>
      <c r="S1222" s="22"/>
      <c r="T1222" s="22"/>
      <c r="U1222" s="22"/>
      <c r="V1222" s="22"/>
      <c r="W1222" s="24"/>
      <c r="X1222" s="24"/>
      <c r="Y1222" s="22"/>
      <c r="Z1222" s="22"/>
      <c r="AA1222" s="22"/>
      <c r="AB1222" s="22"/>
      <c r="AC1222" s="22"/>
      <c r="AD1222" s="22"/>
      <c r="AE1222" s="22"/>
      <c r="AF1222" s="22"/>
      <c r="AG1222" s="22"/>
      <c r="AH1222" s="22"/>
      <c r="AI1222" s="22"/>
      <c r="AJ1222" s="22"/>
      <c r="AK1222" s="22"/>
      <c r="AL1222" s="22"/>
      <c r="AM1222" s="22"/>
      <c r="AN1222" s="22"/>
      <c r="AO1222" s="22"/>
      <c r="AP1222" s="22"/>
      <c r="AQ1222" s="22"/>
      <c r="AR1222" s="22"/>
      <c r="AS1222" s="22"/>
      <c r="AT1222" s="22"/>
      <c r="AU1222" s="22"/>
      <c r="AV1222" s="22"/>
      <c r="AW1222" s="22"/>
      <c r="AX1222" s="22"/>
      <c r="AY1222" s="22"/>
      <c r="AZ1222" s="22"/>
      <c r="BA1222" s="22"/>
      <c r="BB1222" s="22"/>
      <c r="BC1222" s="22"/>
      <c r="BD1222" s="22"/>
      <c r="BE1222" s="22"/>
      <c r="BF1222" s="22"/>
      <c r="BG1222" s="22"/>
      <c r="BH1222" s="22"/>
      <c r="BI1222" s="22"/>
    </row>
    <row r="1223">
      <c r="A1223" s="25"/>
      <c r="B1223" s="50"/>
      <c r="C1223" s="56"/>
      <c r="D1223" s="120"/>
      <c r="E1223" s="53"/>
      <c r="H1223" s="106"/>
      <c r="I1223" s="72"/>
      <c r="J1223" s="21"/>
      <c r="K1223" s="21"/>
      <c r="L1223" s="21"/>
      <c r="M1223" s="22"/>
      <c r="N1223" s="22"/>
      <c r="O1223" s="22"/>
      <c r="P1223" s="22"/>
      <c r="Q1223" s="22"/>
      <c r="R1223" s="23"/>
      <c r="S1223" s="22"/>
      <c r="T1223" s="22"/>
      <c r="U1223" s="22"/>
      <c r="V1223" s="22"/>
      <c r="W1223" s="24"/>
      <c r="X1223" s="24"/>
      <c r="Y1223" s="22"/>
      <c r="Z1223" s="22"/>
      <c r="AA1223" s="22"/>
      <c r="AB1223" s="22"/>
      <c r="AC1223" s="22"/>
      <c r="AD1223" s="22"/>
      <c r="AE1223" s="22"/>
      <c r="AF1223" s="22"/>
      <c r="AG1223" s="22"/>
      <c r="AH1223" s="22"/>
      <c r="AI1223" s="22"/>
      <c r="AJ1223" s="22"/>
      <c r="AK1223" s="22"/>
      <c r="AL1223" s="22"/>
      <c r="AM1223" s="22"/>
      <c r="AN1223" s="22"/>
      <c r="AO1223" s="22"/>
      <c r="AP1223" s="22"/>
      <c r="AQ1223" s="22"/>
      <c r="AR1223" s="22"/>
      <c r="AS1223" s="22"/>
      <c r="AT1223" s="22"/>
      <c r="AU1223" s="22"/>
      <c r="AV1223" s="22"/>
      <c r="AW1223" s="22"/>
      <c r="AX1223" s="22"/>
      <c r="AY1223" s="22"/>
      <c r="AZ1223" s="22"/>
      <c r="BA1223" s="22"/>
      <c r="BB1223" s="22"/>
      <c r="BC1223" s="22"/>
      <c r="BD1223" s="22"/>
      <c r="BE1223" s="22"/>
      <c r="BF1223" s="22"/>
      <c r="BG1223" s="22"/>
      <c r="BH1223" s="22"/>
      <c r="BI1223" s="22"/>
    </row>
    <row r="1224">
      <c r="A1224" s="25"/>
      <c r="B1224" s="50"/>
      <c r="C1224" s="56"/>
      <c r="D1224" s="120"/>
      <c r="E1224" s="53"/>
      <c r="H1224" s="106"/>
      <c r="I1224" s="72"/>
      <c r="J1224" s="21"/>
      <c r="K1224" s="21"/>
      <c r="L1224" s="21"/>
      <c r="M1224" s="22"/>
      <c r="N1224" s="22"/>
      <c r="O1224" s="22"/>
      <c r="P1224" s="22"/>
      <c r="Q1224" s="22"/>
      <c r="R1224" s="23"/>
      <c r="S1224" s="22"/>
      <c r="T1224" s="22"/>
      <c r="U1224" s="22"/>
      <c r="V1224" s="22"/>
      <c r="W1224" s="24"/>
      <c r="X1224" s="24"/>
      <c r="Y1224" s="22"/>
      <c r="Z1224" s="22"/>
      <c r="AA1224" s="22"/>
      <c r="AB1224" s="22"/>
      <c r="AC1224" s="22"/>
      <c r="AD1224" s="22"/>
      <c r="AE1224" s="22"/>
      <c r="AF1224" s="22"/>
      <c r="AG1224" s="22"/>
      <c r="AH1224" s="22"/>
      <c r="AI1224" s="22"/>
      <c r="AJ1224" s="22"/>
      <c r="AK1224" s="22"/>
      <c r="AL1224" s="22"/>
      <c r="AM1224" s="22"/>
      <c r="AN1224" s="22"/>
      <c r="AO1224" s="22"/>
      <c r="AP1224" s="22"/>
      <c r="AQ1224" s="22"/>
      <c r="AR1224" s="22"/>
      <c r="AS1224" s="22"/>
      <c r="AT1224" s="22"/>
      <c r="AU1224" s="22"/>
      <c r="AV1224" s="22"/>
      <c r="AW1224" s="22"/>
      <c r="AX1224" s="22"/>
      <c r="AY1224" s="22"/>
      <c r="AZ1224" s="22"/>
      <c r="BA1224" s="22"/>
      <c r="BB1224" s="22"/>
      <c r="BC1224" s="22"/>
      <c r="BD1224" s="22"/>
      <c r="BE1224" s="22"/>
      <c r="BF1224" s="22"/>
      <c r="BG1224" s="22"/>
      <c r="BH1224" s="22"/>
      <c r="BI1224" s="22"/>
    </row>
    <row r="1225">
      <c r="A1225" s="25"/>
      <c r="B1225" s="50"/>
      <c r="C1225" s="56"/>
      <c r="D1225" s="120"/>
      <c r="E1225" s="53"/>
      <c r="H1225" s="106"/>
      <c r="I1225" s="72"/>
      <c r="J1225" s="21"/>
      <c r="K1225" s="21"/>
      <c r="L1225" s="21"/>
      <c r="M1225" s="22"/>
      <c r="N1225" s="22"/>
      <c r="O1225" s="22"/>
      <c r="P1225" s="22"/>
      <c r="Q1225" s="22"/>
      <c r="R1225" s="23"/>
      <c r="S1225" s="22"/>
      <c r="T1225" s="22"/>
      <c r="U1225" s="22"/>
      <c r="V1225" s="22"/>
      <c r="W1225" s="24"/>
      <c r="X1225" s="24"/>
      <c r="Y1225" s="22"/>
      <c r="Z1225" s="22"/>
      <c r="AA1225" s="22"/>
      <c r="AB1225" s="22"/>
      <c r="AC1225" s="22"/>
      <c r="AD1225" s="22"/>
      <c r="AE1225" s="22"/>
      <c r="AF1225" s="22"/>
      <c r="AG1225" s="22"/>
      <c r="AH1225" s="22"/>
      <c r="AI1225" s="22"/>
      <c r="AJ1225" s="22"/>
      <c r="AK1225" s="22"/>
      <c r="AL1225" s="22"/>
      <c r="AM1225" s="22"/>
      <c r="AN1225" s="22"/>
      <c r="AO1225" s="22"/>
      <c r="AP1225" s="22"/>
      <c r="AQ1225" s="22"/>
      <c r="AR1225" s="22"/>
      <c r="AS1225" s="22"/>
      <c r="AT1225" s="22"/>
      <c r="AU1225" s="22"/>
      <c r="AV1225" s="22"/>
      <c r="AW1225" s="22"/>
      <c r="AX1225" s="22"/>
      <c r="AY1225" s="22"/>
      <c r="AZ1225" s="22"/>
      <c r="BA1225" s="22"/>
      <c r="BB1225" s="22"/>
      <c r="BC1225" s="22"/>
      <c r="BD1225" s="22"/>
      <c r="BE1225" s="22"/>
      <c r="BF1225" s="22"/>
      <c r="BG1225" s="22"/>
      <c r="BH1225" s="22"/>
      <c r="BI1225" s="22"/>
    </row>
    <row r="1226">
      <c r="A1226" s="25"/>
      <c r="B1226" s="50"/>
      <c r="C1226" s="56"/>
      <c r="D1226" s="120"/>
      <c r="E1226" s="53"/>
      <c r="H1226" s="106"/>
      <c r="I1226" s="72"/>
      <c r="J1226" s="21"/>
      <c r="K1226" s="21"/>
      <c r="L1226" s="21"/>
      <c r="M1226" s="22"/>
      <c r="N1226" s="22"/>
      <c r="O1226" s="22"/>
      <c r="P1226" s="22"/>
      <c r="Q1226" s="22"/>
      <c r="R1226" s="23"/>
      <c r="S1226" s="22"/>
      <c r="T1226" s="22"/>
      <c r="U1226" s="22"/>
      <c r="V1226" s="22"/>
      <c r="W1226" s="24"/>
      <c r="X1226" s="24"/>
      <c r="Y1226" s="22"/>
      <c r="Z1226" s="22"/>
      <c r="AA1226" s="22"/>
      <c r="AB1226" s="22"/>
      <c r="AC1226" s="22"/>
      <c r="AD1226" s="22"/>
      <c r="AE1226" s="22"/>
      <c r="AF1226" s="22"/>
      <c r="AG1226" s="22"/>
      <c r="AH1226" s="22"/>
      <c r="AI1226" s="22"/>
      <c r="AJ1226" s="22"/>
      <c r="AK1226" s="22"/>
      <c r="AL1226" s="22"/>
      <c r="AM1226" s="22"/>
      <c r="AN1226" s="22"/>
      <c r="AO1226" s="22"/>
      <c r="AP1226" s="22"/>
      <c r="AQ1226" s="22"/>
      <c r="AR1226" s="22"/>
      <c r="AS1226" s="22"/>
      <c r="AT1226" s="22"/>
      <c r="AU1226" s="22"/>
      <c r="AV1226" s="22"/>
      <c r="AW1226" s="22"/>
      <c r="AX1226" s="22"/>
      <c r="AY1226" s="22"/>
      <c r="AZ1226" s="22"/>
      <c r="BA1226" s="22"/>
      <c r="BB1226" s="22"/>
      <c r="BC1226" s="22"/>
      <c r="BD1226" s="22"/>
      <c r="BE1226" s="22"/>
      <c r="BF1226" s="22"/>
      <c r="BG1226" s="22"/>
      <c r="BH1226" s="22"/>
      <c r="BI1226" s="22"/>
    </row>
    <row r="1227">
      <c r="A1227" s="25"/>
      <c r="B1227" s="50"/>
      <c r="C1227" s="56"/>
      <c r="D1227" s="120"/>
      <c r="E1227" s="53"/>
      <c r="H1227" s="106"/>
      <c r="I1227" s="72"/>
      <c r="J1227" s="21"/>
      <c r="K1227" s="21"/>
      <c r="L1227" s="21"/>
      <c r="M1227" s="22"/>
      <c r="N1227" s="22"/>
      <c r="O1227" s="22"/>
      <c r="P1227" s="22"/>
      <c r="Q1227" s="22"/>
      <c r="R1227" s="23"/>
      <c r="S1227" s="22"/>
      <c r="T1227" s="22"/>
      <c r="U1227" s="22"/>
      <c r="V1227" s="22"/>
      <c r="W1227" s="24"/>
      <c r="X1227" s="24"/>
      <c r="Y1227" s="22"/>
      <c r="Z1227" s="22"/>
      <c r="AA1227" s="22"/>
      <c r="AB1227" s="22"/>
      <c r="AC1227" s="22"/>
      <c r="AD1227" s="22"/>
      <c r="AE1227" s="22"/>
      <c r="AF1227" s="22"/>
      <c r="AG1227" s="22"/>
      <c r="AH1227" s="22"/>
      <c r="AI1227" s="22"/>
      <c r="AJ1227" s="22"/>
      <c r="AK1227" s="22"/>
      <c r="AL1227" s="22"/>
      <c r="AM1227" s="22"/>
      <c r="AN1227" s="22"/>
      <c r="AO1227" s="22"/>
      <c r="AP1227" s="22"/>
      <c r="AQ1227" s="22"/>
      <c r="AR1227" s="22"/>
      <c r="AS1227" s="22"/>
      <c r="AT1227" s="22"/>
      <c r="AU1227" s="22"/>
      <c r="AV1227" s="22"/>
      <c r="AW1227" s="22"/>
      <c r="AX1227" s="22"/>
      <c r="AY1227" s="22"/>
      <c r="AZ1227" s="22"/>
      <c r="BA1227" s="22"/>
      <c r="BB1227" s="22"/>
      <c r="BC1227" s="22"/>
      <c r="BD1227" s="22"/>
      <c r="BE1227" s="22"/>
      <c r="BF1227" s="22"/>
      <c r="BG1227" s="22"/>
      <c r="BH1227" s="22"/>
      <c r="BI1227" s="22"/>
    </row>
    <row r="1228">
      <c r="A1228" s="25"/>
      <c r="B1228" s="50"/>
      <c r="C1228" s="56"/>
      <c r="D1228" s="120"/>
      <c r="E1228" s="53"/>
      <c r="H1228" s="106"/>
      <c r="I1228" s="72"/>
      <c r="J1228" s="21"/>
      <c r="K1228" s="21"/>
      <c r="L1228" s="21"/>
      <c r="M1228" s="22"/>
      <c r="N1228" s="22"/>
      <c r="O1228" s="22"/>
      <c r="P1228" s="22"/>
      <c r="Q1228" s="22"/>
      <c r="R1228" s="23"/>
      <c r="S1228" s="22"/>
      <c r="T1228" s="22"/>
      <c r="U1228" s="22"/>
      <c r="V1228" s="22"/>
      <c r="W1228" s="24"/>
      <c r="X1228" s="24"/>
      <c r="Y1228" s="22"/>
      <c r="Z1228" s="22"/>
      <c r="AA1228" s="22"/>
      <c r="AB1228" s="22"/>
      <c r="AC1228" s="22"/>
      <c r="AD1228" s="22"/>
      <c r="AE1228" s="22"/>
      <c r="AF1228" s="22"/>
      <c r="AG1228" s="22"/>
      <c r="AH1228" s="22"/>
      <c r="AI1228" s="22"/>
      <c r="AJ1228" s="22"/>
      <c r="AK1228" s="22"/>
      <c r="AL1228" s="22"/>
      <c r="AM1228" s="22"/>
      <c r="AN1228" s="22"/>
      <c r="AO1228" s="22"/>
      <c r="AP1228" s="22"/>
      <c r="AQ1228" s="22"/>
      <c r="AR1228" s="22"/>
      <c r="AS1228" s="22"/>
      <c r="AT1228" s="22"/>
      <c r="AU1228" s="22"/>
      <c r="AV1228" s="22"/>
      <c r="AW1228" s="22"/>
      <c r="AX1228" s="22"/>
      <c r="AY1228" s="22"/>
      <c r="AZ1228" s="22"/>
      <c r="BA1228" s="22"/>
      <c r="BB1228" s="22"/>
      <c r="BC1228" s="22"/>
      <c r="BD1228" s="22"/>
      <c r="BE1228" s="22"/>
      <c r="BF1228" s="22"/>
      <c r="BG1228" s="22"/>
      <c r="BH1228" s="22"/>
      <c r="BI1228" s="22"/>
    </row>
    <row r="1229">
      <c r="A1229" s="25"/>
      <c r="B1229" s="50"/>
      <c r="C1229" s="56"/>
      <c r="D1229" s="120"/>
      <c r="E1229" s="53"/>
      <c r="H1229" s="106"/>
      <c r="I1229" s="72"/>
      <c r="J1229" s="21"/>
      <c r="K1229" s="21"/>
      <c r="L1229" s="21"/>
      <c r="M1229" s="22"/>
      <c r="N1229" s="22"/>
      <c r="O1229" s="22"/>
      <c r="P1229" s="22"/>
      <c r="Q1229" s="22"/>
      <c r="R1229" s="23"/>
      <c r="S1229" s="22"/>
      <c r="T1229" s="22"/>
      <c r="U1229" s="22"/>
      <c r="V1229" s="22"/>
      <c r="W1229" s="24"/>
      <c r="X1229" s="24"/>
      <c r="Y1229" s="22"/>
      <c r="Z1229" s="22"/>
      <c r="AA1229" s="22"/>
      <c r="AB1229" s="22"/>
      <c r="AC1229" s="22"/>
      <c r="AD1229" s="22"/>
      <c r="AE1229" s="22"/>
      <c r="AF1229" s="22"/>
      <c r="AG1229" s="22"/>
      <c r="AH1229" s="22"/>
      <c r="AI1229" s="22"/>
      <c r="AJ1229" s="22"/>
      <c r="AK1229" s="22"/>
      <c r="AL1229" s="22"/>
      <c r="AM1229" s="22"/>
      <c r="AN1229" s="22"/>
      <c r="AO1229" s="22"/>
      <c r="AP1229" s="22"/>
      <c r="AQ1229" s="22"/>
      <c r="AR1229" s="22"/>
      <c r="AS1229" s="22"/>
      <c r="AT1229" s="22"/>
      <c r="AU1229" s="22"/>
      <c r="AV1229" s="22"/>
      <c r="AW1229" s="22"/>
      <c r="AX1229" s="22"/>
      <c r="AY1229" s="22"/>
      <c r="AZ1229" s="22"/>
      <c r="BA1229" s="22"/>
      <c r="BB1229" s="22"/>
      <c r="BC1229" s="22"/>
      <c r="BD1229" s="22"/>
      <c r="BE1229" s="22"/>
      <c r="BF1229" s="22"/>
      <c r="BG1229" s="22"/>
      <c r="BH1229" s="22"/>
      <c r="BI1229" s="22"/>
    </row>
    <row r="1230">
      <c r="A1230" s="25"/>
      <c r="B1230" s="50"/>
      <c r="C1230" s="56"/>
      <c r="D1230" s="120"/>
      <c r="E1230" s="53"/>
      <c r="H1230" s="106"/>
      <c r="I1230" s="72"/>
      <c r="J1230" s="21"/>
      <c r="K1230" s="21"/>
      <c r="L1230" s="21"/>
      <c r="M1230" s="22"/>
      <c r="N1230" s="22"/>
      <c r="O1230" s="22"/>
      <c r="P1230" s="22"/>
      <c r="Q1230" s="22"/>
      <c r="R1230" s="23"/>
      <c r="S1230" s="22"/>
      <c r="T1230" s="22"/>
      <c r="U1230" s="22"/>
      <c r="V1230" s="22"/>
      <c r="W1230" s="24"/>
      <c r="X1230" s="24"/>
      <c r="Y1230" s="22"/>
      <c r="Z1230" s="22"/>
      <c r="AA1230" s="22"/>
      <c r="AB1230" s="22"/>
      <c r="AC1230" s="22"/>
      <c r="AD1230" s="22"/>
      <c r="AE1230" s="22"/>
      <c r="AF1230" s="22"/>
      <c r="AG1230" s="22"/>
      <c r="AH1230" s="22"/>
      <c r="AI1230" s="22"/>
      <c r="AJ1230" s="22"/>
      <c r="AK1230" s="22"/>
      <c r="AL1230" s="22"/>
      <c r="AM1230" s="22"/>
      <c r="AN1230" s="22"/>
      <c r="AO1230" s="22"/>
      <c r="AP1230" s="22"/>
      <c r="AQ1230" s="22"/>
      <c r="AR1230" s="22"/>
      <c r="AS1230" s="22"/>
      <c r="AT1230" s="22"/>
      <c r="AU1230" s="22"/>
      <c r="AV1230" s="22"/>
      <c r="AW1230" s="22"/>
      <c r="AX1230" s="22"/>
      <c r="AY1230" s="22"/>
      <c r="AZ1230" s="22"/>
      <c r="BA1230" s="22"/>
      <c r="BB1230" s="22"/>
      <c r="BC1230" s="22"/>
      <c r="BD1230" s="22"/>
      <c r="BE1230" s="22"/>
      <c r="BF1230" s="22"/>
      <c r="BG1230" s="22"/>
      <c r="BH1230" s="22"/>
      <c r="BI1230" s="22"/>
    </row>
    <row r="1231">
      <c r="A1231" s="25"/>
      <c r="B1231" s="50"/>
      <c r="C1231" s="56"/>
      <c r="D1231" s="120"/>
      <c r="E1231" s="53"/>
      <c r="H1231" s="106"/>
      <c r="I1231" s="72"/>
      <c r="J1231" s="21"/>
      <c r="K1231" s="21"/>
      <c r="L1231" s="21"/>
      <c r="M1231" s="22"/>
      <c r="N1231" s="22"/>
      <c r="O1231" s="22"/>
      <c r="P1231" s="22"/>
      <c r="Q1231" s="22"/>
      <c r="R1231" s="23"/>
      <c r="S1231" s="22"/>
      <c r="T1231" s="22"/>
      <c r="U1231" s="22"/>
      <c r="V1231" s="22"/>
      <c r="W1231" s="24"/>
      <c r="X1231" s="24"/>
      <c r="Y1231" s="22"/>
      <c r="Z1231" s="22"/>
      <c r="AA1231" s="22"/>
      <c r="AB1231" s="22"/>
      <c r="AC1231" s="22"/>
      <c r="AD1231" s="22"/>
      <c r="AE1231" s="22"/>
      <c r="AF1231" s="22"/>
      <c r="AG1231" s="22"/>
      <c r="AH1231" s="22"/>
      <c r="AI1231" s="22"/>
      <c r="AJ1231" s="22"/>
      <c r="AK1231" s="22"/>
      <c r="AL1231" s="22"/>
      <c r="AM1231" s="22"/>
      <c r="AN1231" s="22"/>
      <c r="AO1231" s="22"/>
      <c r="AP1231" s="22"/>
      <c r="AQ1231" s="22"/>
      <c r="AR1231" s="22"/>
      <c r="AS1231" s="22"/>
      <c r="AT1231" s="22"/>
      <c r="AU1231" s="22"/>
      <c r="AV1231" s="22"/>
      <c r="AW1231" s="22"/>
      <c r="AX1231" s="22"/>
      <c r="AY1231" s="22"/>
      <c r="AZ1231" s="22"/>
      <c r="BA1231" s="22"/>
      <c r="BB1231" s="22"/>
      <c r="BC1231" s="22"/>
      <c r="BD1231" s="22"/>
      <c r="BE1231" s="22"/>
      <c r="BF1231" s="22"/>
      <c r="BG1231" s="22"/>
      <c r="BH1231" s="22"/>
      <c r="BI1231" s="22"/>
    </row>
    <row r="1232">
      <c r="A1232" s="25"/>
      <c r="B1232" s="50"/>
      <c r="C1232" s="56"/>
      <c r="D1232" s="120"/>
      <c r="E1232" s="53"/>
      <c r="H1232" s="106"/>
      <c r="I1232" s="72"/>
      <c r="J1232" s="21"/>
      <c r="K1232" s="21"/>
      <c r="L1232" s="21"/>
      <c r="M1232" s="22"/>
      <c r="N1232" s="22"/>
      <c r="O1232" s="22"/>
      <c r="P1232" s="22"/>
      <c r="Q1232" s="22"/>
      <c r="R1232" s="23"/>
      <c r="S1232" s="22"/>
      <c r="T1232" s="22"/>
      <c r="U1232" s="22"/>
      <c r="V1232" s="22"/>
      <c r="W1232" s="24"/>
      <c r="X1232" s="24"/>
      <c r="Y1232" s="22"/>
      <c r="Z1232" s="22"/>
      <c r="AA1232" s="22"/>
      <c r="AB1232" s="22"/>
      <c r="AC1232" s="22"/>
      <c r="AD1232" s="22"/>
      <c r="AE1232" s="22"/>
      <c r="AF1232" s="22"/>
      <c r="AG1232" s="22"/>
      <c r="AH1232" s="22"/>
      <c r="AI1232" s="22"/>
      <c r="AJ1232" s="22"/>
      <c r="AK1232" s="22"/>
      <c r="AL1232" s="22"/>
      <c r="AM1232" s="22"/>
      <c r="AN1232" s="22"/>
      <c r="AO1232" s="22"/>
      <c r="AP1232" s="22"/>
      <c r="AQ1232" s="22"/>
      <c r="AR1232" s="22"/>
      <c r="AS1232" s="22"/>
      <c r="AT1232" s="22"/>
      <c r="AU1232" s="22"/>
      <c r="AV1232" s="22"/>
      <c r="AW1232" s="22"/>
      <c r="AX1232" s="22"/>
      <c r="AY1232" s="22"/>
      <c r="AZ1232" s="22"/>
      <c r="BA1232" s="22"/>
      <c r="BB1232" s="22"/>
      <c r="BC1232" s="22"/>
      <c r="BD1232" s="22"/>
      <c r="BE1232" s="22"/>
      <c r="BF1232" s="22"/>
      <c r="BG1232" s="22"/>
      <c r="BH1232" s="22"/>
      <c r="BI1232" s="22"/>
    </row>
    <row r="1233">
      <c r="A1233" s="25"/>
      <c r="B1233" s="50"/>
      <c r="C1233" s="56"/>
      <c r="D1233" s="120"/>
      <c r="E1233" s="53"/>
      <c r="H1233" s="106"/>
      <c r="I1233" s="72"/>
      <c r="J1233" s="21"/>
      <c r="K1233" s="21"/>
      <c r="L1233" s="21"/>
      <c r="M1233" s="22"/>
      <c r="N1233" s="22"/>
      <c r="O1233" s="22"/>
      <c r="P1233" s="22"/>
      <c r="Q1233" s="22"/>
      <c r="R1233" s="23"/>
      <c r="S1233" s="22"/>
      <c r="T1233" s="22"/>
      <c r="U1233" s="22"/>
      <c r="V1233" s="22"/>
      <c r="W1233" s="24"/>
      <c r="X1233" s="24"/>
      <c r="Y1233" s="22"/>
      <c r="Z1233" s="22"/>
      <c r="AA1233" s="22"/>
      <c r="AB1233" s="22"/>
      <c r="AC1233" s="22"/>
      <c r="AD1233" s="22"/>
      <c r="AE1233" s="22"/>
      <c r="AF1233" s="22"/>
      <c r="AG1233" s="22"/>
      <c r="AH1233" s="22"/>
      <c r="AI1233" s="22"/>
      <c r="AJ1233" s="22"/>
      <c r="AK1233" s="22"/>
      <c r="AL1233" s="22"/>
      <c r="AM1233" s="22"/>
      <c r="AN1233" s="22"/>
      <c r="AO1233" s="22"/>
      <c r="AP1233" s="22"/>
      <c r="AQ1233" s="22"/>
      <c r="AR1233" s="22"/>
      <c r="AS1233" s="22"/>
      <c r="AT1233" s="22"/>
      <c r="AU1233" s="22"/>
      <c r="AV1233" s="22"/>
      <c r="AW1233" s="22"/>
      <c r="AX1233" s="22"/>
      <c r="AY1233" s="22"/>
      <c r="AZ1233" s="22"/>
      <c r="BA1233" s="22"/>
      <c r="BB1233" s="22"/>
      <c r="BC1233" s="22"/>
      <c r="BD1233" s="22"/>
      <c r="BE1233" s="22"/>
      <c r="BF1233" s="22"/>
      <c r="BG1233" s="22"/>
      <c r="BH1233" s="22"/>
      <c r="BI1233" s="22"/>
    </row>
    <row r="1234">
      <c r="A1234" s="25"/>
      <c r="B1234" s="50"/>
      <c r="C1234" s="56"/>
      <c r="D1234" s="120"/>
      <c r="E1234" s="53"/>
      <c r="H1234" s="106"/>
      <c r="I1234" s="72"/>
      <c r="J1234" s="21"/>
      <c r="K1234" s="21"/>
      <c r="L1234" s="21"/>
      <c r="M1234" s="22"/>
      <c r="N1234" s="22"/>
      <c r="O1234" s="22"/>
      <c r="P1234" s="22"/>
      <c r="Q1234" s="22"/>
      <c r="R1234" s="23"/>
      <c r="S1234" s="22"/>
      <c r="T1234" s="22"/>
      <c r="U1234" s="22"/>
      <c r="V1234" s="22"/>
      <c r="W1234" s="24"/>
      <c r="X1234" s="24"/>
      <c r="Y1234" s="22"/>
      <c r="Z1234" s="22"/>
      <c r="AA1234" s="22"/>
      <c r="AB1234" s="22"/>
      <c r="AC1234" s="22"/>
      <c r="AD1234" s="22"/>
      <c r="AE1234" s="22"/>
      <c r="AF1234" s="22"/>
      <c r="AG1234" s="22"/>
      <c r="AH1234" s="22"/>
      <c r="AI1234" s="22"/>
      <c r="AJ1234" s="22"/>
      <c r="AK1234" s="22"/>
      <c r="AL1234" s="22"/>
      <c r="AM1234" s="22"/>
      <c r="AN1234" s="22"/>
      <c r="AO1234" s="22"/>
      <c r="AP1234" s="22"/>
      <c r="AQ1234" s="22"/>
      <c r="AR1234" s="22"/>
      <c r="AS1234" s="22"/>
      <c r="AT1234" s="22"/>
      <c r="AU1234" s="22"/>
      <c r="AV1234" s="22"/>
      <c r="AW1234" s="22"/>
      <c r="AX1234" s="22"/>
      <c r="AY1234" s="22"/>
      <c r="AZ1234" s="22"/>
      <c r="BA1234" s="22"/>
      <c r="BB1234" s="22"/>
      <c r="BC1234" s="22"/>
      <c r="BD1234" s="22"/>
      <c r="BE1234" s="22"/>
      <c r="BF1234" s="22"/>
      <c r="BG1234" s="22"/>
      <c r="BH1234" s="22"/>
      <c r="BI1234" s="22"/>
    </row>
    <row r="1235">
      <c r="A1235" s="25"/>
      <c r="B1235" s="50"/>
      <c r="C1235" s="56"/>
      <c r="D1235" s="120"/>
      <c r="E1235" s="53"/>
      <c r="H1235" s="106"/>
      <c r="I1235" s="72"/>
      <c r="J1235" s="21"/>
      <c r="K1235" s="21"/>
      <c r="L1235" s="21"/>
      <c r="M1235" s="22"/>
      <c r="N1235" s="22"/>
      <c r="O1235" s="22"/>
      <c r="P1235" s="22"/>
      <c r="Q1235" s="22"/>
      <c r="R1235" s="23"/>
      <c r="S1235" s="22"/>
      <c r="T1235" s="22"/>
      <c r="U1235" s="22"/>
      <c r="V1235" s="22"/>
      <c r="W1235" s="24"/>
      <c r="X1235" s="24"/>
      <c r="Y1235" s="22"/>
      <c r="Z1235" s="22"/>
      <c r="AA1235" s="22"/>
      <c r="AB1235" s="22"/>
      <c r="AC1235" s="22"/>
      <c r="AD1235" s="22"/>
      <c r="AE1235" s="22"/>
      <c r="AF1235" s="22"/>
      <c r="AG1235" s="22"/>
      <c r="AH1235" s="22"/>
      <c r="AI1235" s="22"/>
      <c r="AJ1235" s="22"/>
      <c r="AK1235" s="22"/>
      <c r="AL1235" s="22"/>
      <c r="AM1235" s="22"/>
      <c r="AN1235" s="22"/>
      <c r="AO1235" s="22"/>
      <c r="AP1235" s="22"/>
      <c r="AQ1235" s="22"/>
      <c r="AR1235" s="22"/>
      <c r="AS1235" s="22"/>
      <c r="AT1235" s="22"/>
      <c r="AU1235" s="22"/>
      <c r="AV1235" s="22"/>
      <c r="AW1235" s="22"/>
      <c r="AX1235" s="22"/>
      <c r="AY1235" s="22"/>
      <c r="AZ1235" s="22"/>
      <c r="BA1235" s="22"/>
      <c r="BB1235" s="22"/>
      <c r="BC1235" s="22"/>
      <c r="BD1235" s="22"/>
      <c r="BE1235" s="22"/>
      <c r="BF1235" s="22"/>
      <c r="BG1235" s="22"/>
      <c r="BH1235" s="22"/>
      <c r="BI1235" s="22"/>
    </row>
    <row r="1236">
      <c r="A1236" s="25"/>
      <c r="B1236" s="50"/>
      <c r="C1236" s="56"/>
      <c r="D1236" s="120"/>
      <c r="E1236" s="53"/>
      <c r="H1236" s="106"/>
      <c r="I1236" s="72"/>
      <c r="J1236" s="21"/>
      <c r="K1236" s="21"/>
      <c r="L1236" s="21"/>
      <c r="M1236" s="22"/>
      <c r="N1236" s="22"/>
      <c r="O1236" s="22"/>
      <c r="P1236" s="22"/>
      <c r="Q1236" s="22"/>
      <c r="R1236" s="23"/>
      <c r="S1236" s="22"/>
      <c r="T1236" s="22"/>
      <c r="U1236" s="22"/>
      <c r="V1236" s="22"/>
      <c r="W1236" s="24"/>
      <c r="X1236" s="24"/>
      <c r="Y1236" s="22"/>
      <c r="Z1236" s="22"/>
      <c r="AA1236" s="22"/>
      <c r="AB1236" s="22"/>
      <c r="AC1236" s="22"/>
      <c r="AD1236" s="22"/>
      <c r="AE1236" s="22"/>
      <c r="AF1236" s="22"/>
      <c r="AG1236" s="22"/>
      <c r="AH1236" s="22"/>
      <c r="AI1236" s="22"/>
      <c r="AJ1236" s="22"/>
      <c r="AK1236" s="22"/>
      <c r="AL1236" s="22"/>
      <c r="AM1236" s="22"/>
      <c r="AN1236" s="22"/>
      <c r="AO1236" s="22"/>
      <c r="AP1236" s="22"/>
      <c r="AQ1236" s="22"/>
      <c r="AR1236" s="22"/>
      <c r="AS1236" s="22"/>
      <c r="AT1236" s="22"/>
      <c r="AU1236" s="22"/>
      <c r="AV1236" s="22"/>
      <c r="AW1236" s="22"/>
      <c r="AX1236" s="22"/>
      <c r="AY1236" s="22"/>
      <c r="AZ1236" s="22"/>
      <c r="BA1236" s="22"/>
      <c r="BB1236" s="22"/>
      <c r="BC1236" s="22"/>
      <c r="BD1236" s="22"/>
      <c r="BE1236" s="22"/>
      <c r="BF1236" s="22"/>
      <c r="BG1236" s="22"/>
      <c r="BH1236" s="22"/>
      <c r="BI1236" s="22"/>
    </row>
    <row r="1237">
      <c r="A1237" s="25"/>
      <c r="B1237" s="50"/>
      <c r="C1237" s="56"/>
      <c r="D1237" s="120"/>
      <c r="E1237" s="53"/>
      <c r="H1237" s="106"/>
      <c r="I1237" s="72"/>
      <c r="J1237" s="21"/>
      <c r="K1237" s="21"/>
      <c r="L1237" s="21"/>
      <c r="M1237" s="22"/>
      <c r="N1237" s="22"/>
      <c r="O1237" s="22"/>
      <c r="P1237" s="22"/>
      <c r="Q1237" s="22"/>
      <c r="R1237" s="23"/>
      <c r="S1237" s="22"/>
      <c r="T1237" s="22"/>
      <c r="U1237" s="22"/>
      <c r="V1237" s="22"/>
      <c r="W1237" s="24"/>
      <c r="X1237" s="24"/>
      <c r="Y1237" s="22"/>
      <c r="Z1237" s="22"/>
      <c r="AA1237" s="22"/>
      <c r="AB1237" s="22"/>
      <c r="AC1237" s="22"/>
      <c r="AD1237" s="22"/>
      <c r="AE1237" s="22"/>
      <c r="AF1237" s="22"/>
      <c r="AG1237" s="22"/>
      <c r="AH1237" s="22"/>
      <c r="AI1237" s="22"/>
      <c r="AJ1237" s="22"/>
      <c r="AK1237" s="22"/>
      <c r="AL1237" s="22"/>
      <c r="AM1237" s="22"/>
      <c r="AN1237" s="22"/>
      <c r="AO1237" s="22"/>
      <c r="AP1237" s="22"/>
      <c r="AQ1237" s="22"/>
      <c r="AR1237" s="22"/>
      <c r="AS1237" s="22"/>
      <c r="AT1237" s="22"/>
      <c r="AU1237" s="22"/>
      <c r="AV1237" s="22"/>
      <c r="AW1237" s="22"/>
      <c r="AX1237" s="22"/>
      <c r="AY1237" s="22"/>
      <c r="AZ1237" s="22"/>
      <c r="BA1237" s="22"/>
      <c r="BB1237" s="22"/>
      <c r="BC1237" s="22"/>
      <c r="BD1237" s="22"/>
      <c r="BE1237" s="22"/>
      <c r="BF1237" s="22"/>
      <c r="BG1237" s="22"/>
      <c r="BH1237" s="22"/>
      <c r="BI1237" s="22"/>
    </row>
    <row r="1238">
      <c r="A1238" s="25"/>
      <c r="B1238" s="50"/>
      <c r="C1238" s="56"/>
      <c r="D1238" s="120"/>
      <c r="E1238" s="53"/>
      <c r="H1238" s="106"/>
      <c r="I1238" s="72"/>
      <c r="J1238" s="21"/>
      <c r="K1238" s="21"/>
      <c r="L1238" s="21"/>
      <c r="M1238" s="22"/>
      <c r="N1238" s="22"/>
      <c r="O1238" s="22"/>
      <c r="P1238" s="22"/>
      <c r="Q1238" s="22"/>
      <c r="R1238" s="23"/>
      <c r="S1238" s="22"/>
      <c r="T1238" s="22"/>
      <c r="U1238" s="22"/>
      <c r="V1238" s="22"/>
      <c r="W1238" s="24"/>
      <c r="X1238" s="24"/>
      <c r="Y1238" s="22"/>
      <c r="Z1238" s="22"/>
      <c r="AA1238" s="22"/>
      <c r="AB1238" s="22"/>
      <c r="AC1238" s="22"/>
      <c r="AD1238" s="22"/>
      <c r="AE1238" s="22"/>
      <c r="AF1238" s="22"/>
      <c r="AG1238" s="22"/>
      <c r="AH1238" s="22"/>
      <c r="AI1238" s="22"/>
      <c r="AJ1238" s="22"/>
      <c r="AK1238" s="22"/>
      <c r="AL1238" s="22"/>
      <c r="AM1238" s="22"/>
      <c r="AN1238" s="22"/>
      <c r="AO1238" s="22"/>
      <c r="AP1238" s="22"/>
      <c r="AQ1238" s="22"/>
      <c r="AR1238" s="22"/>
      <c r="AS1238" s="22"/>
      <c r="AT1238" s="22"/>
      <c r="AU1238" s="22"/>
      <c r="AV1238" s="22"/>
      <c r="AW1238" s="22"/>
      <c r="AX1238" s="22"/>
      <c r="AY1238" s="22"/>
      <c r="AZ1238" s="22"/>
      <c r="BA1238" s="22"/>
      <c r="BB1238" s="22"/>
      <c r="BC1238" s="22"/>
      <c r="BD1238" s="22"/>
      <c r="BE1238" s="22"/>
      <c r="BF1238" s="22"/>
      <c r="BG1238" s="22"/>
      <c r="BH1238" s="22"/>
      <c r="BI1238" s="22"/>
    </row>
    <row r="1239">
      <c r="A1239" s="25"/>
      <c r="B1239" s="50"/>
      <c r="C1239" s="56"/>
      <c r="D1239" s="120"/>
      <c r="E1239" s="53"/>
      <c r="H1239" s="106"/>
      <c r="I1239" s="72"/>
      <c r="J1239" s="21"/>
      <c r="K1239" s="21"/>
      <c r="L1239" s="21"/>
      <c r="M1239" s="22"/>
      <c r="N1239" s="22"/>
      <c r="O1239" s="22"/>
      <c r="P1239" s="22"/>
      <c r="Q1239" s="22"/>
      <c r="R1239" s="23"/>
      <c r="S1239" s="22"/>
      <c r="T1239" s="22"/>
      <c r="U1239" s="22"/>
      <c r="V1239" s="22"/>
      <c r="W1239" s="24"/>
      <c r="X1239" s="24"/>
      <c r="Y1239" s="22"/>
      <c r="Z1239" s="22"/>
      <c r="AA1239" s="22"/>
      <c r="AB1239" s="22"/>
      <c r="AC1239" s="22"/>
      <c r="AD1239" s="22"/>
      <c r="AE1239" s="22"/>
      <c r="AF1239" s="22"/>
      <c r="AG1239" s="22"/>
      <c r="AH1239" s="22"/>
      <c r="AI1239" s="22"/>
      <c r="AJ1239" s="22"/>
      <c r="AK1239" s="22"/>
      <c r="AL1239" s="22"/>
      <c r="AM1239" s="22"/>
      <c r="AN1239" s="22"/>
      <c r="AO1239" s="22"/>
      <c r="AP1239" s="22"/>
      <c r="AQ1239" s="22"/>
      <c r="AR1239" s="22"/>
      <c r="AS1239" s="22"/>
      <c r="AT1239" s="22"/>
      <c r="AU1239" s="22"/>
      <c r="AV1239" s="22"/>
      <c r="AW1239" s="22"/>
      <c r="AX1239" s="22"/>
      <c r="AY1239" s="22"/>
      <c r="AZ1239" s="22"/>
      <c r="BA1239" s="22"/>
      <c r="BB1239" s="22"/>
      <c r="BC1239" s="22"/>
      <c r="BD1239" s="22"/>
      <c r="BE1239" s="22"/>
      <c r="BF1239" s="22"/>
      <c r="BG1239" s="22"/>
      <c r="BH1239" s="22"/>
      <c r="BI1239" s="22"/>
    </row>
    <row r="1240">
      <c r="A1240" s="25"/>
      <c r="B1240" s="50"/>
      <c r="C1240" s="56"/>
      <c r="D1240" s="120"/>
      <c r="E1240" s="53"/>
      <c r="H1240" s="106"/>
      <c r="I1240" s="72"/>
      <c r="J1240" s="21"/>
      <c r="K1240" s="21"/>
      <c r="L1240" s="21"/>
      <c r="M1240" s="22"/>
      <c r="N1240" s="22"/>
      <c r="O1240" s="22"/>
      <c r="P1240" s="22"/>
      <c r="Q1240" s="22"/>
      <c r="R1240" s="23"/>
      <c r="S1240" s="22"/>
      <c r="T1240" s="22"/>
      <c r="U1240" s="22"/>
      <c r="V1240" s="22"/>
      <c r="W1240" s="24"/>
      <c r="X1240" s="24"/>
      <c r="Y1240" s="22"/>
      <c r="Z1240" s="22"/>
      <c r="AA1240" s="22"/>
      <c r="AB1240" s="22"/>
      <c r="AC1240" s="22"/>
      <c r="AD1240" s="22"/>
      <c r="AE1240" s="22"/>
      <c r="AF1240" s="22"/>
      <c r="AG1240" s="22"/>
      <c r="AH1240" s="22"/>
      <c r="AI1240" s="22"/>
      <c r="AJ1240" s="22"/>
      <c r="AK1240" s="22"/>
      <c r="AL1240" s="22"/>
      <c r="AM1240" s="22"/>
      <c r="AN1240" s="22"/>
      <c r="AO1240" s="22"/>
      <c r="AP1240" s="22"/>
      <c r="AQ1240" s="22"/>
      <c r="AR1240" s="22"/>
      <c r="AS1240" s="22"/>
      <c r="AT1240" s="22"/>
      <c r="AU1240" s="22"/>
      <c r="AV1240" s="22"/>
      <c r="AW1240" s="22"/>
      <c r="AX1240" s="22"/>
      <c r="AY1240" s="22"/>
      <c r="AZ1240" s="22"/>
      <c r="BA1240" s="22"/>
      <c r="BB1240" s="22"/>
      <c r="BC1240" s="22"/>
      <c r="BD1240" s="22"/>
      <c r="BE1240" s="22"/>
      <c r="BF1240" s="22"/>
      <c r="BG1240" s="22"/>
      <c r="BH1240" s="22"/>
      <c r="BI1240" s="22"/>
    </row>
    <row r="1241">
      <c r="A1241" s="25"/>
      <c r="B1241" s="50"/>
      <c r="C1241" s="56"/>
      <c r="D1241" s="120"/>
      <c r="E1241" s="53"/>
      <c r="H1241" s="106"/>
      <c r="I1241" s="72"/>
      <c r="J1241" s="21"/>
      <c r="K1241" s="21"/>
      <c r="L1241" s="21"/>
      <c r="M1241" s="22"/>
      <c r="N1241" s="22"/>
      <c r="O1241" s="22"/>
      <c r="P1241" s="22"/>
      <c r="Q1241" s="22"/>
      <c r="R1241" s="23"/>
      <c r="S1241" s="22"/>
      <c r="T1241" s="22"/>
      <c r="U1241" s="22"/>
      <c r="V1241" s="22"/>
      <c r="W1241" s="24"/>
      <c r="X1241" s="24"/>
      <c r="Y1241" s="22"/>
      <c r="Z1241" s="22"/>
      <c r="AA1241" s="22"/>
      <c r="AB1241" s="22"/>
      <c r="AC1241" s="22"/>
      <c r="AD1241" s="22"/>
      <c r="AE1241" s="22"/>
      <c r="AF1241" s="22"/>
      <c r="AG1241" s="22"/>
      <c r="AH1241" s="22"/>
      <c r="AI1241" s="22"/>
      <c r="AJ1241" s="22"/>
      <c r="AK1241" s="22"/>
      <c r="AL1241" s="22"/>
      <c r="AM1241" s="22"/>
      <c r="AN1241" s="22"/>
      <c r="AO1241" s="22"/>
      <c r="AP1241" s="22"/>
      <c r="AQ1241" s="22"/>
      <c r="AR1241" s="22"/>
      <c r="AS1241" s="22"/>
      <c r="AT1241" s="22"/>
      <c r="AU1241" s="22"/>
      <c r="AV1241" s="22"/>
      <c r="AW1241" s="22"/>
      <c r="AX1241" s="22"/>
      <c r="AY1241" s="22"/>
      <c r="AZ1241" s="22"/>
      <c r="BA1241" s="22"/>
      <c r="BB1241" s="22"/>
      <c r="BC1241" s="22"/>
      <c r="BD1241" s="22"/>
      <c r="BE1241" s="22"/>
      <c r="BF1241" s="22"/>
      <c r="BG1241" s="22"/>
      <c r="BH1241" s="22"/>
      <c r="BI1241" s="22"/>
    </row>
    <row r="1242">
      <c r="A1242" s="25"/>
      <c r="B1242" s="50"/>
      <c r="C1242" s="56"/>
      <c r="D1242" s="120"/>
      <c r="E1242" s="53"/>
      <c r="H1242" s="106"/>
      <c r="I1242" s="72"/>
      <c r="J1242" s="21"/>
      <c r="K1242" s="21"/>
      <c r="L1242" s="21"/>
      <c r="M1242" s="22"/>
      <c r="N1242" s="22"/>
      <c r="O1242" s="22"/>
      <c r="P1242" s="22"/>
      <c r="Q1242" s="22"/>
      <c r="R1242" s="23"/>
      <c r="S1242" s="22"/>
      <c r="T1242" s="22"/>
      <c r="U1242" s="22"/>
      <c r="V1242" s="22"/>
      <c r="W1242" s="24"/>
      <c r="X1242" s="24"/>
      <c r="Y1242" s="22"/>
      <c r="Z1242" s="22"/>
      <c r="AA1242" s="22"/>
      <c r="AB1242" s="22"/>
      <c r="AC1242" s="22"/>
      <c r="AD1242" s="22"/>
      <c r="AE1242" s="22"/>
      <c r="AF1242" s="22"/>
      <c r="AG1242" s="22"/>
      <c r="AH1242" s="22"/>
      <c r="AI1242" s="22"/>
      <c r="AJ1242" s="22"/>
      <c r="AK1242" s="22"/>
      <c r="AL1242" s="22"/>
      <c r="AM1242" s="22"/>
      <c r="AN1242" s="22"/>
      <c r="AO1242" s="22"/>
      <c r="AP1242" s="22"/>
      <c r="AQ1242" s="22"/>
      <c r="AR1242" s="22"/>
      <c r="AS1242" s="22"/>
      <c r="AT1242" s="22"/>
      <c r="AU1242" s="22"/>
      <c r="AV1242" s="22"/>
      <c r="AW1242" s="22"/>
      <c r="AX1242" s="22"/>
      <c r="AY1242" s="22"/>
      <c r="AZ1242" s="22"/>
      <c r="BA1242" s="22"/>
      <c r="BB1242" s="22"/>
      <c r="BC1242" s="22"/>
      <c r="BD1242" s="22"/>
      <c r="BE1242" s="22"/>
      <c r="BF1242" s="22"/>
      <c r="BG1242" s="22"/>
      <c r="BH1242" s="22"/>
      <c r="BI1242" s="22"/>
    </row>
    <row r="1243">
      <c r="A1243" s="25"/>
      <c r="B1243" s="50"/>
      <c r="C1243" s="56"/>
      <c r="D1243" s="120"/>
      <c r="E1243" s="53"/>
      <c r="H1243" s="106"/>
      <c r="I1243" s="72"/>
      <c r="J1243" s="21"/>
      <c r="K1243" s="21"/>
      <c r="L1243" s="21"/>
      <c r="M1243" s="22"/>
      <c r="N1243" s="22"/>
      <c r="O1243" s="22"/>
      <c r="P1243" s="22"/>
      <c r="Q1243" s="22"/>
      <c r="R1243" s="23"/>
      <c r="S1243" s="22"/>
      <c r="T1243" s="22"/>
      <c r="U1243" s="22"/>
      <c r="V1243" s="22"/>
      <c r="W1243" s="24"/>
      <c r="X1243" s="24"/>
      <c r="Y1243" s="22"/>
      <c r="Z1243" s="22"/>
      <c r="AA1243" s="22"/>
      <c r="AB1243" s="22"/>
      <c r="AC1243" s="22"/>
      <c r="AD1243" s="22"/>
      <c r="AE1243" s="22"/>
      <c r="AF1243" s="22"/>
      <c r="AG1243" s="22"/>
      <c r="AH1243" s="22"/>
      <c r="AI1243" s="22"/>
      <c r="AJ1243" s="22"/>
      <c r="AK1243" s="22"/>
      <c r="AL1243" s="22"/>
      <c r="AM1243" s="22"/>
      <c r="AN1243" s="22"/>
      <c r="AO1243" s="22"/>
      <c r="AP1243" s="22"/>
      <c r="AQ1243" s="22"/>
      <c r="AR1243" s="22"/>
      <c r="AS1243" s="22"/>
      <c r="AT1243" s="22"/>
      <c r="AU1243" s="22"/>
      <c r="AV1243" s="22"/>
      <c r="AW1243" s="22"/>
      <c r="AX1243" s="22"/>
      <c r="AY1243" s="22"/>
      <c r="AZ1243" s="22"/>
      <c r="BA1243" s="22"/>
      <c r="BB1243" s="22"/>
      <c r="BC1243" s="22"/>
      <c r="BD1243" s="22"/>
      <c r="BE1243" s="22"/>
      <c r="BF1243" s="22"/>
      <c r="BG1243" s="22"/>
      <c r="BH1243" s="22"/>
      <c r="BI1243" s="22"/>
    </row>
    <row r="1244">
      <c r="A1244" s="25"/>
      <c r="B1244" s="50"/>
      <c r="C1244" s="56"/>
      <c r="D1244" s="120"/>
      <c r="E1244" s="53"/>
      <c r="H1244" s="106"/>
      <c r="I1244" s="72"/>
      <c r="J1244" s="21"/>
      <c r="K1244" s="21"/>
      <c r="L1244" s="21"/>
      <c r="M1244" s="22"/>
      <c r="N1244" s="22"/>
      <c r="O1244" s="22"/>
      <c r="P1244" s="22"/>
      <c r="Q1244" s="22"/>
      <c r="R1244" s="23"/>
      <c r="S1244" s="22"/>
      <c r="T1244" s="22"/>
      <c r="U1244" s="22"/>
      <c r="V1244" s="22"/>
      <c r="W1244" s="24"/>
      <c r="X1244" s="24"/>
      <c r="Y1244" s="22"/>
      <c r="Z1244" s="22"/>
      <c r="AA1244" s="22"/>
      <c r="AB1244" s="22"/>
      <c r="AC1244" s="22"/>
      <c r="AD1244" s="22"/>
      <c r="AE1244" s="22"/>
      <c r="AF1244" s="22"/>
      <c r="AG1244" s="22"/>
      <c r="AH1244" s="22"/>
      <c r="AI1244" s="22"/>
      <c r="AJ1244" s="22"/>
      <c r="AK1244" s="22"/>
      <c r="AL1244" s="22"/>
      <c r="AM1244" s="22"/>
      <c r="AN1244" s="22"/>
      <c r="AO1244" s="22"/>
      <c r="AP1244" s="22"/>
      <c r="AQ1244" s="22"/>
      <c r="AR1244" s="22"/>
      <c r="AS1244" s="22"/>
      <c r="AT1244" s="22"/>
      <c r="AU1244" s="22"/>
      <c r="AV1244" s="22"/>
      <c r="AW1244" s="22"/>
      <c r="AX1244" s="22"/>
      <c r="AY1244" s="22"/>
      <c r="AZ1244" s="22"/>
      <c r="BA1244" s="22"/>
      <c r="BB1244" s="22"/>
      <c r="BC1244" s="22"/>
      <c r="BD1244" s="22"/>
      <c r="BE1244" s="22"/>
      <c r="BF1244" s="22"/>
      <c r="BG1244" s="22"/>
      <c r="BH1244" s="22"/>
      <c r="BI1244" s="22"/>
    </row>
    <row r="1245">
      <c r="A1245" s="25"/>
      <c r="B1245" s="50"/>
      <c r="C1245" s="56"/>
      <c r="D1245" s="120"/>
      <c r="E1245" s="53"/>
      <c r="H1245" s="106"/>
      <c r="I1245" s="72"/>
      <c r="J1245" s="21"/>
      <c r="K1245" s="21"/>
      <c r="L1245" s="21"/>
      <c r="M1245" s="22"/>
      <c r="N1245" s="22"/>
      <c r="O1245" s="22"/>
      <c r="P1245" s="22"/>
      <c r="Q1245" s="22"/>
      <c r="R1245" s="23"/>
      <c r="S1245" s="22"/>
      <c r="T1245" s="22"/>
      <c r="U1245" s="22"/>
      <c r="V1245" s="22"/>
      <c r="W1245" s="24"/>
      <c r="X1245" s="24"/>
      <c r="Y1245" s="22"/>
      <c r="Z1245" s="22"/>
      <c r="AA1245" s="22"/>
      <c r="AB1245" s="22"/>
      <c r="AC1245" s="22"/>
      <c r="AD1245" s="22"/>
      <c r="AE1245" s="22"/>
      <c r="AF1245" s="22"/>
      <c r="AG1245" s="22"/>
      <c r="AH1245" s="22"/>
      <c r="AI1245" s="22"/>
      <c r="AJ1245" s="22"/>
      <c r="AK1245" s="22"/>
      <c r="AL1245" s="22"/>
      <c r="AM1245" s="22"/>
      <c r="AN1245" s="22"/>
      <c r="AO1245" s="22"/>
      <c r="AP1245" s="22"/>
      <c r="AQ1245" s="22"/>
      <c r="AR1245" s="22"/>
      <c r="AS1245" s="22"/>
      <c r="AT1245" s="22"/>
      <c r="AU1245" s="22"/>
      <c r="AV1245" s="22"/>
      <c r="AW1245" s="22"/>
      <c r="AX1245" s="22"/>
      <c r="AY1245" s="22"/>
      <c r="AZ1245" s="22"/>
      <c r="BA1245" s="22"/>
      <c r="BB1245" s="22"/>
      <c r="BC1245" s="22"/>
      <c r="BD1245" s="22"/>
      <c r="BE1245" s="22"/>
      <c r="BF1245" s="22"/>
      <c r="BG1245" s="22"/>
      <c r="BH1245" s="22"/>
      <c r="BI1245" s="22"/>
    </row>
    <row r="1246">
      <c r="A1246" s="25"/>
      <c r="B1246" s="50"/>
      <c r="C1246" s="56"/>
      <c r="D1246" s="120"/>
      <c r="E1246" s="53"/>
      <c r="H1246" s="106"/>
      <c r="I1246" s="72"/>
      <c r="J1246" s="21"/>
      <c r="K1246" s="21"/>
      <c r="L1246" s="21"/>
      <c r="M1246" s="22"/>
      <c r="N1246" s="22"/>
      <c r="O1246" s="22"/>
      <c r="P1246" s="22"/>
      <c r="Q1246" s="22"/>
      <c r="R1246" s="23"/>
      <c r="S1246" s="22"/>
      <c r="T1246" s="22"/>
      <c r="U1246" s="22"/>
      <c r="V1246" s="22"/>
      <c r="W1246" s="24"/>
      <c r="X1246" s="24"/>
      <c r="Y1246" s="22"/>
      <c r="Z1246" s="22"/>
      <c r="AA1246" s="22"/>
      <c r="AB1246" s="22"/>
      <c r="AC1246" s="22"/>
      <c r="AD1246" s="22"/>
      <c r="AE1246" s="22"/>
      <c r="AF1246" s="22"/>
      <c r="AG1246" s="22"/>
      <c r="AH1246" s="22"/>
      <c r="AI1246" s="22"/>
      <c r="AJ1246" s="22"/>
      <c r="AK1246" s="22"/>
      <c r="AL1246" s="22"/>
      <c r="AM1246" s="22"/>
      <c r="AN1246" s="22"/>
      <c r="AO1246" s="22"/>
      <c r="AP1246" s="22"/>
      <c r="AQ1246" s="22"/>
      <c r="AR1246" s="22"/>
      <c r="AS1246" s="22"/>
      <c r="AT1246" s="22"/>
      <c r="AU1246" s="22"/>
      <c r="AV1246" s="22"/>
      <c r="AW1246" s="22"/>
      <c r="AX1246" s="22"/>
      <c r="AY1246" s="22"/>
      <c r="AZ1246" s="22"/>
      <c r="BA1246" s="22"/>
      <c r="BB1246" s="22"/>
      <c r="BC1246" s="22"/>
      <c r="BD1246" s="22"/>
      <c r="BE1246" s="22"/>
      <c r="BF1246" s="22"/>
      <c r="BG1246" s="22"/>
      <c r="BH1246" s="22"/>
      <c r="BI1246" s="22"/>
    </row>
    <row r="1247">
      <c r="A1247" s="25"/>
      <c r="B1247" s="50"/>
      <c r="C1247" s="56"/>
      <c r="D1247" s="120"/>
      <c r="E1247" s="53"/>
      <c r="H1247" s="106"/>
      <c r="I1247" s="72"/>
      <c r="J1247" s="21"/>
      <c r="K1247" s="21"/>
      <c r="L1247" s="21"/>
      <c r="M1247" s="22"/>
      <c r="N1247" s="22"/>
      <c r="O1247" s="22"/>
      <c r="P1247" s="22"/>
      <c r="Q1247" s="22"/>
      <c r="R1247" s="23"/>
      <c r="S1247" s="22"/>
      <c r="T1247" s="22"/>
      <c r="U1247" s="22"/>
      <c r="V1247" s="22"/>
      <c r="W1247" s="24"/>
      <c r="X1247" s="24"/>
      <c r="Y1247" s="22"/>
      <c r="Z1247" s="22"/>
      <c r="AA1247" s="22"/>
      <c r="AB1247" s="22"/>
      <c r="AC1247" s="22"/>
      <c r="AD1247" s="22"/>
      <c r="AE1247" s="22"/>
      <c r="AF1247" s="22"/>
      <c r="AG1247" s="22"/>
      <c r="AH1247" s="22"/>
      <c r="AI1247" s="22"/>
      <c r="AJ1247" s="22"/>
      <c r="AK1247" s="22"/>
      <c r="AL1247" s="22"/>
      <c r="AM1247" s="22"/>
      <c r="AN1247" s="22"/>
      <c r="AO1247" s="22"/>
      <c r="AP1247" s="22"/>
      <c r="AQ1247" s="22"/>
      <c r="AR1247" s="22"/>
      <c r="AS1247" s="22"/>
      <c r="AT1247" s="22"/>
      <c r="AU1247" s="22"/>
      <c r="AV1247" s="22"/>
      <c r="AW1247" s="22"/>
      <c r="AX1247" s="22"/>
      <c r="AY1247" s="22"/>
      <c r="AZ1247" s="22"/>
      <c r="BA1247" s="22"/>
      <c r="BB1247" s="22"/>
      <c r="BC1247" s="22"/>
      <c r="BD1247" s="22"/>
      <c r="BE1247" s="22"/>
      <c r="BF1247" s="22"/>
      <c r="BG1247" s="22"/>
      <c r="BH1247" s="22"/>
      <c r="BI1247" s="22"/>
    </row>
    <row r="1248">
      <c r="A1248" s="25"/>
      <c r="B1248" s="50"/>
      <c r="C1248" s="56"/>
      <c r="D1248" s="120"/>
      <c r="E1248" s="53"/>
      <c r="H1248" s="106"/>
      <c r="I1248" s="72"/>
      <c r="J1248" s="21"/>
      <c r="K1248" s="21"/>
      <c r="L1248" s="21"/>
      <c r="M1248" s="22"/>
      <c r="N1248" s="22"/>
      <c r="O1248" s="22"/>
      <c r="P1248" s="22"/>
      <c r="Q1248" s="22"/>
      <c r="R1248" s="23"/>
      <c r="S1248" s="22"/>
      <c r="T1248" s="22"/>
      <c r="U1248" s="22"/>
      <c r="V1248" s="22"/>
      <c r="W1248" s="24"/>
      <c r="X1248" s="24"/>
      <c r="Y1248" s="22"/>
      <c r="Z1248" s="22"/>
      <c r="AA1248" s="22"/>
      <c r="AB1248" s="22"/>
      <c r="AC1248" s="22"/>
      <c r="AD1248" s="22"/>
      <c r="AE1248" s="22"/>
      <c r="AF1248" s="22"/>
      <c r="AG1248" s="22"/>
      <c r="AH1248" s="22"/>
      <c r="AI1248" s="22"/>
      <c r="AJ1248" s="22"/>
      <c r="AK1248" s="22"/>
      <c r="AL1248" s="22"/>
      <c r="AM1248" s="22"/>
      <c r="AN1248" s="22"/>
      <c r="AO1248" s="22"/>
      <c r="AP1248" s="22"/>
      <c r="AQ1248" s="22"/>
      <c r="AR1248" s="22"/>
      <c r="AS1248" s="22"/>
      <c r="AT1248" s="22"/>
      <c r="AU1248" s="22"/>
      <c r="AV1248" s="22"/>
      <c r="AW1248" s="22"/>
      <c r="AX1248" s="22"/>
      <c r="AY1248" s="22"/>
      <c r="AZ1248" s="22"/>
      <c r="BA1248" s="22"/>
      <c r="BB1248" s="22"/>
      <c r="BC1248" s="22"/>
      <c r="BD1248" s="22"/>
      <c r="BE1248" s="22"/>
      <c r="BF1248" s="22"/>
      <c r="BG1248" s="22"/>
      <c r="BH1248" s="22"/>
      <c r="BI1248" s="22"/>
    </row>
    <row r="1249">
      <c r="A1249" s="25"/>
      <c r="B1249" s="50"/>
      <c r="C1249" s="56"/>
      <c r="D1249" s="120"/>
      <c r="E1249" s="53"/>
      <c r="H1249" s="106"/>
      <c r="I1249" s="72"/>
      <c r="J1249" s="21"/>
      <c r="K1249" s="21"/>
      <c r="L1249" s="21"/>
      <c r="M1249" s="22"/>
      <c r="N1249" s="22"/>
      <c r="O1249" s="22"/>
      <c r="P1249" s="22"/>
      <c r="Q1249" s="22"/>
      <c r="R1249" s="23"/>
      <c r="S1249" s="22"/>
      <c r="T1249" s="22"/>
      <c r="U1249" s="22"/>
      <c r="V1249" s="22"/>
      <c r="W1249" s="24"/>
      <c r="X1249" s="24"/>
      <c r="Y1249" s="22"/>
      <c r="Z1249" s="22"/>
      <c r="AA1249" s="22"/>
      <c r="AB1249" s="22"/>
      <c r="AC1249" s="22"/>
      <c r="AD1249" s="22"/>
      <c r="AE1249" s="22"/>
      <c r="AF1249" s="22"/>
      <c r="AG1249" s="22"/>
      <c r="AH1249" s="22"/>
      <c r="AI1249" s="22"/>
      <c r="AJ1249" s="22"/>
      <c r="AK1249" s="22"/>
      <c r="AL1249" s="22"/>
      <c r="AM1249" s="22"/>
      <c r="AN1249" s="22"/>
      <c r="AO1249" s="22"/>
      <c r="AP1249" s="22"/>
      <c r="AQ1249" s="22"/>
      <c r="AR1249" s="22"/>
      <c r="AS1249" s="22"/>
      <c r="AT1249" s="22"/>
      <c r="AU1249" s="22"/>
      <c r="AV1249" s="22"/>
      <c r="AW1249" s="22"/>
      <c r="AX1249" s="22"/>
      <c r="AY1249" s="22"/>
      <c r="AZ1249" s="22"/>
      <c r="BA1249" s="22"/>
      <c r="BB1249" s="22"/>
      <c r="BC1249" s="22"/>
      <c r="BD1249" s="22"/>
      <c r="BE1249" s="22"/>
      <c r="BF1249" s="22"/>
      <c r="BG1249" s="22"/>
      <c r="BH1249" s="22"/>
      <c r="BI1249" s="22"/>
    </row>
    <row r="1250">
      <c r="A1250" s="25"/>
      <c r="B1250" s="50"/>
      <c r="C1250" s="56"/>
      <c r="D1250" s="120"/>
      <c r="E1250" s="53"/>
      <c r="H1250" s="106"/>
      <c r="I1250" s="72"/>
      <c r="J1250" s="21"/>
      <c r="K1250" s="21"/>
      <c r="L1250" s="21"/>
      <c r="M1250" s="22"/>
      <c r="N1250" s="22"/>
      <c r="O1250" s="22"/>
      <c r="P1250" s="22"/>
      <c r="Q1250" s="22"/>
      <c r="R1250" s="23"/>
      <c r="S1250" s="22"/>
      <c r="T1250" s="22"/>
      <c r="U1250" s="22"/>
      <c r="V1250" s="22"/>
      <c r="W1250" s="24"/>
      <c r="X1250" s="24"/>
      <c r="Y1250" s="22"/>
      <c r="Z1250" s="22"/>
      <c r="AA1250" s="22"/>
      <c r="AB1250" s="22"/>
      <c r="AC1250" s="22"/>
      <c r="AD1250" s="22"/>
      <c r="AE1250" s="22"/>
      <c r="AF1250" s="22"/>
      <c r="AG1250" s="22"/>
      <c r="AH1250" s="22"/>
      <c r="AI1250" s="22"/>
      <c r="AJ1250" s="22"/>
      <c r="AK1250" s="22"/>
      <c r="AL1250" s="22"/>
      <c r="AM1250" s="22"/>
      <c r="AN1250" s="22"/>
      <c r="AO1250" s="22"/>
      <c r="AP1250" s="22"/>
      <c r="AQ1250" s="22"/>
      <c r="AR1250" s="22"/>
      <c r="AS1250" s="22"/>
      <c r="AT1250" s="22"/>
      <c r="AU1250" s="22"/>
      <c r="AV1250" s="22"/>
      <c r="AW1250" s="22"/>
      <c r="AX1250" s="22"/>
      <c r="AY1250" s="22"/>
      <c r="AZ1250" s="22"/>
      <c r="BA1250" s="22"/>
      <c r="BB1250" s="22"/>
      <c r="BC1250" s="22"/>
      <c r="BD1250" s="22"/>
      <c r="BE1250" s="22"/>
      <c r="BF1250" s="22"/>
      <c r="BG1250" s="22"/>
      <c r="BH1250" s="22"/>
      <c r="BI1250" s="22"/>
    </row>
    <row r="1251">
      <c r="A1251" s="25"/>
      <c r="B1251" s="50"/>
      <c r="C1251" s="56"/>
      <c r="D1251" s="120"/>
      <c r="E1251" s="53"/>
      <c r="H1251" s="106"/>
      <c r="I1251" s="72"/>
      <c r="J1251" s="21"/>
      <c r="K1251" s="21"/>
      <c r="L1251" s="21"/>
      <c r="M1251" s="22"/>
      <c r="N1251" s="22"/>
      <c r="O1251" s="22"/>
      <c r="P1251" s="22"/>
      <c r="Q1251" s="22"/>
      <c r="R1251" s="23"/>
      <c r="S1251" s="22"/>
      <c r="T1251" s="22"/>
      <c r="U1251" s="22"/>
      <c r="V1251" s="22"/>
      <c r="W1251" s="24"/>
      <c r="X1251" s="24"/>
      <c r="Y1251" s="22"/>
      <c r="Z1251" s="22"/>
      <c r="AA1251" s="22"/>
      <c r="AB1251" s="22"/>
      <c r="AC1251" s="22"/>
      <c r="AD1251" s="22"/>
      <c r="AE1251" s="22"/>
      <c r="AF1251" s="22"/>
      <c r="AG1251" s="22"/>
      <c r="AH1251" s="22"/>
      <c r="AI1251" s="22"/>
      <c r="AJ1251" s="22"/>
      <c r="AK1251" s="22"/>
      <c r="AL1251" s="22"/>
      <c r="AM1251" s="22"/>
      <c r="AN1251" s="22"/>
      <c r="AO1251" s="22"/>
      <c r="AP1251" s="22"/>
      <c r="AQ1251" s="22"/>
      <c r="AR1251" s="22"/>
      <c r="AS1251" s="22"/>
      <c r="AT1251" s="22"/>
      <c r="AU1251" s="22"/>
      <c r="AV1251" s="22"/>
      <c r="AW1251" s="22"/>
      <c r="AX1251" s="22"/>
      <c r="AY1251" s="22"/>
      <c r="AZ1251" s="22"/>
      <c r="BA1251" s="22"/>
      <c r="BB1251" s="22"/>
      <c r="BC1251" s="22"/>
      <c r="BD1251" s="22"/>
      <c r="BE1251" s="22"/>
      <c r="BF1251" s="22"/>
      <c r="BG1251" s="22"/>
      <c r="BH1251" s="22"/>
      <c r="BI1251" s="22"/>
    </row>
    <row r="1252">
      <c r="A1252" s="25"/>
      <c r="B1252" s="50"/>
      <c r="C1252" s="56"/>
      <c r="D1252" s="120"/>
      <c r="E1252" s="53"/>
      <c r="H1252" s="106"/>
      <c r="I1252" s="72"/>
      <c r="J1252" s="21"/>
      <c r="K1252" s="21"/>
      <c r="L1252" s="21"/>
      <c r="M1252" s="22"/>
      <c r="N1252" s="22"/>
      <c r="O1252" s="22"/>
      <c r="P1252" s="22"/>
      <c r="Q1252" s="22"/>
      <c r="R1252" s="23"/>
      <c r="S1252" s="22"/>
      <c r="T1252" s="22"/>
      <c r="U1252" s="22"/>
      <c r="V1252" s="22"/>
      <c r="W1252" s="24"/>
      <c r="X1252" s="24"/>
      <c r="Y1252" s="22"/>
      <c r="Z1252" s="22"/>
      <c r="AA1252" s="22"/>
      <c r="AB1252" s="22"/>
      <c r="AC1252" s="22"/>
      <c r="AD1252" s="22"/>
      <c r="AE1252" s="22"/>
      <c r="AF1252" s="22"/>
      <c r="AG1252" s="22"/>
      <c r="AH1252" s="22"/>
      <c r="AI1252" s="22"/>
      <c r="AJ1252" s="22"/>
      <c r="AK1252" s="22"/>
      <c r="AL1252" s="22"/>
      <c r="AM1252" s="22"/>
      <c r="AN1252" s="22"/>
      <c r="AO1252" s="22"/>
      <c r="AP1252" s="22"/>
      <c r="AQ1252" s="22"/>
      <c r="AR1252" s="22"/>
      <c r="AS1252" s="22"/>
      <c r="AT1252" s="22"/>
      <c r="AU1252" s="22"/>
      <c r="AV1252" s="22"/>
      <c r="AW1252" s="22"/>
      <c r="AX1252" s="22"/>
      <c r="AY1252" s="22"/>
      <c r="AZ1252" s="22"/>
      <c r="BA1252" s="22"/>
      <c r="BB1252" s="22"/>
      <c r="BC1252" s="22"/>
      <c r="BD1252" s="22"/>
      <c r="BE1252" s="22"/>
      <c r="BF1252" s="22"/>
      <c r="BG1252" s="22"/>
      <c r="BH1252" s="22"/>
      <c r="BI1252" s="22"/>
    </row>
    <row r="1253">
      <c r="A1253" s="25"/>
      <c r="B1253" s="50"/>
      <c r="C1253" s="56"/>
      <c r="D1253" s="120"/>
      <c r="E1253" s="53"/>
      <c r="H1253" s="106"/>
      <c r="I1253" s="72"/>
      <c r="J1253" s="21"/>
      <c r="K1253" s="21"/>
      <c r="L1253" s="21"/>
      <c r="M1253" s="22"/>
      <c r="N1253" s="22"/>
      <c r="O1253" s="22"/>
      <c r="P1253" s="22"/>
      <c r="Q1253" s="22"/>
      <c r="R1253" s="23"/>
      <c r="S1253" s="22"/>
      <c r="T1253" s="22"/>
      <c r="U1253" s="22"/>
      <c r="V1253" s="22"/>
      <c r="W1253" s="24"/>
      <c r="X1253" s="24"/>
      <c r="Y1253" s="22"/>
      <c r="Z1253" s="22"/>
      <c r="AA1253" s="22"/>
      <c r="AB1253" s="22"/>
      <c r="AC1253" s="22"/>
      <c r="AD1253" s="22"/>
      <c r="AE1253" s="22"/>
      <c r="AF1253" s="22"/>
      <c r="AG1253" s="22"/>
      <c r="AH1253" s="22"/>
      <c r="AI1253" s="22"/>
      <c r="AJ1253" s="22"/>
      <c r="AK1253" s="22"/>
      <c r="AL1253" s="22"/>
      <c r="AM1253" s="22"/>
      <c r="AN1253" s="22"/>
      <c r="AO1253" s="22"/>
      <c r="AP1253" s="22"/>
      <c r="AQ1253" s="22"/>
      <c r="AR1253" s="22"/>
      <c r="AS1253" s="22"/>
      <c r="AT1253" s="22"/>
      <c r="AU1253" s="22"/>
      <c r="AV1253" s="22"/>
      <c r="AW1253" s="22"/>
      <c r="AX1253" s="22"/>
      <c r="AY1253" s="22"/>
      <c r="AZ1253" s="22"/>
      <c r="BA1253" s="22"/>
      <c r="BB1253" s="22"/>
      <c r="BC1253" s="22"/>
      <c r="BD1253" s="22"/>
      <c r="BE1253" s="22"/>
      <c r="BF1253" s="22"/>
      <c r="BG1253" s="22"/>
      <c r="BH1253" s="22"/>
      <c r="BI1253" s="22"/>
    </row>
    <row r="1254">
      <c r="A1254" s="25"/>
      <c r="B1254" s="50"/>
      <c r="C1254" s="56"/>
      <c r="D1254" s="120"/>
      <c r="E1254" s="53"/>
      <c r="H1254" s="106"/>
      <c r="I1254" s="72"/>
      <c r="J1254" s="21"/>
      <c r="K1254" s="21"/>
      <c r="L1254" s="21"/>
      <c r="M1254" s="22"/>
      <c r="N1254" s="22"/>
      <c r="O1254" s="22"/>
      <c r="P1254" s="22"/>
      <c r="Q1254" s="22"/>
      <c r="R1254" s="23"/>
      <c r="S1254" s="22"/>
      <c r="T1254" s="22"/>
      <c r="U1254" s="22"/>
      <c r="V1254" s="22"/>
      <c r="W1254" s="24"/>
      <c r="X1254" s="24"/>
      <c r="Y1254" s="22"/>
      <c r="Z1254" s="22"/>
      <c r="AA1254" s="22"/>
      <c r="AB1254" s="22"/>
      <c r="AC1254" s="22"/>
      <c r="AD1254" s="22"/>
      <c r="AE1254" s="22"/>
      <c r="AF1254" s="22"/>
      <c r="AG1254" s="22"/>
      <c r="AH1254" s="22"/>
      <c r="AI1254" s="22"/>
      <c r="AJ1254" s="22"/>
      <c r="AK1254" s="22"/>
      <c r="AL1254" s="22"/>
      <c r="AM1254" s="22"/>
      <c r="AN1254" s="22"/>
      <c r="AO1254" s="22"/>
      <c r="AP1254" s="22"/>
      <c r="AQ1254" s="22"/>
      <c r="AR1254" s="22"/>
      <c r="AS1254" s="22"/>
      <c r="AT1254" s="22"/>
      <c r="AU1254" s="22"/>
      <c r="AV1254" s="22"/>
      <c r="AW1254" s="22"/>
      <c r="AX1254" s="22"/>
      <c r="AY1254" s="22"/>
      <c r="AZ1254" s="22"/>
      <c r="BA1254" s="22"/>
      <c r="BB1254" s="22"/>
      <c r="BC1254" s="22"/>
      <c r="BD1254" s="22"/>
      <c r="BE1254" s="22"/>
      <c r="BF1254" s="22"/>
      <c r="BG1254" s="22"/>
      <c r="BH1254" s="22"/>
      <c r="BI1254" s="22"/>
    </row>
    <row r="1255">
      <c r="A1255" s="25"/>
      <c r="B1255" s="50"/>
      <c r="C1255" s="56"/>
      <c r="D1255" s="120"/>
      <c r="E1255" s="53"/>
      <c r="H1255" s="106"/>
      <c r="I1255" s="72"/>
      <c r="J1255" s="21"/>
      <c r="K1255" s="21"/>
      <c r="L1255" s="21"/>
      <c r="M1255" s="22"/>
      <c r="N1255" s="22"/>
      <c r="O1255" s="22"/>
      <c r="P1255" s="22"/>
      <c r="Q1255" s="22"/>
      <c r="R1255" s="23"/>
      <c r="S1255" s="22"/>
      <c r="T1255" s="22"/>
      <c r="U1255" s="22"/>
      <c r="V1255" s="22"/>
      <c r="W1255" s="24"/>
      <c r="X1255" s="24"/>
      <c r="Y1255" s="22"/>
      <c r="Z1255" s="22"/>
      <c r="AA1255" s="22"/>
      <c r="AB1255" s="22"/>
      <c r="AC1255" s="22"/>
      <c r="AD1255" s="22"/>
      <c r="AE1255" s="22"/>
      <c r="AF1255" s="22"/>
      <c r="AG1255" s="22"/>
      <c r="AH1255" s="22"/>
      <c r="AI1255" s="22"/>
      <c r="AJ1255" s="22"/>
      <c r="AK1255" s="22"/>
      <c r="AL1255" s="22"/>
      <c r="AM1255" s="22"/>
      <c r="AN1255" s="22"/>
      <c r="AO1255" s="22"/>
      <c r="AP1255" s="22"/>
      <c r="AQ1255" s="22"/>
      <c r="AR1255" s="22"/>
      <c r="AS1255" s="22"/>
      <c r="AT1255" s="22"/>
      <c r="AU1255" s="22"/>
      <c r="AV1255" s="22"/>
      <c r="AW1255" s="22"/>
      <c r="AX1255" s="22"/>
      <c r="AY1255" s="22"/>
      <c r="AZ1255" s="22"/>
      <c r="BA1255" s="22"/>
      <c r="BB1255" s="22"/>
      <c r="BC1255" s="22"/>
      <c r="BD1255" s="22"/>
      <c r="BE1255" s="22"/>
      <c r="BF1255" s="22"/>
      <c r="BG1255" s="22"/>
      <c r="BH1255" s="22"/>
      <c r="BI1255" s="22"/>
    </row>
    <row r="1256">
      <c r="A1256" s="25"/>
      <c r="B1256" s="50"/>
      <c r="C1256" s="56"/>
      <c r="D1256" s="120"/>
      <c r="E1256" s="53"/>
      <c r="H1256" s="106"/>
      <c r="I1256" s="72"/>
      <c r="J1256" s="21"/>
      <c r="K1256" s="21"/>
      <c r="L1256" s="21"/>
      <c r="M1256" s="22"/>
      <c r="N1256" s="22"/>
      <c r="O1256" s="22"/>
      <c r="P1256" s="22"/>
      <c r="Q1256" s="22"/>
      <c r="R1256" s="23"/>
      <c r="S1256" s="22"/>
      <c r="T1256" s="22"/>
      <c r="U1256" s="22"/>
      <c r="V1256" s="22"/>
      <c r="W1256" s="24"/>
      <c r="X1256" s="24"/>
      <c r="Y1256" s="22"/>
      <c r="Z1256" s="22"/>
      <c r="AA1256" s="22"/>
      <c r="AB1256" s="22"/>
      <c r="AC1256" s="22"/>
      <c r="AD1256" s="22"/>
      <c r="AE1256" s="22"/>
      <c r="AF1256" s="22"/>
      <c r="AG1256" s="22"/>
      <c r="AH1256" s="22"/>
      <c r="AI1256" s="22"/>
      <c r="AJ1256" s="22"/>
      <c r="AK1256" s="22"/>
      <c r="AL1256" s="22"/>
      <c r="AM1256" s="22"/>
      <c r="AN1256" s="22"/>
      <c r="AO1256" s="22"/>
      <c r="AP1256" s="22"/>
      <c r="AQ1256" s="22"/>
      <c r="AR1256" s="22"/>
      <c r="AS1256" s="22"/>
      <c r="AT1256" s="22"/>
      <c r="AU1256" s="22"/>
      <c r="AV1256" s="22"/>
      <c r="AW1256" s="22"/>
      <c r="AX1256" s="22"/>
      <c r="AY1256" s="22"/>
      <c r="AZ1256" s="22"/>
      <c r="BA1256" s="22"/>
      <c r="BB1256" s="22"/>
      <c r="BC1256" s="22"/>
      <c r="BD1256" s="22"/>
      <c r="BE1256" s="22"/>
      <c r="BF1256" s="22"/>
      <c r="BG1256" s="22"/>
      <c r="BH1256" s="22"/>
      <c r="BI1256" s="22"/>
    </row>
    <row r="1257">
      <c r="A1257" s="25"/>
      <c r="B1257" s="50"/>
      <c r="C1257" s="56"/>
      <c r="D1257" s="120"/>
      <c r="E1257" s="53"/>
      <c r="H1257" s="106"/>
      <c r="I1257" s="72"/>
      <c r="J1257" s="21"/>
      <c r="K1257" s="21"/>
      <c r="L1257" s="21"/>
      <c r="M1257" s="22"/>
      <c r="N1257" s="22"/>
      <c r="O1257" s="22"/>
      <c r="P1257" s="22"/>
      <c r="Q1257" s="22"/>
      <c r="R1257" s="23"/>
      <c r="S1257" s="22"/>
      <c r="T1257" s="22"/>
      <c r="U1257" s="22"/>
      <c r="V1257" s="22"/>
      <c r="W1257" s="24"/>
      <c r="X1257" s="24"/>
      <c r="Y1257" s="22"/>
      <c r="Z1257" s="22"/>
      <c r="AA1257" s="22"/>
      <c r="AB1257" s="22"/>
      <c r="AC1257" s="22"/>
      <c r="AD1257" s="22"/>
      <c r="AE1257" s="22"/>
      <c r="AF1257" s="22"/>
      <c r="AG1257" s="22"/>
      <c r="AH1257" s="22"/>
      <c r="AI1257" s="22"/>
      <c r="AJ1257" s="22"/>
      <c r="AK1257" s="22"/>
      <c r="AL1257" s="22"/>
      <c r="AM1257" s="22"/>
      <c r="AN1257" s="22"/>
      <c r="AO1257" s="22"/>
      <c r="AP1257" s="22"/>
      <c r="AQ1257" s="22"/>
      <c r="AR1257" s="22"/>
      <c r="AS1257" s="22"/>
      <c r="AT1257" s="22"/>
      <c r="AU1257" s="22"/>
      <c r="AV1257" s="22"/>
      <c r="AW1257" s="22"/>
      <c r="AX1257" s="22"/>
      <c r="AY1257" s="22"/>
      <c r="AZ1257" s="22"/>
      <c r="BA1257" s="22"/>
      <c r="BB1257" s="22"/>
      <c r="BC1257" s="22"/>
      <c r="BD1257" s="22"/>
      <c r="BE1257" s="22"/>
      <c r="BF1257" s="22"/>
      <c r="BG1257" s="22"/>
      <c r="BH1257" s="22"/>
      <c r="BI1257" s="22"/>
    </row>
    <row r="1258">
      <c r="A1258" s="25"/>
      <c r="B1258" s="50"/>
      <c r="C1258" s="56"/>
      <c r="D1258" s="120"/>
      <c r="E1258" s="53"/>
      <c r="H1258" s="106"/>
      <c r="I1258" s="72"/>
      <c r="J1258" s="21"/>
      <c r="K1258" s="21"/>
      <c r="L1258" s="21"/>
      <c r="M1258" s="22"/>
      <c r="N1258" s="22"/>
      <c r="O1258" s="22"/>
      <c r="P1258" s="22"/>
      <c r="Q1258" s="22"/>
      <c r="R1258" s="23"/>
      <c r="S1258" s="22"/>
      <c r="T1258" s="22"/>
      <c r="U1258" s="22"/>
      <c r="V1258" s="22"/>
      <c r="W1258" s="24"/>
      <c r="X1258" s="24"/>
      <c r="Y1258" s="22"/>
      <c r="Z1258" s="22"/>
      <c r="AA1258" s="22"/>
      <c r="AB1258" s="22"/>
      <c r="AC1258" s="22"/>
      <c r="AD1258" s="22"/>
      <c r="AE1258" s="22"/>
      <c r="AF1258" s="22"/>
      <c r="AG1258" s="22"/>
      <c r="AH1258" s="22"/>
      <c r="AI1258" s="22"/>
      <c r="AJ1258" s="22"/>
      <c r="AK1258" s="22"/>
      <c r="AL1258" s="22"/>
      <c r="AM1258" s="22"/>
      <c r="AN1258" s="22"/>
      <c r="AO1258" s="22"/>
      <c r="AP1258" s="22"/>
      <c r="AQ1258" s="22"/>
      <c r="AR1258" s="22"/>
      <c r="AS1258" s="22"/>
      <c r="AT1258" s="22"/>
      <c r="AU1258" s="22"/>
      <c r="AV1258" s="22"/>
      <c r="AW1258" s="22"/>
      <c r="AX1258" s="22"/>
      <c r="AY1258" s="22"/>
      <c r="AZ1258" s="22"/>
      <c r="BA1258" s="22"/>
      <c r="BB1258" s="22"/>
      <c r="BC1258" s="22"/>
      <c r="BD1258" s="22"/>
      <c r="BE1258" s="22"/>
      <c r="BF1258" s="22"/>
      <c r="BG1258" s="22"/>
      <c r="BH1258" s="22"/>
      <c r="BI1258" s="22"/>
    </row>
    <row r="1259">
      <c r="A1259" s="25"/>
      <c r="B1259" s="50"/>
      <c r="C1259" s="56"/>
      <c r="D1259" s="120"/>
      <c r="E1259" s="53"/>
      <c r="H1259" s="106"/>
      <c r="I1259" s="72"/>
      <c r="J1259" s="21"/>
      <c r="K1259" s="21"/>
      <c r="L1259" s="21"/>
      <c r="M1259" s="22"/>
      <c r="N1259" s="22"/>
      <c r="O1259" s="22"/>
      <c r="P1259" s="22"/>
      <c r="Q1259" s="22"/>
      <c r="R1259" s="23"/>
      <c r="S1259" s="22"/>
      <c r="T1259" s="22"/>
      <c r="U1259" s="22"/>
      <c r="V1259" s="22"/>
      <c r="W1259" s="24"/>
      <c r="X1259" s="24"/>
      <c r="Y1259" s="22"/>
      <c r="Z1259" s="22"/>
      <c r="AA1259" s="22"/>
      <c r="AB1259" s="22"/>
      <c r="AC1259" s="22"/>
      <c r="AD1259" s="22"/>
      <c r="AE1259" s="22"/>
      <c r="AF1259" s="22"/>
      <c r="AG1259" s="22"/>
      <c r="AH1259" s="22"/>
      <c r="AI1259" s="22"/>
      <c r="AJ1259" s="22"/>
      <c r="AK1259" s="22"/>
      <c r="AL1259" s="22"/>
      <c r="AM1259" s="22"/>
      <c r="AN1259" s="22"/>
      <c r="AO1259" s="22"/>
      <c r="AP1259" s="22"/>
      <c r="AQ1259" s="22"/>
      <c r="AR1259" s="22"/>
      <c r="AS1259" s="22"/>
      <c r="AT1259" s="22"/>
      <c r="AU1259" s="22"/>
      <c r="AV1259" s="22"/>
      <c r="AW1259" s="22"/>
      <c r="AX1259" s="22"/>
      <c r="AY1259" s="22"/>
      <c r="AZ1259" s="22"/>
      <c r="BA1259" s="22"/>
      <c r="BB1259" s="22"/>
      <c r="BC1259" s="22"/>
      <c r="BD1259" s="22"/>
      <c r="BE1259" s="22"/>
      <c r="BF1259" s="22"/>
      <c r="BG1259" s="22"/>
      <c r="BH1259" s="22"/>
      <c r="BI1259" s="22"/>
    </row>
    <row r="1260">
      <c r="A1260" s="25"/>
      <c r="B1260" s="50"/>
      <c r="C1260" s="56"/>
      <c r="D1260" s="120"/>
      <c r="E1260" s="53"/>
      <c r="H1260" s="106"/>
      <c r="I1260" s="72"/>
      <c r="J1260" s="21"/>
      <c r="K1260" s="21"/>
      <c r="L1260" s="21"/>
      <c r="M1260" s="22"/>
      <c r="N1260" s="22"/>
      <c r="O1260" s="22"/>
      <c r="P1260" s="22"/>
      <c r="Q1260" s="22"/>
      <c r="R1260" s="23"/>
      <c r="S1260" s="22"/>
      <c r="T1260" s="22"/>
      <c r="U1260" s="22"/>
      <c r="V1260" s="22"/>
      <c r="W1260" s="24"/>
      <c r="X1260" s="24"/>
      <c r="Y1260" s="22"/>
      <c r="Z1260" s="22"/>
      <c r="AA1260" s="22"/>
      <c r="AB1260" s="22"/>
      <c r="AC1260" s="22"/>
      <c r="AD1260" s="22"/>
      <c r="AE1260" s="22"/>
      <c r="AF1260" s="22"/>
      <c r="AG1260" s="22"/>
      <c r="AH1260" s="22"/>
      <c r="AI1260" s="22"/>
      <c r="AJ1260" s="22"/>
      <c r="AK1260" s="22"/>
      <c r="AL1260" s="22"/>
      <c r="AM1260" s="22"/>
      <c r="AN1260" s="22"/>
      <c r="AO1260" s="22"/>
      <c r="AP1260" s="22"/>
      <c r="AQ1260" s="22"/>
      <c r="AR1260" s="22"/>
      <c r="AS1260" s="22"/>
      <c r="AT1260" s="22"/>
      <c r="AU1260" s="22"/>
      <c r="AV1260" s="22"/>
      <c r="AW1260" s="22"/>
      <c r="AX1260" s="22"/>
      <c r="AY1260" s="22"/>
      <c r="AZ1260" s="22"/>
      <c r="BA1260" s="22"/>
      <c r="BB1260" s="22"/>
      <c r="BC1260" s="22"/>
      <c r="BD1260" s="22"/>
      <c r="BE1260" s="22"/>
      <c r="BF1260" s="22"/>
      <c r="BG1260" s="22"/>
      <c r="BH1260" s="22"/>
      <c r="BI1260" s="22"/>
    </row>
    <row r="1261">
      <c r="A1261" s="25"/>
      <c r="B1261" s="50"/>
      <c r="C1261" s="56"/>
      <c r="D1261" s="120"/>
      <c r="E1261" s="53"/>
      <c r="H1261" s="106"/>
      <c r="I1261" s="72"/>
      <c r="J1261" s="21"/>
      <c r="K1261" s="21"/>
      <c r="L1261" s="21"/>
      <c r="M1261" s="22"/>
      <c r="N1261" s="22"/>
      <c r="O1261" s="22"/>
      <c r="P1261" s="22"/>
      <c r="Q1261" s="22"/>
      <c r="R1261" s="23"/>
      <c r="S1261" s="22"/>
      <c r="T1261" s="22"/>
      <c r="U1261" s="22"/>
      <c r="V1261" s="22"/>
      <c r="W1261" s="24"/>
      <c r="X1261" s="24"/>
      <c r="Y1261" s="22"/>
      <c r="Z1261" s="22"/>
      <c r="AA1261" s="22"/>
      <c r="AB1261" s="22"/>
      <c r="AC1261" s="22"/>
      <c r="AD1261" s="22"/>
      <c r="AE1261" s="22"/>
      <c r="AF1261" s="22"/>
      <c r="AG1261" s="22"/>
      <c r="AH1261" s="22"/>
      <c r="AI1261" s="22"/>
      <c r="AJ1261" s="22"/>
      <c r="AK1261" s="22"/>
      <c r="AL1261" s="22"/>
      <c r="AM1261" s="22"/>
      <c r="AN1261" s="22"/>
      <c r="AO1261" s="22"/>
      <c r="AP1261" s="22"/>
      <c r="AQ1261" s="22"/>
      <c r="AR1261" s="22"/>
      <c r="AS1261" s="22"/>
      <c r="AT1261" s="22"/>
      <c r="AU1261" s="22"/>
      <c r="AV1261" s="22"/>
      <c r="AW1261" s="22"/>
      <c r="AX1261" s="22"/>
      <c r="AY1261" s="22"/>
      <c r="AZ1261" s="22"/>
      <c r="BA1261" s="22"/>
      <c r="BB1261" s="22"/>
      <c r="BC1261" s="22"/>
      <c r="BD1261" s="22"/>
      <c r="BE1261" s="22"/>
      <c r="BF1261" s="22"/>
      <c r="BG1261" s="22"/>
      <c r="BH1261" s="22"/>
      <c r="BI1261" s="22"/>
    </row>
    <row r="1262">
      <c r="A1262" s="25"/>
      <c r="B1262" s="50"/>
      <c r="C1262" s="56"/>
      <c r="D1262" s="120"/>
      <c r="E1262" s="53"/>
      <c r="H1262" s="106"/>
      <c r="I1262" s="72"/>
      <c r="J1262" s="21"/>
      <c r="K1262" s="21"/>
      <c r="L1262" s="21"/>
      <c r="M1262" s="22"/>
      <c r="N1262" s="22"/>
      <c r="O1262" s="22"/>
      <c r="P1262" s="22"/>
      <c r="Q1262" s="22"/>
      <c r="R1262" s="23"/>
      <c r="S1262" s="22"/>
      <c r="T1262" s="22"/>
      <c r="U1262" s="22"/>
      <c r="V1262" s="22"/>
      <c r="W1262" s="24"/>
      <c r="X1262" s="24"/>
      <c r="Y1262" s="22"/>
      <c r="Z1262" s="22"/>
      <c r="AA1262" s="22"/>
      <c r="AB1262" s="22"/>
      <c r="AC1262" s="22"/>
      <c r="AD1262" s="22"/>
      <c r="AE1262" s="22"/>
      <c r="AF1262" s="22"/>
      <c r="AG1262" s="22"/>
      <c r="AH1262" s="22"/>
      <c r="AI1262" s="22"/>
      <c r="AJ1262" s="22"/>
      <c r="AK1262" s="22"/>
      <c r="AL1262" s="22"/>
      <c r="AM1262" s="22"/>
      <c r="AN1262" s="22"/>
      <c r="AO1262" s="22"/>
      <c r="AP1262" s="22"/>
      <c r="AQ1262" s="22"/>
      <c r="AR1262" s="22"/>
      <c r="AS1262" s="22"/>
      <c r="AT1262" s="22"/>
      <c r="AU1262" s="22"/>
      <c r="AV1262" s="22"/>
      <c r="AW1262" s="22"/>
      <c r="AX1262" s="22"/>
      <c r="AY1262" s="22"/>
      <c r="AZ1262" s="22"/>
      <c r="BA1262" s="22"/>
      <c r="BB1262" s="22"/>
      <c r="BC1262" s="22"/>
      <c r="BD1262" s="22"/>
      <c r="BE1262" s="22"/>
      <c r="BF1262" s="22"/>
      <c r="BG1262" s="22"/>
      <c r="BH1262" s="22"/>
      <c r="BI1262" s="22"/>
    </row>
    <row r="1263">
      <c r="A1263" s="25"/>
      <c r="B1263" s="50"/>
      <c r="C1263" s="56"/>
      <c r="D1263" s="120"/>
      <c r="E1263" s="53"/>
      <c r="H1263" s="106"/>
      <c r="I1263" s="72"/>
      <c r="J1263" s="21"/>
      <c r="K1263" s="21"/>
      <c r="L1263" s="21"/>
      <c r="M1263" s="22"/>
      <c r="N1263" s="22"/>
      <c r="O1263" s="22"/>
      <c r="P1263" s="22"/>
      <c r="Q1263" s="22"/>
      <c r="R1263" s="23"/>
      <c r="S1263" s="22"/>
      <c r="T1263" s="22"/>
      <c r="U1263" s="22"/>
      <c r="V1263" s="22"/>
      <c r="W1263" s="24"/>
      <c r="X1263" s="24"/>
      <c r="Y1263" s="22"/>
      <c r="Z1263" s="22"/>
      <c r="AA1263" s="22"/>
      <c r="AB1263" s="22"/>
      <c r="AC1263" s="22"/>
      <c r="AD1263" s="22"/>
      <c r="AE1263" s="22"/>
      <c r="AF1263" s="22"/>
      <c r="AG1263" s="22"/>
      <c r="AH1263" s="22"/>
      <c r="AI1263" s="22"/>
      <c r="AJ1263" s="22"/>
      <c r="AK1263" s="22"/>
      <c r="AL1263" s="22"/>
      <c r="AM1263" s="22"/>
      <c r="AN1263" s="22"/>
      <c r="AO1263" s="22"/>
      <c r="AP1263" s="22"/>
      <c r="AQ1263" s="22"/>
      <c r="AR1263" s="22"/>
      <c r="AS1263" s="22"/>
      <c r="AT1263" s="22"/>
      <c r="AU1263" s="22"/>
      <c r="AV1263" s="22"/>
      <c r="AW1263" s="22"/>
      <c r="AX1263" s="22"/>
      <c r="AY1263" s="22"/>
      <c r="AZ1263" s="22"/>
      <c r="BA1263" s="22"/>
      <c r="BB1263" s="22"/>
      <c r="BC1263" s="22"/>
      <c r="BD1263" s="22"/>
      <c r="BE1263" s="22"/>
      <c r="BF1263" s="22"/>
      <c r="BG1263" s="22"/>
      <c r="BH1263" s="22"/>
      <c r="BI1263" s="22"/>
    </row>
    <row r="1264">
      <c r="A1264" s="25"/>
      <c r="B1264" s="50"/>
      <c r="C1264" s="56"/>
      <c r="D1264" s="120"/>
      <c r="E1264" s="53"/>
      <c r="H1264" s="106"/>
      <c r="I1264" s="72"/>
      <c r="J1264" s="21"/>
      <c r="K1264" s="21"/>
      <c r="L1264" s="21"/>
      <c r="M1264" s="22"/>
      <c r="N1264" s="22"/>
      <c r="O1264" s="22"/>
      <c r="P1264" s="22"/>
      <c r="Q1264" s="22"/>
      <c r="R1264" s="23"/>
      <c r="S1264" s="22"/>
      <c r="T1264" s="22"/>
      <c r="U1264" s="22"/>
      <c r="V1264" s="22"/>
      <c r="W1264" s="24"/>
      <c r="X1264" s="24"/>
      <c r="Y1264" s="22"/>
      <c r="Z1264" s="22"/>
      <c r="AA1264" s="22"/>
      <c r="AB1264" s="22"/>
      <c r="AC1264" s="22"/>
      <c r="AD1264" s="22"/>
      <c r="AE1264" s="22"/>
      <c r="AF1264" s="22"/>
      <c r="AG1264" s="22"/>
      <c r="AH1264" s="22"/>
      <c r="AI1264" s="22"/>
      <c r="AJ1264" s="22"/>
      <c r="AK1264" s="22"/>
      <c r="AL1264" s="22"/>
      <c r="AM1264" s="22"/>
      <c r="AN1264" s="22"/>
      <c r="AO1264" s="22"/>
      <c r="AP1264" s="22"/>
      <c r="AQ1264" s="22"/>
      <c r="AR1264" s="22"/>
      <c r="AS1264" s="22"/>
      <c r="AT1264" s="22"/>
      <c r="AU1264" s="22"/>
      <c r="AV1264" s="22"/>
      <c r="AW1264" s="22"/>
      <c r="AX1264" s="22"/>
      <c r="AY1264" s="22"/>
      <c r="AZ1264" s="22"/>
      <c r="BA1264" s="22"/>
      <c r="BB1264" s="22"/>
      <c r="BC1264" s="22"/>
      <c r="BD1264" s="22"/>
      <c r="BE1264" s="22"/>
      <c r="BF1264" s="22"/>
      <c r="BG1264" s="22"/>
      <c r="BH1264" s="22"/>
      <c r="BI1264" s="22"/>
    </row>
    <row r="1265">
      <c r="A1265" s="25"/>
      <c r="B1265" s="50"/>
      <c r="C1265" s="56"/>
      <c r="D1265" s="120"/>
      <c r="E1265" s="53"/>
      <c r="H1265" s="106"/>
      <c r="I1265" s="72"/>
      <c r="J1265" s="21"/>
      <c r="K1265" s="21"/>
      <c r="L1265" s="21"/>
      <c r="M1265" s="22"/>
      <c r="N1265" s="22"/>
      <c r="O1265" s="22"/>
      <c r="P1265" s="22"/>
      <c r="Q1265" s="22"/>
      <c r="R1265" s="23"/>
      <c r="S1265" s="22"/>
      <c r="T1265" s="22"/>
      <c r="U1265" s="22"/>
      <c r="V1265" s="22"/>
      <c r="W1265" s="24"/>
      <c r="X1265" s="24"/>
      <c r="Y1265" s="22"/>
      <c r="Z1265" s="22"/>
      <c r="AA1265" s="22"/>
      <c r="AB1265" s="22"/>
      <c r="AC1265" s="22"/>
      <c r="AD1265" s="22"/>
      <c r="AE1265" s="22"/>
      <c r="AF1265" s="22"/>
      <c r="AG1265" s="22"/>
      <c r="AH1265" s="22"/>
      <c r="AI1265" s="22"/>
      <c r="AJ1265" s="22"/>
      <c r="AK1265" s="22"/>
      <c r="AL1265" s="22"/>
      <c r="AM1265" s="22"/>
      <c r="AN1265" s="22"/>
      <c r="AO1265" s="22"/>
      <c r="AP1265" s="22"/>
      <c r="AQ1265" s="22"/>
      <c r="AR1265" s="22"/>
      <c r="AS1265" s="22"/>
      <c r="AT1265" s="22"/>
      <c r="AU1265" s="22"/>
      <c r="AV1265" s="22"/>
      <c r="AW1265" s="22"/>
      <c r="AX1265" s="22"/>
      <c r="AY1265" s="22"/>
      <c r="AZ1265" s="22"/>
      <c r="BA1265" s="22"/>
      <c r="BB1265" s="22"/>
      <c r="BC1265" s="22"/>
      <c r="BD1265" s="22"/>
      <c r="BE1265" s="22"/>
      <c r="BF1265" s="22"/>
      <c r="BG1265" s="22"/>
      <c r="BH1265" s="22"/>
      <c r="BI1265" s="22"/>
    </row>
    <row r="1266">
      <c r="A1266" s="25"/>
      <c r="B1266" s="50"/>
      <c r="C1266" s="56"/>
      <c r="D1266" s="120"/>
      <c r="E1266" s="53"/>
      <c r="H1266" s="106"/>
      <c r="I1266" s="72"/>
      <c r="J1266" s="21"/>
      <c r="K1266" s="21"/>
      <c r="L1266" s="21"/>
      <c r="M1266" s="22"/>
      <c r="N1266" s="22"/>
      <c r="O1266" s="22"/>
      <c r="P1266" s="22"/>
      <c r="Q1266" s="22"/>
      <c r="R1266" s="23"/>
      <c r="S1266" s="22"/>
      <c r="T1266" s="22"/>
      <c r="U1266" s="22"/>
      <c r="V1266" s="22"/>
      <c r="W1266" s="24"/>
      <c r="X1266" s="24"/>
      <c r="Y1266" s="22"/>
      <c r="Z1266" s="22"/>
      <c r="AA1266" s="22"/>
      <c r="AB1266" s="22"/>
      <c r="AC1266" s="22"/>
      <c r="AD1266" s="22"/>
      <c r="AE1266" s="22"/>
      <c r="AF1266" s="22"/>
      <c r="AG1266" s="22"/>
      <c r="AH1266" s="22"/>
      <c r="AI1266" s="22"/>
      <c r="AJ1266" s="22"/>
      <c r="AK1266" s="22"/>
      <c r="AL1266" s="22"/>
      <c r="AM1266" s="22"/>
      <c r="AN1266" s="22"/>
      <c r="AO1266" s="22"/>
      <c r="AP1266" s="22"/>
      <c r="AQ1266" s="22"/>
      <c r="AR1266" s="22"/>
      <c r="AS1266" s="22"/>
      <c r="AT1266" s="22"/>
      <c r="AU1266" s="22"/>
      <c r="AV1266" s="22"/>
      <c r="AW1266" s="22"/>
      <c r="AX1266" s="22"/>
      <c r="AY1266" s="22"/>
      <c r="AZ1266" s="22"/>
      <c r="BA1266" s="22"/>
      <c r="BB1266" s="22"/>
      <c r="BC1266" s="22"/>
      <c r="BD1266" s="22"/>
      <c r="BE1266" s="22"/>
      <c r="BF1266" s="22"/>
      <c r="BG1266" s="22"/>
      <c r="BH1266" s="22"/>
      <c r="BI1266" s="22"/>
    </row>
    <row r="1267">
      <c r="A1267" s="25"/>
      <c r="B1267" s="50"/>
      <c r="C1267" s="56"/>
      <c r="D1267" s="120"/>
      <c r="E1267" s="53"/>
      <c r="H1267" s="106"/>
      <c r="I1267" s="72"/>
      <c r="J1267" s="21"/>
      <c r="K1267" s="21"/>
      <c r="L1267" s="21"/>
      <c r="M1267" s="22"/>
      <c r="N1267" s="22"/>
      <c r="O1267" s="22"/>
      <c r="P1267" s="22"/>
      <c r="Q1267" s="22"/>
      <c r="R1267" s="23"/>
      <c r="S1267" s="22"/>
      <c r="T1267" s="22"/>
      <c r="U1267" s="22"/>
      <c r="V1267" s="22"/>
      <c r="W1267" s="24"/>
      <c r="X1267" s="24"/>
      <c r="Y1267" s="22"/>
      <c r="Z1267" s="22"/>
      <c r="AA1267" s="22"/>
      <c r="AB1267" s="22"/>
      <c r="AC1267" s="22"/>
      <c r="AD1267" s="22"/>
      <c r="AE1267" s="22"/>
      <c r="AF1267" s="22"/>
      <c r="AG1267" s="22"/>
      <c r="AH1267" s="22"/>
      <c r="AI1267" s="22"/>
      <c r="AJ1267" s="22"/>
      <c r="AK1267" s="22"/>
      <c r="AL1267" s="22"/>
      <c r="AM1267" s="22"/>
      <c r="AN1267" s="22"/>
      <c r="AO1267" s="22"/>
      <c r="AP1267" s="22"/>
      <c r="AQ1267" s="22"/>
      <c r="AR1267" s="22"/>
      <c r="AS1267" s="22"/>
      <c r="AT1267" s="22"/>
      <c r="AU1267" s="22"/>
      <c r="AV1267" s="22"/>
      <c r="AW1267" s="22"/>
      <c r="AX1267" s="22"/>
      <c r="AY1267" s="22"/>
      <c r="AZ1267" s="22"/>
      <c r="BA1267" s="22"/>
      <c r="BB1267" s="22"/>
      <c r="BC1267" s="22"/>
      <c r="BD1267" s="22"/>
      <c r="BE1267" s="22"/>
      <c r="BF1267" s="22"/>
      <c r="BG1267" s="22"/>
      <c r="BH1267" s="22"/>
      <c r="BI1267" s="22"/>
    </row>
    <row r="1268">
      <c r="A1268" s="25"/>
      <c r="B1268" s="50"/>
      <c r="C1268" s="56"/>
      <c r="D1268" s="120"/>
      <c r="E1268" s="53"/>
      <c r="H1268" s="106"/>
      <c r="I1268" s="72"/>
      <c r="J1268" s="21"/>
      <c r="K1268" s="21"/>
      <c r="L1268" s="21"/>
      <c r="M1268" s="22"/>
      <c r="N1268" s="22"/>
      <c r="O1268" s="22"/>
      <c r="P1268" s="22"/>
      <c r="Q1268" s="22"/>
      <c r="R1268" s="23"/>
      <c r="S1268" s="22"/>
      <c r="T1268" s="22"/>
      <c r="U1268" s="22"/>
      <c r="V1268" s="22"/>
      <c r="W1268" s="24"/>
      <c r="X1268" s="24"/>
      <c r="Y1268" s="22"/>
      <c r="Z1268" s="22"/>
      <c r="AA1268" s="22"/>
      <c r="AB1268" s="22"/>
      <c r="AC1268" s="22"/>
      <c r="AD1268" s="22"/>
      <c r="AE1268" s="22"/>
      <c r="AF1268" s="22"/>
      <c r="AG1268" s="22"/>
      <c r="AH1268" s="22"/>
      <c r="AI1268" s="22"/>
      <c r="AJ1268" s="22"/>
      <c r="AK1268" s="22"/>
      <c r="AL1268" s="22"/>
      <c r="AM1268" s="22"/>
      <c r="AN1268" s="22"/>
      <c r="AO1268" s="22"/>
      <c r="AP1268" s="22"/>
      <c r="AQ1268" s="22"/>
      <c r="AR1268" s="22"/>
      <c r="AS1268" s="22"/>
      <c r="AT1268" s="22"/>
      <c r="AU1268" s="22"/>
      <c r="AV1268" s="22"/>
      <c r="AW1268" s="22"/>
      <c r="AX1268" s="22"/>
      <c r="AY1268" s="22"/>
      <c r="AZ1268" s="22"/>
      <c r="BA1268" s="22"/>
      <c r="BB1268" s="22"/>
      <c r="BC1268" s="22"/>
      <c r="BD1268" s="22"/>
      <c r="BE1268" s="22"/>
      <c r="BF1268" s="22"/>
      <c r="BG1268" s="22"/>
      <c r="BH1268" s="22"/>
      <c r="BI1268" s="22"/>
    </row>
    <row r="1269">
      <c r="A1269" s="25"/>
      <c r="B1269" s="50"/>
      <c r="C1269" s="56"/>
      <c r="D1269" s="120"/>
      <c r="E1269" s="53"/>
      <c r="H1269" s="106"/>
      <c r="I1269" s="72"/>
      <c r="J1269" s="21"/>
      <c r="K1269" s="21"/>
      <c r="L1269" s="21"/>
      <c r="M1269" s="22"/>
      <c r="N1269" s="22"/>
      <c r="O1269" s="22"/>
      <c r="P1269" s="22"/>
      <c r="Q1269" s="22"/>
      <c r="R1269" s="23"/>
      <c r="S1269" s="22"/>
      <c r="T1269" s="22"/>
      <c r="U1269" s="22"/>
      <c r="V1269" s="22"/>
      <c r="W1269" s="24"/>
      <c r="X1269" s="24"/>
      <c r="Y1269" s="22"/>
      <c r="Z1269" s="22"/>
      <c r="AA1269" s="22"/>
      <c r="AB1269" s="22"/>
      <c r="AC1269" s="22"/>
      <c r="AD1269" s="22"/>
      <c r="AE1269" s="22"/>
      <c r="AF1269" s="22"/>
      <c r="AG1269" s="22"/>
      <c r="AH1269" s="22"/>
      <c r="AI1269" s="22"/>
      <c r="AJ1269" s="22"/>
      <c r="AK1269" s="22"/>
      <c r="AL1269" s="22"/>
      <c r="AM1269" s="22"/>
      <c r="AN1269" s="22"/>
      <c r="AO1269" s="22"/>
      <c r="AP1269" s="22"/>
      <c r="AQ1269" s="22"/>
      <c r="AR1269" s="22"/>
      <c r="AS1269" s="22"/>
      <c r="AT1269" s="22"/>
      <c r="AU1269" s="22"/>
      <c r="AV1269" s="22"/>
      <c r="AW1269" s="22"/>
      <c r="AX1269" s="22"/>
      <c r="AY1269" s="22"/>
      <c r="AZ1269" s="22"/>
      <c r="BA1269" s="22"/>
      <c r="BB1269" s="22"/>
      <c r="BC1269" s="22"/>
      <c r="BD1269" s="22"/>
      <c r="BE1269" s="22"/>
      <c r="BF1269" s="22"/>
      <c r="BG1269" s="22"/>
      <c r="BH1269" s="22"/>
      <c r="BI1269" s="22"/>
    </row>
    <row r="1270">
      <c r="A1270" s="25"/>
      <c r="B1270" s="50"/>
      <c r="C1270" s="56"/>
      <c r="D1270" s="120"/>
      <c r="E1270" s="53"/>
      <c r="H1270" s="106"/>
      <c r="I1270" s="72"/>
      <c r="J1270" s="21"/>
      <c r="K1270" s="21"/>
      <c r="L1270" s="21"/>
      <c r="M1270" s="22"/>
      <c r="N1270" s="22"/>
      <c r="O1270" s="22"/>
      <c r="P1270" s="22"/>
      <c r="Q1270" s="22"/>
      <c r="R1270" s="23"/>
      <c r="S1270" s="22"/>
      <c r="T1270" s="22"/>
      <c r="U1270" s="22"/>
      <c r="V1270" s="22"/>
      <c r="W1270" s="24"/>
      <c r="X1270" s="24"/>
      <c r="Y1270" s="22"/>
      <c r="Z1270" s="22"/>
      <c r="AA1270" s="22"/>
      <c r="AB1270" s="22"/>
      <c r="AC1270" s="22"/>
      <c r="AD1270" s="22"/>
      <c r="AE1270" s="22"/>
      <c r="AF1270" s="22"/>
      <c r="AG1270" s="22"/>
      <c r="AH1270" s="22"/>
      <c r="AI1270" s="22"/>
      <c r="AJ1270" s="22"/>
      <c r="AK1270" s="22"/>
      <c r="AL1270" s="22"/>
      <c r="AM1270" s="22"/>
      <c r="AN1270" s="22"/>
      <c r="AO1270" s="22"/>
      <c r="AP1270" s="22"/>
      <c r="AQ1270" s="22"/>
      <c r="AR1270" s="22"/>
      <c r="AS1270" s="22"/>
      <c r="AT1270" s="22"/>
      <c r="AU1270" s="22"/>
      <c r="AV1270" s="22"/>
      <c r="AW1270" s="22"/>
      <c r="AX1270" s="22"/>
      <c r="AY1270" s="22"/>
      <c r="AZ1270" s="22"/>
      <c r="BA1270" s="22"/>
      <c r="BB1270" s="22"/>
      <c r="BC1270" s="22"/>
      <c r="BD1270" s="22"/>
      <c r="BE1270" s="22"/>
      <c r="BF1270" s="22"/>
      <c r="BG1270" s="22"/>
      <c r="BH1270" s="22"/>
      <c r="BI1270" s="22"/>
    </row>
    <row r="1271">
      <c r="A1271" s="25"/>
      <c r="B1271" s="50"/>
      <c r="C1271" s="56"/>
      <c r="D1271" s="120"/>
      <c r="E1271" s="53"/>
      <c r="H1271" s="106"/>
      <c r="I1271" s="72"/>
      <c r="J1271" s="21"/>
      <c r="K1271" s="21"/>
      <c r="L1271" s="21"/>
      <c r="M1271" s="22"/>
      <c r="N1271" s="22"/>
      <c r="O1271" s="22"/>
      <c r="P1271" s="22"/>
      <c r="Q1271" s="22"/>
      <c r="R1271" s="23"/>
      <c r="S1271" s="22"/>
      <c r="T1271" s="22"/>
      <c r="U1271" s="22"/>
      <c r="V1271" s="22"/>
      <c r="W1271" s="24"/>
      <c r="X1271" s="24"/>
      <c r="Y1271" s="22"/>
      <c r="Z1271" s="22"/>
      <c r="AA1271" s="22"/>
      <c r="AB1271" s="22"/>
      <c r="AC1271" s="22"/>
      <c r="AD1271" s="22"/>
      <c r="AE1271" s="22"/>
      <c r="AF1271" s="22"/>
      <c r="AG1271" s="22"/>
      <c r="AH1271" s="22"/>
      <c r="AI1271" s="22"/>
      <c r="AJ1271" s="22"/>
      <c r="AK1271" s="22"/>
      <c r="AL1271" s="22"/>
      <c r="AM1271" s="22"/>
      <c r="AN1271" s="22"/>
      <c r="AO1271" s="22"/>
      <c r="AP1271" s="22"/>
      <c r="AQ1271" s="22"/>
      <c r="AR1271" s="22"/>
      <c r="AS1271" s="22"/>
      <c r="AT1271" s="22"/>
      <c r="AU1271" s="22"/>
      <c r="AV1271" s="22"/>
      <c r="AW1271" s="22"/>
      <c r="AX1271" s="22"/>
      <c r="AY1271" s="22"/>
      <c r="AZ1271" s="22"/>
      <c r="BA1271" s="22"/>
      <c r="BB1271" s="22"/>
      <c r="BC1271" s="22"/>
      <c r="BD1271" s="22"/>
      <c r="BE1271" s="22"/>
      <c r="BF1271" s="22"/>
      <c r="BG1271" s="22"/>
      <c r="BH1271" s="22"/>
      <c r="BI1271" s="22"/>
    </row>
    <row r="1272">
      <c r="A1272" s="25"/>
      <c r="B1272" s="50"/>
      <c r="C1272" s="56"/>
      <c r="D1272" s="120"/>
      <c r="E1272" s="53"/>
      <c r="H1272" s="106"/>
      <c r="I1272" s="72"/>
      <c r="J1272" s="21"/>
      <c r="K1272" s="21"/>
      <c r="L1272" s="21"/>
      <c r="M1272" s="22"/>
      <c r="N1272" s="22"/>
      <c r="O1272" s="22"/>
      <c r="P1272" s="22"/>
      <c r="Q1272" s="22"/>
      <c r="R1272" s="23"/>
      <c r="S1272" s="22"/>
      <c r="T1272" s="22"/>
      <c r="U1272" s="22"/>
      <c r="V1272" s="22"/>
      <c r="W1272" s="24"/>
      <c r="X1272" s="24"/>
      <c r="Y1272" s="22"/>
      <c r="Z1272" s="22"/>
      <c r="AA1272" s="22"/>
      <c r="AB1272" s="22"/>
      <c r="AC1272" s="22"/>
      <c r="AD1272" s="22"/>
      <c r="AE1272" s="22"/>
      <c r="AF1272" s="22"/>
      <c r="AG1272" s="22"/>
      <c r="AH1272" s="22"/>
      <c r="AI1272" s="22"/>
      <c r="AJ1272" s="22"/>
      <c r="AK1272" s="22"/>
      <c r="AL1272" s="22"/>
      <c r="AM1272" s="22"/>
      <c r="AN1272" s="22"/>
      <c r="AO1272" s="22"/>
      <c r="AP1272" s="22"/>
      <c r="AQ1272" s="22"/>
      <c r="AR1272" s="22"/>
      <c r="AS1272" s="22"/>
      <c r="AT1272" s="22"/>
      <c r="AU1272" s="22"/>
      <c r="AV1272" s="22"/>
      <c r="AW1272" s="22"/>
      <c r="AX1272" s="22"/>
      <c r="AY1272" s="22"/>
      <c r="AZ1272" s="22"/>
      <c r="BA1272" s="22"/>
      <c r="BB1272" s="22"/>
      <c r="BC1272" s="22"/>
      <c r="BD1272" s="22"/>
      <c r="BE1272" s="22"/>
      <c r="BF1272" s="22"/>
      <c r="BG1272" s="22"/>
      <c r="BH1272" s="22"/>
      <c r="BI1272" s="22"/>
    </row>
    <row r="1273">
      <c r="A1273" s="25"/>
      <c r="B1273" s="50"/>
      <c r="C1273" s="56"/>
      <c r="D1273" s="120"/>
      <c r="E1273" s="53"/>
      <c r="H1273" s="106"/>
      <c r="I1273" s="72"/>
      <c r="J1273" s="21"/>
      <c r="K1273" s="21"/>
      <c r="L1273" s="21"/>
      <c r="M1273" s="22"/>
      <c r="N1273" s="22"/>
      <c r="O1273" s="22"/>
      <c r="P1273" s="22"/>
      <c r="Q1273" s="22"/>
      <c r="R1273" s="23"/>
      <c r="S1273" s="22"/>
      <c r="T1273" s="22"/>
      <c r="U1273" s="22"/>
      <c r="V1273" s="22"/>
      <c r="W1273" s="24"/>
      <c r="X1273" s="24"/>
      <c r="Y1273" s="22"/>
      <c r="Z1273" s="22"/>
      <c r="AA1273" s="22"/>
      <c r="AB1273" s="22"/>
      <c r="AC1273" s="22"/>
      <c r="AD1273" s="22"/>
      <c r="AE1273" s="22"/>
      <c r="AF1273" s="22"/>
      <c r="AG1273" s="22"/>
      <c r="AH1273" s="22"/>
      <c r="AI1273" s="22"/>
      <c r="AJ1273" s="22"/>
      <c r="AK1273" s="22"/>
      <c r="AL1273" s="22"/>
      <c r="AM1273" s="22"/>
      <c r="AN1273" s="22"/>
      <c r="AO1273" s="22"/>
      <c r="AP1273" s="22"/>
      <c r="AQ1273" s="22"/>
      <c r="AR1273" s="22"/>
      <c r="AS1273" s="22"/>
      <c r="AT1273" s="22"/>
      <c r="AU1273" s="22"/>
      <c r="AV1273" s="22"/>
      <c r="AW1273" s="22"/>
      <c r="AX1273" s="22"/>
      <c r="AY1273" s="22"/>
      <c r="AZ1273" s="22"/>
      <c r="BA1273" s="22"/>
      <c r="BB1273" s="22"/>
      <c r="BC1273" s="22"/>
      <c r="BD1273" s="22"/>
      <c r="BE1273" s="22"/>
      <c r="BF1273" s="22"/>
      <c r="BG1273" s="22"/>
      <c r="BH1273" s="22"/>
      <c r="BI1273" s="22"/>
    </row>
    <row r="1274">
      <c r="A1274" s="25"/>
      <c r="B1274" s="50"/>
      <c r="C1274" s="56"/>
      <c r="D1274" s="120"/>
      <c r="E1274" s="53"/>
      <c r="H1274" s="106"/>
      <c r="I1274" s="72"/>
      <c r="J1274" s="21"/>
      <c r="K1274" s="21"/>
      <c r="L1274" s="21"/>
      <c r="M1274" s="22"/>
      <c r="N1274" s="22"/>
      <c r="O1274" s="22"/>
      <c r="P1274" s="22"/>
      <c r="Q1274" s="22"/>
      <c r="R1274" s="23"/>
      <c r="S1274" s="22"/>
      <c r="T1274" s="22"/>
      <c r="U1274" s="22"/>
      <c r="V1274" s="22"/>
      <c r="W1274" s="24"/>
      <c r="X1274" s="24"/>
      <c r="Y1274" s="22"/>
      <c r="Z1274" s="22"/>
      <c r="AA1274" s="22"/>
      <c r="AB1274" s="22"/>
      <c r="AC1274" s="22"/>
      <c r="AD1274" s="22"/>
      <c r="AE1274" s="22"/>
      <c r="AF1274" s="22"/>
      <c r="AG1274" s="22"/>
      <c r="AH1274" s="22"/>
      <c r="AI1274" s="22"/>
      <c r="AJ1274" s="22"/>
      <c r="AK1274" s="22"/>
      <c r="AL1274" s="22"/>
      <c r="AM1274" s="22"/>
      <c r="AN1274" s="22"/>
      <c r="AO1274" s="22"/>
      <c r="AP1274" s="22"/>
      <c r="AQ1274" s="22"/>
      <c r="AR1274" s="22"/>
      <c r="AS1274" s="22"/>
      <c r="AT1274" s="22"/>
      <c r="AU1274" s="22"/>
      <c r="AV1274" s="22"/>
      <c r="AW1274" s="22"/>
      <c r="AX1274" s="22"/>
      <c r="AY1274" s="22"/>
      <c r="AZ1274" s="22"/>
      <c r="BA1274" s="22"/>
      <c r="BB1274" s="22"/>
      <c r="BC1274" s="22"/>
      <c r="BD1274" s="22"/>
      <c r="BE1274" s="22"/>
      <c r="BF1274" s="22"/>
      <c r="BG1274" s="22"/>
      <c r="BH1274" s="22"/>
      <c r="BI1274" s="22"/>
    </row>
    <row r="1275">
      <c r="A1275" s="25"/>
      <c r="B1275" s="50"/>
      <c r="C1275" s="56"/>
      <c r="D1275" s="120"/>
      <c r="E1275" s="53"/>
      <c r="H1275" s="106"/>
      <c r="I1275" s="72"/>
      <c r="J1275" s="21"/>
      <c r="K1275" s="21"/>
      <c r="L1275" s="21"/>
      <c r="M1275" s="22"/>
      <c r="N1275" s="22"/>
      <c r="O1275" s="22"/>
      <c r="P1275" s="22"/>
      <c r="Q1275" s="22"/>
      <c r="R1275" s="23"/>
      <c r="S1275" s="22"/>
      <c r="T1275" s="22"/>
      <c r="U1275" s="22"/>
      <c r="V1275" s="22"/>
      <c r="W1275" s="24"/>
      <c r="X1275" s="24"/>
      <c r="Y1275" s="22"/>
      <c r="Z1275" s="22"/>
      <c r="AA1275" s="22"/>
      <c r="AB1275" s="22"/>
      <c r="AC1275" s="22"/>
      <c r="AD1275" s="22"/>
      <c r="AE1275" s="22"/>
      <c r="AF1275" s="22"/>
      <c r="AG1275" s="22"/>
      <c r="AH1275" s="22"/>
      <c r="AI1275" s="22"/>
      <c r="AJ1275" s="22"/>
      <c r="AK1275" s="22"/>
      <c r="AL1275" s="22"/>
      <c r="AM1275" s="22"/>
      <c r="AN1275" s="22"/>
      <c r="AO1275" s="22"/>
      <c r="AP1275" s="22"/>
      <c r="AQ1275" s="22"/>
      <c r="AR1275" s="22"/>
      <c r="AS1275" s="22"/>
      <c r="AT1275" s="22"/>
      <c r="AU1275" s="22"/>
      <c r="AV1275" s="22"/>
      <c r="AW1275" s="22"/>
      <c r="AX1275" s="22"/>
      <c r="AY1275" s="22"/>
      <c r="AZ1275" s="22"/>
      <c r="BA1275" s="22"/>
      <c r="BB1275" s="22"/>
      <c r="BC1275" s="22"/>
      <c r="BD1275" s="22"/>
      <c r="BE1275" s="22"/>
      <c r="BF1275" s="22"/>
      <c r="BG1275" s="22"/>
      <c r="BH1275" s="22"/>
      <c r="BI1275" s="22"/>
    </row>
    <row r="1276">
      <c r="A1276" s="25"/>
      <c r="B1276" s="50"/>
      <c r="C1276" s="56"/>
      <c r="D1276" s="120"/>
      <c r="E1276" s="53"/>
      <c r="H1276" s="106"/>
      <c r="I1276" s="72"/>
      <c r="J1276" s="21"/>
      <c r="K1276" s="21"/>
      <c r="L1276" s="21"/>
      <c r="M1276" s="22"/>
      <c r="N1276" s="22"/>
      <c r="O1276" s="22"/>
      <c r="P1276" s="22"/>
      <c r="Q1276" s="22"/>
      <c r="R1276" s="23"/>
      <c r="S1276" s="22"/>
      <c r="T1276" s="22"/>
      <c r="U1276" s="22"/>
      <c r="V1276" s="22"/>
      <c r="W1276" s="24"/>
      <c r="X1276" s="24"/>
      <c r="Y1276" s="22"/>
      <c r="Z1276" s="22"/>
      <c r="AA1276" s="22"/>
      <c r="AB1276" s="22"/>
      <c r="AC1276" s="22"/>
      <c r="AD1276" s="22"/>
      <c r="AE1276" s="22"/>
      <c r="AF1276" s="22"/>
      <c r="AG1276" s="22"/>
      <c r="AH1276" s="22"/>
      <c r="AI1276" s="22"/>
      <c r="AJ1276" s="22"/>
      <c r="AK1276" s="22"/>
      <c r="AL1276" s="22"/>
      <c r="AM1276" s="22"/>
      <c r="AN1276" s="22"/>
      <c r="AO1276" s="22"/>
      <c r="AP1276" s="22"/>
      <c r="AQ1276" s="22"/>
      <c r="AR1276" s="22"/>
      <c r="AS1276" s="22"/>
      <c r="AT1276" s="22"/>
      <c r="AU1276" s="22"/>
      <c r="AV1276" s="22"/>
      <c r="AW1276" s="22"/>
      <c r="AX1276" s="22"/>
      <c r="AY1276" s="22"/>
      <c r="AZ1276" s="22"/>
      <c r="BA1276" s="22"/>
      <c r="BB1276" s="22"/>
      <c r="BC1276" s="22"/>
      <c r="BD1276" s="22"/>
      <c r="BE1276" s="22"/>
      <c r="BF1276" s="22"/>
      <c r="BG1276" s="22"/>
      <c r="BH1276" s="22"/>
      <c r="BI1276" s="22"/>
    </row>
    <row r="1277">
      <c r="A1277" s="25"/>
      <c r="B1277" s="50"/>
      <c r="C1277" s="56"/>
      <c r="D1277" s="120"/>
      <c r="E1277" s="53"/>
      <c r="H1277" s="106"/>
      <c r="I1277" s="72"/>
      <c r="J1277" s="21"/>
      <c r="K1277" s="21"/>
      <c r="L1277" s="21"/>
      <c r="M1277" s="22"/>
      <c r="N1277" s="22"/>
      <c r="O1277" s="22"/>
      <c r="P1277" s="22"/>
      <c r="Q1277" s="22"/>
      <c r="R1277" s="23"/>
      <c r="S1277" s="22"/>
      <c r="T1277" s="22"/>
      <c r="U1277" s="22"/>
      <c r="V1277" s="22"/>
      <c r="W1277" s="24"/>
      <c r="X1277" s="24"/>
      <c r="Y1277" s="22"/>
      <c r="Z1277" s="22"/>
      <c r="AA1277" s="22"/>
      <c r="AB1277" s="22"/>
      <c r="AC1277" s="22"/>
      <c r="AD1277" s="22"/>
      <c r="AE1277" s="22"/>
      <c r="AF1277" s="22"/>
      <c r="AG1277" s="22"/>
      <c r="AH1277" s="22"/>
      <c r="AI1277" s="22"/>
      <c r="AJ1277" s="22"/>
      <c r="AK1277" s="22"/>
      <c r="AL1277" s="22"/>
      <c r="AM1277" s="22"/>
      <c r="AN1277" s="22"/>
      <c r="AO1277" s="22"/>
      <c r="AP1277" s="22"/>
      <c r="AQ1277" s="22"/>
      <c r="AR1277" s="22"/>
      <c r="AS1277" s="22"/>
      <c r="AT1277" s="22"/>
      <c r="AU1277" s="22"/>
      <c r="AV1277" s="22"/>
      <c r="AW1277" s="22"/>
      <c r="AX1277" s="22"/>
      <c r="AY1277" s="22"/>
      <c r="AZ1277" s="22"/>
      <c r="BA1277" s="22"/>
      <c r="BB1277" s="22"/>
      <c r="BC1277" s="22"/>
      <c r="BD1277" s="22"/>
      <c r="BE1277" s="22"/>
      <c r="BF1277" s="22"/>
      <c r="BG1277" s="22"/>
      <c r="BH1277" s="22"/>
      <c r="BI1277" s="22"/>
    </row>
    <row r="1278">
      <c r="A1278" s="25"/>
      <c r="B1278" s="50"/>
      <c r="C1278" s="56"/>
      <c r="D1278" s="120"/>
      <c r="E1278" s="53"/>
      <c r="H1278" s="106"/>
      <c r="I1278" s="72"/>
      <c r="J1278" s="21"/>
      <c r="K1278" s="21"/>
      <c r="L1278" s="21"/>
      <c r="M1278" s="22"/>
      <c r="N1278" s="22"/>
      <c r="O1278" s="22"/>
      <c r="P1278" s="22"/>
      <c r="Q1278" s="22"/>
      <c r="R1278" s="23"/>
      <c r="S1278" s="22"/>
      <c r="T1278" s="22"/>
      <c r="U1278" s="22"/>
      <c r="V1278" s="22"/>
      <c r="W1278" s="24"/>
      <c r="X1278" s="24"/>
      <c r="Y1278" s="22"/>
      <c r="Z1278" s="22"/>
      <c r="AA1278" s="22"/>
      <c r="AB1278" s="22"/>
      <c r="AC1278" s="22"/>
      <c r="AD1278" s="22"/>
      <c r="AE1278" s="22"/>
      <c r="AF1278" s="22"/>
      <c r="AG1278" s="22"/>
      <c r="AH1278" s="22"/>
      <c r="AI1278" s="22"/>
      <c r="AJ1278" s="22"/>
      <c r="AK1278" s="22"/>
      <c r="AL1278" s="22"/>
      <c r="AM1278" s="22"/>
      <c r="AN1278" s="22"/>
      <c r="AO1278" s="22"/>
      <c r="AP1278" s="22"/>
      <c r="AQ1278" s="22"/>
      <c r="AR1278" s="22"/>
      <c r="AS1278" s="22"/>
      <c r="AT1278" s="22"/>
      <c r="AU1278" s="22"/>
      <c r="AV1278" s="22"/>
      <c r="AW1278" s="22"/>
      <c r="AX1278" s="22"/>
      <c r="AY1278" s="22"/>
      <c r="AZ1278" s="22"/>
      <c r="BA1278" s="22"/>
      <c r="BB1278" s="22"/>
      <c r="BC1278" s="22"/>
      <c r="BD1278" s="22"/>
      <c r="BE1278" s="22"/>
      <c r="BF1278" s="22"/>
      <c r="BG1278" s="22"/>
      <c r="BH1278" s="22"/>
      <c r="BI1278" s="22"/>
    </row>
    <row r="1279">
      <c r="A1279" s="25"/>
      <c r="B1279" s="50"/>
      <c r="C1279" s="56"/>
      <c r="D1279" s="120"/>
      <c r="E1279" s="53"/>
      <c r="H1279" s="106"/>
      <c r="I1279" s="72"/>
      <c r="J1279" s="21"/>
      <c r="K1279" s="21"/>
      <c r="L1279" s="21"/>
      <c r="M1279" s="22"/>
      <c r="N1279" s="22"/>
      <c r="O1279" s="22"/>
      <c r="P1279" s="22"/>
      <c r="Q1279" s="22"/>
      <c r="R1279" s="23"/>
      <c r="S1279" s="22"/>
      <c r="T1279" s="22"/>
      <c r="U1279" s="22"/>
      <c r="V1279" s="22"/>
      <c r="W1279" s="24"/>
      <c r="X1279" s="24"/>
      <c r="Y1279" s="22"/>
      <c r="Z1279" s="22"/>
      <c r="AA1279" s="22"/>
      <c r="AB1279" s="22"/>
      <c r="AC1279" s="22"/>
      <c r="AD1279" s="22"/>
      <c r="AE1279" s="22"/>
      <c r="AF1279" s="22"/>
      <c r="AG1279" s="22"/>
      <c r="AH1279" s="22"/>
      <c r="AI1279" s="22"/>
      <c r="AJ1279" s="22"/>
      <c r="AK1279" s="22"/>
      <c r="AL1279" s="22"/>
      <c r="AM1279" s="22"/>
      <c r="AN1279" s="22"/>
      <c r="AO1279" s="22"/>
      <c r="AP1279" s="22"/>
      <c r="AQ1279" s="22"/>
      <c r="AR1279" s="22"/>
      <c r="AS1279" s="22"/>
      <c r="AT1279" s="22"/>
      <c r="AU1279" s="22"/>
      <c r="AV1279" s="22"/>
      <c r="AW1279" s="22"/>
      <c r="AX1279" s="22"/>
      <c r="AY1279" s="22"/>
      <c r="AZ1279" s="22"/>
      <c r="BA1279" s="22"/>
      <c r="BB1279" s="22"/>
      <c r="BC1279" s="22"/>
      <c r="BD1279" s="22"/>
      <c r="BE1279" s="22"/>
      <c r="BF1279" s="22"/>
      <c r="BG1279" s="22"/>
      <c r="BH1279" s="22"/>
      <c r="BI1279" s="22"/>
    </row>
    <row r="1280">
      <c r="A1280" s="25"/>
      <c r="B1280" s="50"/>
      <c r="C1280" s="56"/>
      <c r="D1280" s="120"/>
      <c r="E1280" s="53"/>
      <c r="H1280" s="106"/>
      <c r="I1280" s="72"/>
      <c r="J1280" s="21"/>
      <c r="K1280" s="21"/>
      <c r="L1280" s="21"/>
      <c r="M1280" s="22"/>
      <c r="N1280" s="22"/>
      <c r="O1280" s="22"/>
      <c r="P1280" s="22"/>
      <c r="Q1280" s="22"/>
      <c r="R1280" s="23"/>
      <c r="S1280" s="22"/>
      <c r="T1280" s="22"/>
      <c r="U1280" s="22"/>
      <c r="V1280" s="22"/>
      <c r="W1280" s="24"/>
      <c r="X1280" s="24"/>
      <c r="Y1280" s="22"/>
      <c r="Z1280" s="22"/>
      <c r="AA1280" s="22"/>
      <c r="AB1280" s="22"/>
      <c r="AC1280" s="22"/>
      <c r="AD1280" s="22"/>
      <c r="AE1280" s="22"/>
      <c r="AF1280" s="22"/>
      <c r="AG1280" s="22"/>
      <c r="AH1280" s="22"/>
      <c r="AI1280" s="22"/>
      <c r="AJ1280" s="22"/>
      <c r="AK1280" s="22"/>
      <c r="AL1280" s="22"/>
      <c r="AM1280" s="22"/>
      <c r="AN1280" s="22"/>
      <c r="AO1280" s="22"/>
      <c r="AP1280" s="22"/>
      <c r="AQ1280" s="22"/>
      <c r="AR1280" s="22"/>
      <c r="AS1280" s="22"/>
      <c r="AT1280" s="22"/>
      <c r="AU1280" s="22"/>
      <c r="AV1280" s="22"/>
      <c r="AW1280" s="22"/>
      <c r="AX1280" s="22"/>
      <c r="AY1280" s="22"/>
      <c r="AZ1280" s="22"/>
      <c r="BA1280" s="22"/>
      <c r="BB1280" s="22"/>
      <c r="BC1280" s="22"/>
      <c r="BD1280" s="22"/>
      <c r="BE1280" s="22"/>
      <c r="BF1280" s="22"/>
      <c r="BG1280" s="22"/>
      <c r="BH1280" s="22"/>
      <c r="BI1280" s="22"/>
    </row>
    <row r="1281">
      <c r="A1281" s="25"/>
      <c r="B1281" s="50"/>
      <c r="C1281" s="56"/>
      <c r="D1281" s="120"/>
      <c r="E1281" s="53"/>
      <c r="H1281" s="106"/>
      <c r="I1281" s="72"/>
      <c r="J1281" s="21"/>
      <c r="K1281" s="21"/>
      <c r="L1281" s="21"/>
      <c r="M1281" s="22"/>
      <c r="N1281" s="22"/>
      <c r="O1281" s="22"/>
      <c r="P1281" s="22"/>
      <c r="Q1281" s="22"/>
      <c r="R1281" s="23"/>
      <c r="S1281" s="22"/>
      <c r="T1281" s="22"/>
      <c r="U1281" s="22"/>
      <c r="V1281" s="22"/>
      <c r="W1281" s="24"/>
      <c r="X1281" s="24"/>
      <c r="Y1281" s="22"/>
      <c r="Z1281" s="22"/>
      <c r="AA1281" s="22"/>
      <c r="AB1281" s="22"/>
      <c r="AC1281" s="22"/>
      <c r="AD1281" s="22"/>
      <c r="AE1281" s="22"/>
      <c r="AF1281" s="22"/>
      <c r="AG1281" s="22"/>
      <c r="AH1281" s="22"/>
      <c r="AI1281" s="22"/>
      <c r="AJ1281" s="22"/>
      <c r="AK1281" s="22"/>
      <c r="AL1281" s="22"/>
      <c r="AM1281" s="22"/>
      <c r="AN1281" s="22"/>
      <c r="AO1281" s="22"/>
      <c r="AP1281" s="22"/>
      <c r="AQ1281" s="22"/>
      <c r="AR1281" s="22"/>
      <c r="AS1281" s="22"/>
      <c r="AT1281" s="22"/>
      <c r="AU1281" s="22"/>
      <c r="AV1281" s="22"/>
      <c r="AW1281" s="22"/>
      <c r="AX1281" s="22"/>
      <c r="AY1281" s="22"/>
      <c r="AZ1281" s="22"/>
      <c r="BA1281" s="22"/>
      <c r="BB1281" s="22"/>
      <c r="BC1281" s="22"/>
      <c r="BD1281" s="22"/>
      <c r="BE1281" s="22"/>
      <c r="BF1281" s="22"/>
      <c r="BG1281" s="22"/>
      <c r="BH1281" s="22"/>
      <c r="BI1281" s="22"/>
    </row>
    <row r="1282">
      <c r="A1282" s="25"/>
      <c r="B1282" s="50"/>
      <c r="C1282" s="56"/>
      <c r="D1282" s="120"/>
      <c r="E1282" s="53"/>
      <c r="H1282" s="106"/>
      <c r="I1282" s="72"/>
      <c r="J1282" s="21"/>
      <c r="K1282" s="21"/>
      <c r="L1282" s="21"/>
      <c r="M1282" s="22"/>
      <c r="N1282" s="22"/>
      <c r="O1282" s="22"/>
      <c r="P1282" s="22"/>
      <c r="Q1282" s="22"/>
      <c r="R1282" s="23"/>
      <c r="S1282" s="22"/>
      <c r="T1282" s="22"/>
      <c r="U1282" s="22"/>
      <c r="V1282" s="22"/>
      <c r="W1282" s="24"/>
      <c r="X1282" s="24"/>
      <c r="Y1282" s="22"/>
      <c r="Z1282" s="22"/>
      <c r="AA1282" s="22"/>
      <c r="AB1282" s="22"/>
      <c r="AC1282" s="22"/>
      <c r="AD1282" s="22"/>
      <c r="AE1282" s="22"/>
      <c r="AF1282" s="22"/>
      <c r="AG1282" s="22"/>
      <c r="AH1282" s="22"/>
      <c r="AI1282" s="22"/>
      <c r="AJ1282" s="22"/>
      <c r="AK1282" s="22"/>
      <c r="AL1282" s="22"/>
      <c r="AM1282" s="22"/>
      <c r="AN1282" s="22"/>
      <c r="AO1282" s="22"/>
      <c r="AP1282" s="22"/>
      <c r="AQ1282" s="22"/>
      <c r="AR1282" s="22"/>
      <c r="AS1282" s="22"/>
      <c r="AT1282" s="22"/>
      <c r="AU1282" s="22"/>
      <c r="AV1282" s="22"/>
      <c r="AW1282" s="22"/>
      <c r="AX1282" s="22"/>
      <c r="AY1282" s="22"/>
      <c r="AZ1282" s="22"/>
      <c r="BA1282" s="22"/>
      <c r="BB1282" s="22"/>
      <c r="BC1282" s="22"/>
      <c r="BD1282" s="22"/>
      <c r="BE1282" s="22"/>
      <c r="BF1282" s="22"/>
      <c r="BG1282" s="22"/>
      <c r="BH1282" s="22"/>
      <c r="BI1282" s="22"/>
    </row>
    <row r="1283">
      <c r="A1283" s="25"/>
      <c r="B1283" s="50"/>
      <c r="C1283" s="56"/>
      <c r="D1283" s="120"/>
      <c r="E1283" s="53"/>
      <c r="H1283" s="106"/>
      <c r="I1283" s="72"/>
      <c r="J1283" s="21"/>
      <c r="K1283" s="21"/>
      <c r="L1283" s="21"/>
      <c r="M1283" s="22"/>
      <c r="N1283" s="22"/>
      <c r="O1283" s="22"/>
      <c r="P1283" s="22"/>
      <c r="Q1283" s="22"/>
      <c r="R1283" s="23"/>
      <c r="S1283" s="22"/>
      <c r="T1283" s="22"/>
      <c r="U1283" s="22"/>
      <c r="V1283" s="22"/>
      <c r="W1283" s="24"/>
      <c r="X1283" s="24"/>
      <c r="Y1283" s="22"/>
      <c r="Z1283" s="22"/>
      <c r="AA1283" s="22"/>
      <c r="AB1283" s="22"/>
      <c r="AC1283" s="22"/>
      <c r="AD1283" s="22"/>
      <c r="AE1283" s="22"/>
      <c r="AF1283" s="22"/>
      <c r="AG1283" s="22"/>
      <c r="AH1283" s="22"/>
      <c r="AI1283" s="22"/>
      <c r="AJ1283" s="22"/>
      <c r="AK1283" s="22"/>
      <c r="AL1283" s="22"/>
      <c r="AM1283" s="22"/>
      <c r="AN1283" s="22"/>
      <c r="AO1283" s="22"/>
      <c r="AP1283" s="22"/>
      <c r="AQ1283" s="22"/>
      <c r="AR1283" s="22"/>
      <c r="AS1283" s="22"/>
      <c r="AT1283" s="22"/>
      <c r="AU1283" s="22"/>
      <c r="AV1283" s="22"/>
      <c r="AW1283" s="22"/>
      <c r="AX1283" s="22"/>
      <c r="AY1283" s="22"/>
      <c r="AZ1283" s="22"/>
      <c r="BA1283" s="22"/>
      <c r="BB1283" s="22"/>
      <c r="BC1283" s="22"/>
      <c r="BD1283" s="22"/>
      <c r="BE1283" s="22"/>
      <c r="BF1283" s="22"/>
      <c r="BG1283" s="22"/>
      <c r="BH1283" s="22"/>
      <c r="BI1283" s="22"/>
    </row>
    <row r="1284">
      <c r="A1284" s="25"/>
      <c r="B1284" s="50"/>
      <c r="C1284" s="56"/>
      <c r="D1284" s="120"/>
      <c r="E1284" s="53"/>
      <c r="H1284" s="106"/>
      <c r="I1284" s="72"/>
      <c r="J1284" s="21"/>
      <c r="K1284" s="21"/>
      <c r="L1284" s="21"/>
      <c r="M1284" s="22"/>
      <c r="N1284" s="22"/>
      <c r="O1284" s="22"/>
      <c r="P1284" s="22"/>
      <c r="Q1284" s="22"/>
      <c r="R1284" s="23"/>
      <c r="S1284" s="22"/>
      <c r="T1284" s="22"/>
      <c r="U1284" s="22"/>
      <c r="V1284" s="22"/>
      <c r="W1284" s="24"/>
      <c r="X1284" s="24"/>
      <c r="Y1284" s="22"/>
      <c r="Z1284" s="22"/>
      <c r="AA1284" s="22"/>
      <c r="AB1284" s="22"/>
      <c r="AC1284" s="22"/>
      <c r="AD1284" s="22"/>
      <c r="AE1284" s="22"/>
      <c r="AF1284" s="22"/>
      <c r="AG1284" s="22"/>
      <c r="AH1284" s="22"/>
      <c r="AI1284" s="22"/>
      <c r="AJ1284" s="22"/>
      <c r="AK1284" s="22"/>
      <c r="AL1284" s="22"/>
      <c r="AM1284" s="22"/>
      <c r="AN1284" s="22"/>
      <c r="AO1284" s="22"/>
      <c r="AP1284" s="22"/>
      <c r="AQ1284" s="22"/>
      <c r="AR1284" s="22"/>
      <c r="AS1284" s="22"/>
      <c r="AT1284" s="22"/>
      <c r="AU1284" s="22"/>
      <c r="AV1284" s="22"/>
      <c r="AW1284" s="22"/>
      <c r="AX1284" s="22"/>
      <c r="AY1284" s="22"/>
      <c r="AZ1284" s="22"/>
      <c r="BA1284" s="22"/>
      <c r="BB1284" s="22"/>
      <c r="BC1284" s="22"/>
      <c r="BD1284" s="22"/>
      <c r="BE1284" s="22"/>
      <c r="BF1284" s="22"/>
      <c r="BG1284" s="22"/>
      <c r="BH1284" s="22"/>
      <c r="BI1284" s="22"/>
    </row>
    <row r="1285">
      <c r="A1285" s="25"/>
      <c r="B1285" s="50"/>
      <c r="C1285" s="56"/>
      <c r="D1285" s="120"/>
      <c r="E1285" s="53"/>
      <c r="H1285" s="106"/>
      <c r="I1285" s="72"/>
      <c r="J1285" s="21"/>
      <c r="K1285" s="21"/>
      <c r="L1285" s="21"/>
      <c r="M1285" s="22"/>
      <c r="N1285" s="22"/>
      <c r="O1285" s="22"/>
      <c r="P1285" s="22"/>
      <c r="Q1285" s="22"/>
      <c r="R1285" s="23"/>
      <c r="S1285" s="22"/>
      <c r="T1285" s="22"/>
      <c r="U1285" s="22"/>
      <c r="V1285" s="22"/>
      <c r="W1285" s="24"/>
      <c r="X1285" s="24"/>
      <c r="Y1285" s="22"/>
      <c r="Z1285" s="22"/>
      <c r="AA1285" s="22"/>
      <c r="AB1285" s="22"/>
      <c r="AC1285" s="22"/>
      <c r="AD1285" s="22"/>
      <c r="AE1285" s="22"/>
      <c r="AF1285" s="22"/>
      <c r="AG1285" s="22"/>
      <c r="AH1285" s="22"/>
      <c r="AI1285" s="22"/>
      <c r="AJ1285" s="22"/>
      <c r="AK1285" s="22"/>
      <c r="AL1285" s="22"/>
      <c r="AM1285" s="22"/>
      <c r="AN1285" s="22"/>
      <c r="AO1285" s="22"/>
      <c r="AP1285" s="22"/>
      <c r="AQ1285" s="22"/>
      <c r="AR1285" s="22"/>
      <c r="AS1285" s="22"/>
      <c r="AT1285" s="22"/>
      <c r="AU1285" s="22"/>
      <c r="AV1285" s="22"/>
      <c r="AW1285" s="22"/>
      <c r="AX1285" s="22"/>
      <c r="AY1285" s="22"/>
      <c r="AZ1285" s="22"/>
      <c r="BA1285" s="22"/>
      <c r="BB1285" s="22"/>
      <c r="BC1285" s="22"/>
      <c r="BD1285" s="22"/>
      <c r="BE1285" s="22"/>
      <c r="BF1285" s="22"/>
      <c r="BG1285" s="22"/>
      <c r="BH1285" s="22"/>
      <c r="BI1285" s="22"/>
    </row>
    <row r="1286">
      <c r="A1286" s="25"/>
      <c r="B1286" s="50"/>
      <c r="C1286" s="56"/>
      <c r="D1286" s="120"/>
      <c r="E1286" s="53"/>
      <c r="H1286" s="106"/>
      <c r="I1286" s="72"/>
      <c r="J1286" s="21"/>
      <c r="K1286" s="21"/>
      <c r="L1286" s="21"/>
      <c r="M1286" s="22"/>
      <c r="N1286" s="22"/>
      <c r="O1286" s="22"/>
      <c r="P1286" s="22"/>
      <c r="Q1286" s="22"/>
      <c r="R1286" s="23"/>
      <c r="S1286" s="22"/>
      <c r="T1286" s="22"/>
      <c r="U1286" s="22"/>
      <c r="V1286" s="22"/>
      <c r="W1286" s="24"/>
      <c r="X1286" s="24"/>
      <c r="Y1286" s="22"/>
      <c r="Z1286" s="22"/>
      <c r="AA1286" s="22"/>
      <c r="AB1286" s="22"/>
      <c r="AC1286" s="22"/>
      <c r="AD1286" s="22"/>
      <c r="AE1286" s="22"/>
      <c r="AF1286" s="22"/>
      <c r="AG1286" s="22"/>
      <c r="AH1286" s="22"/>
      <c r="AI1286" s="22"/>
      <c r="AJ1286" s="22"/>
      <c r="AK1286" s="22"/>
      <c r="AL1286" s="22"/>
      <c r="AM1286" s="22"/>
      <c r="AN1286" s="22"/>
      <c r="AO1286" s="22"/>
      <c r="AP1286" s="22"/>
      <c r="AQ1286" s="22"/>
      <c r="AR1286" s="22"/>
      <c r="AS1286" s="22"/>
      <c r="AT1286" s="22"/>
      <c r="AU1286" s="22"/>
      <c r="AV1286" s="22"/>
      <c r="AW1286" s="22"/>
      <c r="AX1286" s="22"/>
      <c r="AY1286" s="22"/>
      <c r="AZ1286" s="22"/>
      <c r="BA1286" s="22"/>
      <c r="BB1286" s="22"/>
      <c r="BC1286" s="22"/>
      <c r="BD1286" s="22"/>
      <c r="BE1286" s="22"/>
      <c r="BF1286" s="22"/>
      <c r="BG1286" s="22"/>
      <c r="BH1286" s="22"/>
      <c r="BI1286" s="22"/>
    </row>
    <row r="1287">
      <c r="A1287" s="25"/>
      <c r="B1287" s="50"/>
      <c r="C1287" s="56"/>
      <c r="D1287" s="120"/>
      <c r="E1287" s="53"/>
      <c r="H1287" s="106"/>
      <c r="I1287" s="72"/>
      <c r="J1287" s="21"/>
      <c r="K1287" s="21"/>
      <c r="L1287" s="21"/>
      <c r="M1287" s="22"/>
      <c r="N1287" s="22"/>
      <c r="O1287" s="22"/>
      <c r="P1287" s="22"/>
      <c r="Q1287" s="22"/>
      <c r="R1287" s="23"/>
      <c r="S1287" s="22"/>
      <c r="T1287" s="22"/>
      <c r="U1287" s="22"/>
      <c r="V1287" s="22"/>
      <c r="W1287" s="24"/>
      <c r="X1287" s="24"/>
      <c r="Y1287" s="22"/>
      <c r="Z1287" s="22"/>
      <c r="AA1287" s="22"/>
      <c r="AB1287" s="22"/>
      <c r="AC1287" s="22"/>
      <c r="AD1287" s="22"/>
      <c r="AE1287" s="22"/>
      <c r="AF1287" s="22"/>
      <c r="AG1287" s="22"/>
      <c r="AH1287" s="22"/>
      <c r="AI1287" s="22"/>
      <c r="AJ1287" s="22"/>
      <c r="AK1287" s="22"/>
      <c r="AL1287" s="22"/>
      <c r="AM1287" s="22"/>
      <c r="AN1287" s="22"/>
      <c r="AO1287" s="22"/>
      <c r="AP1287" s="22"/>
      <c r="AQ1287" s="22"/>
      <c r="AR1287" s="22"/>
      <c r="AS1287" s="22"/>
      <c r="AT1287" s="22"/>
      <c r="AU1287" s="22"/>
      <c r="AV1287" s="22"/>
      <c r="AW1287" s="22"/>
      <c r="AX1287" s="22"/>
      <c r="AY1287" s="22"/>
      <c r="AZ1287" s="22"/>
      <c r="BA1287" s="22"/>
      <c r="BB1287" s="22"/>
      <c r="BC1287" s="22"/>
      <c r="BD1287" s="22"/>
      <c r="BE1287" s="22"/>
      <c r="BF1287" s="22"/>
      <c r="BG1287" s="22"/>
      <c r="BH1287" s="22"/>
      <c r="BI1287" s="22"/>
    </row>
    <row r="1288">
      <c r="A1288" s="25"/>
      <c r="B1288" s="50"/>
      <c r="C1288" s="56"/>
      <c r="D1288" s="120"/>
      <c r="E1288" s="53"/>
      <c r="H1288" s="106"/>
      <c r="I1288" s="72"/>
      <c r="J1288" s="21"/>
      <c r="K1288" s="21"/>
      <c r="L1288" s="21"/>
      <c r="M1288" s="22"/>
      <c r="N1288" s="22"/>
      <c r="O1288" s="22"/>
      <c r="P1288" s="22"/>
      <c r="Q1288" s="22"/>
      <c r="R1288" s="23"/>
      <c r="S1288" s="22"/>
      <c r="T1288" s="22"/>
      <c r="U1288" s="22"/>
      <c r="V1288" s="22"/>
      <c r="W1288" s="24"/>
      <c r="X1288" s="24"/>
      <c r="Y1288" s="22"/>
      <c r="Z1288" s="22"/>
      <c r="AA1288" s="22"/>
      <c r="AB1288" s="22"/>
      <c r="AC1288" s="22"/>
      <c r="AD1288" s="22"/>
      <c r="AE1288" s="22"/>
      <c r="AF1288" s="22"/>
      <c r="AG1288" s="22"/>
      <c r="AH1288" s="22"/>
      <c r="AI1288" s="22"/>
      <c r="AJ1288" s="22"/>
      <c r="AK1288" s="22"/>
      <c r="AL1288" s="22"/>
      <c r="AM1288" s="22"/>
      <c r="AN1288" s="22"/>
      <c r="AO1288" s="22"/>
      <c r="AP1288" s="22"/>
      <c r="AQ1288" s="22"/>
      <c r="AR1288" s="22"/>
      <c r="AS1288" s="22"/>
      <c r="AT1288" s="22"/>
      <c r="AU1288" s="22"/>
      <c r="AV1288" s="22"/>
      <c r="AW1288" s="22"/>
      <c r="AX1288" s="22"/>
      <c r="AY1288" s="22"/>
      <c r="AZ1288" s="22"/>
      <c r="BA1288" s="22"/>
      <c r="BB1288" s="22"/>
      <c r="BC1288" s="22"/>
      <c r="BD1288" s="22"/>
      <c r="BE1288" s="22"/>
      <c r="BF1288" s="22"/>
      <c r="BG1288" s="22"/>
      <c r="BH1288" s="22"/>
      <c r="BI1288" s="22"/>
    </row>
    <row r="1289">
      <c r="A1289" s="25"/>
      <c r="B1289" s="50"/>
      <c r="C1289" s="56"/>
      <c r="D1289" s="120"/>
      <c r="E1289" s="53"/>
      <c r="H1289" s="106"/>
      <c r="I1289" s="72"/>
      <c r="J1289" s="21"/>
      <c r="K1289" s="21"/>
      <c r="L1289" s="21"/>
      <c r="M1289" s="22"/>
      <c r="N1289" s="22"/>
      <c r="O1289" s="22"/>
      <c r="P1289" s="22"/>
      <c r="Q1289" s="22"/>
      <c r="R1289" s="23"/>
      <c r="S1289" s="22"/>
      <c r="T1289" s="22"/>
      <c r="U1289" s="22"/>
      <c r="V1289" s="22"/>
      <c r="W1289" s="24"/>
      <c r="X1289" s="24"/>
      <c r="Y1289" s="22"/>
      <c r="Z1289" s="22"/>
      <c r="AA1289" s="22"/>
      <c r="AB1289" s="22"/>
      <c r="AC1289" s="22"/>
      <c r="AD1289" s="22"/>
      <c r="AE1289" s="22"/>
      <c r="AF1289" s="22"/>
      <c r="AG1289" s="22"/>
      <c r="AH1289" s="22"/>
      <c r="AI1289" s="22"/>
      <c r="AJ1289" s="22"/>
      <c r="AK1289" s="22"/>
      <c r="AL1289" s="22"/>
      <c r="AM1289" s="22"/>
      <c r="AN1289" s="22"/>
      <c r="AO1289" s="22"/>
      <c r="AP1289" s="22"/>
      <c r="AQ1289" s="22"/>
      <c r="AR1289" s="22"/>
      <c r="AS1289" s="22"/>
      <c r="AT1289" s="22"/>
      <c r="AU1289" s="22"/>
      <c r="AV1289" s="22"/>
      <c r="AW1289" s="22"/>
      <c r="AX1289" s="22"/>
      <c r="AY1289" s="22"/>
      <c r="AZ1289" s="22"/>
      <c r="BA1289" s="22"/>
      <c r="BB1289" s="22"/>
      <c r="BC1289" s="22"/>
      <c r="BD1289" s="22"/>
      <c r="BE1289" s="22"/>
      <c r="BF1289" s="22"/>
      <c r="BG1289" s="22"/>
      <c r="BH1289" s="22"/>
      <c r="BI1289" s="22"/>
    </row>
    <row r="1290">
      <c r="A1290" s="25"/>
      <c r="B1290" s="50"/>
      <c r="C1290" s="56"/>
      <c r="D1290" s="120"/>
      <c r="E1290" s="53"/>
      <c r="H1290" s="106"/>
      <c r="I1290" s="72"/>
      <c r="J1290" s="21"/>
      <c r="K1290" s="21"/>
      <c r="L1290" s="21"/>
      <c r="M1290" s="22"/>
      <c r="N1290" s="22"/>
      <c r="O1290" s="22"/>
      <c r="P1290" s="22"/>
      <c r="Q1290" s="22"/>
      <c r="R1290" s="23"/>
      <c r="S1290" s="22"/>
      <c r="T1290" s="22"/>
      <c r="U1290" s="22"/>
      <c r="V1290" s="22"/>
      <c r="W1290" s="24"/>
      <c r="X1290" s="24"/>
      <c r="Y1290" s="22"/>
      <c r="Z1290" s="22"/>
      <c r="AA1290" s="22"/>
      <c r="AB1290" s="22"/>
      <c r="AC1290" s="22"/>
      <c r="AD1290" s="22"/>
      <c r="AE1290" s="22"/>
      <c r="AF1290" s="22"/>
      <c r="AG1290" s="22"/>
      <c r="AH1290" s="22"/>
      <c r="AI1290" s="22"/>
      <c r="AJ1290" s="22"/>
      <c r="AK1290" s="22"/>
      <c r="AL1290" s="22"/>
      <c r="AM1290" s="22"/>
      <c r="AN1290" s="22"/>
      <c r="AO1290" s="22"/>
      <c r="AP1290" s="22"/>
      <c r="AQ1290" s="22"/>
      <c r="AR1290" s="22"/>
      <c r="AS1290" s="22"/>
      <c r="AT1290" s="22"/>
      <c r="AU1290" s="22"/>
      <c r="AV1290" s="22"/>
      <c r="AW1290" s="22"/>
      <c r="AX1290" s="22"/>
      <c r="AY1290" s="22"/>
      <c r="AZ1290" s="22"/>
      <c r="BA1290" s="22"/>
      <c r="BB1290" s="22"/>
      <c r="BC1290" s="22"/>
      <c r="BD1290" s="22"/>
      <c r="BE1290" s="22"/>
      <c r="BF1290" s="22"/>
      <c r="BG1290" s="22"/>
      <c r="BH1290" s="22"/>
      <c r="BI1290" s="22"/>
    </row>
    <row r="1291">
      <c r="A1291" s="25"/>
      <c r="B1291" s="50"/>
      <c r="C1291" s="56"/>
      <c r="D1291" s="120"/>
      <c r="E1291" s="53"/>
      <c r="H1291" s="106"/>
      <c r="I1291" s="72"/>
      <c r="J1291" s="21"/>
      <c r="K1291" s="21"/>
      <c r="L1291" s="21"/>
      <c r="M1291" s="22"/>
      <c r="N1291" s="22"/>
      <c r="O1291" s="22"/>
      <c r="P1291" s="22"/>
      <c r="Q1291" s="22"/>
      <c r="R1291" s="23"/>
      <c r="S1291" s="22"/>
      <c r="T1291" s="22"/>
      <c r="U1291" s="22"/>
      <c r="V1291" s="22"/>
      <c r="W1291" s="24"/>
      <c r="X1291" s="24"/>
      <c r="Y1291" s="22"/>
      <c r="Z1291" s="22"/>
      <c r="AA1291" s="22"/>
      <c r="AB1291" s="22"/>
      <c r="AC1291" s="22"/>
      <c r="AD1291" s="22"/>
      <c r="AE1291" s="22"/>
      <c r="AF1291" s="22"/>
      <c r="AG1291" s="22"/>
      <c r="AH1291" s="22"/>
      <c r="AI1291" s="22"/>
      <c r="AJ1291" s="22"/>
      <c r="AK1291" s="22"/>
      <c r="AL1291" s="22"/>
      <c r="AM1291" s="22"/>
      <c r="AN1291" s="22"/>
      <c r="AO1291" s="22"/>
      <c r="AP1291" s="22"/>
      <c r="AQ1291" s="22"/>
      <c r="AR1291" s="22"/>
      <c r="AS1291" s="22"/>
      <c r="AT1291" s="22"/>
      <c r="AU1291" s="22"/>
      <c r="AV1291" s="22"/>
      <c r="AW1291" s="22"/>
      <c r="AX1291" s="22"/>
      <c r="AY1291" s="22"/>
      <c r="AZ1291" s="22"/>
      <c r="BA1291" s="22"/>
      <c r="BB1291" s="22"/>
      <c r="BC1291" s="22"/>
      <c r="BD1291" s="22"/>
      <c r="BE1291" s="22"/>
      <c r="BF1291" s="22"/>
      <c r="BG1291" s="22"/>
      <c r="BH1291" s="22"/>
      <c r="BI1291" s="22"/>
    </row>
    <row r="1292">
      <c r="A1292" s="25"/>
      <c r="B1292" s="50"/>
      <c r="C1292" s="56"/>
      <c r="D1292" s="120"/>
      <c r="E1292" s="53"/>
      <c r="H1292" s="106"/>
      <c r="I1292" s="72"/>
      <c r="J1292" s="21"/>
      <c r="K1292" s="21"/>
      <c r="L1292" s="21"/>
      <c r="M1292" s="22"/>
      <c r="N1292" s="22"/>
      <c r="O1292" s="22"/>
      <c r="P1292" s="22"/>
      <c r="Q1292" s="22"/>
      <c r="R1292" s="23"/>
      <c r="S1292" s="22"/>
      <c r="T1292" s="22"/>
      <c r="U1292" s="22"/>
      <c r="V1292" s="22"/>
      <c r="W1292" s="24"/>
      <c r="X1292" s="24"/>
      <c r="Y1292" s="22"/>
      <c r="Z1292" s="22"/>
      <c r="AA1292" s="22"/>
      <c r="AB1292" s="22"/>
      <c r="AC1292" s="22"/>
      <c r="AD1292" s="22"/>
      <c r="AE1292" s="22"/>
      <c r="AF1292" s="22"/>
      <c r="AG1292" s="22"/>
      <c r="AH1292" s="22"/>
      <c r="AI1292" s="22"/>
      <c r="AJ1292" s="22"/>
      <c r="AK1292" s="22"/>
      <c r="AL1292" s="22"/>
      <c r="AM1292" s="22"/>
      <c r="AN1292" s="22"/>
      <c r="AO1292" s="22"/>
      <c r="AP1292" s="22"/>
      <c r="AQ1292" s="22"/>
      <c r="AR1292" s="22"/>
      <c r="AS1292" s="22"/>
      <c r="AT1292" s="22"/>
      <c r="AU1292" s="22"/>
      <c r="AV1292" s="22"/>
      <c r="AW1292" s="22"/>
      <c r="AX1292" s="22"/>
      <c r="AY1292" s="22"/>
      <c r="AZ1292" s="22"/>
      <c r="BA1292" s="22"/>
      <c r="BB1292" s="22"/>
      <c r="BC1292" s="22"/>
      <c r="BD1292" s="22"/>
      <c r="BE1292" s="22"/>
      <c r="BF1292" s="22"/>
      <c r="BG1292" s="22"/>
      <c r="BH1292" s="22"/>
      <c r="BI1292" s="22"/>
    </row>
    <row r="1293">
      <c r="A1293" s="25"/>
      <c r="B1293" s="50"/>
      <c r="C1293" s="56"/>
      <c r="D1293" s="120"/>
      <c r="E1293" s="53"/>
      <c r="H1293" s="106"/>
      <c r="I1293" s="72"/>
      <c r="J1293" s="21"/>
      <c r="K1293" s="21"/>
      <c r="L1293" s="21"/>
      <c r="M1293" s="22"/>
      <c r="N1293" s="22"/>
      <c r="O1293" s="22"/>
      <c r="P1293" s="22"/>
      <c r="Q1293" s="22"/>
      <c r="R1293" s="23"/>
      <c r="S1293" s="22"/>
      <c r="T1293" s="22"/>
      <c r="U1293" s="22"/>
      <c r="V1293" s="22"/>
      <c r="W1293" s="24"/>
      <c r="X1293" s="24"/>
      <c r="Y1293" s="22"/>
      <c r="Z1293" s="22"/>
      <c r="AA1293" s="22"/>
      <c r="AB1293" s="22"/>
      <c r="AC1293" s="22"/>
      <c r="AD1293" s="22"/>
      <c r="AE1293" s="22"/>
      <c r="AF1293" s="22"/>
      <c r="AG1293" s="22"/>
      <c r="AH1293" s="22"/>
      <c r="AI1293" s="22"/>
      <c r="AJ1293" s="22"/>
      <c r="AK1293" s="22"/>
      <c r="AL1293" s="22"/>
      <c r="AM1293" s="22"/>
      <c r="AN1293" s="22"/>
      <c r="AO1293" s="22"/>
      <c r="AP1293" s="22"/>
      <c r="AQ1293" s="22"/>
      <c r="AR1293" s="22"/>
      <c r="AS1293" s="22"/>
      <c r="AT1293" s="22"/>
      <c r="AU1293" s="22"/>
      <c r="AV1293" s="22"/>
      <c r="AW1293" s="22"/>
      <c r="AX1293" s="22"/>
      <c r="AY1293" s="22"/>
      <c r="AZ1293" s="22"/>
      <c r="BA1293" s="22"/>
      <c r="BB1293" s="22"/>
      <c r="BC1293" s="22"/>
      <c r="BD1293" s="22"/>
      <c r="BE1293" s="22"/>
      <c r="BF1293" s="22"/>
      <c r="BG1293" s="22"/>
      <c r="BH1293" s="22"/>
      <c r="BI1293" s="22"/>
    </row>
    <row r="1294">
      <c r="A1294" s="25"/>
      <c r="B1294" s="50"/>
      <c r="C1294" s="56"/>
      <c r="D1294" s="120"/>
      <c r="E1294" s="53"/>
      <c r="H1294" s="106"/>
      <c r="I1294" s="72"/>
      <c r="J1294" s="21"/>
      <c r="K1294" s="21"/>
      <c r="L1294" s="21"/>
      <c r="M1294" s="22"/>
      <c r="N1294" s="22"/>
      <c r="O1294" s="22"/>
      <c r="P1294" s="22"/>
      <c r="Q1294" s="22"/>
      <c r="R1294" s="23"/>
      <c r="S1294" s="22"/>
      <c r="T1294" s="22"/>
      <c r="U1294" s="22"/>
      <c r="V1294" s="22"/>
      <c r="W1294" s="24"/>
      <c r="X1294" s="24"/>
      <c r="Y1294" s="22"/>
      <c r="Z1294" s="22"/>
      <c r="AA1294" s="22"/>
      <c r="AB1294" s="22"/>
      <c r="AC1294" s="22"/>
      <c r="AD1294" s="22"/>
      <c r="AE1294" s="22"/>
      <c r="AF1294" s="22"/>
      <c r="AG1294" s="22"/>
      <c r="AH1294" s="22"/>
      <c r="AI1294" s="22"/>
      <c r="AJ1294" s="22"/>
      <c r="AK1294" s="22"/>
      <c r="AL1294" s="22"/>
      <c r="AM1294" s="22"/>
      <c r="AN1294" s="22"/>
      <c r="AO1294" s="22"/>
      <c r="AP1294" s="22"/>
      <c r="AQ1294" s="22"/>
      <c r="AR1294" s="22"/>
      <c r="AS1294" s="22"/>
      <c r="AT1294" s="22"/>
      <c r="AU1294" s="22"/>
      <c r="AV1294" s="22"/>
      <c r="AW1294" s="22"/>
      <c r="AX1294" s="22"/>
      <c r="AY1294" s="22"/>
      <c r="AZ1294" s="22"/>
      <c r="BA1294" s="22"/>
      <c r="BB1294" s="22"/>
      <c r="BC1294" s="22"/>
      <c r="BD1294" s="22"/>
      <c r="BE1294" s="22"/>
      <c r="BF1294" s="22"/>
      <c r="BG1294" s="22"/>
      <c r="BH1294" s="22"/>
      <c r="BI1294" s="22"/>
    </row>
    <row r="1295">
      <c r="A1295" s="25"/>
      <c r="B1295" s="50"/>
      <c r="C1295" s="56"/>
      <c r="D1295" s="120"/>
      <c r="E1295" s="53"/>
      <c r="H1295" s="106"/>
      <c r="I1295" s="72"/>
      <c r="J1295" s="21"/>
      <c r="K1295" s="21"/>
      <c r="L1295" s="21"/>
      <c r="M1295" s="22"/>
      <c r="N1295" s="22"/>
      <c r="O1295" s="22"/>
      <c r="P1295" s="22"/>
      <c r="Q1295" s="22"/>
      <c r="R1295" s="23"/>
      <c r="S1295" s="22"/>
      <c r="T1295" s="22"/>
      <c r="U1295" s="22"/>
      <c r="V1295" s="22"/>
      <c r="W1295" s="24"/>
      <c r="X1295" s="24"/>
      <c r="Y1295" s="22"/>
      <c r="Z1295" s="22"/>
      <c r="AA1295" s="22"/>
      <c r="AB1295" s="22"/>
      <c r="AC1295" s="22"/>
      <c r="AD1295" s="22"/>
      <c r="AE1295" s="22"/>
      <c r="AF1295" s="22"/>
      <c r="AG1295" s="22"/>
      <c r="AH1295" s="22"/>
      <c r="AI1295" s="22"/>
      <c r="AJ1295" s="22"/>
      <c r="AK1295" s="22"/>
      <c r="AL1295" s="22"/>
      <c r="AM1295" s="22"/>
      <c r="AN1295" s="22"/>
      <c r="AO1295" s="22"/>
      <c r="AP1295" s="22"/>
      <c r="AQ1295" s="22"/>
      <c r="AR1295" s="22"/>
      <c r="AS1295" s="22"/>
      <c r="AT1295" s="22"/>
      <c r="AU1295" s="22"/>
      <c r="AV1295" s="22"/>
      <c r="AW1295" s="22"/>
      <c r="AX1295" s="22"/>
      <c r="AY1295" s="22"/>
      <c r="AZ1295" s="22"/>
      <c r="BA1295" s="22"/>
      <c r="BB1295" s="22"/>
      <c r="BC1295" s="22"/>
      <c r="BD1295" s="22"/>
      <c r="BE1295" s="22"/>
      <c r="BF1295" s="22"/>
      <c r="BG1295" s="22"/>
      <c r="BH1295" s="22"/>
      <c r="BI1295" s="22"/>
    </row>
    <row r="1296">
      <c r="A1296" s="25"/>
      <c r="B1296" s="50"/>
      <c r="C1296" s="56"/>
      <c r="D1296" s="120"/>
      <c r="E1296" s="53"/>
      <c r="H1296" s="106"/>
      <c r="I1296" s="72"/>
      <c r="J1296" s="21"/>
      <c r="K1296" s="21"/>
      <c r="L1296" s="21"/>
      <c r="M1296" s="22"/>
      <c r="N1296" s="22"/>
      <c r="O1296" s="22"/>
      <c r="P1296" s="22"/>
      <c r="Q1296" s="22"/>
      <c r="R1296" s="23"/>
      <c r="S1296" s="22"/>
      <c r="T1296" s="22"/>
      <c r="U1296" s="22"/>
      <c r="V1296" s="22"/>
      <c r="W1296" s="24"/>
      <c r="X1296" s="24"/>
      <c r="Y1296" s="22"/>
      <c r="Z1296" s="22"/>
      <c r="AA1296" s="22"/>
      <c r="AB1296" s="22"/>
      <c r="AC1296" s="22"/>
      <c r="AD1296" s="22"/>
      <c r="AE1296" s="22"/>
      <c r="AF1296" s="22"/>
      <c r="AG1296" s="22"/>
      <c r="AH1296" s="22"/>
      <c r="AI1296" s="22"/>
      <c r="AJ1296" s="22"/>
      <c r="AK1296" s="22"/>
      <c r="AL1296" s="22"/>
      <c r="AM1296" s="22"/>
      <c r="AN1296" s="22"/>
      <c r="AO1296" s="22"/>
      <c r="AP1296" s="22"/>
      <c r="AQ1296" s="22"/>
      <c r="AR1296" s="22"/>
      <c r="AS1296" s="22"/>
      <c r="AT1296" s="22"/>
      <c r="AU1296" s="22"/>
      <c r="AV1296" s="22"/>
      <c r="AW1296" s="22"/>
      <c r="AX1296" s="22"/>
      <c r="AY1296" s="22"/>
      <c r="AZ1296" s="22"/>
      <c r="BA1296" s="22"/>
      <c r="BB1296" s="22"/>
      <c r="BC1296" s="22"/>
      <c r="BD1296" s="22"/>
      <c r="BE1296" s="22"/>
      <c r="BF1296" s="22"/>
      <c r="BG1296" s="22"/>
      <c r="BH1296" s="22"/>
      <c r="BI1296" s="22"/>
    </row>
    <row r="1297">
      <c r="A1297" s="25"/>
      <c r="B1297" s="50"/>
      <c r="C1297" s="56"/>
      <c r="D1297" s="120"/>
      <c r="E1297" s="53"/>
      <c r="H1297" s="106"/>
      <c r="I1297" s="72"/>
      <c r="J1297" s="21"/>
      <c r="K1297" s="21"/>
      <c r="L1297" s="21"/>
      <c r="M1297" s="22"/>
      <c r="N1297" s="22"/>
      <c r="O1297" s="22"/>
      <c r="P1297" s="22"/>
      <c r="Q1297" s="22"/>
      <c r="R1297" s="23"/>
      <c r="S1297" s="22"/>
      <c r="T1297" s="22"/>
      <c r="U1297" s="22"/>
      <c r="V1297" s="22"/>
      <c r="W1297" s="24"/>
      <c r="X1297" s="24"/>
      <c r="Y1297" s="22"/>
      <c r="Z1297" s="22"/>
      <c r="AA1297" s="22"/>
      <c r="AB1297" s="22"/>
      <c r="AC1297" s="22"/>
      <c r="AD1297" s="22"/>
      <c r="AE1297" s="22"/>
      <c r="AF1297" s="22"/>
      <c r="AG1297" s="22"/>
      <c r="AH1297" s="22"/>
      <c r="AI1297" s="22"/>
      <c r="AJ1297" s="22"/>
      <c r="AK1297" s="22"/>
      <c r="AL1297" s="22"/>
      <c r="AM1297" s="22"/>
      <c r="AN1297" s="22"/>
      <c r="AO1297" s="22"/>
      <c r="AP1297" s="22"/>
      <c r="AQ1297" s="22"/>
      <c r="AR1297" s="22"/>
      <c r="AS1297" s="22"/>
      <c r="AT1297" s="22"/>
      <c r="AU1297" s="22"/>
      <c r="AV1297" s="22"/>
      <c r="AW1297" s="22"/>
      <c r="AX1297" s="22"/>
      <c r="AY1297" s="22"/>
      <c r="AZ1297" s="22"/>
      <c r="BA1297" s="22"/>
      <c r="BB1297" s="22"/>
      <c r="BC1297" s="22"/>
      <c r="BD1297" s="22"/>
      <c r="BE1297" s="22"/>
      <c r="BF1297" s="22"/>
      <c r="BG1297" s="22"/>
      <c r="BH1297" s="22"/>
      <c r="BI1297" s="22"/>
    </row>
    <row r="1298">
      <c r="A1298" s="25"/>
      <c r="B1298" s="50"/>
      <c r="C1298" s="56"/>
      <c r="D1298" s="120"/>
      <c r="E1298" s="53"/>
      <c r="H1298" s="106"/>
      <c r="I1298" s="72"/>
      <c r="J1298" s="21"/>
      <c r="K1298" s="21"/>
      <c r="L1298" s="21"/>
      <c r="M1298" s="22"/>
      <c r="N1298" s="22"/>
      <c r="O1298" s="22"/>
      <c r="P1298" s="22"/>
      <c r="Q1298" s="22"/>
      <c r="R1298" s="23"/>
      <c r="S1298" s="22"/>
      <c r="T1298" s="22"/>
      <c r="U1298" s="22"/>
      <c r="V1298" s="22"/>
      <c r="W1298" s="24"/>
      <c r="X1298" s="24"/>
      <c r="Y1298" s="22"/>
      <c r="Z1298" s="22"/>
      <c r="AA1298" s="22"/>
      <c r="AB1298" s="22"/>
      <c r="AC1298" s="22"/>
      <c r="AD1298" s="22"/>
      <c r="AE1298" s="22"/>
      <c r="AF1298" s="22"/>
      <c r="AG1298" s="22"/>
      <c r="AH1298" s="22"/>
      <c r="AI1298" s="22"/>
      <c r="AJ1298" s="22"/>
      <c r="AK1298" s="22"/>
      <c r="AL1298" s="22"/>
      <c r="AM1298" s="22"/>
      <c r="AN1298" s="22"/>
      <c r="AO1298" s="22"/>
      <c r="AP1298" s="22"/>
      <c r="AQ1298" s="22"/>
      <c r="AR1298" s="22"/>
      <c r="AS1298" s="22"/>
      <c r="AT1298" s="22"/>
      <c r="AU1298" s="22"/>
      <c r="AV1298" s="22"/>
      <c r="AW1298" s="22"/>
      <c r="AX1298" s="22"/>
      <c r="AY1298" s="22"/>
      <c r="AZ1298" s="22"/>
      <c r="BA1298" s="22"/>
      <c r="BB1298" s="22"/>
      <c r="BC1298" s="22"/>
      <c r="BD1298" s="22"/>
      <c r="BE1298" s="22"/>
      <c r="BF1298" s="22"/>
      <c r="BG1298" s="22"/>
      <c r="BH1298" s="22"/>
      <c r="BI1298" s="22"/>
    </row>
    <row r="1299">
      <c r="A1299" s="25"/>
      <c r="B1299" s="50"/>
      <c r="C1299" s="56"/>
      <c r="D1299" s="120"/>
      <c r="E1299" s="53"/>
      <c r="H1299" s="106"/>
      <c r="I1299" s="72"/>
      <c r="J1299" s="21"/>
      <c r="K1299" s="21"/>
      <c r="L1299" s="21"/>
      <c r="M1299" s="22"/>
      <c r="N1299" s="22"/>
      <c r="O1299" s="22"/>
      <c r="P1299" s="22"/>
      <c r="Q1299" s="22"/>
      <c r="R1299" s="23"/>
      <c r="S1299" s="22"/>
      <c r="T1299" s="22"/>
      <c r="U1299" s="22"/>
      <c r="V1299" s="22"/>
      <c r="W1299" s="24"/>
      <c r="X1299" s="24"/>
      <c r="Y1299" s="22"/>
      <c r="Z1299" s="22"/>
      <c r="AA1299" s="22"/>
      <c r="AB1299" s="22"/>
      <c r="AC1299" s="22"/>
      <c r="AD1299" s="22"/>
      <c r="AE1299" s="22"/>
      <c r="AF1299" s="22"/>
      <c r="AG1299" s="22"/>
      <c r="AH1299" s="22"/>
      <c r="AI1299" s="22"/>
      <c r="AJ1299" s="22"/>
      <c r="AK1299" s="22"/>
      <c r="AL1299" s="22"/>
      <c r="AM1299" s="22"/>
      <c r="AN1299" s="22"/>
      <c r="AO1299" s="22"/>
      <c r="AP1299" s="22"/>
      <c r="AQ1299" s="22"/>
      <c r="AR1299" s="22"/>
      <c r="AS1299" s="22"/>
      <c r="AT1299" s="22"/>
      <c r="AU1299" s="22"/>
      <c r="AV1299" s="22"/>
      <c r="AW1299" s="22"/>
      <c r="AX1299" s="22"/>
      <c r="AY1299" s="22"/>
      <c r="AZ1299" s="22"/>
      <c r="BA1299" s="22"/>
      <c r="BB1299" s="22"/>
      <c r="BC1299" s="22"/>
      <c r="BD1299" s="22"/>
      <c r="BE1299" s="22"/>
      <c r="BF1299" s="22"/>
      <c r="BG1299" s="22"/>
      <c r="BH1299" s="22"/>
      <c r="BI1299" s="22"/>
    </row>
    <row r="1300">
      <c r="A1300" s="25"/>
      <c r="B1300" s="50"/>
      <c r="C1300" s="56"/>
      <c r="D1300" s="120"/>
      <c r="E1300" s="53"/>
      <c r="H1300" s="106"/>
      <c r="I1300" s="72"/>
      <c r="J1300" s="21"/>
      <c r="K1300" s="21"/>
      <c r="L1300" s="21"/>
      <c r="M1300" s="22"/>
      <c r="N1300" s="22"/>
      <c r="O1300" s="22"/>
      <c r="P1300" s="22"/>
      <c r="Q1300" s="22"/>
      <c r="R1300" s="23"/>
      <c r="S1300" s="22"/>
      <c r="T1300" s="22"/>
      <c r="U1300" s="22"/>
      <c r="V1300" s="22"/>
      <c r="W1300" s="24"/>
      <c r="X1300" s="24"/>
      <c r="Y1300" s="22"/>
      <c r="Z1300" s="22"/>
      <c r="AA1300" s="22"/>
      <c r="AB1300" s="22"/>
      <c r="AC1300" s="22"/>
      <c r="AD1300" s="22"/>
      <c r="AE1300" s="22"/>
      <c r="AF1300" s="22"/>
      <c r="AG1300" s="22"/>
      <c r="AH1300" s="22"/>
      <c r="AI1300" s="22"/>
      <c r="AJ1300" s="22"/>
      <c r="AK1300" s="22"/>
      <c r="AL1300" s="22"/>
      <c r="AM1300" s="22"/>
      <c r="AN1300" s="22"/>
      <c r="AO1300" s="22"/>
      <c r="AP1300" s="22"/>
      <c r="AQ1300" s="22"/>
      <c r="AR1300" s="22"/>
      <c r="AS1300" s="22"/>
      <c r="AT1300" s="22"/>
      <c r="AU1300" s="22"/>
      <c r="AV1300" s="22"/>
      <c r="AW1300" s="22"/>
      <c r="AX1300" s="22"/>
      <c r="AY1300" s="22"/>
      <c r="AZ1300" s="22"/>
      <c r="BA1300" s="22"/>
      <c r="BB1300" s="22"/>
      <c r="BC1300" s="22"/>
      <c r="BD1300" s="22"/>
      <c r="BE1300" s="22"/>
      <c r="BF1300" s="22"/>
      <c r="BG1300" s="22"/>
      <c r="BH1300" s="22"/>
      <c r="BI1300" s="22"/>
    </row>
    <row r="1301">
      <c r="A1301" s="25"/>
      <c r="B1301" s="50"/>
      <c r="C1301" s="56"/>
      <c r="D1301" s="120"/>
      <c r="E1301" s="53"/>
      <c r="H1301" s="106"/>
      <c r="I1301" s="72"/>
      <c r="J1301" s="21"/>
      <c r="K1301" s="21"/>
      <c r="L1301" s="21"/>
      <c r="M1301" s="22"/>
      <c r="N1301" s="22"/>
      <c r="O1301" s="22"/>
      <c r="P1301" s="22"/>
      <c r="Q1301" s="22"/>
      <c r="R1301" s="23"/>
      <c r="S1301" s="22"/>
      <c r="T1301" s="22"/>
      <c r="U1301" s="22"/>
      <c r="V1301" s="22"/>
      <c r="W1301" s="24"/>
      <c r="X1301" s="24"/>
      <c r="Y1301" s="22"/>
      <c r="Z1301" s="22"/>
      <c r="AA1301" s="22"/>
      <c r="AB1301" s="22"/>
      <c r="AC1301" s="22"/>
      <c r="AD1301" s="22"/>
      <c r="AE1301" s="22"/>
      <c r="AF1301" s="22"/>
      <c r="AG1301" s="22"/>
      <c r="AH1301" s="22"/>
      <c r="AI1301" s="22"/>
      <c r="AJ1301" s="22"/>
      <c r="AK1301" s="22"/>
      <c r="AL1301" s="22"/>
      <c r="AM1301" s="22"/>
      <c r="AN1301" s="22"/>
      <c r="AO1301" s="22"/>
      <c r="AP1301" s="22"/>
      <c r="AQ1301" s="22"/>
      <c r="AR1301" s="22"/>
      <c r="AS1301" s="22"/>
      <c r="AT1301" s="22"/>
      <c r="AU1301" s="22"/>
      <c r="AV1301" s="22"/>
      <c r="AW1301" s="22"/>
      <c r="AX1301" s="22"/>
      <c r="AY1301" s="22"/>
      <c r="AZ1301" s="22"/>
      <c r="BA1301" s="22"/>
      <c r="BB1301" s="22"/>
      <c r="BC1301" s="22"/>
      <c r="BD1301" s="22"/>
      <c r="BE1301" s="22"/>
      <c r="BF1301" s="22"/>
      <c r="BG1301" s="22"/>
      <c r="BH1301" s="22"/>
      <c r="BI1301" s="22"/>
    </row>
    <row r="1302">
      <c r="A1302" s="25"/>
      <c r="B1302" s="50"/>
      <c r="C1302" s="56"/>
      <c r="D1302" s="120"/>
      <c r="E1302" s="53"/>
      <c r="H1302" s="106"/>
      <c r="I1302" s="72"/>
      <c r="J1302" s="21"/>
      <c r="K1302" s="21"/>
      <c r="L1302" s="21"/>
      <c r="M1302" s="22"/>
      <c r="N1302" s="22"/>
      <c r="O1302" s="22"/>
      <c r="P1302" s="22"/>
      <c r="Q1302" s="22"/>
      <c r="R1302" s="23"/>
      <c r="S1302" s="22"/>
      <c r="T1302" s="22"/>
      <c r="U1302" s="22"/>
      <c r="V1302" s="22"/>
      <c r="W1302" s="24"/>
      <c r="X1302" s="24"/>
      <c r="Y1302" s="22"/>
      <c r="Z1302" s="22"/>
      <c r="AA1302" s="22"/>
      <c r="AB1302" s="22"/>
      <c r="AC1302" s="22"/>
      <c r="AD1302" s="22"/>
      <c r="AE1302" s="22"/>
      <c r="AF1302" s="22"/>
      <c r="AG1302" s="22"/>
      <c r="AH1302" s="22"/>
      <c r="AI1302" s="22"/>
      <c r="AJ1302" s="22"/>
      <c r="AK1302" s="22"/>
      <c r="AL1302" s="22"/>
      <c r="AM1302" s="22"/>
      <c r="AN1302" s="22"/>
      <c r="AO1302" s="22"/>
      <c r="AP1302" s="22"/>
      <c r="AQ1302" s="22"/>
      <c r="AR1302" s="22"/>
      <c r="AS1302" s="22"/>
      <c r="AT1302" s="22"/>
      <c r="AU1302" s="22"/>
      <c r="AV1302" s="22"/>
      <c r="AW1302" s="22"/>
      <c r="AX1302" s="22"/>
      <c r="AY1302" s="22"/>
      <c r="AZ1302" s="22"/>
      <c r="BA1302" s="22"/>
      <c r="BB1302" s="22"/>
      <c r="BC1302" s="22"/>
      <c r="BD1302" s="22"/>
      <c r="BE1302" s="22"/>
      <c r="BF1302" s="22"/>
      <c r="BG1302" s="22"/>
      <c r="BH1302" s="22"/>
      <c r="BI1302" s="22"/>
    </row>
    <row r="1303">
      <c r="A1303" s="25"/>
      <c r="B1303" s="50"/>
      <c r="C1303" s="56"/>
      <c r="D1303" s="120"/>
      <c r="E1303" s="53"/>
      <c r="H1303" s="106"/>
      <c r="I1303" s="72"/>
      <c r="J1303" s="21"/>
      <c r="K1303" s="21"/>
      <c r="L1303" s="21"/>
      <c r="M1303" s="22"/>
      <c r="N1303" s="22"/>
      <c r="O1303" s="22"/>
      <c r="P1303" s="22"/>
      <c r="Q1303" s="22"/>
      <c r="R1303" s="23"/>
      <c r="S1303" s="22"/>
      <c r="T1303" s="22"/>
      <c r="U1303" s="22"/>
      <c r="V1303" s="22"/>
      <c r="W1303" s="24"/>
      <c r="X1303" s="24"/>
      <c r="Y1303" s="22"/>
      <c r="Z1303" s="22"/>
      <c r="AA1303" s="22"/>
      <c r="AB1303" s="22"/>
      <c r="AC1303" s="22"/>
      <c r="AD1303" s="22"/>
      <c r="AE1303" s="22"/>
      <c r="AF1303" s="22"/>
      <c r="AG1303" s="22"/>
      <c r="AH1303" s="22"/>
      <c r="AI1303" s="22"/>
      <c r="AJ1303" s="22"/>
      <c r="AK1303" s="22"/>
      <c r="AL1303" s="22"/>
      <c r="AM1303" s="22"/>
      <c r="AN1303" s="22"/>
      <c r="AO1303" s="22"/>
      <c r="AP1303" s="22"/>
      <c r="AQ1303" s="22"/>
      <c r="AR1303" s="22"/>
      <c r="AS1303" s="22"/>
      <c r="AT1303" s="22"/>
      <c r="AU1303" s="22"/>
      <c r="AV1303" s="22"/>
      <c r="AW1303" s="22"/>
      <c r="AX1303" s="22"/>
      <c r="AY1303" s="22"/>
      <c r="AZ1303" s="22"/>
      <c r="BA1303" s="22"/>
      <c r="BB1303" s="22"/>
      <c r="BC1303" s="22"/>
      <c r="BD1303" s="22"/>
      <c r="BE1303" s="22"/>
      <c r="BF1303" s="22"/>
      <c r="BG1303" s="22"/>
      <c r="BH1303" s="22"/>
      <c r="BI1303" s="22"/>
    </row>
    <row r="1304">
      <c r="A1304" s="25"/>
      <c r="B1304" s="50"/>
      <c r="C1304" s="56"/>
      <c r="D1304" s="120"/>
      <c r="E1304" s="53"/>
      <c r="H1304" s="106"/>
      <c r="I1304" s="72"/>
      <c r="J1304" s="21"/>
      <c r="K1304" s="21"/>
      <c r="L1304" s="21"/>
      <c r="M1304" s="22"/>
      <c r="N1304" s="22"/>
      <c r="O1304" s="22"/>
      <c r="P1304" s="22"/>
      <c r="Q1304" s="22"/>
      <c r="R1304" s="23"/>
      <c r="S1304" s="22"/>
      <c r="T1304" s="22"/>
      <c r="U1304" s="22"/>
      <c r="V1304" s="22"/>
      <c r="W1304" s="24"/>
      <c r="X1304" s="24"/>
      <c r="Y1304" s="22"/>
      <c r="Z1304" s="22"/>
      <c r="AA1304" s="22"/>
      <c r="AB1304" s="22"/>
      <c r="AC1304" s="22"/>
      <c r="AD1304" s="22"/>
      <c r="AE1304" s="22"/>
      <c r="AF1304" s="22"/>
      <c r="AG1304" s="22"/>
      <c r="AH1304" s="22"/>
      <c r="AI1304" s="22"/>
      <c r="AJ1304" s="22"/>
      <c r="AK1304" s="22"/>
      <c r="AL1304" s="22"/>
      <c r="AM1304" s="22"/>
      <c r="AN1304" s="22"/>
      <c r="AO1304" s="22"/>
      <c r="AP1304" s="22"/>
      <c r="AQ1304" s="22"/>
      <c r="AR1304" s="22"/>
      <c r="AS1304" s="22"/>
      <c r="AT1304" s="22"/>
      <c r="AU1304" s="22"/>
      <c r="AV1304" s="22"/>
      <c r="AW1304" s="22"/>
      <c r="AX1304" s="22"/>
      <c r="AY1304" s="22"/>
      <c r="AZ1304" s="22"/>
      <c r="BA1304" s="22"/>
      <c r="BB1304" s="22"/>
      <c r="BC1304" s="22"/>
      <c r="BD1304" s="22"/>
      <c r="BE1304" s="22"/>
      <c r="BF1304" s="22"/>
      <c r="BG1304" s="22"/>
      <c r="BH1304" s="22"/>
      <c r="BI1304" s="22"/>
    </row>
    <row r="1305">
      <c r="A1305" s="25"/>
      <c r="B1305" s="50"/>
      <c r="C1305" s="56"/>
      <c r="D1305" s="120"/>
      <c r="E1305" s="53"/>
      <c r="H1305" s="106"/>
      <c r="I1305" s="72"/>
      <c r="J1305" s="21"/>
      <c r="K1305" s="21"/>
      <c r="L1305" s="21"/>
      <c r="M1305" s="22"/>
      <c r="N1305" s="22"/>
      <c r="O1305" s="22"/>
      <c r="P1305" s="22"/>
      <c r="Q1305" s="22"/>
      <c r="R1305" s="23"/>
      <c r="S1305" s="22"/>
      <c r="T1305" s="22"/>
      <c r="U1305" s="22"/>
      <c r="V1305" s="22"/>
      <c r="W1305" s="24"/>
      <c r="X1305" s="24"/>
      <c r="Y1305" s="22"/>
      <c r="Z1305" s="22"/>
      <c r="AA1305" s="22"/>
      <c r="AB1305" s="22"/>
      <c r="AC1305" s="22"/>
      <c r="AD1305" s="22"/>
      <c r="AE1305" s="22"/>
      <c r="AF1305" s="22"/>
      <c r="AG1305" s="22"/>
      <c r="AH1305" s="22"/>
      <c r="AI1305" s="22"/>
      <c r="AJ1305" s="22"/>
      <c r="AK1305" s="22"/>
      <c r="AL1305" s="22"/>
      <c r="AM1305" s="22"/>
      <c r="AN1305" s="22"/>
      <c r="AO1305" s="22"/>
      <c r="AP1305" s="22"/>
      <c r="AQ1305" s="22"/>
      <c r="AR1305" s="22"/>
      <c r="AS1305" s="22"/>
      <c r="AT1305" s="22"/>
      <c r="AU1305" s="22"/>
      <c r="AV1305" s="22"/>
      <c r="AW1305" s="22"/>
      <c r="AX1305" s="22"/>
      <c r="AY1305" s="22"/>
      <c r="AZ1305" s="22"/>
      <c r="BA1305" s="22"/>
      <c r="BB1305" s="22"/>
      <c r="BC1305" s="22"/>
      <c r="BD1305" s="22"/>
      <c r="BE1305" s="22"/>
      <c r="BF1305" s="22"/>
      <c r="BG1305" s="22"/>
      <c r="BH1305" s="22"/>
      <c r="BI1305" s="22"/>
    </row>
    <row r="1306">
      <c r="A1306" s="25"/>
      <c r="B1306" s="50"/>
      <c r="C1306" s="56"/>
      <c r="D1306" s="120"/>
      <c r="E1306" s="53"/>
      <c r="H1306" s="106"/>
      <c r="I1306" s="72"/>
      <c r="J1306" s="21"/>
      <c r="K1306" s="21"/>
      <c r="L1306" s="21"/>
      <c r="M1306" s="22"/>
      <c r="N1306" s="22"/>
      <c r="O1306" s="22"/>
      <c r="P1306" s="22"/>
      <c r="Q1306" s="22"/>
      <c r="R1306" s="23"/>
      <c r="S1306" s="22"/>
      <c r="T1306" s="22"/>
      <c r="U1306" s="22"/>
      <c r="V1306" s="22"/>
      <c r="W1306" s="24"/>
      <c r="X1306" s="24"/>
      <c r="Y1306" s="22"/>
      <c r="Z1306" s="22"/>
      <c r="AA1306" s="22"/>
      <c r="AB1306" s="22"/>
      <c r="AC1306" s="22"/>
      <c r="AD1306" s="22"/>
      <c r="AE1306" s="22"/>
      <c r="AF1306" s="22"/>
      <c r="AG1306" s="22"/>
      <c r="AH1306" s="22"/>
      <c r="AI1306" s="22"/>
      <c r="AJ1306" s="22"/>
      <c r="AK1306" s="22"/>
      <c r="AL1306" s="22"/>
      <c r="AM1306" s="22"/>
      <c r="AN1306" s="22"/>
      <c r="AO1306" s="22"/>
      <c r="AP1306" s="22"/>
      <c r="AQ1306" s="22"/>
      <c r="AR1306" s="22"/>
      <c r="AS1306" s="22"/>
      <c r="AT1306" s="22"/>
      <c r="AU1306" s="22"/>
      <c r="AV1306" s="22"/>
      <c r="AW1306" s="22"/>
      <c r="AX1306" s="22"/>
      <c r="AY1306" s="22"/>
      <c r="AZ1306" s="22"/>
      <c r="BA1306" s="22"/>
      <c r="BB1306" s="22"/>
      <c r="BC1306" s="22"/>
      <c r="BD1306" s="22"/>
      <c r="BE1306" s="22"/>
      <c r="BF1306" s="22"/>
      <c r="BG1306" s="22"/>
      <c r="BH1306" s="22"/>
      <c r="BI1306" s="22"/>
    </row>
    <row r="1307">
      <c r="A1307" s="25"/>
      <c r="B1307" s="50"/>
      <c r="C1307" s="56"/>
      <c r="D1307" s="120"/>
      <c r="E1307" s="53"/>
      <c r="H1307" s="106"/>
      <c r="I1307" s="72"/>
      <c r="J1307" s="21"/>
      <c r="K1307" s="21"/>
      <c r="L1307" s="21"/>
      <c r="M1307" s="22"/>
      <c r="N1307" s="22"/>
      <c r="O1307" s="22"/>
      <c r="P1307" s="22"/>
      <c r="Q1307" s="22"/>
      <c r="R1307" s="23"/>
      <c r="S1307" s="22"/>
      <c r="T1307" s="22"/>
      <c r="U1307" s="22"/>
      <c r="V1307" s="22"/>
      <c r="W1307" s="24"/>
      <c r="X1307" s="24"/>
      <c r="Y1307" s="22"/>
      <c r="Z1307" s="22"/>
      <c r="AA1307" s="22"/>
      <c r="AB1307" s="22"/>
      <c r="AC1307" s="22"/>
      <c r="AD1307" s="22"/>
      <c r="AE1307" s="22"/>
      <c r="AF1307" s="22"/>
      <c r="AG1307" s="22"/>
      <c r="AH1307" s="22"/>
      <c r="AI1307" s="22"/>
      <c r="AJ1307" s="22"/>
      <c r="AK1307" s="22"/>
      <c r="AL1307" s="22"/>
      <c r="AM1307" s="22"/>
      <c r="AN1307" s="22"/>
      <c r="AO1307" s="22"/>
      <c r="AP1307" s="22"/>
      <c r="AQ1307" s="22"/>
      <c r="AR1307" s="22"/>
      <c r="AS1307" s="22"/>
      <c r="AT1307" s="22"/>
      <c r="AU1307" s="22"/>
      <c r="AV1307" s="22"/>
      <c r="AW1307" s="22"/>
      <c r="AX1307" s="22"/>
      <c r="AY1307" s="22"/>
      <c r="AZ1307" s="22"/>
      <c r="BA1307" s="22"/>
      <c r="BB1307" s="22"/>
      <c r="BC1307" s="22"/>
      <c r="BD1307" s="22"/>
      <c r="BE1307" s="22"/>
      <c r="BF1307" s="22"/>
      <c r="BG1307" s="22"/>
      <c r="BH1307" s="22"/>
      <c r="BI1307" s="22"/>
    </row>
    <row r="1308">
      <c r="A1308" s="25"/>
      <c r="B1308" s="50"/>
      <c r="C1308" s="56"/>
      <c r="D1308" s="120"/>
      <c r="E1308" s="53"/>
      <c r="H1308" s="106"/>
      <c r="I1308" s="72"/>
      <c r="J1308" s="21"/>
      <c r="K1308" s="21"/>
      <c r="L1308" s="21"/>
      <c r="M1308" s="22"/>
      <c r="N1308" s="22"/>
      <c r="O1308" s="22"/>
      <c r="P1308" s="22"/>
      <c r="Q1308" s="22"/>
      <c r="R1308" s="23"/>
      <c r="S1308" s="22"/>
      <c r="T1308" s="22"/>
      <c r="U1308" s="22"/>
      <c r="V1308" s="22"/>
      <c r="W1308" s="24"/>
      <c r="X1308" s="24"/>
      <c r="Y1308" s="22"/>
      <c r="Z1308" s="22"/>
      <c r="AA1308" s="22"/>
      <c r="AB1308" s="22"/>
      <c r="AC1308" s="22"/>
      <c r="AD1308" s="22"/>
      <c r="AE1308" s="22"/>
      <c r="AF1308" s="22"/>
      <c r="AG1308" s="22"/>
      <c r="AH1308" s="22"/>
      <c r="AI1308" s="22"/>
      <c r="AJ1308" s="22"/>
      <c r="AK1308" s="22"/>
      <c r="AL1308" s="22"/>
      <c r="AM1308" s="22"/>
      <c r="AN1308" s="22"/>
      <c r="AO1308" s="22"/>
      <c r="AP1308" s="22"/>
      <c r="AQ1308" s="22"/>
      <c r="AR1308" s="22"/>
      <c r="AS1308" s="22"/>
      <c r="AT1308" s="22"/>
      <c r="AU1308" s="22"/>
      <c r="AV1308" s="22"/>
      <c r="AW1308" s="22"/>
      <c r="AX1308" s="22"/>
      <c r="AY1308" s="22"/>
      <c r="AZ1308" s="22"/>
      <c r="BA1308" s="22"/>
      <c r="BB1308" s="22"/>
      <c r="BC1308" s="22"/>
      <c r="BD1308" s="22"/>
      <c r="BE1308" s="22"/>
      <c r="BF1308" s="22"/>
      <c r="BG1308" s="22"/>
      <c r="BH1308" s="22"/>
      <c r="BI1308" s="22"/>
    </row>
    <row r="1309">
      <c r="A1309" s="25"/>
      <c r="B1309" s="50"/>
      <c r="C1309" s="56"/>
      <c r="D1309" s="120"/>
      <c r="E1309" s="53"/>
      <c r="H1309" s="106"/>
      <c r="I1309" s="72"/>
      <c r="J1309" s="21"/>
      <c r="K1309" s="21"/>
      <c r="L1309" s="21"/>
      <c r="M1309" s="22"/>
      <c r="N1309" s="22"/>
      <c r="O1309" s="22"/>
      <c r="P1309" s="22"/>
      <c r="Q1309" s="22"/>
      <c r="R1309" s="23"/>
      <c r="S1309" s="22"/>
      <c r="T1309" s="22"/>
      <c r="U1309" s="22"/>
      <c r="V1309" s="22"/>
      <c r="W1309" s="24"/>
      <c r="X1309" s="24"/>
      <c r="Y1309" s="22"/>
      <c r="Z1309" s="22"/>
      <c r="AA1309" s="22"/>
      <c r="AB1309" s="22"/>
      <c r="AC1309" s="22"/>
      <c r="AD1309" s="22"/>
      <c r="AE1309" s="22"/>
      <c r="AF1309" s="22"/>
      <c r="AG1309" s="22"/>
      <c r="AH1309" s="22"/>
      <c r="AI1309" s="22"/>
      <c r="AJ1309" s="22"/>
      <c r="AK1309" s="22"/>
      <c r="AL1309" s="22"/>
      <c r="AM1309" s="22"/>
      <c r="AN1309" s="22"/>
      <c r="AO1309" s="22"/>
      <c r="AP1309" s="22"/>
      <c r="AQ1309" s="22"/>
      <c r="AR1309" s="22"/>
      <c r="AS1309" s="22"/>
      <c r="AT1309" s="22"/>
      <c r="AU1309" s="22"/>
      <c r="AV1309" s="22"/>
      <c r="AW1309" s="22"/>
      <c r="AX1309" s="22"/>
      <c r="AY1309" s="22"/>
      <c r="AZ1309" s="22"/>
      <c r="BA1309" s="22"/>
      <c r="BB1309" s="22"/>
      <c r="BC1309" s="22"/>
      <c r="BD1309" s="22"/>
      <c r="BE1309" s="22"/>
      <c r="BF1309" s="22"/>
      <c r="BG1309" s="22"/>
      <c r="BH1309" s="22"/>
      <c r="BI1309" s="22"/>
    </row>
    <row r="1310">
      <c r="A1310" s="25"/>
      <c r="B1310" s="50"/>
      <c r="C1310" s="56"/>
      <c r="D1310" s="120"/>
      <c r="E1310" s="53"/>
      <c r="H1310" s="106"/>
      <c r="I1310" s="72"/>
      <c r="J1310" s="21"/>
      <c r="K1310" s="21"/>
      <c r="L1310" s="21"/>
      <c r="M1310" s="22"/>
      <c r="N1310" s="22"/>
      <c r="O1310" s="22"/>
      <c r="P1310" s="22"/>
      <c r="Q1310" s="22"/>
      <c r="R1310" s="23"/>
      <c r="S1310" s="22"/>
      <c r="T1310" s="22"/>
      <c r="U1310" s="22"/>
      <c r="V1310" s="22"/>
      <c r="W1310" s="24"/>
      <c r="X1310" s="24"/>
      <c r="Y1310" s="22"/>
      <c r="Z1310" s="22"/>
      <c r="AA1310" s="22"/>
      <c r="AB1310" s="22"/>
      <c r="AC1310" s="22"/>
      <c r="AD1310" s="22"/>
      <c r="AE1310" s="22"/>
      <c r="AF1310" s="22"/>
      <c r="AG1310" s="22"/>
      <c r="AH1310" s="22"/>
      <c r="AI1310" s="22"/>
      <c r="AJ1310" s="22"/>
      <c r="AK1310" s="22"/>
      <c r="AL1310" s="22"/>
      <c r="AM1310" s="22"/>
      <c r="AN1310" s="22"/>
      <c r="AO1310" s="22"/>
      <c r="AP1310" s="22"/>
      <c r="AQ1310" s="22"/>
      <c r="AR1310" s="22"/>
      <c r="AS1310" s="22"/>
      <c r="AT1310" s="22"/>
      <c r="AU1310" s="22"/>
      <c r="AV1310" s="22"/>
      <c r="AW1310" s="22"/>
      <c r="AX1310" s="22"/>
      <c r="AY1310" s="22"/>
      <c r="AZ1310" s="22"/>
      <c r="BA1310" s="22"/>
      <c r="BB1310" s="22"/>
      <c r="BC1310" s="22"/>
      <c r="BD1310" s="22"/>
      <c r="BE1310" s="22"/>
      <c r="BF1310" s="22"/>
      <c r="BG1310" s="22"/>
      <c r="BH1310" s="22"/>
      <c r="BI1310" s="22"/>
    </row>
    <row r="1311">
      <c r="A1311" s="25"/>
      <c r="B1311" s="50"/>
      <c r="C1311" s="56"/>
      <c r="D1311" s="120"/>
      <c r="E1311" s="53"/>
      <c r="H1311" s="106"/>
      <c r="I1311" s="72"/>
      <c r="J1311" s="21"/>
      <c r="K1311" s="21"/>
      <c r="L1311" s="21"/>
      <c r="M1311" s="22"/>
      <c r="N1311" s="22"/>
      <c r="O1311" s="22"/>
      <c r="P1311" s="22"/>
      <c r="Q1311" s="22"/>
      <c r="R1311" s="23"/>
      <c r="S1311" s="22"/>
      <c r="T1311" s="22"/>
      <c r="U1311" s="22"/>
      <c r="V1311" s="22"/>
      <c r="W1311" s="24"/>
      <c r="X1311" s="24"/>
      <c r="Y1311" s="22"/>
      <c r="Z1311" s="22"/>
      <c r="AA1311" s="22"/>
      <c r="AB1311" s="22"/>
      <c r="AC1311" s="22"/>
      <c r="AD1311" s="22"/>
      <c r="AE1311" s="22"/>
      <c r="AF1311" s="22"/>
      <c r="AG1311" s="22"/>
      <c r="AH1311" s="22"/>
      <c r="AI1311" s="22"/>
      <c r="AJ1311" s="22"/>
      <c r="AK1311" s="22"/>
      <c r="AL1311" s="22"/>
      <c r="AM1311" s="22"/>
      <c r="AN1311" s="22"/>
      <c r="AO1311" s="22"/>
      <c r="AP1311" s="22"/>
      <c r="AQ1311" s="22"/>
      <c r="AR1311" s="22"/>
      <c r="AS1311" s="22"/>
      <c r="AT1311" s="22"/>
      <c r="AU1311" s="22"/>
      <c r="AV1311" s="22"/>
      <c r="AW1311" s="22"/>
      <c r="AX1311" s="22"/>
      <c r="AY1311" s="22"/>
      <c r="AZ1311" s="22"/>
      <c r="BA1311" s="22"/>
      <c r="BB1311" s="22"/>
      <c r="BC1311" s="22"/>
      <c r="BD1311" s="22"/>
      <c r="BE1311" s="22"/>
      <c r="BF1311" s="22"/>
      <c r="BG1311" s="22"/>
      <c r="BH1311" s="22"/>
      <c r="BI1311" s="22"/>
    </row>
    <row r="1312">
      <c r="A1312" s="25"/>
      <c r="B1312" s="50"/>
      <c r="C1312" s="56"/>
      <c r="D1312" s="120"/>
      <c r="E1312" s="53"/>
      <c r="H1312" s="106"/>
      <c r="I1312" s="72"/>
      <c r="J1312" s="21"/>
      <c r="K1312" s="21"/>
      <c r="L1312" s="21"/>
      <c r="M1312" s="22"/>
      <c r="N1312" s="22"/>
      <c r="O1312" s="22"/>
      <c r="P1312" s="22"/>
      <c r="Q1312" s="22"/>
      <c r="R1312" s="23"/>
      <c r="S1312" s="22"/>
      <c r="T1312" s="22"/>
      <c r="U1312" s="22"/>
      <c r="V1312" s="22"/>
      <c r="W1312" s="24"/>
      <c r="X1312" s="24"/>
      <c r="Y1312" s="22"/>
      <c r="Z1312" s="22"/>
      <c r="AA1312" s="22"/>
      <c r="AB1312" s="22"/>
      <c r="AC1312" s="22"/>
      <c r="AD1312" s="22"/>
      <c r="AE1312" s="22"/>
      <c r="AF1312" s="22"/>
      <c r="AG1312" s="22"/>
      <c r="AH1312" s="22"/>
      <c r="AI1312" s="22"/>
      <c r="AJ1312" s="22"/>
      <c r="AK1312" s="22"/>
      <c r="AL1312" s="22"/>
      <c r="AM1312" s="22"/>
      <c r="AN1312" s="22"/>
      <c r="AO1312" s="22"/>
      <c r="AP1312" s="22"/>
      <c r="AQ1312" s="22"/>
      <c r="AR1312" s="22"/>
      <c r="AS1312" s="22"/>
      <c r="AT1312" s="22"/>
      <c r="AU1312" s="22"/>
      <c r="AV1312" s="22"/>
      <c r="AW1312" s="22"/>
      <c r="AX1312" s="22"/>
      <c r="AY1312" s="22"/>
      <c r="AZ1312" s="22"/>
      <c r="BA1312" s="22"/>
      <c r="BB1312" s="22"/>
      <c r="BC1312" s="22"/>
      <c r="BD1312" s="22"/>
      <c r="BE1312" s="22"/>
      <c r="BF1312" s="22"/>
      <c r="BG1312" s="22"/>
      <c r="BH1312" s="22"/>
      <c r="BI1312" s="22"/>
    </row>
    <row r="1313">
      <c r="A1313" s="25"/>
      <c r="B1313" s="50"/>
      <c r="C1313" s="56"/>
      <c r="D1313" s="120"/>
      <c r="E1313" s="53"/>
      <c r="H1313" s="106"/>
      <c r="I1313" s="72"/>
      <c r="J1313" s="21"/>
      <c r="K1313" s="21"/>
      <c r="L1313" s="21"/>
      <c r="M1313" s="22"/>
      <c r="N1313" s="22"/>
      <c r="O1313" s="22"/>
      <c r="P1313" s="22"/>
      <c r="Q1313" s="22"/>
      <c r="R1313" s="23"/>
      <c r="S1313" s="22"/>
      <c r="T1313" s="22"/>
      <c r="U1313" s="22"/>
      <c r="V1313" s="22"/>
      <c r="W1313" s="24"/>
      <c r="X1313" s="24"/>
      <c r="Y1313" s="22"/>
      <c r="Z1313" s="22"/>
      <c r="AA1313" s="22"/>
      <c r="AB1313" s="22"/>
      <c r="AC1313" s="22"/>
      <c r="AD1313" s="22"/>
      <c r="AE1313" s="22"/>
      <c r="AF1313" s="22"/>
      <c r="AG1313" s="22"/>
      <c r="AH1313" s="22"/>
      <c r="AI1313" s="22"/>
      <c r="AJ1313" s="22"/>
      <c r="AK1313" s="22"/>
      <c r="AL1313" s="22"/>
      <c r="AM1313" s="22"/>
      <c r="AN1313" s="22"/>
      <c r="AO1313" s="22"/>
      <c r="AP1313" s="22"/>
      <c r="AQ1313" s="22"/>
      <c r="AR1313" s="22"/>
      <c r="AS1313" s="22"/>
      <c r="AT1313" s="22"/>
      <c r="AU1313" s="22"/>
      <c r="AV1313" s="22"/>
      <c r="AW1313" s="22"/>
      <c r="AX1313" s="22"/>
      <c r="AY1313" s="22"/>
      <c r="AZ1313" s="22"/>
      <c r="BA1313" s="22"/>
      <c r="BB1313" s="22"/>
      <c r="BC1313" s="22"/>
      <c r="BD1313" s="22"/>
      <c r="BE1313" s="22"/>
      <c r="BF1313" s="22"/>
      <c r="BG1313" s="22"/>
      <c r="BH1313" s="22"/>
      <c r="BI1313" s="22"/>
    </row>
    <row r="1314">
      <c r="A1314" s="25"/>
      <c r="B1314" s="50"/>
      <c r="C1314" s="56"/>
      <c r="D1314" s="120"/>
      <c r="E1314" s="53"/>
      <c r="H1314" s="106"/>
      <c r="I1314" s="72"/>
      <c r="J1314" s="21"/>
      <c r="K1314" s="21"/>
      <c r="L1314" s="21"/>
      <c r="M1314" s="22"/>
      <c r="N1314" s="22"/>
      <c r="O1314" s="22"/>
      <c r="P1314" s="22"/>
      <c r="Q1314" s="22"/>
      <c r="R1314" s="23"/>
      <c r="S1314" s="22"/>
      <c r="T1314" s="22"/>
      <c r="U1314" s="22"/>
      <c r="V1314" s="22"/>
      <c r="W1314" s="24"/>
      <c r="X1314" s="24"/>
      <c r="Y1314" s="22"/>
      <c r="Z1314" s="22"/>
      <c r="AA1314" s="22"/>
      <c r="AB1314" s="22"/>
      <c r="AC1314" s="22"/>
      <c r="AD1314" s="22"/>
      <c r="AE1314" s="22"/>
      <c r="AF1314" s="22"/>
      <c r="AG1314" s="22"/>
      <c r="AH1314" s="22"/>
      <c r="AI1314" s="22"/>
      <c r="AJ1314" s="22"/>
      <c r="AK1314" s="22"/>
      <c r="AL1314" s="22"/>
      <c r="AM1314" s="22"/>
      <c r="AN1314" s="22"/>
      <c r="AO1314" s="22"/>
      <c r="AP1314" s="22"/>
      <c r="AQ1314" s="22"/>
      <c r="AR1314" s="22"/>
      <c r="AS1314" s="22"/>
      <c r="AT1314" s="22"/>
      <c r="AU1314" s="22"/>
      <c r="AV1314" s="22"/>
      <c r="AW1314" s="22"/>
      <c r="AX1314" s="22"/>
      <c r="AY1314" s="22"/>
      <c r="AZ1314" s="22"/>
      <c r="BA1314" s="22"/>
      <c r="BB1314" s="22"/>
      <c r="BC1314" s="22"/>
      <c r="BD1314" s="22"/>
      <c r="BE1314" s="22"/>
      <c r="BF1314" s="22"/>
      <c r="BG1314" s="22"/>
      <c r="BH1314" s="22"/>
      <c r="BI1314" s="22"/>
    </row>
    <row r="1315">
      <c r="A1315" s="25"/>
      <c r="B1315" s="50"/>
      <c r="C1315" s="56"/>
      <c r="D1315" s="120"/>
      <c r="E1315" s="53"/>
      <c r="H1315" s="106"/>
      <c r="I1315" s="72"/>
      <c r="J1315" s="21"/>
      <c r="K1315" s="21"/>
      <c r="L1315" s="21"/>
      <c r="M1315" s="22"/>
      <c r="N1315" s="22"/>
      <c r="O1315" s="22"/>
      <c r="P1315" s="22"/>
      <c r="Q1315" s="22"/>
      <c r="R1315" s="23"/>
      <c r="S1315" s="22"/>
      <c r="T1315" s="22"/>
      <c r="U1315" s="22"/>
      <c r="V1315" s="22"/>
      <c r="W1315" s="24"/>
      <c r="X1315" s="24"/>
      <c r="Y1315" s="22"/>
      <c r="Z1315" s="22"/>
      <c r="AA1315" s="22"/>
      <c r="AB1315" s="22"/>
      <c r="AC1315" s="22"/>
      <c r="AD1315" s="22"/>
      <c r="AE1315" s="22"/>
      <c r="AF1315" s="22"/>
      <c r="AG1315" s="22"/>
      <c r="AH1315" s="22"/>
      <c r="AI1315" s="22"/>
      <c r="AJ1315" s="22"/>
      <c r="AK1315" s="22"/>
      <c r="AL1315" s="22"/>
      <c r="AM1315" s="22"/>
      <c r="AN1315" s="22"/>
      <c r="AO1315" s="22"/>
      <c r="AP1315" s="22"/>
      <c r="AQ1315" s="22"/>
      <c r="AR1315" s="22"/>
      <c r="AS1315" s="22"/>
      <c r="AT1315" s="22"/>
      <c r="AU1315" s="22"/>
      <c r="AV1315" s="22"/>
      <c r="AW1315" s="22"/>
      <c r="AX1315" s="22"/>
      <c r="AY1315" s="22"/>
      <c r="AZ1315" s="22"/>
      <c r="BA1315" s="22"/>
      <c r="BB1315" s="22"/>
      <c r="BC1315" s="22"/>
      <c r="BD1315" s="22"/>
      <c r="BE1315" s="22"/>
      <c r="BF1315" s="22"/>
      <c r="BG1315" s="22"/>
      <c r="BH1315" s="22"/>
      <c r="BI1315" s="22"/>
    </row>
    <row r="1316">
      <c r="A1316" s="25"/>
      <c r="B1316" s="50"/>
      <c r="C1316" s="56"/>
      <c r="D1316" s="120"/>
      <c r="E1316" s="53"/>
      <c r="H1316" s="106"/>
      <c r="I1316" s="72"/>
      <c r="J1316" s="21"/>
      <c r="K1316" s="21"/>
      <c r="L1316" s="21"/>
      <c r="M1316" s="22"/>
      <c r="N1316" s="22"/>
      <c r="O1316" s="22"/>
      <c r="P1316" s="22"/>
      <c r="Q1316" s="22"/>
      <c r="R1316" s="23"/>
      <c r="S1316" s="22"/>
      <c r="T1316" s="22"/>
      <c r="U1316" s="22"/>
      <c r="V1316" s="22"/>
      <c r="W1316" s="24"/>
      <c r="X1316" s="24"/>
      <c r="Y1316" s="22"/>
      <c r="Z1316" s="22"/>
      <c r="AA1316" s="22"/>
      <c r="AB1316" s="22"/>
      <c r="AC1316" s="22"/>
      <c r="AD1316" s="22"/>
      <c r="AE1316" s="22"/>
      <c r="AF1316" s="22"/>
      <c r="AG1316" s="22"/>
      <c r="AH1316" s="22"/>
      <c r="AI1316" s="22"/>
      <c r="AJ1316" s="22"/>
      <c r="AK1316" s="22"/>
      <c r="AL1316" s="22"/>
      <c r="AM1316" s="22"/>
      <c r="AN1316" s="22"/>
      <c r="AO1316" s="22"/>
      <c r="AP1316" s="22"/>
      <c r="AQ1316" s="22"/>
      <c r="AR1316" s="22"/>
      <c r="AS1316" s="22"/>
      <c r="AT1316" s="22"/>
      <c r="AU1316" s="22"/>
      <c r="AV1316" s="22"/>
      <c r="AW1316" s="22"/>
      <c r="AX1316" s="22"/>
      <c r="AY1316" s="22"/>
      <c r="AZ1316" s="22"/>
      <c r="BA1316" s="22"/>
      <c r="BB1316" s="22"/>
      <c r="BC1316" s="22"/>
      <c r="BD1316" s="22"/>
      <c r="BE1316" s="22"/>
      <c r="BF1316" s="22"/>
      <c r="BG1316" s="22"/>
      <c r="BH1316" s="22"/>
      <c r="BI1316" s="22"/>
    </row>
    <row r="1317">
      <c r="A1317" s="25"/>
      <c r="B1317" s="50"/>
      <c r="C1317" s="56"/>
      <c r="D1317" s="120"/>
      <c r="E1317" s="53"/>
      <c r="H1317" s="106"/>
      <c r="I1317" s="72"/>
      <c r="J1317" s="21"/>
      <c r="K1317" s="21"/>
      <c r="L1317" s="21"/>
      <c r="M1317" s="22"/>
      <c r="N1317" s="22"/>
      <c r="O1317" s="22"/>
      <c r="P1317" s="22"/>
      <c r="Q1317" s="22"/>
      <c r="R1317" s="23"/>
      <c r="S1317" s="22"/>
      <c r="T1317" s="22"/>
      <c r="U1317" s="22"/>
      <c r="V1317" s="22"/>
      <c r="W1317" s="24"/>
      <c r="X1317" s="24"/>
      <c r="Y1317" s="22"/>
      <c r="Z1317" s="22"/>
      <c r="AA1317" s="22"/>
      <c r="AB1317" s="22"/>
      <c r="AC1317" s="22"/>
      <c r="AD1317" s="22"/>
      <c r="AE1317" s="22"/>
      <c r="AF1317" s="22"/>
      <c r="AG1317" s="22"/>
      <c r="AH1317" s="22"/>
      <c r="AI1317" s="22"/>
      <c r="AJ1317" s="22"/>
      <c r="AK1317" s="22"/>
      <c r="AL1317" s="22"/>
      <c r="AM1317" s="22"/>
      <c r="AN1317" s="22"/>
      <c r="AO1317" s="22"/>
      <c r="AP1317" s="22"/>
      <c r="AQ1317" s="22"/>
      <c r="AR1317" s="22"/>
      <c r="AS1317" s="22"/>
      <c r="AT1317" s="22"/>
      <c r="AU1317" s="22"/>
      <c r="AV1317" s="22"/>
      <c r="AW1317" s="22"/>
      <c r="AX1317" s="22"/>
      <c r="AY1317" s="22"/>
      <c r="AZ1317" s="22"/>
      <c r="BA1317" s="22"/>
      <c r="BB1317" s="22"/>
      <c r="BC1317" s="22"/>
      <c r="BD1317" s="22"/>
      <c r="BE1317" s="22"/>
      <c r="BF1317" s="22"/>
      <c r="BG1317" s="22"/>
      <c r="BH1317" s="22"/>
      <c r="BI1317" s="22"/>
    </row>
    <row r="1318">
      <c r="A1318" s="25"/>
      <c r="B1318" s="50"/>
      <c r="C1318" s="56"/>
      <c r="D1318" s="120"/>
      <c r="E1318" s="53"/>
      <c r="H1318" s="106"/>
      <c r="I1318" s="72"/>
      <c r="J1318" s="21"/>
      <c r="K1318" s="21"/>
      <c r="L1318" s="21"/>
      <c r="M1318" s="22"/>
      <c r="N1318" s="22"/>
      <c r="O1318" s="22"/>
      <c r="P1318" s="22"/>
      <c r="Q1318" s="22"/>
      <c r="R1318" s="23"/>
      <c r="S1318" s="22"/>
      <c r="T1318" s="22"/>
      <c r="U1318" s="22"/>
      <c r="V1318" s="22"/>
      <c r="W1318" s="24"/>
      <c r="X1318" s="24"/>
      <c r="Y1318" s="22"/>
      <c r="Z1318" s="22"/>
      <c r="AA1318" s="22"/>
      <c r="AB1318" s="22"/>
      <c r="AC1318" s="22"/>
      <c r="AD1318" s="22"/>
      <c r="AE1318" s="22"/>
      <c r="AF1318" s="22"/>
      <c r="AG1318" s="22"/>
      <c r="AH1318" s="22"/>
      <c r="AI1318" s="22"/>
      <c r="AJ1318" s="22"/>
      <c r="AK1318" s="22"/>
      <c r="AL1318" s="22"/>
      <c r="AM1318" s="22"/>
      <c r="AN1318" s="22"/>
      <c r="AO1318" s="22"/>
      <c r="AP1318" s="22"/>
      <c r="AQ1318" s="22"/>
      <c r="AR1318" s="22"/>
      <c r="AS1318" s="22"/>
      <c r="AT1318" s="22"/>
      <c r="AU1318" s="22"/>
      <c r="AV1318" s="22"/>
      <c r="AW1318" s="22"/>
      <c r="AX1318" s="22"/>
      <c r="AY1318" s="22"/>
      <c r="AZ1318" s="22"/>
      <c r="BA1318" s="22"/>
      <c r="BB1318" s="22"/>
      <c r="BC1318" s="22"/>
      <c r="BD1318" s="22"/>
      <c r="BE1318" s="22"/>
      <c r="BF1318" s="22"/>
      <c r="BG1318" s="22"/>
      <c r="BH1318" s="22"/>
      <c r="BI1318" s="22"/>
    </row>
    <row r="1319">
      <c r="A1319" s="25"/>
      <c r="B1319" s="50"/>
      <c r="C1319" s="56"/>
      <c r="D1319" s="120"/>
      <c r="E1319" s="53"/>
      <c r="H1319" s="106"/>
      <c r="I1319" s="72"/>
      <c r="J1319" s="21"/>
      <c r="K1319" s="21"/>
      <c r="L1319" s="21"/>
      <c r="M1319" s="22"/>
      <c r="N1319" s="22"/>
      <c r="O1319" s="22"/>
      <c r="P1319" s="22"/>
      <c r="Q1319" s="22"/>
      <c r="R1319" s="23"/>
      <c r="S1319" s="22"/>
      <c r="T1319" s="22"/>
      <c r="U1319" s="22"/>
      <c r="V1319" s="22"/>
      <c r="W1319" s="24"/>
      <c r="X1319" s="24"/>
      <c r="Y1319" s="22"/>
      <c r="Z1319" s="22"/>
      <c r="AA1319" s="22"/>
      <c r="AB1319" s="22"/>
      <c r="AC1319" s="22"/>
      <c r="AD1319" s="22"/>
      <c r="AE1319" s="22"/>
      <c r="AF1319" s="22"/>
      <c r="AG1319" s="22"/>
      <c r="AH1319" s="22"/>
      <c r="AI1319" s="22"/>
      <c r="AJ1319" s="22"/>
      <c r="AK1319" s="22"/>
      <c r="AL1319" s="22"/>
      <c r="AM1319" s="22"/>
      <c r="AN1319" s="22"/>
      <c r="AO1319" s="22"/>
      <c r="AP1319" s="22"/>
      <c r="AQ1319" s="22"/>
      <c r="AR1319" s="22"/>
      <c r="AS1319" s="22"/>
      <c r="AT1319" s="22"/>
      <c r="AU1319" s="22"/>
      <c r="AV1319" s="22"/>
      <c r="AW1319" s="22"/>
      <c r="AX1319" s="22"/>
      <c r="AY1319" s="22"/>
      <c r="AZ1319" s="22"/>
      <c r="BA1319" s="22"/>
      <c r="BB1319" s="22"/>
      <c r="BC1319" s="22"/>
      <c r="BD1319" s="22"/>
      <c r="BE1319" s="22"/>
      <c r="BF1319" s="22"/>
      <c r="BG1319" s="22"/>
      <c r="BH1319" s="22"/>
      <c r="BI1319" s="22"/>
    </row>
    <row r="1320">
      <c r="A1320" s="25"/>
      <c r="B1320" s="50"/>
      <c r="C1320" s="56"/>
      <c r="D1320" s="120"/>
      <c r="E1320" s="53"/>
      <c r="H1320" s="106"/>
      <c r="I1320" s="72"/>
      <c r="J1320" s="21"/>
      <c r="K1320" s="21"/>
      <c r="L1320" s="21"/>
      <c r="M1320" s="22"/>
      <c r="N1320" s="22"/>
      <c r="O1320" s="22"/>
      <c r="P1320" s="22"/>
      <c r="Q1320" s="22"/>
      <c r="R1320" s="23"/>
      <c r="S1320" s="22"/>
      <c r="T1320" s="22"/>
      <c r="U1320" s="22"/>
      <c r="V1320" s="22"/>
      <c r="W1320" s="24"/>
      <c r="X1320" s="24"/>
      <c r="Y1320" s="22"/>
      <c r="Z1320" s="22"/>
      <c r="AA1320" s="22"/>
      <c r="AB1320" s="22"/>
      <c r="AC1320" s="22"/>
      <c r="AD1320" s="22"/>
      <c r="AE1320" s="22"/>
      <c r="AF1320" s="22"/>
      <c r="AG1320" s="22"/>
      <c r="AH1320" s="22"/>
      <c r="AI1320" s="22"/>
      <c r="AJ1320" s="22"/>
      <c r="AK1320" s="22"/>
      <c r="AL1320" s="22"/>
      <c r="AM1320" s="22"/>
      <c r="AN1320" s="22"/>
      <c r="AO1320" s="22"/>
      <c r="AP1320" s="22"/>
      <c r="AQ1320" s="22"/>
      <c r="AR1320" s="22"/>
      <c r="AS1320" s="22"/>
      <c r="AT1320" s="22"/>
      <c r="AU1320" s="22"/>
      <c r="AV1320" s="22"/>
      <c r="AW1320" s="22"/>
      <c r="AX1320" s="22"/>
      <c r="AY1320" s="22"/>
      <c r="AZ1320" s="22"/>
      <c r="BA1320" s="22"/>
      <c r="BB1320" s="22"/>
      <c r="BC1320" s="22"/>
      <c r="BD1320" s="22"/>
      <c r="BE1320" s="22"/>
      <c r="BF1320" s="22"/>
      <c r="BG1320" s="22"/>
      <c r="BH1320" s="22"/>
      <c r="BI1320" s="22"/>
    </row>
    <row r="1321">
      <c r="A1321" s="25"/>
      <c r="B1321" s="50"/>
      <c r="C1321" s="56"/>
      <c r="D1321" s="120"/>
      <c r="E1321" s="53"/>
      <c r="H1321" s="106"/>
      <c r="I1321" s="72"/>
      <c r="J1321" s="21"/>
      <c r="K1321" s="21"/>
      <c r="L1321" s="21"/>
      <c r="M1321" s="22"/>
      <c r="N1321" s="22"/>
      <c r="O1321" s="22"/>
      <c r="P1321" s="22"/>
      <c r="Q1321" s="22"/>
      <c r="R1321" s="23"/>
      <c r="S1321" s="22"/>
      <c r="T1321" s="22"/>
      <c r="U1321" s="22"/>
      <c r="V1321" s="22"/>
      <c r="W1321" s="24"/>
      <c r="X1321" s="24"/>
      <c r="Y1321" s="22"/>
      <c r="Z1321" s="22"/>
      <c r="AA1321" s="22"/>
      <c r="AB1321" s="22"/>
      <c r="AC1321" s="22"/>
      <c r="AD1321" s="22"/>
      <c r="AE1321" s="22"/>
      <c r="AF1321" s="22"/>
      <c r="AG1321" s="22"/>
      <c r="AH1321" s="22"/>
      <c r="AI1321" s="22"/>
      <c r="AJ1321" s="22"/>
      <c r="AK1321" s="22"/>
      <c r="AL1321" s="22"/>
      <c r="AM1321" s="22"/>
      <c r="AN1321" s="22"/>
      <c r="AO1321" s="22"/>
      <c r="AP1321" s="22"/>
      <c r="AQ1321" s="22"/>
      <c r="AR1321" s="22"/>
      <c r="AS1321" s="22"/>
      <c r="AT1321" s="22"/>
      <c r="AU1321" s="22"/>
      <c r="AV1321" s="22"/>
      <c r="AW1321" s="22"/>
      <c r="AX1321" s="22"/>
      <c r="AY1321" s="22"/>
      <c r="AZ1321" s="22"/>
      <c r="BA1321" s="22"/>
      <c r="BB1321" s="22"/>
      <c r="BC1321" s="22"/>
      <c r="BD1321" s="22"/>
      <c r="BE1321" s="22"/>
      <c r="BF1321" s="22"/>
      <c r="BG1321" s="22"/>
      <c r="BH1321" s="22"/>
      <c r="BI1321" s="22"/>
    </row>
    <row r="1322">
      <c r="A1322" s="25"/>
      <c r="B1322" s="50"/>
      <c r="C1322" s="56"/>
      <c r="D1322" s="120"/>
      <c r="E1322" s="53"/>
      <c r="H1322" s="106"/>
      <c r="I1322" s="72"/>
      <c r="J1322" s="21"/>
      <c r="K1322" s="21"/>
      <c r="L1322" s="21"/>
      <c r="M1322" s="22"/>
      <c r="N1322" s="22"/>
      <c r="O1322" s="22"/>
      <c r="P1322" s="22"/>
      <c r="Q1322" s="22"/>
      <c r="R1322" s="23"/>
      <c r="S1322" s="22"/>
      <c r="T1322" s="22"/>
      <c r="U1322" s="22"/>
      <c r="V1322" s="22"/>
      <c r="W1322" s="24"/>
      <c r="X1322" s="24"/>
      <c r="Y1322" s="22"/>
      <c r="Z1322" s="22"/>
      <c r="AA1322" s="22"/>
      <c r="AB1322" s="22"/>
      <c r="AC1322" s="22"/>
      <c r="AD1322" s="22"/>
      <c r="AE1322" s="22"/>
      <c r="AF1322" s="22"/>
      <c r="AG1322" s="22"/>
      <c r="AH1322" s="22"/>
      <c r="AI1322" s="22"/>
      <c r="AJ1322" s="22"/>
      <c r="AK1322" s="22"/>
      <c r="AL1322" s="22"/>
      <c r="AM1322" s="22"/>
      <c r="AN1322" s="22"/>
      <c r="AO1322" s="22"/>
      <c r="AP1322" s="22"/>
      <c r="AQ1322" s="22"/>
      <c r="AR1322" s="22"/>
      <c r="AS1322" s="22"/>
      <c r="AT1322" s="22"/>
      <c r="AU1322" s="22"/>
      <c r="AV1322" s="22"/>
      <c r="AW1322" s="22"/>
      <c r="AX1322" s="22"/>
      <c r="AY1322" s="22"/>
      <c r="AZ1322" s="22"/>
      <c r="BA1322" s="22"/>
      <c r="BB1322" s="22"/>
      <c r="BC1322" s="22"/>
      <c r="BD1322" s="22"/>
      <c r="BE1322" s="22"/>
      <c r="BF1322" s="22"/>
      <c r="BG1322" s="22"/>
      <c r="BH1322" s="22"/>
      <c r="BI1322" s="22"/>
    </row>
    <row r="1323">
      <c r="A1323" s="25"/>
      <c r="B1323" s="50"/>
      <c r="C1323" s="56"/>
      <c r="D1323" s="120"/>
      <c r="E1323" s="53"/>
      <c r="H1323" s="106"/>
      <c r="I1323" s="72"/>
      <c r="J1323" s="21"/>
      <c r="K1323" s="21"/>
      <c r="L1323" s="21"/>
      <c r="M1323" s="22"/>
      <c r="N1323" s="22"/>
      <c r="O1323" s="22"/>
      <c r="P1323" s="22"/>
      <c r="Q1323" s="22"/>
      <c r="R1323" s="23"/>
      <c r="S1323" s="22"/>
      <c r="T1323" s="22"/>
      <c r="U1323" s="22"/>
      <c r="V1323" s="22"/>
      <c r="W1323" s="24"/>
      <c r="X1323" s="24"/>
      <c r="Y1323" s="22"/>
      <c r="Z1323" s="22"/>
      <c r="AA1323" s="22"/>
      <c r="AB1323" s="22"/>
      <c r="AC1323" s="22"/>
      <c r="AD1323" s="22"/>
      <c r="AE1323" s="22"/>
      <c r="AF1323" s="22"/>
      <c r="AG1323" s="22"/>
      <c r="AH1323" s="22"/>
      <c r="AI1323" s="22"/>
      <c r="AJ1323" s="22"/>
      <c r="AK1323" s="22"/>
      <c r="AL1323" s="22"/>
      <c r="AM1323" s="22"/>
      <c r="AN1323" s="22"/>
      <c r="AO1323" s="22"/>
      <c r="AP1323" s="22"/>
      <c r="AQ1323" s="22"/>
      <c r="AR1323" s="22"/>
      <c r="AS1323" s="22"/>
      <c r="AT1323" s="22"/>
      <c r="AU1323" s="22"/>
      <c r="AV1323" s="22"/>
      <c r="AW1323" s="22"/>
      <c r="AX1323" s="22"/>
      <c r="AY1323" s="22"/>
      <c r="AZ1323" s="22"/>
      <c r="BA1323" s="22"/>
      <c r="BB1323" s="22"/>
      <c r="BC1323" s="22"/>
      <c r="BD1323" s="22"/>
      <c r="BE1323" s="22"/>
      <c r="BF1323" s="22"/>
      <c r="BG1323" s="22"/>
      <c r="BH1323" s="22"/>
      <c r="BI1323" s="22"/>
    </row>
    <row r="1324">
      <c r="A1324" s="25"/>
      <c r="B1324" s="50"/>
      <c r="C1324" s="56"/>
      <c r="D1324" s="120"/>
      <c r="E1324" s="53"/>
      <c r="H1324" s="106"/>
      <c r="I1324" s="72"/>
      <c r="J1324" s="21"/>
      <c r="K1324" s="21"/>
      <c r="L1324" s="21"/>
      <c r="M1324" s="22"/>
      <c r="N1324" s="22"/>
      <c r="O1324" s="22"/>
      <c r="P1324" s="22"/>
      <c r="Q1324" s="22"/>
      <c r="R1324" s="23"/>
      <c r="S1324" s="22"/>
      <c r="T1324" s="22"/>
      <c r="U1324" s="22"/>
      <c r="V1324" s="22"/>
      <c r="W1324" s="24"/>
      <c r="X1324" s="24"/>
      <c r="Y1324" s="22"/>
      <c r="Z1324" s="22"/>
      <c r="AA1324" s="22"/>
      <c r="AB1324" s="22"/>
      <c r="AC1324" s="22"/>
      <c r="AD1324" s="22"/>
      <c r="AE1324" s="22"/>
      <c r="AF1324" s="22"/>
      <c r="AG1324" s="22"/>
      <c r="AH1324" s="22"/>
      <c r="AI1324" s="22"/>
      <c r="AJ1324" s="22"/>
      <c r="AK1324" s="22"/>
      <c r="AL1324" s="22"/>
      <c r="AM1324" s="22"/>
      <c r="AN1324" s="22"/>
      <c r="AO1324" s="22"/>
      <c r="AP1324" s="22"/>
      <c r="AQ1324" s="22"/>
      <c r="AR1324" s="22"/>
      <c r="AS1324" s="22"/>
      <c r="AT1324" s="22"/>
      <c r="AU1324" s="22"/>
      <c r="AV1324" s="22"/>
      <c r="AW1324" s="22"/>
      <c r="AX1324" s="22"/>
      <c r="AY1324" s="22"/>
      <c r="AZ1324" s="22"/>
      <c r="BA1324" s="22"/>
      <c r="BB1324" s="22"/>
      <c r="BC1324" s="22"/>
      <c r="BD1324" s="22"/>
      <c r="BE1324" s="22"/>
      <c r="BF1324" s="22"/>
      <c r="BG1324" s="22"/>
      <c r="BH1324" s="22"/>
      <c r="BI1324" s="22"/>
    </row>
    <row r="1325">
      <c r="A1325" s="25"/>
      <c r="B1325" s="50"/>
      <c r="C1325" s="56"/>
      <c r="D1325" s="120"/>
      <c r="E1325" s="53"/>
      <c r="H1325" s="106"/>
      <c r="I1325" s="72"/>
      <c r="J1325" s="21"/>
      <c r="K1325" s="21"/>
      <c r="L1325" s="21"/>
      <c r="M1325" s="22"/>
      <c r="N1325" s="22"/>
      <c r="O1325" s="22"/>
      <c r="P1325" s="22"/>
      <c r="Q1325" s="22"/>
      <c r="R1325" s="23"/>
      <c r="S1325" s="22"/>
      <c r="T1325" s="22"/>
      <c r="U1325" s="22"/>
      <c r="V1325" s="22"/>
      <c r="W1325" s="24"/>
      <c r="X1325" s="24"/>
      <c r="Y1325" s="22"/>
      <c r="Z1325" s="22"/>
      <c r="AA1325" s="22"/>
      <c r="AB1325" s="22"/>
      <c r="AC1325" s="22"/>
      <c r="AD1325" s="22"/>
      <c r="AE1325" s="22"/>
      <c r="AF1325" s="22"/>
      <c r="AG1325" s="22"/>
      <c r="AH1325" s="22"/>
      <c r="AI1325" s="22"/>
      <c r="AJ1325" s="22"/>
      <c r="AK1325" s="22"/>
      <c r="AL1325" s="22"/>
      <c r="AM1325" s="22"/>
      <c r="AN1325" s="22"/>
      <c r="AO1325" s="22"/>
      <c r="AP1325" s="22"/>
      <c r="AQ1325" s="22"/>
      <c r="AR1325" s="22"/>
      <c r="AS1325" s="22"/>
      <c r="AT1325" s="22"/>
      <c r="AU1325" s="22"/>
      <c r="AV1325" s="22"/>
      <c r="AW1325" s="22"/>
      <c r="AX1325" s="22"/>
      <c r="AY1325" s="22"/>
      <c r="AZ1325" s="22"/>
      <c r="BA1325" s="22"/>
      <c r="BB1325" s="22"/>
      <c r="BC1325" s="22"/>
      <c r="BD1325" s="22"/>
      <c r="BE1325" s="22"/>
      <c r="BF1325" s="22"/>
      <c r="BG1325" s="22"/>
      <c r="BH1325" s="22"/>
      <c r="BI1325" s="22"/>
    </row>
    <row r="1326">
      <c r="A1326" s="25"/>
      <c r="B1326" s="50"/>
      <c r="C1326" s="56"/>
      <c r="D1326" s="120"/>
      <c r="E1326" s="53"/>
      <c r="H1326" s="106"/>
      <c r="I1326" s="72"/>
      <c r="J1326" s="21"/>
      <c r="K1326" s="21"/>
      <c r="L1326" s="21"/>
      <c r="M1326" s="22"/>
      <c r="N1326" s="22"/>
      <c r="O1326" s="22"/>
      <c r="P1326" s="22"/>
      <c r="Q1326" s="22"/>
      <c r="R1326" s="23"/>
      <c r="S1326" s="22"/>
      <c r="T1326" s="22"/>
      <c r="U1326" s="22"/>
      <c r="V1326" s="22"/>
      <c r="W1326" s="24"/>
      <c r="X1326" s="24"/>
      <c r="Y1326" s="22"/>
      <c r="Z1326" s="22"/>
      <c r="AA1326" s="22"/>
      <c r="AB1326" s="22"/>
      <c r="AC1326" s="22"/>
      <c r="AD1326" s="22"/>
      <c r="AE1326" s="22"/>
      <c r="AF1326" s="22"/>
      <c r="AG1326" s="22"/>
      <c r="AH1326" s="22"/>
      <c r="AI1326" s="22"/>
      <c r="AJ1326" s="22"/>
      <c r="AK1326" s="22"/>
      <c r="AL1326" s="22"/>
      <c r="AM1326" s="22"/>
      <c r="AN1326" s="22"/>
      <c r="AO1326" s="22"/>
      <c r="AP1326" s="22"/>
      <c r="AQ1326" s="22"/>
      <c r="AR1326" s="22"/>
      <c r="AS1326" s="22"/>
      <c r="AT1326" s="22"/>
      <c r="AU1326" s="22"/>
      <c r="AV1326" s="22"/>
      <c r="AW1326" s="22"/>
      <c r="AX1326" s="22"/>
      <c r="AY1326" s="22"/>
      <c r="AZ1326" s="22"/>
      <c r="BA1326" s="22"/>
      <c r="BB1326" s="22"/>
      <c r="BC1326" s="22"/>
      <c r="BD1326" s="22"/>
      <c r="BE1326" s="22"/>
      <c r="BF1326" s="22"/>
      <c r="BG1326" s="22"/>
      <c r="BH1326" s="22"/>
      <c r="BI1326" s="22"/>
    </row>
    <row r="1327">
      <c r="A1327" s="25"/>
      <c r="B1327" s="50"/>
      <c r="C1327" s="56"/>
      <c r="D1327" s="120"/>
      <c r="E1327" s="53"/>
      <c r="H1327" s="106"/>
      <c r="I1327" s="72"/>
      <c r="J1327" s="21"/>
      <c r="K1327" s="21"/>
      <c r="L1327" s="21"/>
      <c r="M1327" s="22"/>
      <c r="N1327" s="22"/>
      <c r="O1327" s="22"/>
      <c r="P1327" s="22"/>
      <c r="Q1327" s="22"/>
      <c r="R1327" s="23"/>
      <c r="S1327" s="22"/>
      <c r="T1327" s="22"/>
      <c r="U1327" s="22"/>
      <c r="V1327" s="22"/>
      <c r="W1327" s="24"/>
      <c r="X1327" s="24"/>
      <c r="Y1327" s="22"/>
      <c r="Z1327" s="22"/>
      <c r="AA1327" s="22"/>
      <c r="AB1327" s="22"/>
      <c r="AC1327" s="22"/>
      <c r="AD1327" s="22"/>
      <c r="AE1327" s="22"/>
      <c r="AF1327" s="22"/>
      <c r="AG1327" s="22"/>
      <c r="AH1327" s="22"/>
      <c r="AI1327" s="22"/>
      <c r="AJ1327" s="22"/>
      <c r="AK1327" s="22"/>
      <c r="AL1327" s="22"/>
      <c r="AM1327" s="22"/>
      <c r="AN1327" s="22"/>
      <c r="AO1327" s="22"/>
      <c r="AP1327" s="22"/>
      <c r="AQ1327" s="22"/>
      <c r="AR1327" s="22"/>
      <c r="AS1327" s="22"/>
      <c r="AT1327" s="22"/>
      <c r="AU1327" s="22"/>
      <c r="AV1327" s="22"/>
      <c r="AW1327" s="22"/>
      <c r="AX1327" s="22"/>
      <c r="AY1327" s="22"/>
      <c r="AZ1327" s="22"/>
      <c r="BA1327" s="22"/>
      <c r="BB1327" s="22"/>
      <c r="BC1327" s="22"/>
      <c r="BD1327" s="22"/>
      <c r="BE1327" s="22"/>
      <c r="BF1327" s="22"/>
      <c r="BG1327" s="22"/>
      <c r="BH1327" s="22"/>
      <c r="BI1327" s="22"/>
    </row>
    <row r="1328">
      <c r="A1328" s="25"/>
      <c r="B1328" s="50"/>
      <c r="C1328" s="56"/>
      <c r="D1328" s="120"/>
      <c r="E1328" s="53"/>
      <c r="H1328" s="106"/>
      <c r="I1328" s="72"/>
      <c r="J1328" s="21"/>
      <c r="K1328" s="21"/>
      <c r="L1328" s="21"/>
      <c r="M1328" s="22"/>
      <c r="N1328" s="22"/>
      <c r="O1328" s="22"/>
      <c r="P1328" s="22"/>
      <c r="Q1328" s="22"/>
      <c r="R1328" s="23"/>
      <c r="S1328" s="22"/>
      <c r="T1328" s="22"/>
      <c r="U1328" s="22"/>
      <c r="V1328" s="22"/>
      <c r="W1328" s="24"/>
      <c r="X1328" s="24"/>
      <c r="Y1328" s="22"/>
      <c r="Z1328" s="22"/>
      <c r="AA1328" s="22"/>
      <c r="AB1328" s="22"/>
      <c r="AC1328" s="22"/>
      <c r="AD1328" s="22"/>
      <c r="AE1328" s="22"/>
      <c r="AF1328" s="22"/>
      <c r="AG1328" s="22"/>
      <c r="AH1328" s="22"/>
      <c r="AI1328" s="22"/>
      <c r="AJ1328" s="22"/>
      <c r="AK1328" s="22"/>
      <c r="AL1328" s="22"/>
      <c r="AM1328" s="22"/>
      <c r="AN1328" s="22"/>
      <c r="AO1328" s="22"/>
      <c r="AP1328" s="22"/>
      <c r="AQ1328" s="22"/>
      <c r="AR1328" s="22"/>
      <c r="AS1328" s="22"/>
      <c r="AT1328" s="22"/>
      <c r="AU1328" s="22"/>
      <c r="AV1328" s="22"/>
      <c r="AW1328" s="22"/>
      <c r="AX1328" s="22"/>
      <c r="AY1328" s="22"/>
      <c r="AZ1328" s="22"/>
      <c r="BA1328" s="22"/>
      <c r="BB1328" s="22"/>
      <c r="BC1328" s="22"/>
      <c r="BD1328" s="22"/>
      <c r="BE1328" s="22"/>
      <c r="BF1328" s="22"/>
      <c r="BG1328" s="22"/>
      <c r="BH1328" s="22"/>
      <c r="BI1328" s="22"/>
    </row>
    <row r="1329">
      <c r="A1329" s="25"/>
      <c r="B1329" s="50"/>
      <c r="C1329" s="56"/>
      <c r="D1329" s="120"/>
      <c r="E1329" s="53"/>
      <c r="H1329" s="106"/>
      <c r="I1329" s="72"/>
      <c r="J1329" s="21"/>
      <c r="K1329" s="21"/>
      <c r="L1329" s="21"/>
      <c r="M1329" s="22"/>
      <c r="N1329" s="22"/>
      <c r="O1329" s="22"/>
      <c r="P1329" s="22"/>
      <c r="Q1329" s="22"/>
      <c r="R1329" s="23"/>
      <c r="S1329" s="22"/>
      <c r="T1329" s="22"/>
      <c r="U1329" s="22"/>
      <c r="V1329" s="22"/>
      <c r="W1329" s="24"/>
      <c r="X1329" s="24"/>
      <c r="Y1329" s="22"/>
      <c r="Z1329" s="22"/>
      <c r="AA1329" s="22"/>
      <c r="AB1329" s="22"/>
      <c r="AC1329" s="22"/>
      <c r="AD1329" s="22"/>
      <c r="AE1329" s="22"/>
      <c r="AF1329" s="22"/>
      <c r="AG1329" s="22"/>
      <c r="AH1329" s="22"/>
      <c r="AI1329" s="22"/>
      <c r="AJ1329" s="22"/>
      <c r="AK1329" s="22"/>
      <c r="AL1329" s="22"/>
      <c r="AM1329" s="22"/>
      <c r="AN1329" s="22"/>
      <c r="AO1329" s="22"/>
      <c r="AP1329" s="22"/>
      <c r="AQ1329" s="22"/>
      <c r="AR1329" s="22"/>
      <c r="AS1329" s="22"/>
      <c r="AT1329" s="22"/>
      <c r="AU1329" s="22"/>
      <c r="AV1329" s="22"/>
      <c r="AW1329" s="22"/>
      <c r="AX1329" s="22"/>
      <c r="AY1329" s="22"/>
      <c r="AZ1329" s="22"/>
      <c r="BA1329" s="22"/>
      <c r="BB1329" s="22"/>
      <c r="BC1329" s="22"/>
      <c r="BD1329" s="22"/>
      <c r="BE1329" s="22"/>
      <c r="BF1329" s="22"/>
      <c r="BG1329" s="22"/>
      <c r="BH1329" s="22"/>
      <c r="BI1329" s="22"/>
    </row>
    <row r="1330">
      <c r="A1330" s="25"/>
      <c r="B1330" s="50"/>
      <c r="C1330" s="56"/>
      <c r="D1330" s="120"/>
      <c r="E1330" s="53"/>
      <c r="H1330" s="106"/>
      <c r="I1330" s="72"/>
      <c r="J1330" s="21"/>
      <c r="K1330" s="21"/>
      <c r="L1330" s="21"/>
      <c r="M1330" s="22"/>
      <c r="N1330" s="22"/>
      <c r="O1330" s="22"/>
      <c r="P1330" s="22"/>
      <c r="Q1330" s="22"/>
      <c r="R1330" s="23"/>
      <c r="S1330" s="22"/>
      <c r="T1330" s="22"/>
      <c r="U1330" s="22"/>
      <c r="V1330" s="22"/>
      <c r="W1330" s="24"/>
      <c r="X1330" s="24"/>
      <c r="Y1330" s="22"/>
      <c r="Z1330" s="22"/>
      <c r="AA1330" s="22"/>
      <c r="AB1330" s="22"/>
      <c r="AC1330" s="22"/>
      <c r="AD1330" s="22"/>
      <c r="AE1330" s="22"/>
      <c r="AF1330" s="22"/>
      <c r="AG1330" s="22"/>
      <c r="AH1330" s="22"/>
      <c r="AI1330" s="22"/>
      <c r="AJ1330" s="22"/>
      <c r="AK1330" s="22"/>
      <c r="AL1330" s="22"/>
      <c r="AM1330" s="22"/>
      <c r="AN1330" s="22"/>
      <c r="AO1330" s="22"/>
      <c r="AP1330" s="22"/>
      <c r="AQ1330" s="22"/>
      <c r="AR1330" s="22"/>
      <c r="AS1330" s="22"/>
      <c r="AT1330" s="22"/>
      <c r="AU1330" s="22"/>
      <c r="AV1330" s="22"/>
      <c r="AW1330" s="22"/>
      <c r="AX1330" s="22"/>
      <c r="AY1330" s="22"/>
      <c r="AZ1330" s="22"/>
      <c r="BA1330" s="22"/>
      <c r="BB1330" s="22"/>
      <c r="BC1330" s="22"/>
      <c r="BD1330" s="22"/>
      <c r="BE1330" s="22"/>
      <c r="BF1330" s="22"/>
      <c r="BG1330" s="22"/>
      <c r="BH1330" s="22"/>
      <c r="BI1330" s="22"/>
    </row>
    <row r="1331">
      <c r="A1331" s="25"/>
      <c r="B1331" s="50"/>
      <c r="C1331" s="56"/>
      <c r="D1331" s="120"/>
      <c r="E1331" s="53"/>
      <c r="H1331" s="106"/>
      <c r="I1331" s="72"/>
      <c r="J1331" s="21"/>
      <c r="K1331" s="21"/>
      <c r="L1331" s="21"/>
      <c r="M1331" s="22"/>
      <c r="N1331" s="22"/>
      <c r="O1331" s="22"/>
      <c r="P1331" s="22"/>
      <c r="Q1331" s="22"/>
      <c r="R1331" s="23"/>
      <c r="S1331" s="22"/>
      <c r="T1331" s="22"/>
      <c r="U1331" s="22"/>
      <c r="V1331" s="22"/>
      <c r="W1331" s="24"/>
      <c r="X1331" s="24"/>
      <c r="Y1331" s="22"/>
      <c r="Z1331" s="22"/>
      <c r="AA1331" s="22"/>
      <c r="AB1331" s="22"/>
      <c r="AC1331" s="22"/>
      <c r="AD1331" s="22"/>
      <c r="AE1331" s="22"/>
      <c r="AF1331" s="22"/>
      <c r="AG1331" s="22"/>
      <c r="AH1331" s="22"/>
      <c r="AI1331" s="22"/>
      <c r="AJ1331" s="22"/>
      <c r="AK1331" s="22"/>
      <c r="AL1331" s="22"/>
      <c r="AM1331" s="22"/>
      <c r="AN1331" s="22"/>
      <c r="AO1331" s="22"/>
      <c r="AP1331" s="22"/>
      <c r="AQ1331" s="22"/>
      <c r="AR1331" s="22"/>
      <c r="AS1331" s="22"/>
      <c r="AT1331" s="22"/>
      <c r="AU1331" s="22"/>
      <c r="AV1331" s="22"/>
      <c r="AW1331" s="22"/>
      <c r="AX1331" s="22"/>
      <c r="AY1331" s="22"/>
      <c r="AZ1331" s="22"/>
      <c r="BA1331" s="22"/>
      <c r="BB1331" s="22"/>
      <c r="BC1331" s="22"/>
      <c r="BD1331" s="22"/>
      <c r="BE1331" s="22"/>
      <c r="BF1331" s="22"/>
      <c r="BG1331" s="22"/>
      <c r="BH1331" s="22"/>
      <c r="BI1331" s="22"/>
    </row>
    <row r="1332">
      <c r="A1332" s="25"/>
      <c r="B1332" s="50"/>
      <c r="C1332" s="56"/>
      <c r="D1332" s="120"/>
      <c r="E1332" s="53"/>
      <c r="H1332" s="106"/>
      <c r="I1332" s="72"/>
      <c r="J1332" s="21"/>
      <c r="K1332" s="21"/>
      <c r="L1332" s="21"/>
      <c r="M1332" s="22"/>
      <c r="N1332" s="22"/>
      <c r="O1332" s="22"/>
      <c r="P1332" s="22"/>
      <c r="Q1332" s="22"/>
      <c r="R1332" s="23"/>
      <c r="S1332" s="22"/>
      <c r="T1332" s="22"/>
      <c r="U1332" s="22"/>
      <c r="V1332" s="22"/>
      <c r="W1332" s="24"/>
      <c r="X1332" s="24"/>
      <c r="Y1332" s="22"/>
      <c r="Z1332" s="22"/>
      <c r="AA1332" s="22"/>
      <c r="AB1332" s="22"/>
      <c r="AC1332" s="22"/>
      <c r="AD1332" s="22"/>
      <c r="AE1332" s="22"/>
      <c r="AF1332" s="22"/>
      <c r="AG1332" s="22"/>
      <c r="AH1332" s="22"/>
      <c r="AI1332" s="22"/>
      <c r="AJ1332" s="22"/>
      <c r="AK1332" s="22"/>
      <c r="AL1332" s="22"/>
      <c r="AM1332" s="22"/>
      <c r="AN1332" s="22"/>
      <c r="AO1332" s="22"/>
      <c r="AP1332" s="22"/>
      <c r="AQ1332" s="22"/>
      <c r="AR1332" s="22"/>
      <c r="AS1332" s="22"/>
      <c r="AT1332" s="22"/>
      <c r="AU1332" s="22"/>
      <c r="AV1332" s="22"/>
      <c r="AW1332" s="22"/>
      <c r="AX1332" s="22"/>
      <c r="AY1332" s="22"/>
      <c r="AZ1332" s="22"/>
      <c r="BA1332" s="22"/>
      <c r="BB1332" s="22"/>
      <c r="BC1332" s="22"/>
      <c r="BD1332" s="22"/>
      <c r="BE1332" s="22"/>
      <c r="BF1332" s="22"/>
      <c r="BG1332" s="22"/>
      <c r="BH1332" s="22"/>
      <c r="BI1332" s="22"/>
    </row>
    <row r="1333">
      <c r="A1333" s="25"/>
      <c r="B1333" s="50"/>
      <c r="C1333" s="56"/>
      <c r="D1333" s="120"/>
      <c r="E1333" s="53"/>
      <c r="H1333" s="106"/>
      <c r="I1333" s="72"/>
      <c r="J1333" s="21"/>
      <c r="K1333" s="21"/>
      <c r="L1333" s="21"/>
      <c r="M1333" s="22"/>
      <c r="N1333" s="22"/>
      <c r="O1333" s="22"/>
      <c r="P1333" s="22"/>
      <c r="Q1333" s="22"/>
      <c r="R1333" s="23"/>
      <c r="S1333" s="22"/>
      <c r="T1333" s="22"/>
      <c r="U1333" s="22"/>
      <c r="V1333" s="22"/>
      <c r="W1333" s="24"/>
      <c r="X1333" s="24"/>
      <c r="Y1333" s="22"/>
      <c r="Z1333" s="22"/>
      <c r="AA1333" s="22"/>
      <c r="AB1333" s="22"/>
      <c r="AC1333" s="22"/>
      <c r="AD1333" s="22"/>
      <c r="AE1333" s="22"/>
      <c r="AF1333" s="22"/>
      <c r="AG1333" s="22"/>
      <c r="AH1333" s="22"/>
      <c r="AI1333" s="22"/>
      <c r="AJ1333" s="22"/>
      <c r="AK1333" s="22"/>
      <c r="AL1333" s="22"/>
      <c r="AM1333" s="22"/>
      <c r="AN1333" s="22"/>
      <c r="AO1333" s="22"/>
      <c r="AP1333" s="22"/>
      <c r="AQ1333" s="22"/>
      <c r="AR1333" s="22"/>
      <c r="AS1333" s="22"/>
      <c r="AT1333" s="22"/>
      <c r="AU1333" s="22"/>
      <c r="AV1333" s="22"/>
      <c r="AW1333" s="22"/>
      <c r="AX1333" s="22"/>
      <c r="AY1333" s="22"/>
      <c r="AZ1333" s="22"/>
      <c r="BA1333" s="22"/>
      <c r="BB1333" s="22"/>
      <c r="BC1333" s="22"/>
      <c r="BD1333" s="22"/>
      <c r="BE1333" s="22"/>
      <c r="BF1333" s="22"/>
      <c r="BG1333" s="22"/>
      <c r="BH1333" s="22"/>
      <c r="BI1333" s="22"/>
    </row>
    <row r="1334">
      <c r="A1334" s="25"/>
      <c r="B1334" s="50"/>
      <c r="C1334" s="56"/>
      <c r="D1334" s="120"/>
      <c r="E1334" s="53"/>
      <c r="H1334" s="106"/>
      <c r="I1334" s="72"/>
      <c r="J1334" s="21"/>
      <c r="K1334" s="21"/>
      <c r="L1334" s="21"/>
      <c r="M1334" s="22"/>
      <c r="N1334" s="22"/>
      <c r="O1334" s="22"/>
      <c r="P1334" s="22"/>
      <c r="Q1334" s="22"/>
      <c r="R1334" s="23"/>
      <c r="S1334" s="22"/>
      <c r="T1334" s="22"/>
      <c r="U1334" s="22"/>
      <c r="V1334" s="22"/>
      <c r="W1334" s="24"/>
      <c r="X1334" s="24"/>
      <c r="Y1334" s="22"/>
      <c r="Z1334" s="22"/>
      <c r="AA1334" s="22"/>
      <c r="AB1334" s="22"/>
      <c r="AC1334" s="22"/>
      <c r="AD1334" s="22"/>
      <c r="AE1334" s="22"/>
      <c r="AF1334" s="22"/>
      <c r="AG1334" s="22"/>
      <c r="AH1334" s="22"/>
      <c r="AI1334" s="22"/>
      <c r="AJ1334" s="22"/>
      <c r="AK1334" s="22"/>
      <c r="AL1334" s="22"/>
      <c r="AM1334" s="22"/>
      <c r="AN1334" s="22"/>
      <c r="AO1334" s="22"/>
      <c r="AP1334" s="22"/>
      <c r="AQ1334" s="22"/>
      <c r="AR1334" s="22"/>
      <c r="AS1334" s="22"/>
      <c r="AT1334" s="22"/>
      <c r="AU1334" s="22"/>
      <c r="AV1334" s="22"/>
      <c r="AW1334" s="22"/>
      <c r="AX1334" s="22"/>
      <c r="AY1334" s="22"/>
      <c r="AZ1334" s="22"/>
      <c r="BA1334" s="22"/>
      <c r="BB1334" s="22"/>
      <c r="BC1334" s="22"/>
      <c r="BD1334" s="22"/>
      <c r="BE1334" s="22"/>
      <c r="BF1334" s="22"/>
      <c r="BG1334" s="22"/>
      <c r="BH1334" s="22"/>
      <c r="BI1334" s="22"/>
    </row>
    <row r="1335">
      <c r="A1335" s="25"/>
      <c r="B1335" s="50"/>
      <c r="C1335" s="56"/>
      <c r="D1335" s="120"/>
      <c r="E1335" s="53"/>
      <c r="H1335" s="106"/>
      <c r="I1335" s="72"/>
      <c r="J1335" s="21"/>
      <c r="K1335" s="21"/>
      <c r="L1335" s="21"/>
      <c r="M1335" s="22"/>
      <c r="N1335" s="22"/>
      <c r="O1335" s="22"/>
      <c r="P1335" s="22"/>
      <c r="Q1335" s="22"/>
      <c r="R1335" s="23"/>
      <c r="S1335" s="22"/>
      <c r="T1335" s="22"/>
      <c r="U1335" s="22"/>
      <c r="V1335" s="22"/>
      <c r="W1335" s="24"/>
      <c r="X1335" s="24"/>
      <c r="Y1335" s="22"/>
      <c r="Z1335" s="22"/>
      <c r="AA1335" s="22"/>
      <c r="AB1335" s="22"/>
      <c r="AC1335" s="22"/>
      <c r="AD1335" s="22"/>
      <c r="AE1335" s="22"/>
      <c r="AF1335" s="22"/>
      <c r="AG1335" s="22"/>
      <c r="AH1335" s="22"/>
      <c r="AI1335" s="22"/>
      <c r="AJ1335" s="22"/>
      <c r="AK1335" s="22"/>
      <c r="AL1335" s="22"/>
      <c r="AM1335" s="22"/>
      <c r="AN1335" s="22"/>
      <c r="AO1335" s="22"/>
      <c r="AP1335" s="22"/>
      <c r="AQ1335" s="22"/>
      <c r="AR1335" s="22"/>
      <c r="AS1335" s="22"/>
      <c r="AT1335" s="22"/>
      <c r="AU1335" s="22"/>
      <c r="AV1335" s="22"/>
      <c r="AW1335" s="22"/>
      <c r="AX1335" s="22"/>
      <c r="AY1335" s="22"/>
      <c r="AZ1335" s="22"/>
      <c r="BA1335" s="22"/>
      <c r="BB1335" s="22"/>
      <c r="BC1335" s="22"/>
      <c r="BD1335" s="22"/>
      <c r="BE1335" s="22"/>
      <c r="BF1335" s="22"/>
      <c r="BG1335" s="22"/>
      <c r="BH1335" s="22"/>
      <c r="BI1335" s="22"/>
    </row>
    <row r="1336">
      <c r="A1336" s="25"/>
      <c r="B1336" s="50"/>
      <c r="C1336" s="56"/>
      <c r="D1336" s="120"/>
      <c r="E1336" s="53"/>
      <c r="H1336" s="106"/>
      <c r="I1336" s="72"/>
      <c r="J1336" s="21"/>
      <c r="K1336" s="21"/>
      <c r="L1336" s="21"/>
      <c r="M1336" s="22"/>
      <c r="N1336" s="22"/>
      <c r="O1336" s="22"/>
      <c r="P1336" s="22"/>
      <c r="Q1336" s="22"/>
      <c r="R1336" s="23"/>
      <c r="S1336" s="22"/>
      <c r="T1336" s="22"/>
      <c r="U1336" s="22"/>
      <c r="V1336" s="22"/>
      <c r="W1336" s="24"/>
      <c r="X1336" s="24"/>
      <c r="Y1336" s="22"/>
      <c r="Z1336" s="22"/>
      <c r="AA1336" s="22"/>
      <c r="AB1336" s="22"/>
      <c r="AC1336" s="22"/>
      <c r="AD1336" s="22"/>
      <c r="AE1336" s="22"/>
      <c r="AF1336" s="22"/>
      <c r="AG1336" s="22"/>
      <c r="AH1336" s="22"/>
      <c r="AI1336" s="22"/>
      <c r="AJ1336" s="22"/>
      <c r="AK1336" s="22"/>
      <c r="AL1336" s="22"/>
      <c r="AM1336" s="22"/>
      <c r="AN1336" s="22"/>
      <c r="AO1336" s="22"/>
      <c r="AP1336" s="22"/>
      <c r="AQ1336" s="22"/>
      <c r="AR1336" s="22"/>
      <c r="AS1336" s="22"/>
      <c r="AT1336" s="22"/>
      <c r="AU1336" s="22"/>
      <c r="AV1336" s="22"/>
      <c r="AW1336" s="22"/>
      <c r="AX1336" s="22"/>
      <c r="AY1336" s="22"/>
      <c r="AZ1336" s="22"/>
      <c r="BA1336" s="22"/>
      <c r="BB1336" s="22"/>
      <c r="BC1336" s="22"/>
      <c r="BD1336" s="22"/>
      <c r="BE1336" s="22"/>
      <c r="BF1336" s="22"/>
      <c r="BG1336" s="22"/>
      <c r="BH1336" s="22"/>
      <c r="BI1336" s="22"/>
    </row>
    <row r="1337">
      <c r="A1337" s="25"/>
      <c r="B1337" s="50"/>
      <c r="C1337" s="56"/>
      <c r="D1337" s="120"/>
      <c r="E1337" s="53"/>
      <c r="H1337" s="106"/>
      <c r="I1337" s="72"/>
      <c r="J1337" s="21"/>
      <c r="K1337" s="21"/>
      <c r="L1337" s="21"/>
      <c r="M1337" s="22"/>
      <c r="N1337" s="22"/>
      <c r="O1337" s="22"/>
      <c r="P1337" s="22"/>
      <c r="Q1337" s="22"/>
      <c r="R1337" s="23"/>
      <c r="S1337" s="22"/>
      <c r="T1337" s="22"/>
      <c r="U1337" s="22"/>
      <c r="V1337" s="22"/>
      <c r="W1337" s="24"/>
      <c r="X1337" s="24"/>
      <c r="Y1337" s="22"/>
      <c r="Z1337" s="22"/>
      <c r="AA1337" s="22"/>
      <c r="AB1337" s="22"/>
      <c r="AC1337" s="22"/>
      <c r="AD1337" s="22"/>
      <c r="AE1337" s="22"/>
      <c r="AF1337" s="22"/>
      <c r="AG1337" s="22"/>
      <c r="AH1337" s="22"/>
      <c r="AI1337" s="22"/>
      <c r="AJ1337" s="22"/>
      <c r="AK1337" s="22"/>
      <c r="AL1337" s="22"/>
      <c r="AM1337" s="22"/>
      <c r="AN1337" s="22"/>
      <c r="AO1337" s="22"/>
      <c r="AP1337" s="22"/>
      <c r="AQ1337" s="22"/>
      <c r="AR1337" s="22"/>
      <c r="AS1337" s="22"/>
      <c r="AT1337" s="22"/>
      <c r="AU1337" s="22"/>
      <c r="AV1337" s="22"/>
      <c r="AW1337" s="22"/>
      <c r="AX1337" s="22"/>
      <c r="AY1337" s="22"/>
      <c r="AZ1337" s="22"/>
      <c r="BA1337" s="22"/>
      <c r="BB1337" s="22"/>
      <c r="BC1337" s="22"/>
      <c r="BD1337" s="22"/>
      <c r="BE1337" s="22"/>
      <c r="BF1337" s="22"/>
      <c r="BG1337" s="22"/>
      <c r="BH1337" s="22"/>
      <c r="BI1337" s="22"/>
    </row>
    <row r="1338">
      <c r="A1338" s="25"/>
      <c r="B1338" s="50"/>
      <c r="C1338" s="56"/>
      <c r="D1338" s="120"/>
      <c r="E1338" s="53"/>
      <c r="H1338" s="106"/>
      <c r="I1338" s="72"/>
      <c r="J1338" s="21"/>
      <c r="K1338" s="21"/>
      <c r="L1338" s="21"/>
      <c r="M1338" s="22"/>
      <c r="N1338" s="22"/>
      <c r="O1338" s="22"/>
      <c r="P1338" s="22"/>
      <c r="Q1338" s="22"/>
      <c r="R1338" s="23"/>
      <c r="S1338" s="22"/>
      <c r="T1338" s="22"/>
      <c r="U1338" s="22"/>
      <c r="V1338" s="22"/>
      <c r="W1338" s="24"/>
      <c r="X1338" s="24"/>
      <c r="Y1338" s="22"/>
      <c r="Z1338" s="22"/>
      <c r="AA1338" s="22"/>
      <c r="AB1338" s="22"/>
      <c r="AC1338" s="22"/>
      <c r="AD1338" s="22"/>
      <c r="AE1338" s="22"/>
      <c r="AF1338" s="22"/>
      <c r="AG1338" s="22"/>
      <c r="AH1338" s="22"/>
      <c r="AI1338" s="22"/>
      <c r="AJ1338" s="22"/>
      <c r="AK1338" s="22"/>
      <c r="AL1338" s="22"/>
      <c r="AM1338" s="22"/>
      <c r="AN1338" s="22"/>
      <c r="AO1338" s="22"/>
      <c r="AP1338" s="22"/>
      <c r="AQ1338" s="22"/>
      <c r="AR1338" s="22"/>
      <c r="AS1338" s="22"/>
      <c r="AT1338" s="22"/>
      <c r="AU1338" s="22"/>
      <c r="AV1338" s="22"/>
      <c r="AW1338" s="22"/>
      <c r="AX1338" s="22"/>
      <c r="AY1338" s="22"/>
      <c r="AZ1338" s="22"/>
      <c r="BA1338" s="22"/>
      <c r="BB1338" s="22"/>
      <c r="BC1338" s="22"/>
      <c r="BD1338" s="22"/>
      <c r="BE1338" s="22"/>
      <c r="BF1338" s="22"/>
      <c r="BG1338" s="22"/>
      <c r="BH1338" s="22"/>
      <c r="BI1338" s="22"/>
    </row>
    <row r="1339">
      <c r="A1339" s="25"/>
      <c r="B1339" s="50"/>
      <c r="C1339" s="56"/>
      <c r="D1339" s="120"/>
      <c r="E1339" s="53"/>
      <c r="H1339" s="106"/>
      <c r="I1339" s="72"/>
      <c r="J1339" s="21"/>
      <c r="K1339" s="21"/>
      <c r="L1339" s="21"/>
      <c r="M1339" s="22"/>
      <c r="N1339" s="22"/>
      <c r="O1339" s="22"/>
      <c r="P1339" s="22"/>
      <c r="Q1339" s="22"/>
      <c r="R1339" s="23"/>
      <c r="S1339" s="22"/>
      <c r="T1339" s="22"/>
      <c r="U1339" s="22"/>
      <c r="V1339" s="22"/>
      <c r="W1339" s="24"/>
      <c r="X1339" s="24"/>
      <c r="Y1339" s="22"/>
      <c r="Z1339" s="22"/>
      <c r="AA1339" s="22"/>
      <c r="AB1339" s="22"/>
      <c r="AC1339" s="22"/>
      <c r="AD1339" s="22"/>
      <c r="AE1339" s="22"/>
      <c r="AF1339" s="22"/>
      <c r="AG1339" s="22"/>
      <c r="AH1339" s="22"/>
      <c r="AI1339" s="22"/>
      <c r="AJ1339" s="22"/>
      <c r="AK1339" s="22"/>
      <c r="AL1339" s="22"/>
      <c r="AM1339" s="22"/>
      <c r="AN1339" s="22"/>
      <c r="AO1339" s="22"/>
      <c r="AP1339" s="22"/>
      <c r="AQ1339" s="22"/>
      <c r="AR1339" s="22"/>
      <c r="AS1339" s="22"/>
      <c r="AT1339" s="22"/>
      <c r="AU1339" s="22"/>
      <c r="AV1339" s="22"/>
      <c r="AW1339" s="22"/>
      <c r="AX1339" s="22"/>
      <c r="AY1339" s="22"/>
      <c r="AZ1339" s="22"/>
      <c r="BA1339" s="22"/>
      <c r="BB1339" s="22"/>
      <c r="BC1339" s="22"/>
      <c r="BD1339" s="22"/>
      <c r="BE1339" s="22"/>
      <c r="BF1339" s="22"/>
      <c r="BG1339" s="22"/>
      <c r="BH1339" s="22"/>
      <c r="BI1339" s="22"/>
    </row>
    <row r="1340">
      <c r="A1340" s="25"/>
      <c r="B1340" s="50"/>
      <c r="C1340" s="56"/>
      <c r="D1340" s="120"/>
      <c r="E1340" s="53"/>
      <c r="H1340" s="106"/>
      <c r="I1340" s="72"/>
      <c r="J1340" s="21"/>
      <c r="K1340" s="21"/>
      <c r="L1340" s="21"/>
      <c r="M1340" s="22"/>
      <c r="N1340" s="22"/>
      <c r="O1340" s="22"/>
      <c r="P1340" s="22"/>
      <c r="Q1340" s="22"/>
      <c r="R1340" s="23"/>
      <c r="S1340" s="22"/>
      <c r="T1340" s="22"/>
      <c r="U1340" s="22"/>
      <c r="V1340" s="22"/>
      <c r="W1340" s="24"/>
      <c r="X1340" s="24"/>
      <c r="Y1340" s="22"/>
      <c r="Z1340" s="22"/>
      <c r="AA1340" s="22"/>
      <c r="AB1340" s="22"/>
      <c r="AC1340" s="22"/>
      <c r="AD1340" s="22"/>
      <c r="AE1340" s="22"/>
      <c r="AF1340" s="22"/>
      <c r="AG1340" s="22"/>
      <c r="AH1340" s="22"/>
      <c r="AI1340" s="22"/>
      <c r="AJ1340" s="22"/>
      <c r="AK1340" s="22"/>
      <c r="AL1340" s="22"/>
      <c r="AM1340" s="22"/>
      <c r="AN1340" s="22"/>
      <c r="AO1340" s="22"/>
      <c r="AP1340" s="22"/>
      <c r="AQ1340" s="22"/>
      <c r="AR1340" s="22"/>
      <c r="AS1340" s="22"/>
      <c r="AT1340" s="22"/>
      <c r="AU1340" s="22"/>
      <c r="AV1340" s="22"/>
      <c r="AW1340" s="22"/>
      <c r="AX1340" s="22"/>
      <c r="AY1340" s="22"/>
      <c r="AZ1340" s="22"/>
      <c r="BA1340" s="22"/>
      <c r="BB1340" s="22"/>
      <c r="BC1340" s="22"/>
      <c r="BD1340" s="22"/>
      <c r="BE1340" s="22"/>
      <c r="BF1340" s="22"/>
      <c r="BG1340" s="22"/>
      <c r="BH1340" s="22"/>
      <c r="BI1340" s="22"/>
    </row>
    <row r="1341">
      <c r="A1341" s="25"/>
      <c r="B1341" s="50"/>
      <c r="C1341" s="56"/>
      <c r="D1341" s="120"/>
      <c r="E1341" s="53"/>
      <c r="H1341" s="106"/>
      <c r="I1341" s="72"/>
      <c r="J1341" s="21"/>
      <c r="K1341" s="21"/>
      <c r="L1341" s="21"/>
      <c r="M1341" s="22"/>
      <c r="N1341" s="22"/>
      <c r="O1341" s="22"/>
      <c r="P1341" s="22"/>
      <c r="Q1341" s="22"/>
      <c r="R1341" s="23"/>
      <c r="S1341" s="22"/>
      <c r="T1341" s="22"/>
      <c r="U1341" s="22"/>
      <c r="V1341" s="22"/>
      <c r="W1341" s="24"/>
      <c r="X1341" s="24"/>
      <c r="Y1341" s="22"/>
      <c r="Z1341" s="22"/>
      <c r="AA1341" s="22"/>
      <c r="AB1341" s="22"/>
      <c r="AC1341" s="22"/>
      <c r="AD1341" s="22"/>
      <c r="AE1341" s="22"/>
      <c r="AF1341" s="22"/>
      <c r="AG1341" s="22"/>
      <c r="AH1341" s="22"/>
      <c r="AI1341" s="22"/>
      <c r="AJ1341" s="22"/>
      <c r="AK1341" s="22"/>
      <c r="AL1341" s="22"/>
      <c r="AM1341" s="22"/>
      <c r="AN1341" s="22"/>
      <c r="AO1341" s="22"/>
      <c r="AP1341" s="22"/>
      <c r="AQ1341" s="22"/>
      <c r="AR1341" s="22"/>
      <c r="AS1341" s="22"/>
      <c r="AT1341" s="22"/>
      <c r="AU1341" s="22"/>
      <c r="AV1341" s="22"/>
      <c r="AW1341" s="22"/>
      <c r="AX1341" s="22"/>
      <c r="AY1341" s="22"/>
      <c r="AZ1341" s="22"/>
      <c r="BA1341" s="22"/>
      <c r="BB1341" s="22"/>
      <c r="BC1341" s="22"/>
      <c r="BD1341" s="22"/>
      <c r="BE1341" s="22"/>
      <c r="BF1341" s="22"/>
      <c r="BG1341" s="22"/>
      <c r="BH1341" s="22"/>
      <c r="BI1341" s="22"/>
    </row>
    <row r="1342">
      <c r="A1342" s="25"/>
      <c r="B1342" s="50"/>
      <c r="C1342" s="56"/>
      <c r="D1342" s="120"/>
      <c r="E1342" s="53"/>
      <c r="H1342" s="106"/>
      <c r="I1342" s="72"/>
      <c r="J1342" s="21"/>
      <c r="K1342" s="21"/>
      <c r="L1342" s="21"/>
      <c r="M1342" s="22"/>
      <c r="N1342" s="22"/>
      <c r="O1342" s="22"/>
      <c r="P1342" s="22"/>
      <c r="Q1342" s="22"/>
      <c r="R1342" s="23"/>
      <c r="S1342" s="22"/>
      <c r="T1342" s="22"/>
      <c r="U1342" s="22"/>
      <c r="V1342" s="22"/>
      <c r="W1342" s="24"/>
      <c r="X1342" s="24"/>
      <c r="Y1342" s="22"/>
      <c r="Z1342" s="22"/>
      <c r="AA1342" s="22"/>
      <c r="AB1342" s="22"/>
      <c r="AC1342" s="22"/>
      <c r="AD1342" s="22"/>
      <c r="AE1342" s="22"/>
      <c r="AF1342" s="22"/>
      <c r="AG1342" s="22"/>
      <c r="AH1342" s="22"/>
      <c r="AI1342" s="22"/>
      <c r="AJ1342" s="22"/>
      <c r="AK1342" s="22"/>
      <c r="AL1342" s="22"/>
      <c r="AM1342" s="22"/>
      <c r="AN1342" s="22"/>
      <c r="AO1342" s="22"/>
      <c r="AP1342" s="22"/>
      <c r="AQ1342" s="22"/>
      <c r="AR1342" s="22"/>
      <c r="AS1342" s="22"/>
      <c r="AT1342" s="22"/>
      <c r="AU1342" s="22"/>
      <c r="AV1342" s="22"/>
      <c r="AW1342" s="22"/>
      <c r="AX1342" s="22"/>
      <c r="AY1342" s="22"/>
      <c r="AZ1342" s="22"/>
      <c r="BA1342" s="22"/>
      <c r="BB1342" s="22"/>
      <c r="BC1342" s="22"/>
      <c r="BD1342" s="22"/>
      <c r="BE1342" s="22"/>
      <c r="BF1342" s="22"/>
      <c r="BG1342" s="22"/>
      <c r="BH1342" s="22"/>
      <c r="BI1342" s="22"/>
    </row>
    <row r="1343">
      <c r="A1343" s="25"/>
      <c r="B1343" s="50"/>
      <c r="C1343" s="56"/>
      <c r="D1343" s="120"/>
      <c r="E1343" s="53"/>
      <c r="H1343" s="106"/>
      <c r="I1343" s="72"/>
      <c r="J1343" s="21"/>
      <c r="K1343" s="21"/>
      <c r="L1343" s="21"/>
      <c r="M1343" s="22"/>
      <c r="N1343" s="22"/>
      <c r="O1343" s="22"/>
      <c r="P1343" s="22"/>
      <c r="Q1343" s="22"/>
      <c r="R1343" s="23"/>
      <c r="S1343" s="22"/>
      <c r="T1343" s="22"/>
      <c r="U1343" s="22"/>
      <c r="V1343" s="22"/>
      <c r="W1343" s="24"/>
      <c r="X1343" s="24"/>
      <c r="Y1343" s="22"/>
      <c r="Z1343" s="22"/>
      <c r="AA1343" s="22"/>
      <c r="AB1343" s="22"/>
      <c r="AC1343" s="22"/>
      <c r="AD1343" s="22"/>
      <c r="AE1343" s="22"/>
      <c r="AF1343" s="22"/>
      <c r="AG1343" s="22"/>
      <c r="AH1343" s="22"/>
      <c r="AI1343" s="22"/>
      <c r="AJ1343" s="22"/>
      <c r="AK1343" s="22"/>
      <c r="AL1343" s="22"/>
      <c r="AM1343" s="22"/>
      <c r="AN1343" s="22"/>
      <c r="AO1343" s="22"/>
      <c r="AP1343" s="22"/>
      <c r="AQ1343" s="22"/>
      <c r="AR1343" s="22"/>
      <c r="AS1343" s="22"/>
      <c r="AT1343" s="22"/>
      <c r="AU1343" s="22"/>
      <c r="AV1343" s="22"/>
      <c r="AW1343" s="22"/>
      <c r="AX1343" s="22"/>
      <c r="AY1343" s="22"/>
      <c r="AZ1343" s="22"/>
      <c r="BA1343" s="22"/>
      <c r="BB1343" s="22"/>
      <c r="BC1343" s="22"/>
      <c r="BD1343" s="22"/>
      <c r="BE1343" s="22"/>
      <c r="BF1343" s="22"/>
      <c r="BG1343" s="22"/>
      <c r="BH1343" s="22"/>
      <c r="BI1343" s="22"/>
    </row>
    <row r="1344">
      <c r="A1344" s="25"/>
      <c r="B1344" s="50"/>
      <c r="C1344" s="56"/>
      <c r="D1344" s="120"/>
      <c r="E1344" s="53"/>
      <c r="H1344" s="106"/>
      <c r="I1344" s="72"/>
      <c r="J1344" s="21"/>
      <c r="K1344" s="21"/>
      <c r="L1344" s="21"/>
      <c r="M1344" s="22"/>
      <c r="N1344" s="22"/>
      <c r="O1344" s="22"/>
      <c r="P1344" s="22"/>
      <c r="Q1344" s="22"/>
      <c r="R1344" s="23"/>
      <c r="S1344" s="22"/>
      <c r="T1344" s="22"/>
      <c r="U1344" s="22"/>
      <c r="V1344" s="22"/>
      <c r="W1344" s="24"/>
      <c r="X1344" s="24"/>
      <c r="Y1344" s="22"/>
      <c r="Z1344" s="22"/>
      <c r="AA1344" s="22"/>
      <c r="AB1344" s="22"/>
      <c r="AC1344" s="22"/>
      <c r="AD1344" s="22"/>
      <c r="AE1344" s="22"/>
      <c r="AF1344" s="22"/>
      <c r="AG1344" s="22"/>
      <c r="AH1344" s="22"/>
      <c r="AI1344" s="22"/>
      <c r="AJ1344" s="22"/>
      <c r="AK1344" s="22"/>
      <c r="AL1344" s="22"/>
      <c r="AM1344" s="22"/>
      <c r="AN1344" s="22"/>
      <c r="AO1344" s="22"/>
      <c r="AP1344" s="22"/>
      <c r="AQ1344" s="22"/>
      <c r="AR1344" s="22"/>
      <c r="AS1344" s="22"/>
      <c r="AT1344" s="22"/>
      <c r="AU1344" s="22"/>
      <c r="AV1344" s="22"/>
      <c r="AW1344" s="22"/>
      <c r="AX1344" s="22"/>
      <c r="AY1344" s="22"/>
      <c r="AZ1344" s="22"/>
      <c r="BA1344" s="22"/>
      <c r="BB1344" s="22"/>
      <c r="BC1344" s="22"/>
      <c r="BD1344" s="22"/>
      <c r="BE1344" s="22"/>
      <c r="BF1344" s="22"/>
      <c r="BG1344" s="22"/>
      <c r="BH1344" s="22"/>
      <c r="BI1344" s="22"/>
    </row>
    <row r="1345">
      <c r="A1345" s="25"/>
      <c r="B1345" s="50"/>
      <c r="C1345" s="56"/>
      <c r="D1345" s="120"/>
      <c r="E1345" s="53"/>
      <c r="H1345" s="106"/>
      <c r="I1345" s="72"/>
      <c r="J1345" s="21"/>
      <c r="K1345" s="21"/>
      <c r="L1345" s="21"/>
      <c r="M1345" s="22"/>
      <c r="N1345" s="22"/>
      <c r="O1345" s="22"/>
      <c r="P1345" s="22"/>
      <c r="Q1345" s="22"/>
      <c r="R1345" s="23"/>
      <c r="S1345" s="22"/>
      <c r="T1345" s="22"/>
      <c r="U1345" s="22"/>
      <c r="V1345" s="22"/>
      <c r="W1345" s="24"/>
      <c r="X1345" s="24"/>
      <c r="Y1345" s="22"/>
      <c r="Z1345" s="22"/>
      <c r="AA1345" s="22"/>
      <c r="AB1345" s="22"/>
      <c r="AC1345" s="22"/>
      <c r="AD1345" s="22"/>
      <c r="AE1345" s="22"/>
      <c r="AF1345" s="22"/>
      <c r="AG1345" s="22"/>
      <c r="AH1345" s="22"/>
      <c r="AI1345" s="22"/>
      <c r="AJ1345" s="22"/>
      <c r="AK1345" s="22"/>
      <c r="AL1345" s="22"/>
      <c r="AM1345" s="22"/>
      <c r="AN1345" s="22"/>
      <c r="AO1345" s="22"/>
      <c r="AP1345" s="22"/>
      <c r="AQ1345" s="22"/>
      <c r="AR1345" s="22"/>
      <c r="AS1345" s="22"/>
      <c r="AT1345" s="22"/>
      <c r="AU1345" s="22"/>
      <c r="AV1345" s="22"/>
      <c r="AW1345" s="22"/>
      <c r="AX1345" s="22"/>
      <c r="AY1345" s="22"/>
      <c r="AZ1345" s="22"/>
      <c r="BA1345" s="22"/>
      <c r="BB1345" s="22"/>
      <c r="BC1345" s="22"/>
      <c r="BD1345" s="22"/>
      <c r="BE1345" s="22"/>
      <c r="BF1345" s="22"/>
      <c r="BG1345" s="22"/>
      <c r="BH1345" s="22"/>
      <c r="BI1345" s="22"/>
    </row>
    <row r="1346">
      <c r="A1346" s="25"/>
      <c r="B1346" s="50"/>
      <c r="C1346" s="56"/>
      <c r="D1346" s="120"/>
      <c r="E1346" s="53"/>
      <c r="H1346" s="106"/>
      <c r="I1346" s="72"/>
      <c r="J1346" s="21"/>
      <c r="K1346" s="21"/>
      <c r="L1346" s="21"/>
      <c r="M1346" s="22"/>
      <c r="N1346" s="22"/>
      <c r="O1346" s="22"/>
      <c r="P1346" s="22"/>
      <c r="Q1346" s="22"/>
      <c r="R1346" s="23"/>
      <c r="S1346" s="22"/>
      <c r="T1346" s="22"/>
      <c r="U1346" s="22"/>
      <c r="V1346" s="22"/>
      <c r="W1346" s="24"/>
      <c r="X1346" s="24"/>
      <c r="Y1346" s="22"/>
      <c r="Z1346" s="22"/>
      <c r="AA1346" s="22"/>
      <c r="AB1346" s="22"/>
      <c r="AC1346" s="22"/>
      <c r="AD1346" s="22"/>
      <c r="AE1346" s="22"/>
      <c r="AF1346" s="22"/>
      <c r="AG1346" s="22"/>
      <c r="AH1346" s="22"/>
      <c r="AI1346" s="22"/>
      <c r="AJ1346" s="22"/>
      <c r="AK1346" s="22"/>
      <c r="AL1346" s="22"/>
      <c r="AM1346" s="22"/>
      <c r="AN1346" s="22"/>
      <c r="AO1346" s="22"/>
      <c r="AP1346" s="22"/>
      <c r="AQ1346" s="22"/>
      <c r="AR1346" s="22"/>
      <c r="AS1346" s="22"/>
      <c r="AT1346" s="22"/>
      <c r="AU1346" s="22"/>
      <c r="AV1346" s="22"/>
      <c r="AW1346" s="22"/>
      <c r="AX1346" s="22"/>
      <c r="AY1346" s="22"/>
      <c r="AZ1346" s="22"/>
      <c r="BA1346" s="22"/>
      <c r="BB1346" s="22"/>
      <c r="BC1346" s="22"/>
      <c r="BD1346" s="22"/>
      <c r="BE1346" s="22"/>
      <c r="BF1346" s="22"/>
      <c r="BG1346" s="22"/>
      <c r="BH1346" s="22"/>
      <c r="BI1346" s="22"/>
    </row>
    <row r="1347">
      <c r="A1347" s="25"/>
      <c r="B1347" s="50"/>
      <c r="C1347" s="56"/>
      <c r="D1347" s="120"/>
      <c r="E1347" s="53"/>
      <c r="H1347" s="106"/>
      <c r="I1347" s="72"/>
      <c r="J1347" s="21"/>
      <c r="K1347" s="21"/>
      <c r="L1347" s="21"/>
      <c r="M1347" s="22"/>
      <c r="N1347" s="22"/>
      <c r="O1347" s="22"/>
      <c r="P1347" s="22"/>
      <c r="Q1347" s="22"/>
      <c r="R1347" s="23"/>
      <c r="S1347" s="22"/>
      <c r="T1347" s="22"/>
      <c r="U1347" s="22"/>
      <c r="V1347" s="22"/>
      <c r="W1347" s="24"/>
      <c r="X1347" s="24"/>
      <c r="Y1347" s="22"/>
      <c r="Z1347" s="22"/>
      <c r="AA1347" s="22"/>
      <c r="AB1347" s="22"/>
      <c r="AC1347" s="22"/>
      <c r="AD1347" s="22"/>
      <c r="AE1347" s="22"/>
      <c r="AF1347" s="22"/>
      <c r="AG1347" s="22"/>
      <c r="AH1347" s="22"/>
      <c r="AI1347" s="22"/>
      <c r="AJ1347" s="22"/>
      <c r="AK1347" s="22"/>
      <c r="AL1347" s="22"/>
      <c r="AM1347" s="22"/>
      <c r="AN1347" s="22"/>
      <c r="AO1347" s="22"/>
      <c r="AP1347" s="22"/>
      <c r="AQ1347" s="22"/>
      <c r="AR1347" s="22"/>
      <c r="AS1347" s="22"/>
      <c r="AT1347" s="22"/>
      <c r="AU1347" s="22"/>
      <c r="AV1347" s="22"/>
      <c r="AW1347" s="22"/>
      <c r="AX1347" s="22"/>
      <c r="AY1347" s="22"/>
      <c r="AZ1347" s="22"/>
      <c r="BA1347" s="22"/>
      <c r="BB1347" s="22"/>
      <c r="BC1347" s="22"/>
      <c r="BD1347" s="22"/>
      <c r="BE1347" s="22"/>
      <c r="BF1347" s="22"/>
      <c r="BG1347" s="22"/>
      <c r="BH1347" s="22"/>
      <c r="BI1347" s="22"/>
    </row>
    <row r="1348">
      <c r="A1348" s="25"/>
      <c r="B1348" s="50"/>
      <c r="C1348" s="56"/>
      <c r="D1348" s="120"/>
      <c r="E1348" s="53"/>
      <c r="H1348" s="106"/>
      <c r="I1348" s="72"/>
      <c r="J1348" s="21"/>
      <c r="K1348" s="21"/>
      <c r="L1348" s="21"/>
      <c r="M1348" s="22"/>
      <c r="N1348" s="22"/>
      <c r="O1348" s="22"/>
      <c r="P1348" s="22"/>
      <c r="Q1348" s="22"/>
      <c r="R1348" s="23"/>
      <c r="S1348" s="22"/>
      <c r="T1348" s="22"/>
      <c r="U1348" s="22"/>
      <c r="V1348" s="22"/>
      <c r="W1348" s="24"/>
      <c r="X1348" s="24"/>
      <c r="Y1348" s="22"/>
      <c r="Z1348" s="22"/>
      <c r="AA1348" s="22"/>
      <c r="AB1348" s="22"/>
      <c r="AC1348" s="22"/>
      <c r="AD1348" s="22"/>
      <c r="AE1348" s="22"/>
      <c r="AF1348" s="22"/>
      <c r="AG1348" s="22"/>
      <c r="AH1348" s="22"/>
      <c r="AI1348" s="22"/>
      <c r="AJ1348" s="22"/>
      <c r="AK1348" s="22"/>
      <c r="AL1348" s="22"/>
      <c r="AM1348" s="22"/>
      <c r="AN1348" s="22"/>
      <c r="AO1348" s="22"/>
      <c r="AP1348" s="22"/>
      <c r="AQ1348" s="22"/>
      <c r="AR1348" s="22"/>
      <c r="AS1348" s="22"/>
      <c r="AT1348" s="22"/>
      <c r="AU1348" s="22"/>
      <c r="AV1348" s="22"/>
      <c r="AW1348" s="22"/>
      <c r="AX1348" s="22"/>
      <c r="AY1348" s="22"/>
      <c r="AZ1348" s="22"/>
      <c r="BA1348" s="22"/>
      <c r="BB1348" s="22"/>
      <c r="BC1348" s="22"/>
      <c r="BD1348" s="22"/>
      <c r="BE1348" s="22"/>
      <c r="BF1348" s="22"/>
      <c r="BG1348" s="22"/>
      <c r="BH1348" s="22"/>
      <c r="BI1348" s="22"/>
    </row>
    <row r="1349">
      <c r="A1349" s="25"/>
      <c r="B1349" s="50"/>
      <c r="C1349" s="56"/>
      <c r="D1349" s="120"/>
      <c r="E1349" s="53"/>
      <c r="H1349" s="106"/>
      <c r="I1349" s="72"/>
      <c r="J1349" s="21"/>
      <c r="K1349" s="21"/>
      <c r="L1349" s="21"/>
      <c r="M1349" s="22"/>
      <c r="N1349" s="22"/>
      <c r="O1349" s="22"/>
      <c r="P1349" s="22"/>
      <c r="Q1349" s="22"/>
      <c r="R1349" s="23"/>
      <c r="S1349" s="22"/>
      <c r="T1349" s="22"/>
      <c r="U1349" s="22"/>
      <c r="V1349" s="22"/>
      <c r="W1349" s="24"/>
      <c r="X1349" s="24"/>
      <c r="Y1349" s="22"/>
      <c r="Z1349" s="22"/>
      <c r="AA1349" s="22"/>
      <c r="AB1349" s="22"/>
      <c r="AC1349" s="22"/>
      <c r="AD1349" s="22"/>
      <c r="AE1349" s="22"/>
      <c r="AF1349" s="22"/>
      <c r="AG1349" s="22"/>
      <c r="AH1349" s="22"/>
      <c r="AI1349" s="22"/>
      <c r="AJ1349" s="22"/>
      <c r="AK1349" s="22"/>
      <c r="AL1349" s="22"/>
      <c r="AM1349" s="22"/>
      <c r="AN1349" s="22"/>
      <c r="AO1349" s="22"/>
      <c r="AP1349" s="22"/>
      <c r="AQ1349" s="22"/>
      <c r="AR1349" s="22"/>
      <c r="AS1349" s="22"/>
      <c r="AT1349" s="22"/>
      <c r="AU1349" s="22"/>
      <c r="AV1349" s="22"/>
      <c r="AW1349" s="22"/>
      <c r="AX1349" s="22"/>
      <c r="AY1349" s="22"/>
      <c r="AZ1349" s="22"/>
      <c r="BA1349" s="22"/>
      <c r="BB1349" s="22"/>
      <c r="BC1349" s="22"/>
      <c r="BD1349" s="22"/>
      <c r="BE1349" s="22"/>
      <c r="BF1349" s="22"/>
      <c r="BG1349" s="22"/>
      <c r="BH1349" s="22"/>
      <c r="BI1349" s="22"/>
    </row>
    <row r="1350">
      <c r="A1350" s="25"/>
      <c r="B1350" s="50"/>
      <c r="C1350" s="56"/>
      <c r="D1350" s="120"/>
      <c r="E1350" s="53"/>
      <c r="H1350" s="106"/>
      <c r="I1350" s="72"/>
      <c r="J1350" s="21"/>
      <c r="K1350" s="21"/>
      <c r="L1350" s="21"/>
      <c r="M1350" s="22"/>
      <c r="N1350" s="22"/>
      <c r="O1350" s="22"/>
      <c r="P1350" s="22"/>
      <c r="Q1350" s="22"/>
      <c r="R1350" s="23"/>
      <c r="S1350" s="22"/>
      <c r="T1350" s="22"/>
      <c r="U1350" s="22"/>
      <c r="V1350" s="22"/>
      <c r="W1350" s="24"/>
      <c r="X1350" s="24"/>
      <c r="Y1350" s="22"/>
      <c r="Z1350" s="22"/>
      <c r="AA1350" s="22"/>
      <c r="AB1350" s="22"/>
      <c r="AC1350" s="22"/>
      <c r="AD1350" s="22"/>
      <c r="AE1350" s="22"/>
      <c r="AF1350" s="22"/>
      <c r="AG1350" s="22"/>
      <c r="AH1350" s="22"/>
      <c r="AI1350" s="22"/>
      <c r="AJ1350" s="22"/>
      <c r="AK1350" s="22"/>
      <c r="AL1350" s="22"/>
      <c r="AM1350" s="22"/>
      <c r="AN1350" s="22"/>
      <c r="AO1350" s="22"/>
      <c r="AP1350" s="22"/>
      <c r="AQ1350" s="22"/>
      <c r="AR1350" s="22"/>
      <c r="AS1350" s="22"/>
      <c r="AT1350" s="22"/>
      <c r="AU1350" s="22"/>
      <c r="AV1350" s="22"/>
      <c r="AW1350" s="22"/>
      <c r="AX1350" s="22"/>
      <c r="AY1350" s="22"/>
      <c r="AZ1350" s="22"/>
      <c r="BA1350" s="22"/>
      <c r="BB1350" s="22"/>
      <c r="BC1350" s="22"/>
      <c r="BD1350" s="22"/>
      <c r="BE1350" s="22"/>
      <c r="BF1350" s="22"/>
      <c r="BG1350" s="22"/>
      <c r="BH1350" s="22"/>
      <c r="BI1350" s="22"/>
    </row>
    <row r="1351">
      <c r="A1351" s="25"/>
      <c r="B1351" s="50"/>
      <c r="C1351" s="56"/>
      <c r="D1351" s="120"/>
      <c r="E1351" s="53"/>
      <c r="H1351" s="106"/>
      <c r="I1351" s="72"/>
      <c r="J1351" s="21"/>
      <c r="K1351" s="21"/>
      <c r="L1351" s="21"/>
      <c r="M1351" s="22"/>
      <c r="N1351" s="22"/>
      <c r="O1351" s="22"/>
      <c r="P1351" s="22"/>
      <c r="Q1351" s="22"/>
      <c r="R1351" s="23"/>
      <c r="S1351" s="22"/>
      <c r="T1351" s="22"/>
      <c r="U1351" s="22"/>
      <c r="V1351" s="22"/>
      <c r="W1351" s="24"/>
      <c r="X1351" s="24"/>
      <c r="Y1351" s="22"/>
      <c r="Z1351" s="22"/>
      <c r="AA1351" s="22"/>
      <c r="AB1351" s="22"/>
      <c r="AC1351" s="22"/>
      <c r="AD1351" s="22"/>
      <c r="AE1351" s="22"/>
      <c r="AF1351" s="22"/>
      <c r="AG1351" s="22"/>
      <c r="AH1351" s="22"/>
      <c r="AI1351" s="22"/>
      <c r="AJ1351" s="22"/>
      <c r="AK1351" s="22"/>
      <c r="AL1351" s="22"/>
      <c r="AM1351" s="22"/>
      <c r="AN1351" s="22"/>
      <c r="AO1351" s="22"/>
      <c r="AP1351" s="22"/>
      <c r="AQ1351" s="22"/>
      <c r="AR1351" s="22"/>
      <c r="AS1351" s="22"/>
      <c r="AT1351" s="22"/>
      <c r="AU1351" s="22"/>
      <c r="AV1351" s="22"/>
      <c r="AW1351" s="22"/>
      <c r="AX1351" s="22"/>
      <c r="AY1351" s="22"/>
      <c r="AZ1351" s="22"/>
      <c r="BA1351" s="22"/>
      <c r="BB1351" s="22"/>
      <c r="BC1351" s="22"/>
      <c r="BD1351" s="22"/>
      <c r="BE1351" s="22"/>
      <c r="BF1351" s="22"/>
      <c r="BG1351" s="22"/>
      <c r="BH1351" s="22"/>
      <c r="BI1351" s="22"/>
    </row>
    <row r="1352">
      <c r="A1352" s="25"/>
      <c r="B1352" s="50"/>
      <c r="C1352" s="56"/>
      <c r="D1352" s="120"/>
      <c r="E1352" s="53"/>
      <c r="H1352" s="106"/>
      <c r="I1352" s="72"/>
      <c r="J1352" s="21"/>
      <c r="K1352" s="21"/>
      <c r="L1352" s="21"/>
      <c r="M1352" s="22"/>
      <c r="N1352" s="22"/>
      <c r="O1352" s="22"/>
      <c r="P1352" s="22"/>
      <c r="Q1352" s="22"/>
      <c r="R1352" s="23"/>
      <c r="S1352" s="22"/>
      <c r="T1352" s="22"/>
      <c r="U1352" s="22"/>
      <c r="V1352" s="22"/>
      <c r="W1352" s="24"/>
      <c r="X1352" s="24"/>
      <c r="Y1352" s="22"/>
      <c r="Z1352" s="22"/>
      <c r="AA1352" s="22"/>
      <c r="AB1352" s="22"/>
      <c r="AC1352" s="22"/>
      <c r="AD1352" s="22"/>
      <c r="AE1352" s="22"/>
      <c r="AF1352" s="22"/>
      <c r="AG1352" s="22"/>
      <c r="AH1352" s="22"/>
      <c r="AI1352" s="22"/>
      <c r="AJ1352" s="22"/>
      <c r="AK1352" s="22"/>
      <c r="AL1352" s="22"/>
      <c r="AM1352" s="22"/>
      <c r="AN1352" s="22"/>
      <c r="AO1352" s="22"/>
      <c r="AP1352" s="22"/>
      <c r="AQ1352" s="22"/>
      <c r="AR1352" s="22"/>
      <c r="AS1352" s="22"/>
      <c r="AT1352" s="22"/>
      <c r="AU1352" s="22"/>
      <c r="AV1352" s="22"/>
      <c r="AW1352" s="22"/>
      <c r="AX1352" s="22"/>
      <c r="AY1352" s="22"/>
      <c r="AZ1352" s="22"/>
      <c r="BA1352" s="22"/>
      <c r="BB1352" s="22"/>
      <c r="BC1352" s="22"/>
      <c r="BD1352" s="22"/>
      <c r="BE1352" s="22"/>
      <c r="BF1352" s="22"/>
      <c r="BG1352" s="22"/>
      <c r="BH1352" s="22"/>
      <c r="BI1352" s="22"/>
    </row>
    <row r="1353">
      <c r="A1353" s="25"/>
      <c r="B1353" s="50"/>
      <c r="C1353" s="56"/>
      <c r="D1353" s="120"/>
      <c r="E1353" s="53"/>
      <c r="H1353" s="106"/>
      <c r="I1353" s="72"/>
      <c r="J1353" s="21"/>
      <c r="K1353" s="21"/>
      <c r="L1353" s="21"/>
      <c r="M1353" s="22"/>
      <c r="N1353" s="22"/>
      <c r="O1353" s="22"/>
      <c r="P1353" s="22"/>
      <c r="Q1353" s="22"/>
      <c r="R1353" s="23"/>
      <c r="S1353" s="22"/>
      <c r="T1353" s="22"/>
      <c r="U1353" s="22"/>
      <c r="V1353" s="22"/>
      <c r="W1353" s="24"/>
      <c r="X1353" s="24"/>
      <c r="Y1353" s="22"/>
      <c r="Z1353" s="22"/>
      <c r="AA1353" s="22"/>
      <c r="AB1353" s="22"/>
      <c r="AC1353" s="22"/>
      <c r="AD1353" s="22"/>
      <c r="AE1353" s="22"/>
      <c r="AF1353" s="22"/>
      <c r="AG1353" s="22"/>
      <c r="AH1353" s="22"/>
      <c r="AI1353" s="22"/>
      <c r="AJ1353" s="22"/>
      <c r="AK1353" s="22"/>
      <c r="AL1353" s="22"/>
      <c r="AM1353" s="22"/>
      <c r="AN1353" s="22"/>
      <c r="AO1353" s="22"/>
      <c r="AP1353" s="22"/>
      <c r="AQ1353" s="22"/>
      <c r="AR1353" s="22"/>
      <c r="AS1353" s="22"/>
      <c r="AT1353" s="22"/>
      <c r="AU1353" s="22"/>
      <c r="AV1353" s="22"/>
      <c r="AW1353" s="22"/>
      <c r="AX1353" s="22"/>
      <c r="AY1353" s="22"/>
      <c r="AZ1353" s="22"/>
      <c r="BA1353" s="22"/>
      <c r="BB1353" s="22"/>
      <c r="BC1353" s="22"/>
      <c r="BD1353" s="22"/>
      <c r="BE1353" s="22"/>
      <c r="BF1353" s="22"/>
      <c r="BG1353" s="22"/>
      <c r="BH1353" s="22"/>
      <c r="BI1353" s="22"/>
    </row>
    <row r="1354">
      <c r="A1354" s="25"/>
      <c r="B1354" s="50"/>
      <c r="C1354" s="56"/>
      <c r="D1354" s="120"/>
      <c r="E1354" s="53"/>
      <c r="H1354" s="106"/>
      <c r="I1354" s="72"/>
      <c r="J1354" s="21"/>
      <c r="K1354" s="21"/>
      <c r="L1354" s="21"/>
      <c r="M1354" s="22"/>
      <c r="N1354" s="22"/>
      <c r="O1354" s="22"/>
      <c r="P1354" s="22"/>
      <c r="Q1354" s="22"/>
      <c r="R1354" s="23"/>
      <c r="S1354" s="22"/>
      <c r="T1354" s="22"/>
      <c r="U1354" s="22"/>
      <c r="V1354" s="22"/>
      <c r="W1354" s="24"/>
      <c r="X1354" s="24"/>
      <c r="Y1354" s="22"/>
      <c r="Z1354" s="22"/>
      <c r="AA1354" s="22"/>
      <c r="AB1354" s="22"/>
      <c r="AC1354" s="22"/>
      <c r="AD1354" s="22"/>
      <c r="AE1354" s="22"/>
      <c r="AF1354" s="22"/>
      <c r="AG1354" s="22"/>
      <c r="AH1354" s="22"/>
      <c r="AI1354" s="22"/>
      <c r="AJ1354" s="22"/>
      <c r="AK1354" s="22"/>
      <c r="AL1354" s="22"/>
      <c r="AM1354" s="22"/>
      <c r="AN1354" s="22"/>
      <c r="AO1354" s="22"/>
      <c r="AP1354" s="22"/>
      <c r="AQ1354" s="22"/>
      <c r="AR1354" s="22"/>
      <c r="AS1354" s="22"/>
      <c r="AT1354" s="22"/>
      <c r="AU1354" s="22"/>
      <c r="AV1354" s="22"/>
      <c r="AW1354" s="22"/>
      <c r="AX1354" s="22"/>
      <c r="AY1354" s="22"/>
      <c r="AZ1354" s="22"/>
      <c r="BA1354" s="22"/>
      <c r="BB1354" s="22"/>
      <c r="BC1354" s="22"/>
      <c r="BD1354" s="22"/>
      <c r="BE1354" s="22"/>
      <c r="BF1354" s="22"/>
      <c r="BG1354" s="22"/>
      <c r="BH1354" s="22"/>
      <c r="BI1354" s="22"/>
    </row>
    <row r="1355">
      <c r="A1355" s="25"/>
      <c r="B1355" s="50"/>
      <c r="C1355" s="56"/>
      <c r="D1355" s="120"/>
      <c r="E1355" s="53"/>
      <c r="H1355" s="106"/>
      <c r="I1355" s="72"/>
      <c r="J1355" s="21"/>
      <c r="K1355" s="21"/>
      <c r="L1355" s="21"/>
      <c r="M1355" s="22"/>
      <c r="N1355" s="22"/>
      <c r="O1355" s="22"/>
      <c r="P1355" s="22"/>
      <c r="Q1355" s="22"/>
      <c r="R1355" s="23"/>
      <c r="S1355" s="22"/>
      <c r="T1355" s="22"/>
      <c r="U1355" s="22"/>
      <c r="V1355" s="22"/>
      <c r="W1355" s="24"/>
      <c r="X1355" s="24"/>
      <c r="Y1355" s="22"/>
      <c r="Z1355" s="22"/>
      <c r="AA1355" s="22"/>
      <c r="AB1355" s="22"/>
      <c r="AC1355" s="22"/>
      <c r="AD1355" s="22"/>
      <c r="AE1355" s="22"/>
      <c r="AF1355" s="22"/>
      <c r="AG1355" s="22"/>
      <c r="AH1355" s="22"/>
      <c r="AI1355" s="22"/>
      <c r="AJ1355" s="22"/>
      <c r="AK1355" s="22"/>
      <c r="AL1355" s="22"/>
      <c r="AM1355" s="22"/>
      <c r="AN1355" s="22"/>
      <c r="AO1355" s="22"/>
      <c r="AP1355" s="22"/>
      <c r="AQ1355" s="22"/>
      <c r="AR1355" s="22"/>
      <c r="AS1355" s="22"/>
      <c r="AT1355" s="22"/>
      <c r="AU1355" s="22"/>
      <c r="AV1355" s="22"/>
      <c r="AW1355" s="22"/>
      <c r="AX1355" s="22"/>
      <c r="AY1355" s="22"/>
      <c r="AZ1355" s="22"/>
      <c r="BA1355" s="22"/>
      <c r="BB1355" s="22"/>
      <c r="BC1355" s="22"/>
      <c r="BD1355" s="22"/>
      <c r="BE1355" s="22"/>
      <c r="BF1355" s="22"/>
      <c r="BG1355" s="22"/>
      <c r="BH1355" s="22"/>
      <c r="BI1355" s="22"/>
    </row>
    <row r="1356">
      <c r="A1356" s="25"/>
      <c r="B1356" s="50"/>
      <c r="C1356" s="56"/>
      <c r="D1356" s="120"/>
      <c r="E1356" s="53"/>
      <c r="H1356" s="106"/>
      <c r="I1356" s="72"/>
      <c r="J1356" s="21"/>
      <c r="K1356" s="21"/>
      <c r="L1356" s="21"/>
      <c r="M1356" s="22"/>
      <c r="N1356" s="22"/>
      <c r="O1356" s="22"/>
      <c r="P1356" s="22"/>
      <c r="Q1356" s="22"/>
      <c r="R1356" s="23"/>
      <c r="S1356" s="22"/>
      <c r="T1356" s="22"/>
      <c r="U1356" s="22"/>
      <c r="V1356" s="22"/>
      <c r="W1356" s="24"/>
      <c r="X1356" s="24"/>
      <c r="Y1356" s="22"/>
      <c r="Z1356" s="22"/>
      <c r="AA1356" s="22"/>
      <c r="AB1356" s="22"/>
      <c r="AC1356" s="22"/>
      <c r="AD1356" s="22"/>
      <c r="AE1356" s="22"/>
      <c r="AF1356" s="22"/>
      <c r="AG1356" s="22"/>
      <c r="AH1356" s="22"/>
      <c r="AI1356" s="22"/>
      <c r="AJ1356" s="22"/>
      <c r="AK1356" s="22"/>
      <c r="AL1356" s="22"/>
      <c r="AM1356" s="22"/>
      <c r="AN1356" s="22"/>
      <c r="AO1356" s="22"/>
      <c r="AP1356" s="22"/>
      <c r="AQ1356" s="22"/>
      <c r="AR1356" s="22"/>
      <c r="AS1356" s="22"/>
      <c r="AT1356" s="22"/>
      <c r="AU1356" s="22"/>
      <c r="AV1356" s="22"/>
      <c r="AW1356" s="22"/>
      <c r="AX1356" s="22"/>
      <c r="AY1356" s="22"/>
      <c r="AZ1356" s="22"/>
      <c r="BA1356" s="22"/>
      <c r="BB1356" s="22"/>
      <c r="BC1356" s="22"/>
      <c r="BD1356" s="22"/>
      <c r="BE1356" s="22"/>
      <c r="BF1356" s="22"/>
      <c r="BG1356" s="22"/>
      <c r="BH1356" s="22"/>
      <c r="BI1356" s="22"/>
    </row>
    <row r="1357">
      <c r="A1357" s="25"/>
      <c r="B1357" s="50"/>
      <c r="C1357" s="56"/>
      <c r="D1357" s="120"/>
      <c r="E1357" s="53"/>
      <c r="H1357" s="106"/>
      <c r="I1357" s="72"/>
      <c r="J1357" s="21"/>
      <c r="K1357" s="21"/>
      <c r="L1357" s="21"/>
      <c r="M1357" s="22"/>
      <c r="N1357" s="22"/>
      <c r="O1357" s="22"/>
      <c r="P1357" s="22"/>
      <c r="Q1357" s="22"/>
      <c r="R1357" s="23"/>
      <c r="S1357" s="22"/>
      <c r="T1357" s="22"/>
      <c r="U1357" s="22"/>
      <c r="V1357" s="22"/>
      <c r="W1357" s="24"/>
      <c r="X1357" s="24"/>
      <c r="Y1357" s="22"/>
      <c r="Z1357" s="22"/>
      <c r="AA1357" s="22"/>
      <c r="AB1357" s="22"/>
      <c r="AC1357" s="22"/>
      <c r="AD1357" s="22"/>
      <c r="AE1357" s="22"/>
      <c r="AF1357" s="22"/>
      <c r="AG1357" s="22"/>
      <c r="AH1357" s="22"/>
      <c r="AI1357" s="22"/>
      <c r="AJ1357" s="22"/>
      <c r="AK1357" s="22"/>
      <c r="AL1357" s="22"/>
      <c r="AM1357" s="22"/>
      <c r="AN1357" s="22"/>
      <c r="AO1357" s="22"/>
      <c r="AP1357" s="22"/>
      <c r="AQ1357" s="22"/>
      <c r="AR1357" s="22"/>
      <c r="AS1357" s="22"/>
      <c r="AT1357" s="22"/>
      <c r="AU1357" s="22"/>
      <c r="AV1357" s="22"/>
      <c r="AW1357" s="22"/>
      <c r="AX1357" s="22"/>
      <c r="AY1357" s="22"/>
      <c r="AZ1357" s="22"/>
      <c r="BA1357" s="22"/>
      <c r="BB1357" s="22"/>
      <c r="BC1357" s="22"/>
      <c r="BD1357" s="22"/>
      <c r="BE1357" s="22"/>
      <c r="BF1357" s="22"/>
      <c r="BG1357" s="22"/>
      <c r="BH1357" s="22"/>
      <c r="BI1357" s="22"/>
    </row>
    <row r="1358">
      <c r="A1358" s="25"/>
      <c r="B1358" s="50"/>
      <c r="C1358" s="56"/>
      <c r="D1358" s="120"/>
      <c r="E1358" s="53"/>
      <c r="H1358" s="106"/>
      <c r="I1358" s="72"/>
      <c r="J1358" s="21"/>
      <c r="K1358" s="21"/>
      <c r="L1358" s="21"/>
      <c r="M1358" s="22"/>
      <c r="N1358" s="22"/>
      <c r="O1358" s="22"/>
      <c r="P1358" s="22"/>
      <c r="Q1358" s="22"/>
      <c r="R1358" s="23"/>
      <c r="S1358" s="22"/>
      <c r="T1358" s="22"/>
      <c r="U1358" s="22"/>
      <c r="V1358" s="22"/>
      <c r="W1358" s="24"/>
      <c r="X1358" s="24"/>
      <c r="Y1358" s="22"/>
      <c r="Z1358" s="22"/>
      <c r="AA1358" s="22"/>
      <c r="AB1358" s="22"/>
      <c r="AC1358" s="22"/>
      <c r="AD1358" s="22"/>
      <c r="AE1358" s="22"/>
      <c r="AF1358" s="22"/>
      <c r="AG1358" s="22"/>
      <c r="AH1358" s="22"/>
      <c r="AI1358" s="22"/>
      <c r="AJ1358" s="22"/>
      <c r="AK1358" s="22"/>
      <c r="AL1358" s="22"/>
      <c r="AM1358" s="22"/>
      <c r="AN1358" s="22"/>
      <c r="AO1358" s="22"/>
      <c r="AP1358" s="22"/>
      <c r="AQ1358" s="22"/>
      <c r="AR1358" s="22"/>
      <c r="AS1358" s="22"/>
      <c r="AT1358" s="22"/>
      <c r="AU1358" s="22"/>
      <c r="AV1358" s="22"/>
      <c r="AW1358" s="22"/>
      <c r="AX1358" s="22"/>
      <c r="AY1358" s="22"/>
      <c r="AZ1358" s="22"/>
      <c r="BA1358" s="22"/>
      <c r="BB1358" s="22"/>
      <c r="BC1358" s="22"/>
      <c r="BD1358" s="22"/>
      <c r="BE1358" s="22"/>
      <c r="BF1358" s="22"/>
      <c r="BG1358" s="22"/>
      <c r="BH1358" s="22"/>
      <c r="BI1358" s="22"/>
    </row>
    <row r="1359">
      <c r="A1359" s="25"/>
      <c r="B1359" s="50"/>
      <c r="C1359" s="56"/>
      <c r="D1359" s="120"/>
      <c r="E1359" s="53"/>
      <c r="H1359" s="106"/>
      <c r="I1359" s="72"/>
      <c r="J1359" s="21"/>
      <c r="K1359" s="21"/>
      <c r="L1359" s="21"/>
      <c r="M1359" s="22"/>
      <c r="N1359" s="22"/>
      <c r="O1359" s="22"/>
      <c r="P1359" s="22"/>
      <c r="Q1359" s="22"/>
      <c r="R1359" s="23"/>
      <c r="S1359" s="22"/>
      <c r="T1359" s="22"/>
      <c r="U1359" s="22"/>
      <c r="V1359" s="22"/>
      <c r="W1359" s="24"/>
      <c r="X1359" s="24"/>
      <c r="Y1359" s="22"/>
      <c r="Z1359" s="22"/>
      <c r="AA1359" s="22"/>
      <c r="AB1359" s="22"/>
      <c r="AC1359" s="22"/>
      <c r="AD1359" s="22"/>
      <c r="AE1359" s="22"/>
      <c r="AF1359" s="22"/>
      <c r="AG1359" s="22"/>
      <c r="AH1359" s="22"/>
      <c r="AI1359" s="22"/>
      <c r="AJ1359" s="22"/>
      <c r="AK1359" s="22"/>
      <c r="AL1359" s="22"/>
      <c r="AM1359" s="22"/>
      <c r="AN1359" s="22"/>
      <c r="AO1359" s="22"/>
      <c r="AP1359" s="22"/>
      <c r="AQ1359" s="22"/>
      <c r="AR1359" s="22"/>
      <c r="AS1359" s="22"/>
      <c r="AT1359" s="22"/>
      <c r="AU1359" s="22"/>
      <c r="AV1359" s="22"/>
      <c r="AW1359" s="22"/>
      <c r="AX1359" s="22"/>
      <c r="AY1359" s="22"/>
      <c r="AZ1359" s="22"/>
      <c r="BA1359" s="22"/>
      <c r="BB1359" s="22"/>
      <c r="BC1359" s="22"/>
      <c r="BD1359" s="22"/>
      <c r="BE1359" s="22"/>
      <c r="BF1359" s="22"/>
      <c r="BG1359" s="22"/>
      <c r="BH1359" s="22"/>
      <c r="BI1359" s="22"/>
    </row>
    <row r="1360">
      <c r="A1360" s="25"/>
      <c r="B1360" s="50"/>
      <c r="C1360" s="56"/>
      <c r="D1360" s="120"/>
      <c r="E1360" s="53"/>
      <c r="H1360" s="106"/>
      <c r="I1360" s="72"/>
      <c r="J1360" s="21"/>
      <c r="K1360" s="21"/>
      <c r="L1360" s="21"/>
      <c r="M1360" s="22"/>
      <c r="N1360" s="22"/>
      <c r="O1360" s="22"/>
      <c r="P1360" s="22"/>
      <c r="Q1360" s="22"/>
      <c r="R1360" s="23"/>
      <c r="S1360" s="22"/>
      <c r="T1360" s="22"/>
      <c r="U1360" s="22"/>
      <c r="V1360" s="22"/>
      <c r="W1360" s="24"/>
      <c r="X1360" s="24"/>
      <c r="Y1360" s="22"/>
      <c r="Z1360" s="22"/>
      <c r="AA1360" s="22"/>
      <c r="AB1360" s="22"/>
      <c r="AC1360" s="22"/>
      <c r="AD1360" s="22"/>
      <c r="AE1360" s="22"/>
      <c r="AF1360" s="22"/>
      <c r="AG1360" s="22"/>
      <c r="AH1360" s="22"/>
      <c r="AI1360" s="22"/>
      <c r="AJ1360" s="22"/>
      <c r="AK1360" s="22"/>
      <c r="AL1360" s="22"/>
      <c r="AM1360" s="22"/>
      <c r="AN1360" s="22"/>
      <c r="AO1360" s="22"/>
      <c r="AP1360" s="22"/>
      <c r="AQ1360" s="22"/>
      <c r="AR1360" s="22"/>
      <c r="AS1360" s="22"/>
      <c r="AT1360" s="22"/>
      <c r="AU1360" s="22"/>
      <c r="AV1360" s="22"/>
      <c r="AW1360" s="22"/>
      <c r="AX1360" s="22"/>
      <c r="AY1360" s="22"/>
      <c r="AZ1360" s="22"/>
      <c r="BA1360" s="22"/>
      <c r="BB1360" s="22"/>
      <c r="BC1360" s="22"/>
      <c r="BD1360" s="22"/>
      <c r="BE1360" s="22"/>
      <c r="BF1360" s="22"/>
      <c r="BG1360" s="22"/>
      <c r="BH1360" s="22"/>
      <c r="BI1360" s="22"/>
    </row>
    <row r="1361">
      <c r="A1361" s="25"/>
      <c r="B1361" s="50"/>
      <c r="C1361" s="56"/>
      <c r="D1361" s="120"/>
      <c r="E1361" s="53"/>
      <c r="H1361" s="106"/>
      <c r="I1361" s="72"/>
      <c r="J1361" s="21"/>
      <c r="K1361" s="21"/>
      <c r="L1361" s="21"/>
      <c r="M1361" s="22"/>
      <c r="N1361" s="22"/>
      <c r="O1361" s="22"/>
      <c r="P1361" s="22"/>
      <c r="Q1361" s="22"/>
      <c r="R1361" s="23"/>
      <c r="S1361" s="22"/>
      <c r="T1361" s="22"/>
      <c r="U1361" s="22"/>
      <c r="V1361" s="22"/>
      <c r="W1361" s="24"/>
      <c r="X1361" s="24"/>
      <c r="Y1361" s="22"/>
      <c r="Z1361" s="22"/>
      <c r="AA1361" s="22"/>
      <c r="AB1361" s="22"/>
      <c r="AC1361" s="22"/>
      <c r="AD1361" s="22"/>
      <c r="AE1361" s="22"/>
      <c r="AF1361" s="22"/>
      <c r="AG1361" s="22"/>
      <c r="AH1361" s="22"/>
      <c r="AI1361" s="22"/>
      <c r="AJ1361" s="22"/>
      <c r="AK1361" s="22"/>
      <c r="AL1361" s="22"/>
      <c r="AM1361" s="22"/>
      <c r="AN1361" s="22"/>
      <c r="AO1361" s="22"/>
      <c r="AP1361" s="22"/>
      <c r="AQ1361" s="22"/>
      <c r="AR1361" s="22"/>
      <c r="AS1361" s="22"/>
      <c r="AT1361" s="22"/>
      <c r="AU1361" s="22"/>
      <c r="AV1361" s="22"/>
      <c r="AW1361" s="22"/>
      <c r="AX1361" s="22"/>
      <c r="AY1361" s="22"/>
      <c r="AZ1361" s="22"/>
      <c r="BA1361" s="22"/>
      <c r="BB1361" s="22"/>
      <c r="BC1361" s="22"/>
      <c r="BD1361" s="22"/>
      <c r="BE1361" s="22"/>
      <c r="BF1361" s="22"/>
      <c r="BG1361" s="22"/>
      <c r="BH1361" s="22"/>
      <c r="BI1361" s="22"/>
    </row>
    <row r="1362">
      <c r="A1362" s="25"/>
      <c r="B1362" s="50"/>
      <c r="C1362" s="56"/>
      <c r="D1362" s="120"/>
      <c r="E1362" s="53"/>
      <c r="H1362" s="106"/>
      <c r="I1362" s="72"/>
      <c r="J1362" s="21"/>
      <c r="K1362" s="21"/>
      <c r="L1362" s="21"/>
      <c r="M1362" s="22"/>
      <c r="N1362" s="22"/>
      <c r="O1362" s="22"/>
      <c r="P1362" s="22"/>
      <c r="Q1362" s="22"/>
      <c r="R1362" s="23"/>
      <c r="S1362" s="22"/>
      <c r="T1362" s="22"/>
      <c r="U1362" s="22"/>
      <c r="V1362" s="22"/>
      <c r="W1362" s="24"/>
      <c r="X1362" s="24"/>
      <c r="Y1362" s="22"/>
      <c r="Z1362" s="22"/>
      <c r="AA1362" s="22"/>
      <c r="AB1362" s="22"/>
      <c r="AC1362" s="22"/>
      <c r="AD1362" s="22"/>
      <c r="AE1362" s="22"/>
      <c r="AF1362" s="22"/>
      <c r="AG1362" s="22"/>
      <c r="AH1362" s="22"/>
      <c r="AI1362" s="22"/>
      <c r="AJ1362" s="22"/>
      <c r="AK1362" s="22"/>
      <c r="AL1362" s="22"/>
      <c r="AM1362" s="22"/>
      <c r="AN1362" s="22"/>
      <c r="AO1362" s="22"/>
      <c r="AP1362" s="22"/>
      <c r="AQ1362" s="22"/>
      <c r="AR1362" s="22"/>
      <c r="AS1362" s="22"/>
      <c r="AT1362" s="22"/>
      <c r="AU1362" s="22"/>
      <c r="AV1362" s="22"/>
      <c r="AW1362" s="22"/>
      <c r="AX1362" s="22"/>
      <c r="AY1362" s="22"/>
      <c r="AZ1362" s="22"/>
      <c r="BA1362" s="22"/>
      <c r="BB1362" s="22"/>
      <c r="BC1362" s="22"/>
      <c r="BD1362" s="22"/>
      <c r="BE1362" s="22"/>
      <c r="BF1362" s="22"/>
      <c r="BG1362" s="22"/>
      <c r="BH1362" s="22"/>
      <c r="BI1362" s="22"/>
    </row>
    <row r="1363">
      <c r="A1363" s="25"/>
      <c r="B1363" s="50"/>
      <c r="C1363" s="56"/>
      <c r="D1363" s="120"/>
      <c r="E1363" s="53"/>
      <c r="H1363" s="106"/>
      <c r="I1363" s="72"/>
      <c r="J1363" s="21"/>
      <c r="K1363" s="21"/>
      <c r="L1363" s="21"/>
      <c r="M1363" s="22"/>
      <c r="N1363" s="22"/>
      <c r="O1363" s="22"/>
      <c r="P1363" s="22"/>
      <c r="Q1363" s="22"/>
      <c r="R1363" s="23"/>
      <c r="S1363" s="22"/>
      <c r="T1363" s="22"/>
      <c r="U1363" s="22"/>
      <c r="V1363" s="22"/>
      <c r="W1363" s="24"/>
      <c r="X1363" s="24"/>
      <c r="Y1363" s="22"/>
      <c r="Z1363" s="22"/>
      <c r="AA1363" s="22"/>
      <c r="AB1363" s="22"/>
      <c r="AC1363" s="22"/>
      <c r="AD1363" s="22"/>
      <c r="AE1363" s="22"/>
      <c r="AF1363" s="22"/>
      <c r="AG1363" s="22"/>
      <c r="AH1363" s="22"/>
      <c r="AI1363" s="22"/>
      <c r="AJ1363" s="22"/>
      <c r="AK1363" s="22"/>
      <c r="AL1363" s="22"/>
      <c r="AM1363" s="22"/>
      <c r="AN1363" s="22"/>
      <c r="AO1363" s="22"/>
      <c r="AP1363" s="22"/>
      <c r="AQ1363" s="22"/>
      <c r="AR1363" s="22"/>
      <c r="AS1363" s="22"/>
      <c r="AT1363" s="22"/>
      <c r="AU1363" s="22"/>
      <c r="AV1363" s="22"/>
      <c r="AW1363" s="22"/>
      <c r="AX1363" s="22"/>
      <c r="AY1363" s="22"/>
      <c r="AZ1363" s="22"/>
      <c r="BA1363" s="22"/>
      <c r="BB1363" s="22"/>
      <c r="BC1363" s="22"/>
      <c r="BD1363" s="22"/>
      <c r="BE1363" s="22"/>
      <c r="BF1363" s="22"/>
      <c r="BG1363" s="22"/>
      <c r="BH1363" s="22"/>
      <c r="BI1363" s="22"/>
    </row>
    <row r="1364">
      <c r="A1364" s="25"/>
      <c r="B1364" s="50"/>
      <c r="C1364" s="56"/>
      <c r="D1364" s="120"/>
      <c r="E1364" s="53"/>
      <c r="H1364" s="106"/>
      <c r="I1364" s="72"/>
      <c r="J1364" s="21"/>
      <c r="K1364" s="21"/>
      <c r="L1364" s="21"/>
      <c r="M1364" s="22"/>
      <c r="N1364" s="22"/>
      <c r="O1364" s="22"/>
      <c r="P1364" s="22"/>
      <c r="Q1364" s="22"/>
      <c r="R1364" s="23"/>
      <c r="S1364" s="22"/>
      <c r="T1364" s="22"/>
      <c r="U1364" s="22"/>
      <c r="V1364" s="22"/>
      <c r="W1364" s="24"/>
      <c r="X1364" s="24"/>
      <c r="Y1364" s="22"/>
      <c r="Z1364" s="22"/>
      <c r="AA1364" s="22"/>
      <c r="AB1364" s="22"/>
      <c r="AC1364" s="22"/>
      <c r="AD1364" s="22"/>
      <c r="AE1364" s="22"/>
      <c r="AF1364" s="22"/>
      <c r="AG1364" s="22"/>
      <c r="AH1364" s="22"/>
      <c r="AI1364" s="22"/>
      <c r="AJ1364" s="22"/>
      <c r="AK1364" s="22"/>
      <c r="AL1364" s="22"/>
      <c r="AM1364" s="22"/>
      <c r="AN1364" s="22"/>
      <c r="AO1364" s="22"/>
      <c r="AP1364" s="22"/>
      <c r="AQ1364" s="22"/>
      <c r="AR1364" s="22"/>
      <c r="AS1364" s="22"/>
      <c r="AT1364" s="22"/>
      <c r="AU1364" s="22"/>
      <c r="AV1364" s="22"/>
      <c r="AW1364" s="22"/>
      <c r="AX1364" s="22"/>
      <c r="AY1364" s="22"/>
      <c r="AZ1364" s="22"/>
      <c r="BA1364" s="22"/>
      <c r="BB1364" s="22"/>
      <c r="BC1364" s="22"/>
      <c r="BD1364" s="22"/>
      <c r="BE1364" s="22"/>
      <c r="BF1364" s="22"/>
      <c r="BG1364" s="22"/>
      <c r="BH1364" s="22"/>
      <c r="BI1364" s="22"/>
    </row>
    <row r="1365">
      <c r="A1365" s="25"/>
      <c r="B1365" s="50"/>
      <c r="C1365" s="56"/>
      <c r="D1365" s="120"/>
      <c r="E1365" s="53"/>
      <c r="H1365" s="106"/>
      <c r="I1365" s="72"/>
      <c r="J1365" s="21"/>
      <c r="K1365" s="21"/>
      <c r="L1365" s="21"/>
      <c r="M1365" s="22"/>
      <c r="N1365" s="22"/>
      <c r="O1365" s="22"/>
      <c r="P1365" s="22"/>
      <c r="Q1365" s="22"/>
      <c r="R1365" s="23"/>
      <c r="S1365" s="22"/>
      <c r="T1365" s="22"/>
      <c r="U1365" s="22"/>
      <c r="V1365" s="22"/>
      <c r="W1365" s="24"/>
      <c r="X1365" s="24"/>
      <c r="Y1365" s="22"/>
      <c r="Z1365" s="22"/>
      <c r="AA1365" s="22"/>
      <c r="AB1365" s="22"/>
      <c r="AC1365" s="22"/>
      <c r="AD1365" s="22"/>
      <c r="AE1365" s="22"/>
      <c r="AF1365" s="22"/>
      <c r="AG1365" s="22"/>
      <c r="AH1365" s="22"/>
      <c r="AI1365" s="22"/>
      <c r="AJ1365" s="22"/>
      <c r="AK1365" s="22"/>
      <c r="AL1365" s="22"/>
      <c r="AM1365" s="22"/>
      <c r="AN1365" s="22"/>
      <c r="AO1365" s="22"/>
      <c r="AP1365" s="22"/>
      <c r="AQ1365" s="22"/>
      <c r="AR1365" s="22"/>
      <c r="AS1365" s="22"/>
      <c r="AT1365" s="22"/>
      <c r="AU1365" s="22"/>
      <c r="AV1365" s="22"/>
      <c r="AW1365" s="22"/>
      <c r="AX1365" s="22"/>
      <c r="AY1365" s="22"/>
      <c r="AZ1365" s="22"/>
      <c r="BA1365" s="22"/>
      <c r="BB1365" s="22"/>
      <c r="BC1365" s="22"/>
      <c r="BD1365" s="22"/>
      <c r="BE1365" s="22"/>
      <c r="BF1365" s="22"/>
      <c r="BG1365" s="22"/>
      <c r="BH1365" s="22"/>
      <c r="BI1365" s="22"/>
    </row>
    <row r="1366">
      <c r="A1366" s="25"/>
      <c r="B1366" s="50"/>
      <c r="C1366" s="56"/>
      <c r="D1366" s="120"/>
      <c r="E1366" s="53"/>
      <c r="H1366" s="106"/>
      <c r="I1366" s="72"/>
      <c r="J1366" s="21"/>
      <c r="K1366" s="21"/>
      <c r="L1366" s="21"/>
      <c r="M1366" s="22"/>
      <c r="N1366" s="22"/>
      <c r="O1366" s="22"/>
      <c r="P1366" s="22"/>
      <c r="Q1366" s="22"/>
      <c r="R1366" s="23"/>
      <c r="S1366" s="22"/>
      <c r="T1366" s="22"/>
      <c r="U1366" s="22"/>
      <c r="V1366" s="22"/>
      <c r="W1366" s="24"/>
      <c r="X1366" s="24"/>
      <c r="Y1366" s="22"/>
      <c r="Z1366" s="22"/>
      <c r="AA1366" s="22"/>
      <c r="AB1366" s="22"/>
      <c r="AC1366" s="22"/>
      <c r="AD1366" s="22"/>
      <c r="AE1366" s="22"/>
      <c r="AF1366" s="22"/>
      <c r="AG1366" s="22"/>
      <c r="AH1366" s="22"/>
      <c r="AI1366" s="22"/>
      <c r="AJ1366" s="22"/>
      <c r="AK1366" s="22"/>
      <c r="AL1366" s="22"/>
      <c r="AM1366" s="22"/>
      <c r="AN1366" s="22"/>
      <c r="AO1366" s="22"/>
      <c r="AP1366" s="22"/>
      <c r="AQ1366" s="22"/>
      <c r="AR1366" s="22"/>
      <c r="AS1366" s="22"/>
      <c r="AT1366" s="22"/>
      <c r="AU1366" s="22"/>
      <c r="AV1366" s="22"/>
      <c r="AW1366" s="22"/>
      <c r="AX1366" s="22"/>
      <c r="AY1366" s="22"/>
      <c r="AZ1366" s="22"/>
      <c r="BA1366" s="22"/>
      <c r="BB1366" s="22"/>
      <c r="BC1366" s="22"/>
      <c r="BD1366" s="22"/>
      <c r="BE1366" s="22"/>
      <c r="BF1366" s="22"/>
      <c r="BG1366" s="22"/>
      <c r="BH1366" s="22"/>
      <c r="BI1366" s="22"/>
    </row>
    <row r="1367">
      <c r="A1367" s="25"/>
      <c r="B1367" s="50"/>
      <c r="C1367" s="56"/>
      <c r="D1367" s="120"/>
      <c r="E1367" s="53"/>
      <c r="H1367" s="106"/>
      <c r="I1367" s="72"/>
      <c r="J1367" s="21"/>
      <c r="K1367" s="21"/>
      <c r="L1367" s="21"/>
      <c r="M1367" s="22"/>
      <c r="N1367" s="22"/>
      <c r="O1367" s="22"/>
      <c r="P1367" s="22"/>
      <c r="Q1367" s="22"/>
      <c r="R1367" s="23"/>
      <c r="S1367" s="22"/>
      <c r="T1367" s="22"/>
      <c r="U1367" s="22"/>
      <c r="V1367" s="22"/>
      <c r="W1367" s="24"/>
      <c r="X1367" s="24"/>
      <c r="Y1367" s="22"/>
      <c r="Z1367" s="22"/>
      <c r="AA1367" s="22"/>
      <c r="AB1367" s="22"/>
      <c r="AC1367" s="22"/>
      <c r="AD1367" s="22"/>
      <c r="AE1367" s="22"/>
      <c r="AF1367" s="22"/>
      <c r="AG1367" s="22"/>
      <c r="AH1367" s="22"/>
      <c r="AI1367" s="22"/>
      <c r="AJ1367" s="22"/>
      <c r="AK1367" s="22"/>
      <c r="AL1367" s="22"/>
      <c r="AM1367" s="22"/>
      <c r="AN1367" s="22"/>
      <c r="AO1367" s="22"/>
      <c r="AP1367" s="22"/>
      <c r="AQ1367" s="22"/>
      <c r="AR1367" s="22"/>
      <c r="AS1367" s="22"/>
      <c r="AT1367" s="22"/>
      <c r="AU1367" s="22"/>
      <c r="AV1367" s="22"/>
      <c r="AW1367" s="22"/>
      <c r="AX1367" s="22"/>
      <c r="AY1367" s="22"/>
      <c r="AZ1367" s="22"/>
      <c r="BA1367" s="22"/>
      <c r="BB1367" s="22"/>
      <c r="BC1367" s="22"/>
      <c r="BD1367" s="22"/>
      <c r="BE1367" s="22"/>
      <c r="BF1367" s="22"/>
      <c r="BG1367" s="22"/>
      <c r="BH1367" s="22"/>
      <c r="BI1367" s="22"/>
    </row>
    <row r="1368">
      <c r="A1368" s="25"/>
      <c r="B1368" s="50"/>
      <c r="C1368" s="56"/>
      <c r="D1368" s="120"/>
      <c r="E1368" s="53"/>
      <c r="H1368" s="106"/>
      <c r="I1368" s="72"/>
      <c r="J1368" s="21"/>
      <c r="K1368" s="21"/>
      <c r="L1368" s="21"/>
      <c r="M1368" s="22"/>
      <c r="N1368" s="22"/>
      <c r="O1368" s="22"/>
      <c r="P1368" s="22"/>
      <c r="Q1368" s="22"/>
      <c r="R1368" s="23"/>
      <c r="S1368" s="22"/>
      <c r="T1368" s="22"/>
      <c r="U1368" s="22"/>
      <c r="V1368" s="22"/>
      <c r="W1368" s="24"/>
      <c r="X1368" s="24"/>
      <c r="Y1368" s="22"/>
      <c r="Z1368" s="22"/>
      <c r="AA1368" s="22"/>
      <c r="AB1368" s="22"/>
      <c r="AC1368" s="22"/>
      <c r="AD1368" s="22"/>
      <c r="AE1368" s="22"/>
      <c r="AF1368" s="22"/>
      <c r="AG1368" s="22"/>
      <c r="AH1368" s="22"/>
      <c r="AI1368" s="22"/>
      <c r="AJ1368" s="22"/>
      <c r="AK1368" s="22"/>
      <c r="AL1368" s="22"/>
      <c r="AM1368" s="22"/>
      <c r="AN1368" s="22"/>
      <c r="AO1368" s="22"/>
      <c r="AP1368" s="22"/>
      <c r="AQ1368" s="22"/>
      <c r="AR1368" s="22"/>
      <c r="AS1368" s="22"/>
      <c r="AT1368" s="22"/>
      <c r="AU1368" s="22"/>
      <c r="AV1368" s="22"/>
      <c r="AW1368" s="22"/>
      <c r="AX1368" s="22"/>
      <c r="AY1368" s="22"/>
      <c r="AZ1368" s="22"/>
      <c r="BA1368" s="22"/>
      <c r="BB1368" s="22"/>
      <c r="BC1368" s="22"/>
      <c r="BD1368" s="22"/>
      <c r="BE1368" s="22"/>
      <c r="BF1368" s="22"/>
      <c r="BG1368" s="22"/>
      <c r="BH1368" s="22"/>
      <c r="BI1368" s="22"/>
    </row>
    <row r="1369">
      <c r="A1369" s="25"/>
      <c r="B1369" s="50"/>
      <c r="C1369" s="56"/>
      <c r="D1369" s="120"/>
      <c r="E1369" s="53"/>
      <c r="H1369" s="106"/>
      <c r="I1369" s="72"/>
      <c r="J1369" s="21"/>
      <c r="K1369" s="21"/>
      <c r="L1369" s="21"/>
      <c r="M1369" s="22"/>
      <c r="N1369" s="22"/>
      <c r="O1369" s="22"/>
      <c r="P1369" s="22"/>
      <c r="Q1369" s="22"/>
      <c r="R1369" s="23"/>
      <c r="S1369" s="22"/>
      <c r="T1369" s="22"/>
      <c r="U1369" s="22"/>
      <c r="V1369" s="22"/>
      <c r="W1369" s="24"/>
      <c r="X1369" s="24"/>
      <c r="Y1369" s="22"/>
      <c r="Z1369" s="22"/>
      <c r="AA1369" s="22"/>
      <c r="AB1369" s="22"/>
      <c r="AC1369" s="22"/>
      <c r="AD1369" s="22"/>
      <c r="AE1369" s="22"/>
      <c r="AF1369" s="22"/>
      <c r="AG1369" s="22"/>
      <c r="AH1369" s="22"/>
      <c r="AI1369" s="22"/>
      <c r="AJ1369" s="22"/>
      <c r="AK1369" s="22"/>
      <c r="AL1369" s="22"/>
      <c r="AM1369" s="22"/>
      <c r="AN1369" s="22"/>
      <c r="AO1369" s="22"/>
      <c r="AP1369" s="22"/>
      <c r="AQ1369" s="22"/>
      <c r="AR1369" s="22"/>
      <c r="AS1369" s="22"/>
      <c r="AT1369" s="22"/>
      <c r="AU1369" s="22"/>
      <c r="AV1369" s="22"/>
      <c r="AW1369" s="22"/>
      <c r="AX1369" s="22"/>
      <c r="AY1369" s="22"/>
      <c r="AZ1369" s="22"/>
      <c r="BA1369" s="22"/>
      <c r="BB1369" s="22"/>
      <c r="BC1369" s="22"/>
      <c r="BD1369" s="22"/>
      <c r="BE1369" s="22"/>
      <c r="BF1369" s="22"/>
      <c r="BG1369" s="22"/>
      <c r="BH1369" s="22"/>
      <c r="BI1369" s="22"/>
    </row>
    <row r="1370">
      <c r="A1370" s="25"/>
      <c r="B1370" s="50"/>
      <c r="C1370" s="56"/>
      <c r="D1370" s="120"/>
      <c r="E1370" s="53"/>
      <c r="H1370" s="106"/>
      <c r="I1370" s="72"/>
      <c r="J1370" s="21"/>
      <c r="K1370" s="21"/>
      <c r="L1370" s="21"/>
      <c r="M1370" s="22"/>
      <c r="N1370" s="22"/>
      <c r="O1370" s="22"/>
      <c r="P1370" s="22"/>
      <c r="Q1370" s="22"/>
      <c r="R1370" s="23"/>
      <c r="S1370" s="22"/>
      <c r="T1370" s="22"/>
      <c r="U1370" s="22"/>
      <c r="V1370" s="22"/>
      <c r="W1370" s="24"/>
      <c r="X1370" s="24"/>
      <c r="Y1370" s="22"/>
      <c r="Z1370" s="22"/>
      <c r="AA1370" s="22"/>
      <c r="AB1370" s="22"/>
      <c r="AC1370" s="22"/>
      <c r="AD1370" s="22"/>
      <c r="AE1370" s="22"/>
      <c r="AF1370" s="22"/>
      <c r="AG1370" s="22"/>
      <c r="AH1370" s="22"/>
      <c r="AI1370" s="22"/>
      <c r="AJ1370" s="22"/>
      <c r="AK1370" s="22"/>
      <c r="AL1370" s="22"/>
      <c r="AM1370" s="22"/>
      <c r="AN1370" s="22"/>
      <c r="AO1370" s="22"/>
      <c r="AP1370" s="22"/>
      <c r="AQ1370" s="22"/>
      <c r="AR1370" s="22"/>
      <c r="AS1370" s="22"/>
      <c r="AT1370" s="22"/>
      <c r="AU1370" s="22"/>
      <c r="AV1370" s="22"/>
      <c r="AW1370" s="22"/>
      <c r="AX1370" s="22"/>
      <c r="AY1370" s="22"/>
      <c r="AZ1370" s="22"/>
      <c r="BA1370" s="22"/>
      <c r="BB1370" s="22"/>
      <c r="BC1370" s="22"/>
      <c r="BD1370" s="22"/>
      <c r="BE1370" s="22"/>
      <c r="BF1370" s="22"/>
      <c r="BG1370" s="22"/>
      <c r="BH1370" s="22"/>
      <c r="BI1370" s="22"/>
    </row>
    <row r="1371">
      <c r="A1371" s="25"/>
      <c r="B1371" s="50"/>
      <c r="C1371" s="56"/>
      <c r="D1371" s="120"/>
      <c r="E1371" s="53"/>
      <c r="H1371" s="106"/>
      <c r="I1371" s="72"/>
      <c r="J1371" s="21"/>
      <c r="K1371" s="21"/>
      <c r="L1371" s="21"/>
      <c r="M1371" s="22"/>
      <c r="N1371" s="22"/>
      <c r="O1371" s="22"/>
      <c r="P1371" s="22"/>
      <c r="Q1371" s="22"/>
      <c r="R1371" s="23"/>
      <c r="S1371" s="22"/>
      <c r="T1371" s="22"/>
      <c r="U1371" s="22"/>
      <c r="V1371" s="22"/>
      <c r="W1371" s="24"/>
      <c r="X1371" s="24"/>
      <c r="Y1371" s="22"/>
      <c r="Z1371" s="22"/>
      <c r="AA1371" s="22"/>
      <c r="AB1371" s="22"/>
      <c r="AC1371" s="22"/>
      <c r="AD1371" s="22"/>
      <c r="AE1371" s="22"/>
      <c r="AF1371" s="22"/>
      <c r="AG1371" s="22"/>
      <c r="AH1371" s="22"/>
      <c r="AI1371" s="22"/>
      <c r="AJ1371" s="22"/>
      <c r="AK1371" s="22"/>
      <c r="AL1371" s="22"/>
      <c r="AM1371" s="22"/>
      <c r="AN1371" s="22"/>
      <c r="AO1371" s="22"/>
      <c r="AP1371" s="22"/>
      <c r="AQ1371" s="22"/>
      <c r="AR1371" s="22"/>
      <c r="AS1371" s="22"/>
      <c r="AT1371" s="22"/>
      <c r="AU1371" s="22"/>
      <c r="AV1371" s="22"/>
      <c r="AW1371" s="22"/>
      <c r="AX1371" s="22"/>
      <c r="AY1371" s="22"/>
      <c r="AZ1371" s="22"/>
      <c r="BA1371" s="22"/>
      <c r="BB1371" s="22"/>
      <c r="BC1371" s="22"/>
      <c r="BD1371" s="22"/>
      <c r="BE1371" s="22"/>
      <c r="BF1371" s="22"/>
      <c r="BG1371" s="22"/>
      <c r="BH1371" s="22"/>
      <c r="BI1371" s="22"/>
    </row>
    <row r="1372">
      <c r="A1372" s="25"/>
      <c r="B1372" s="50"/>
      <c r="C1372" s="56"/>
      <c r="D1372" s="120"/>
      <c r="E1372" s="53"/>
      <c r="H1372" s="106"/>
      <c r="I1372" s="72"/>
      <c r="J1372" s="21"/>
      <c r="K1372" s="21"/>
      <c r="L1372" s="21"/>
      <c r="M1372" s="22"/>
      <c r="N1372" s="22"/>
      <c r="O1372" s="22"/>
      <c r="P1372" s="22"/>
      <c r="Q1372" s="22"/>
      <c r="R1372" s="23"/>
      <c r="S1372" s="22"/>
      <c r="T1372" s="22"/>
      <c r="U1372" s="22"/>
      <c r="V1372" s="22"/>
      <c r="W1372" s="24"/>
      <c r="X1372" s="24"/>
      <c r="Y1372" s="22"/>
      <c r="Z1372" s="22"/>
      <c r="AA1372" s="22"/>
      <c r="AB1372" s="22"/>
      <c r="AC1372" s="22"/>
      <c r="AD1372" s="22"/>
      <c r="AE1372" s="22"/>
      <c r="AF1372" s="22"/>
      <c r="AG1372" s="22"/>
      <c r="AH1372" s="22"/>
      <c r="AI1372" s="22"/>
      <c r="AJ1372" s="22"/>
      <c r="AK1372" s="22"/>
      <c r="AL1372" s="22"/>
      <c r="AM1372" s="22"/>
      <c r="AN1372" s="22"/>
      <c r="AO1372" s="22"/>
      <c r="AP1372" s="22"/>
      <c r="AQ1372" s="22"/>
      <c r="AR1372" s="22"/>
      <c r="AS1372" s="22"/>
      <c r="AT1372" s="22"/>
      <c r="AU1372" s="22"/>
      <c r="AV1372" s="22"/>
      <c r="AW1372" s="22"/>
      <c r="AX1372" s="22"/>
      <c r="AY1372" s="22"/>
      <c r="AZ1372" s="22"/>
      <c r="BA1372" s="22"/>
      <c r="BB1372" s="22"/>
      <c r="BC1372" s="22"/>
      <c r="BD1372" s="22"/>
      <c r="BE1372" s="22"/>
      <c r="BF1372" s="22"/>
      <c r="BG1372" s="22"/>
      <c r="BH1372" s="22"/>
      <c r="BI1372" s="22"/>
    </row>
    <row r="1373">
      <c r="A1373" s="25"/>
      <c r="B1373" s="50"/>
      <c r="C1373" s="56"/>
      <c r="D1373" s="120"/>
      <c r="E1373" s="53"/>
      <c r="H1373" s="106"/>
      <c r="I1373" s="72"/>
      <c r="J1373" s="21"/>
      <c r="K1373" s="21"/>
      <c r="L1373" s="21"/>
      <c r="M1373" s="22"/>
      <c r="N1373" s="22"/>
      <c r="O1373" s="22"/>
      <c r="P1373" s="22"/>
      <c r="Q1373" s="22"/>
      <c r="R1373" s="23"/>
      <c r="S1373" s="22"/>
      <c r="T1373" s="22"/>
      <c r="U1373" s="22"/>
      <c r="V1373" s="22"/>
      <c r="W1373" s="24"/>
      <c r="X1373" s="24"/>
      <c r="Y1373" s="22"/>
      <c r="Z1373" s="22"/>
      <c r="AA1373" s="22"/>
      <c r="AB1373" s="22"/>
      <c r="AC1373" s="22"/>
      <c r="AD1373" s="22"/>
      <c r="AE1373" s="22"/>
      <c r="AF1373" s="22"/>
      <c r="AG1373" s="22"/>
      <c r="AH1373" s="22"/>
      <c r="AI1373" s="22"/>
      <c r="AJ1373" s="22"/>
      <c r="AK1373" s="22"/>
      <c r="AL1373" s="22"/>
      <c r="AM1373" s="22"/>
      <c r="AN1373" s="22"/>
      <c r="AO1373" s="22"/>
      <c r="AP1373" s="22"/>
      <c r="AQ1373" s="22"/>
      <c r="AR1373" s="22"/>
      <c r="AS1373" s="22"/>
      <c r="AT1373" s="22"/>
      <c r="AU1373" s="22"/>
      <c r="AV1373" s="22"/>
      <c r="AW1373" s="22"/>
      <c r="AX1373" s="22"/>
      <c r="AY1373" s="22"/>
      <c r="AZ1373" s="22"/>
      <c r="BA1373" s="22"/>
      <c r="BB1373" s="22"/>
      <c r="BC1373" s="22"/>
      <c r="BD1373" s="22"/>
      <c r="BE1373" s="22"/>
      <c r="BF1373" s="22"/>
      <c r="BG1373" s="22"/>
      <c r="BH1373" s="22"/>
      <c r="BI1373" s="22"/>
    </row>
    <row r="1374">
      <c r="A1374" s="25"/>
      <c r="B1374" s="50"/>
      <c r="C1374" s="56"/>
      <c r="D1374" s="120"/>
      <c r="E1374" s="53"/>
      <c r="H1374" s="106"/>
      <c r="I1374" s="72"/>
      <c r="J1374" s="21"/>
      <c r="K1374" s="21"/>
      <c r="L1374" s="21"/>
      <c r="M1374" s="22"/>
      <c r="N1374" s="22"/>
      <c r="O1374" s="22"/>
      <c r="P1374" s="22"/>
      <c r="Q1374" s="22"/>
      <c r="R1374" s="23"/>
      <c r="S1374" s="22"/>
      <c r="T1374" s="22"/>
      <c r="U1374" s="22"/>
      <c r="V1374" s="22"/>
      <c r="W1374" s="24"/>
      <c r="X1374" s="24"/>
      <c r="Y1374" s="22"/>
      <c r="Z1374" s="22"/>
      <c r="AA1374" s="22"/>
      <c r="AB1374" s="22"/>
      <c r="AC1374" s="22"/>
      <c r="AD1374" s="22"/>
      <c r="AE1374" s="22"/>
      <c r="AF1374" s="22"/>
      <c r="AG1374" s="22"/>
      <c r="AH1374" s="22"/>
      <c r="AI1374" s="22"/>
      <c r="AJ1374" s="22"/>
      <c r="AK1374" s="22"/>
      <c r="AL1374" s="22"/>
      <c r="AM1374" s="22"/>
      <c r="AN1374" s="22"/>
      <c r="AO1374" s="22"/>
      <c r="AP1374" s="22"/>
      <c r="AQ1374" s="22"/>
      <c r="AR1374" s="22"/>
      <c r="AS1374" s="22"/>
      <c r="AT1374" s="22"/>
      <c r="AU1374" s="22"/>
      <c r="AV1374" s="22"/>
      <c r="AW1374" s="22"/>
      <c r="AX1374" s="22"/>
      <c r="AY1374" s="22"/>
      <c r="AZ1374" s="22"/>
      <c r="BA1374" s="22"/>
      <c r="BB1374" s="22"/>
      <c r="BC1374" s="22"/>
      <c r="BD1374" s="22"/>
      <c r="BE1374" s="22"/>
      <c r="BF1374" s="22"/>
      <c r="BG1374" s="22"/>
      <c r="BH1374" s="22"/>
      <c r="BI1374" s="22"/>
    </row>
    <row r="1375">
      <c r="A1375" s="25"/>
      <c r="B1375" s="50"/>
      <c r="C1375" s="56"/>
      <c r="D1375" s="120"/>
      <c r="E1375" s="53"/>
      <c r="H1375" s="106"/>
      <c r="I1375" s="72"/>
      <c r="J1375" s="21"/>
      <c r="K1375" s="21"/>
      <c r="L1375" s="21"/>
      <c r="M1375" s="22"/>
      <c r="N1375" s="22"/>
      <c r="O1375" s="22"/>
      <c r="P1375" s="22"/>
      <c r="Q1375" s="22"/>
      <c r="R1375" s="23"/>
      <c r="S1375" s="22"/>
      <c r="T1375" s="22"/>
      <c r="U1375" s="22"/>
      <c r="V1375" s="22"/>
      <c r="W1375" s="24"/>
      <c r="X1375" s="24"/>
      <c r="Y1375" s="22"/>
      <c r="Z1375" s="22"/>
      <c r="AA1375" s="22"/>
      <c r="AB1375" s="22"/>
      <c r="AC1375" s="22"/>
      <c r="AD1375" s="22"/>
      <c r="AE1375" s="22"/>
      <c r="AF1375" s="22"/>
      <c r="AG1375" s="22"/>
      <c r="AH1375" s="22"/>
      <c r="AI1375" s="22"/>
      <c r="AJ1375" s="22"/>
      <c r="AK1375" s="22"/>
      <c r="AL1375" s="22"/>
      <c r="AM1375" s="22"/>
      <c r="AN1375" s="22"/>
      <c r="AO1375" s="22"/>
      <c r="AP1375" s="22"/>
      <c r="AQ1375" s="22"/>
      <c r="AR1375" s="22"/>
      <c r="AS1375" s="22"/>
      <c r="AT1375" s="22"/>
      <c r="AU1375" s="22"/>
      <c r="AV1375" s="22"/>
      <c r="AW1375" s="22"/>
      <c r="AX1375" s="22"/>
      <c r="AY1375" s="22"/>
      <c r="AZ1375" s="22"/>
      <c r="BA1375" s="22"/>
      <c r="BB1375" s="22"/>
      <c r="BC1375" s="22"/>
      <c r="BD1375" s="22"/>
      <c r="BE1375" s="22"/>
      <c r="BF1375" s="22"/>
      <c r="BG1375" s="22"/>
      <c r="BH1375" s="22"/>
      <c r="BI1375" s="22"/>
    </row>
    <row r="1376">
      <c r="A1376" s="25"/>
      <c r="B1376" s="50"/>
      <c r="C1376" s="56"/>
      <c r="D1376" s="120"/>
      <c r="E1376" s="53"/>
      <c r="H1376" s="106"/>
      <c r="I1376" s="72"/>
      <c r="J1376" s="21"/>
      <c r="K1376" s="21"/>
      <c r="L1376" s="21"/>
      <c r="M1376" s="22"/>
      <c r="N1376" s="22"/>
      <c r="O1376" s="22"/>
      <c r="P1376" s="22"/>
      <c r="Q1376" s="22"/>
      <c r="R1376" s="23"/>
      <c r="S1376" s="22"/>
      <c r="T1376" s="22"/>
      <c r="U1376" s="22"/>
      <c r="V1376" s="22"/>
      <c r="W1376" s="24"/>
      <c r="X1376" s="24"/>
      <c r="Y1376" s="22"/>
      <c r="Z1376" s="22"/>
      <c r="AA1376" s="22"/>
      <c r="AB1376" s="22"/>
      <c r="AC1376" s="22"/>
      <c r="AD1376" s="22"/>
      <c r="AE1376" s="22"/>
      <c r="AF1376" s="22"/>
      <c r="AG1376" s="22"/>
      <c r="AH1376" s="22"/>
      <c r="AI1376" s="22"/>
      <c r="AJ1376" s="22"/>
      <c r="AK1376" s="22"/>
      <c r="AL1376" s="22"/>
      <c r="AM1376" s="22"/>
      <c r="AN1376" s="22"/>
      <c r="AO1376" s="22"/>
      <c r="AP1376" s="22"/>
      <c r="AQ1376" s="22"/>
      <c r="AR1376" s="22"/>
      <c r="AS1376" s="22"/>
      <c r="AT1376" s="22"/>
      <c r="AU1376" s="22"/>
      <c r="AV1376" s="22"/>
      <c r="AW1376" s="22"/>
      <c r="AX1376" s="22"/>
      <c r="AY1376" s="22"/>
      <c r="AZ1376" s="22"/>
      <c r="BA1376" s="22"/>
      <c r="BB1376" s="22"/>
      <c r="BC1376" s="22"/>
      <c r="BD1376" s="22"/>
      <c r="BE1376" s="22"/>
      <c r="BF1376" s="22"/>
      <c r="BG1376" s="22"/>
      <c r="BH1376" s="22"/>
      <c r="BI1376" s="22"/>
    </row>
    <row r="1377">
      <c r="A1377" s="25"/>
      <c r="B1377" s="50"/>
      <c r="C1377" s="56"/>
      <c r="D1377" s="120"/>
      <c r="E1377" s="53"/>
      <c r="H1377" s="106"/>
      <c r="I1377" s="72"/>
      <c r="J1377" s="21"/>
      <c r="K1377" s="21"/>
      <c r="L1377" s="21"/>
      <c r="M1377" s="22"/>
      <c r="N1377" s="22"/>
      <c r="O1377" s="22"/>
      <c r="P1377" s="22"/>
      <c r="Q1377" s="22"/>
      <c r="R1377" s="23"/>
      <c r="S1377" s="22"/>
      <c r="T1377" s="22"/>
      <c r="U1377" s="22"/>
      <c r="V1377" s="22"/>
      <c r="W1377" s="24"/>
      <c r="X1377" s="24"/>
      <c r="Y1377" s="22"/>
      <c r="Z1377" s="22"/>
      <c r="AA1377" s="22"/>
      <c r="AB1377" s="22"/>
      <c r="AC1377" s="22"/>
      <c r="AD1377" s="22"/>
      <c r="AE1377" s="22"/>
      <c r="AF1377" s="22"/>
      <c r="AG1377" s="22"/>
      <c r="AH1377" s="22"/>
      <c r="AI1377" s="22"/>
      <c r="AJ1377" s="22"/>
      <c r="AK1377" s="22"/>
      <c r="AL1377" s="22"/>
      <c r="AM1377" s="22"/>
      <c r="AN1377" s="22"/>
      <c r="AO1377" s="22"/>
      <c r="AP1377" s="22"/>
      <c r="AQ1377" s="22"/>
      <c r="AR1377" s="22"/>
      <c r="AS1377" s="22"/>
      <c r="AT1377" s="22"/>
      <c r="AU1377" s="22"/>
      <c r="AV1377" s="22"/>
      <c r="AW1377" s="22"/>
      <c r="AX1377" s="22"/>
      <c r="AY1377" s="22"/>
      <c r="AZ1377" s="22"/>
      <c r="BA1377" s="22"/>
      <c r="BB1377" s="22"/>
      <c r="BC1377" s="22"/>
      <c r="BD1377" s="22"/>
      <c r="BE1377" s="22"/>
      <c r="BF1377" s="22"/>
      <c r="BG1377" s="22"/>
      <c r="BH1377" s="22"/>
      <c r="BI1377" s="22"/>
    </row>
    <row r="1378">
      <c r="A1378" s="25"/>
      <c r="B1378" s="50"/>
      <c r="C1378" s="56"/>
      <c r="D1378" s="120"/>
      <c r="E1378" s="53"/>
      <c r="H1378" s="106"/>
      <c r="I1378" s="72"/>
      <c r="J1378" s="21"/>
      <c r="K1378" s="21"/>
      <c r="L1378" s="21"/>
      <c r="M1378" s="22"/>
      <c r="N1378" s="22"/>
      <c r="O1378" s="22"/>
      <c r="P1378" s="22"/>
      <c r="Q1378" s="22"/>
      <c r="R1378" s="23"/>
      <c r="S1378" s="22"/>
      <c r="T1378" s="22"/>
      <c r="U1378" s="22"/>
      <c r="V1378" s="22"/>
      <c r="W1378" s="24"/>
      <c r="X1378" s="24"/>
      <c r="Y1378" s="22"/>
      <c r="Z1378" s="22"/>
      <c r="AA1378" s="22"/>
      <c r="AB1378" s="22"/>
      <c r="AC1378" s="22"/>
      <c r="AD1378" s="22"/>
      <c r="AE1378" s="22"/>
      <c r="AF1378" s="22"/>
      <c r="AG1378" s="22"/>
      <c r="AH1378" s="22"/>
      <c r="AI1378" s="22"/>
      <c r="AJ1378" s="22"/>
      <c r="AK1378" s="22"/>
      <c r="AL1378" s="22"/>
      <c r="AM1378" s="22"/>
      <c r="AN1378" s="22"/>
      <c r="AO1378" s="22"/>
      <c r="AP1378" s="22"/>
      <c r="AQ1378" s="22"/>
      <c r="AR1378" s="22"/>
      <c r="AS1378" s="22"/>
      <c r="AT1378" s="22"/>
      <c r="AU1378" s="22"/>
      <c r="AV1378" s="22"/>
      <c r="AW1378" s="22"/>
      <c r="AX1378" s="22"/>
      <c r="AY1378" s="22"/>
      <c r="AZ1378" s="22"/>
      <c r="BA1378" s="22"/>
      <c r="BB1378" s="22"/>
      <c r="BC1378" s="22"/>
      <c r="BD1378" s="22"/>
      <c r="BE1378" s="22"/>
      <c r="BF1378" s="22"/>
      <c r="BG1378" s="22"/>
      <c r="BH1378" s="22"/>
      <c r="BI1378" s="22"/>
    </row>
    <row r="1379">
      <c r="A1379" s="25"/>
      <c r="B1379" s="50"/>
      <c r="C1379" s="56"/>
      <c r="D1379" s="120"/>
      <c r="E1379" s="53"/>
      <c r="H1379" s="106"/>
      <c r="I1379" s="72"/>
      <c r="J1379" s="21"/>
      <c r="K1379" s="21"/>
      <c r="L1379" s="21"/>
      <c r="M1379" s="22"/>
      <c r="N1379" s="22"/>
      <c r="O1379" s="22"/>
      <c r="P1379" s="22"/>
      <c r="Q1379" s="22"/>
      <c r="R1379" s="23"/>
      <c r="S1379" s="22"/>
      <c r="T1379" s="22"/>
      <c r="U1379" s="22"/>
      <c r="V1379" s="22"/>
      <c r="W1379" s="24"/>
      <c r="X1379" s="24"/>
      <c r="Y1379" s="22"/>
      <c r="Z1379" s="22"/>
      <c r="AA1379" s="22"/>
      <c r="AB1379" s="22"/>
      <c r="AC1379" s="22"/>
      <c r="AD1379" s="22"/>
      <c r="AE1379" s="22"/>
      <c r="AF1379" s="22"/>
      <c r="AG1379" s="22"/>
      <c r="AH1379" s="22"/>
      <c r="AI1379" s="22"/>
      <c r="AJ1379" s="22"/>
      <c r="AK1379" s="22"/>
      <c r="AL1379" s="22"/>
      <c r="AM1379" s="22"/>
      <c r="AN1379" s="22"/>
      <c r="AO1379" s="22"/>
      <c r="AP1379" s="22"/>
      <c r="AQ1379" s="22"/>
      <c r="AR1379" s="22"/>
      <c r="AS1379" s="22"/>
      <c r="AT1379" s="22"/>
      <c r="AU1379" s="22"/>
      <c r="AV1379" s="22"/>
      <c r="AW1379" s="22"/>
      <c r="AX1379" s="22"/>
      <c r="AY1379" s="22"/>
      <c r="AZ1379" s="22"/>
      <c r="BA1379" s="22"/>
      <c r="BB1379" s="22"/>
      <c r="BC1379" s="22"/>
      <c r="BD1379" s="22"/>
      <c r="BE1379" s="22"/>
      <c r="BF1379" s="22"/>
      <c r="BG1379" s="22"/>
      <c r="BH1379" s="22"/>
      <c r="BI1379" s="22"/>
    </row>
    <row r="1380">
      <c r="A1380" s="25"/>
      <c r="B1380" s="50"/>
      <c r="C1380" s="56"/>
      <c r="D1380" s="120"/>
      <c r="E1380" s="53"/>
      <c r="H1380" s="106"/>
      <c r="I1380" s="72"/>
      <c r="J1380" s="21"/>
      <c r="K1380" s="21"/>
      <c r="L1380" s="21"/>
      <c r="M1380" s="22"/>
      <c r="N1380" s="22"/>
      <c r="O1380" s="22"/>
      <c r="P1380" s="22"/>
      <c r="Q1380" s="22"/>
      <c r="R1380" s="23"/>
      <c r="S1380" s="22"/>
      <c r="T1380" s="22"/>
      <c r="U1380" s="22"/>
      <c r="V1380" s="22"/>
      <c r="W1380" s="24"/>
      <c r="X1380" s="24"/>
      <c r="Y1380" s="22"/>
      <c r="Z1380" s="22"/>
      <c r="AA1380" s="22"/>
      <c r="AB1380" s="22"/>
      <c r="AC1380" s="22"/>
      <c r="AD1380" s="22"/>
      <c r="AE1380" s="22"/>
      <c r="AF1380" s="22"/>
      <c r="AG1380" s="22"/>
      <c r="AH1380" s="22"/>
      <c r="AI1380" s="22"/>
      <c r="AJ1380" s="22"/>
      <c r="AK1380" s="22"/>
      <c r="AL1380" s="22"/>
      <c r="AM1380" s="22"/>
      <c r="AN1380" s="22"/>
      <c r="AO1380" s="22"/>
      <c r="AP1380" s="22"/>
      <c r="AQ1380" s="22"/>
      <c r="AR1380" s="22"/>
      <c r="AS1380" s="22"/>
      <c r="AT1380" s="22"/>
      <c r="AU1380" s="22"/>
      <c r="AV1380" s="22"/>
      <c r="AW1380" s="22"/>
      <c r="AX1380" s="22"/>
      <c r="AY1380" s="22"/>
      <c r="AZ1380" s="22"/>
      <c r="BA1380" s="22"/>
      <c r="BB1380" s="22"/>
      <c r="BC1380" s="22"/>
      <c r="BD1380" s="22"/>
      <c r="BE1380" s="22"/>
      <c r="BF1380" s="22"/>
      <c r="BG1380" s="22"/>
      <c r="BH1380" s="22"/>
      <c r="BI1380" s="22"/>
    </row>
    <row r="1381">
      <c r="A1381" s="25"/>
      <c r="B1381" s="50"/>
      <c r="C1381" s="56"/>
      <c r="D1381" s="120"/>
      <c r="E1381" s="53"/>
      <c r="H1381" s="106"/>
      <c r="I1381" s="72"/>
      <c r="J1381" s="21"/>
      <c r="K1381" s="21"/>
      <c r="L1381" s="21"/>
      <c r="M1381" s="22"/>
      <c r="N1381" s="22"/>
      <c r="O1381" s="22"/>
      <c r="P1381" s="22"/>
      <c r="Q1381" s="22"/>
      <c r="R1381" s="23"/>
      <c r="S1381" s="22"/>
      <c r="T1381" s="22"/>
      <c r="U1381" s="22"/>
      <c r="V1381" s="22"/>
      <c r="W1381" s="24"/>
      <c r="X1381" s="24"/>
      <c r="Y1381" s="22"/>
      <c r="Z1381" s="22"/>
      <c r="AA1381" s="22"/>
      <c r="AB1381" s="22"/>
      <c r="AC1381" s="22"/>
      <c r="AD1381" s="22"/>
      <c r="AE1381" s="22"/>
      <c r="AF1381" s="22"/>
      <c r="AG1381" s="22"/>
      <c r="AH1381" s="22"/>
      <c r="AI1381" s="22"/>
      <c r="AJ1381" s="22"/>
      <c r="AK1381" s="22"/>
      <c r="AL1381" s="22"/>
      <c r="AM1381" s="22"/>
      <c r="AN1381" s="22"/>
      <c r="AO1381" s="22"/>
      <c r="AP1381" s="22"/>
      <c r="AQ1381" s="22"/>
      <c r="AR1381" s="22"/>
      <c r="AS1381" s="22"/>
      <c r="AT1381" s="22"/>
      <c r="AU1381" s="22"/>
      <c r="AV1381" s="22"/>
      <c r="AW1381" s="22"/>
      <c r="AX1381" s="22"/>
      <c r="AY1381" s="22"/>
      <c r="AZ1381" s="22"/>
      <c r="BA1381" s="22"/>
      <c r="BB1381" s="22"/>
      <c r="BC1381" s="22"/>
      <c r="BD1381" s="22"/>
      <c r="BE1381" s="22"/>
      <c r="BF1381" s="22"/>
      <c r="BG1381" s="22"/>
      <c r="BH1381" s="22"/>
      <c r="BI1381" s="22"/>
    </row>
    <row r="1382">
      <c r="A1382" s="25"/>
      <c r="B1382" s="50"/>
      <c r="C1382" s="56"/>
      <c r="D1382" s="120"/>
      <c r="E1382" s="53"/>
      <c r="H1382" s="106"/>
      <c r="I1382" s="72"/>
      <c r="J1382" s="21"/>
      <c r="K1382" s="21"/>
      <c r="L1382" s="21"/>
      <c r="M1382" s="22"/>
      <c r="N1382" s="22"/>
      <c r="O1382" s="22"/>
      <c r="P1382" s="22"/>
      <c r="Q1382" s="22"/>
      <c r="R1382" s="23"/>
      <c r="S1382" s="22"/>
      <c r="T1382" s="22"/>
      <c r="U1382" s="22"/>
      <c r="V1382" s="22"/>
      <c r="W1382" s="24"/>
      <c r="X1382" s="24"/>
      <c r="Y1382" s="22"/>
      <c r="Z1382" s="22"/>
      <c r="AA1382" s="22"/>
      <c r="AB1382" s="22"/>
      <c r="AC1382" s="22"/>
      <c r="AD1382" s="22"/>
      <c r="AE1382" s="22"/>
      <c r="AF1382" s="22"/>
      <c r="AG1382" s="22"/>
      <c r="AH1382" s="22"/>
      <c r="AI1382" s="22"/>
      <c r="AJ1382" s="22"/>
      <c r="AK1382" s="22"/>
      <c r="AL1382" s="22"/>
      <c r="AM1382" s="22"/>
      <c r="AN1382" s="22"/>
      <c r="AO1382" s="22"/>
      <c r="AP1382" s="22"/>
      <c r="AQ1382" s="22"/>
      <c r="AR1382" s="22"/>
      <c r="AS1382" s="22"/>
      <c r="AT1382" s="22"/>
      <c r="AU1382" s="22"/>
      <c r="AV1382" s="22"/>
      <c r="AW1382" s="22"/>
      <c r="AX1382" s="22"/>
      <c r="AY1382" s="22"/>
      <c r="AZ1382" s="22"/>
      <c r="BA1382" s="22"/>
      <c r="BB1382" s="22"/>
      <c r="BC1382" s="22"/>
      <c r="BD1382" s="22"/>
      <c r="BE1382" s="22"/>
      <c r="BF1382" s="22"/>
      <c r="BG1382" s="22"/>
      <c r="BH1382" s="22"/>
      <c r="BI1382" s="22"/>
    </row>
    <row r="1383">
      <c r="A1383" s="25"/>
      <c r="B1383" s="50"/>
      <c r="C1383" s="56"/>
      <c r="D1383" s="120"/>
      <c r="E1383" s="53"/>
      <c r="H1383" s="106"/>
      <c r="I1383" s="72"/>
      <c r="J1383" s="21"/>
      <c r="K1383" s="21"/>
      <c r="L1383" s="21"/>
      <c r="M1383" s="22"/>
      <c r="N1383" s="22"/>
      <c r="O1383" s="22"/>
      <c r="P1383" s="22"/>
      <c r="Q1383" s="22"/>
      <c r="R1383" s="23"/>
      <c r="S1383" s="22"/>
      <c r="T1383" s="22"/>
      <c r="U1383" s="22"/>
      <c r="V1383" s="22"/>
      <c r="W1383" s="24"/>
      <c r="X1383" s="24"/>
      <c r="Y1383" s="22"/>
      <c r="Z1383" s="22"/>
      <c r="AA1383" s="22"/>
      <c r="AB1383" s="22"/>
      <c r="AC1383" s="22"/>
      <c r="AD1383" s="22"/>
      <c r="AE1383" s="22"/>
      <c r="AF1383" s="22"/>
      <c r="AG1383" s="22"/>
      <c r="AH1383" s="22"/>
      <c r="AI1383" s="22"/>
      <c r="AJ1383" s="22"/>
      <c r="AK1383" s="22"/>
      <c r="AL1383" s="22"/>
      <c r="AM1383" s="22"/>
      <c r="AN1383" s="22"/>
      <c r="AO1383" s="22"/>
      <c r="AP1383" s="22"/>
      <c r="AQ1383" s="22"/>
      <c r="AR1383" s="22"/>
      <c r="AS1383" s="22"/>
      <c r="AT1383" s="22"/>
      <c r="AU1383" s="22"/>
      <c r="AV1383" s="22"/>
      <c r="AW1383" s="22"/>
      <c r="AX1383" s="22"/>
      <c r="AY1383" s="22"/>
      <c r="AZ1383" s="22"/>
      <c r="BA1383" s="22"/>
      <c r="BB1383" s="22"/>
      <c r="BC1383" s="22"/>
      <c r="BD1383" s="22"/>
      <c r="BE1383" s="22"/>
      <c r="BF1383" s="22"/>
      <c r="BG1383" s="22"/>
      <c r="BH1383" s="22"/>
      <c r="BI1383" s="22"/>
    </row>
    <row r="1384">
      <c r="A1384" s="25"/>
      <c r="B1384" s="50"/>
      <c r="C1384" s="56"/>
      <c r="D1384" s="120"/>
      <c r="E1384" s="53"/>
      <c r="H1384" s="106"/>
      <c r="I1384" s="72"/>
      <c r="J1384" s="21"/>
      <c r="K1384" s="21"/>
      <c r="L1384" s="21"/>
      <c r="M1384" s="22"/>
      <c r="N1384" s="22"/>
      <c r="O1384" s="22"/>
      <c r="P1384" s="22"/>
      <c r="Q1384" s="22"/>
      <c r="R1384" s="23"/>
      <c r="S1384" s="22"/>
      <c r="T1384" s="22"/>
      <c r="U1384" s="22"/>
      <c r="V1384" s="22"/>
      <c r="W1384" s="24"/>
      <c r="X1384" s="24"/>
      <c r="Y1384" s="22"/>
      <c r="Z1384" s="22"/>
      <c r="AA1384" s="22"/>
      <c r="AB1384" s="22"/>
      <c r="AC1384" s="22"/>
      <c r="AD1384" s="22"/>
      <c r="AE1384" s="22"/>
      <c r="AF1384" s="22"/>
      <c r="AG1384" s="22"/>
      <c r="AH1384" s="22"/>
      <c r="AI1384" s="22"/>
      <c r="AJ1384" s="22"/>
      <c r="AK1384" s="22"/>
      <c r="AL1384" s="22"/>
      <c r="AM1384" s="22"/>
      <c r="AN1384" s="22"/>
      <c r="AO1384" s="22"/>
      <c r="AP1384" s="22"/>
      <c r="AQ1384" s="22"/>
      <c r="AR1384" s="22"/>
      <c r="AS1384" s="22"/>
      <c r="AT1384" s="22"/>
      <c r="AU1384" s="22"/>
      <c r="AV1384" s="22"/>
      <c r="AW1384" s="22"/>
      <c r="AX1384" s="22"/>
      <c r="AY1384" s="22"/>
      <c r="AZ1384" s="22"/>
      <c r="BA1384" s="22"/>
      <c r="BB1384" s="22"/>
      <c r="BC1384" s="22"/>
      <c r="BD1384" s="22"/>
      <c r="BE1384" s="22"/>
      <c r="BF1384" s="22"/>
      <c r="BG1384" s="22"/>
      <c r="BH1384" s="22"/>
      <c r="BI1384" s="22"/>
    </row>
    <row r="1385">
      <c r="A1385" s="25"/>
      <c r="B1385" s="50"/>
      <c r="C1385" s="56"/>
      <c r="D1385" s="120"/>
      <c r="E1385" s="53"/>
      <c r="H1385" s="106"/>
      <c r="I1385" s="72"/>
      <c r="J1385" s="21"/>
      <c r="K1385" s="21"/>
      <c r="L1385" s="21"/>
      <c r="M1385" s="22"/>
      <c r="N1385" s="22"/>
      <c r="O1385" s="22"/>
      <c r="P1385" s="22"/>
      <c r="Q1385" s="22"/>
      <c r="R1385" s="23"/>
      <c r="S1385" s="22"/>
      <c r="T1385" s="22"/>
      <c r="U1385" s="22"/>
      <c r="V1385" s="22"/>
      <c r="W1385" s="24"/>
      <c r="X1385" s="24"/>
      <c r="Y1385" s="22"/>
      <c r="Z1385" s="22"/>
      <c r="AA1385" s="22"/>
      <c r="AB1385" s="22"/>
      <c r="AC1385" s="22"/>
      <c r="AD1385" s="22"/>
      <c r="AE1385" s="22"/>
      <c r="AF1385" s="22"/>
      <c r="AG1385" s="22"/>
      <c r="AH1385" s="22"/>
      <c r="AI1385" s="22"/>
      <c r="AJ1385" s="22"/>
      <c r="AK1385" s="22"/>
      <c r="AL1385" s="22"/>
      <c r="AM1385" s="22"/>
      <c r="AN1385" s="22"/>
      <c r="AO1385" s="22"/>
      <c r="AP1385" s="22"/>
      <c r="AQ1385" s="22"/>
      <c r="AR1385" s="22"/>
      <c r="AS1385" s="22"/>
      <c r="AT1385" s="22"/>
      <c r="AU1385" s="22"/>
      <c r="AV1385" s="22"/>
      <c r="AW1385" s="22"/>
      <c r="AX1385" s="22"/>
      <c r="AY1385" s="22"/>
      <c r="AZ1385" s="22"/>
      <c r="BA1385" s="22"/>
      <c r="BB1385" s="22"/>
      <c r="BC1385" s="22"/>
      <c r="BD1385" s="22"/>
      <c r="BE1385" s="22"/>
      <c r="BF1385" s="22"/>
      <c r="BG1385" s="22"/>
      <c r="BH1385" s="22"/>
      <c r="BI1385" s="22"/>
    </row>
    <row r="1386">
      <c r="A1386" s="25"/>
      <c r="B1386" s="50"/>
      <c r="C1386" s="56"/>
      <c r="D1386" s="120"/>
      <c r="E1386" s="53"/>
      <c r="H1386" s="106"/>
      <c r="I1386" s="72"/>
      <c r="J1386" s="21"/>
      <c r="K1386" s="21"/>
      <c r="L1386" s="21"/>
      <c r="M1386" s="22"/>
      <c r="N1386" s="22"/>
      <c r="O1386" s="22"/>
      <c r="P1386" s="22"/>
      <c r="Q1386" s="22"/>
      <c r="R1386" s="23"/>
      <c r="S1386" s="22"/>
      <c r="T1386" s="22"/>
      <c r="U1386" s="22"/>
      <c r="V1386" s="22"/>
      <c r="W1386" s="24"/>
      <c r="X1386" s="24"/>
      <c r="Y1386" s="22"/>
      <c r="Z1386" s="22"/>
      <c r="AA1386" s="22"/>
      <c r="AB1386" s="22"/>
      <c r="AC1386" s="22"/>
      <c r="AD1386" s="22"/>
      <c r="AE1386" s="22"/>
      <c r="AF1386" s="22"/>
      <c r="AG1386" s="22"/>
      <c r="AH1386" s="22"/>
      <c r="AI1386" s="22"/>
      <c r="AJ1386" s="22"/>
      <c r="AK1386" s="22"/>
      <c r="AL1386" s="22"/>
      <c r="AM1386" s="22"/>
      <c r="AN1386" s="22"/>
      <c r="AO1386" s="22"/>
      <c r="AP1386" s="22"/>
      <c r="AQ1386" s="22"/>
      <c r="AR1386" s="22"/>
      <c r="AS1386" s="22"/>
      <c r="AT1386" s="22"/>
      <c r="AU1386" s="22"/>
      <c r="AV1386" s="22"/>
      <c r="AW1386" s="22"/>
      <c r="AX1386" s="22"/>
      <c r="AY1386" s="22"/>
      <c r="AZ1386" s="22"/>
      <c r="BA1386" s="22"/>
      <c r="BB1386" s="22"/>
      <c r="BC1386" s="22"/>
      <c r="BD1386" s="22"/>
      <c r="BE1386" s="22"/>
      <c r="BF1386" s="22"/>
      <c r="BG1386" s="22"/>
      <c r="BH1386" s="22"/>
      <c r="BI1386" s="22"/>
    </row>
    <row r="1387">
      <c r="A1387" s="25"/>
      <c r="B1387" s="50"/>
      <c r="C1387" s="56"/>
      <c r="D1387" s="120"/>
      <c r="E1387" s="53"/>
      <c r="H1387" s="106"/>
      <c r="I1387" s="72"/>
      <c r="J1387" s="21"/>
      <c r="K1387" s="21"/>
      <c r="L1387" s="21"/>
      <c r="M1387" s="22"/>
      <c r="N1387" s="22"/>
      <c r="O1387" s="22"/>
      <c r="P1387" s="22"/>
      <c r="Q1387" s="22"/>
      <c r="R1387" s="23"/>
      <c r="S1387" s="22"/>
      <c r="T1387" s="22"/>
      <c r="U1387" s="22"/>
      <c r="V1387" s="22"/>
      <c r="W1387" s="24"/>
      <c r="X1387" s="24"/>
      <c r="Y1387" s="22"/>
      <c r="Z1387" s="22"/>
      <c r="AA1387" s="22"/>
      <c r="AB1387" s="22"/>
      <c r="AC1387" s="22"/>
      <c r="AD1387" s="22"/>
      <c r="AE1387" s="22"/>
      <c r="AF1387" s="22"/>
      <c r="AG1387" s="22"/>
      <c r="AH1387" s="22"/>
      <c r="AI1387" s="22"/>
      <c r="AJ1387" s="22"/>
      <c r="AK1387" s="22"/>
      <c r="AL1387" s="22"/>
      <c r="AM1387" s="22"/>
      <c r="AN1387" s="22"/>
      <c r="AO1387" s="22"/>
      <c r="AP1387" s="22"/>
      <c r="AQ1387" s="22"/>
      <c r="AR1387" s="22"/>
      <c r="AS1387" s="22"/>
      <c r="AT1387" s="22"/>
      <c r="AU1387" s="22"/>
      <c r="AV1387" s="22"/>
      <c r="AW1387" s="22"/>
      <c r="AX1387" s="22"/>
      <c r="AY1387" s="22"/>
      <c r="AZ1387" s="22"/>
      <c r="BA1387" s="22"/>
      <c r="BB1387" s="22"/>
      <c r="BC1387" s="22"/>
      <c r="BD1387" s="22"/>
      <c r="BE1387" s="22"/>
      <c r="BF1387" s="22"/>
      <c r="BG1387" s="22"/>
      <c r="BH1387" s="22"/>
      <c r="BI1387" s="22"/>
    </row>
    <row r="1388">
      <c r="A1388" s="25"/>
      <c r="B1388" s="50"/>
      <c r="C1388" s="56"/>
      <c r="D1388" s="120"/>
      <c r="E1388" s="53"/>
      <c r="H1388" s="106"/>
      <c r="I1388" s="72"/>
      <c r="J1388" s="21"/>
      <c r="K1388" s="21"/>
      <c r="L1388" s="21"/>
      <c r="M1388" s="22"/>
      <c r="N1388" s="22"/>
      <c r="O1388" s="22"/>
      <c r="P1388" s="22"/>
      <c r="Q1388" s="22"/>
      <c r="R1388" s="23"/>
      <c r="S1388" s="22"/>
      <c r="T1388" s="22"/>
      <c r="U1388" s="22"/>
      <c r="V1388" s="22"/>
      <c r="W1388" s="24"/>
      <c r="X1388" s="24"/>
      <c r="Y1388" s="22"/>
      <c r="Z1388" s="22"/>
      <c r="AA1388" s="22"/>
      <c r="AB1388" s="22"/>
      <c r="AC1388" s="22"/>
      <c r="AD1388" s="22"/>
      <c r="AE1388" s="22"/>
      <c r="AF1388" s="22"/>
      <c r="AG1388" s="22"/>
      <c r="AH1388" s="22"/>
      <c r="AI1388" s="22"/>
      <c r="AJ1388" s="22"/>
      <c r="AK1388" s="22"/>
      <c r="AL1388" s="22"/>
      <c r="AM1388" s="22"/>
      <c r="AN1388" s="22"/>
      <c r="AO1388" s="22"/>
      <c r="AP1388" s="22"/>
      <c r="AQ1388" s="22"/>
      <c r="AR1388" s="22"/>
      <c r="AS1388" s="22"/>
      <c r="AT1388" s="22"/>
      <c r="AU1388" s="22"/>
      <c r="AV1388" s="22"/>
      <c r="AW1388" s="22"/>
      <c r="AX1388" s="22"/>
      <c r="AY1388" s="22"/>
      <c r="AZ1388" s="22"/>
      <c r="BA1388" s="22"/>
      <c r="BB1388" s="22"/>
      <c r="BC1388" s="22"/>
      <c r="BD1388" s="22"/>
      <c r="BE1388" s="22"/>
      <c r="BF1388" s="22"/>
      <c r="BG1388" s="22"/>
      <c r="BH1388" s="22"/>
      <c r="BI1388" s="22"/>
    </row>
    <row r="1389">
      <c r="A1389" s="25"/>
      <c r="B1389" s="50"/>
      <c r="C1389" s="56"/>
      <c r="D1389" s="120"/>
      <c r="E1389" s="53"/>
      <c r="H1389" s="106"/>
      <c r="I1389" s="72"/>
      <c r="J1389" s="21"/>
      <c r="K1389" s="21"/>
      <c r="L1389" s="21"/>
      <c r="M1389" s="22"/>
      <c r="N1389" s="22"/>
      <c r="O1389" s="22"/>
      <c r="P1389" s="22"/>
      <c r="Q1389" s="22"/>
      <c r="R1389" s="23"/>
      <c r="S1389" s="22"/>
      <c r="T1389" s="22"/>
      <c r="U1389" s="22"/>
      <c r="V1389" s="22"/>
      <c r="W1389" s="24"/>
      <c r="X1389" s="24"/>
      <c r="Y1389" s="22"/>
      <c r="Z1389" s="22"/>
      <c r="AA1389" s="22"/>
      <c r="AB1389" s="22"/>
      <c r="AC1389" s="22"/>
      <c r="AD1389" s="22"/>
      <c r="AE1389" s="22"/>
      <c r="AF1389" s="22"/>
      <c r="AG1389" s="22"/>
      <c r="AH1389" s="22"/>
      <c r="AI1389" s="22"/>
      <c r="AJ1389" s="22"/>
      <c r="AK1389" s="22"/>
      <c r="AL1389" s="22"/>
      <c r="AM1389" s="22"/>
      <c r="AN1389" s="22"/>
      <c r="AO1389" s="22"/>
      <c r="AP1389" s="22"/>
      <c r="AQ1389" s="22"/>
      <c r="AR1389" s="22"/>
      <c r="AS1389" s="22"/>
      <c r="AT1389" s="22"/>
      <c r="AU1389" s="22"/>
      <c r="AV1389" s="22"/>
      <c r="AW1389" s="22"/>
      <c r="AX1389" s="22"/>
      <c r="AY1389" s="22"/>
      <c r="AZ1389" s="22"/>
      <c r="BA1389" s="22"/>
      <c r="BB1389" s="22"/>
      <c r="BC1389" s="22"/>
      <c r="BD1389" s="22"/>
      <c r="BE1389" s="22"/>
      <c r="BF1389" s="22"/>
      <c r="BG1389" s="22"/>
      <c r="BH1389" s="22"/>
      <c r="BI1389" s="22"/>
    </row>
    <row r="1390">
      <c r="A1390" s="25"/>
      <c r="B1390" s="50"/>
      <c r="C1390" s="56"/>
      <c r="D1390" s="120"/>
      <c r="E1390" s="53"/>
      <c r="H1390" s="106"/>
      <c r="I1390" s="72"/>
      <c r="J1390" s="21"/>
      <c r="K1390" s="21"/>
      <c r="L1390" s="21"/>
      <c r="M1390" s="22"/>
      <c r="N1390" s="22"/>
      <c r="O1390" s="22"/>
      <c r="P1390" s="22"/>
      <c r="Q1390" s="22"/>
      <c r="R1390" s="23"/>
      <c r="S1390" s="22"/>
      <c r="T1390" s="22"/>
      <c r="U1390" s="22"/>
      <c r="V1390" s="22"/>
      <c r="W1390" s="24"/>
      <c r="X1390" s="24"/>
      <c r="Y1390" s="22"/>
      <c r="Z1390" s="22"/>
      <c r="AA1390" s="22"/>
      <c r="AB1390" s="22"/>
      <c r="AC1390" s="22"/>
      <c r="AD1390" s="22"/>
      <c r="AE1390" s="22"/>
      <c r="AF1390" s="22"/>
      <c r="AG1390" s="22"/>
      <c r="AH1390" s="22"/>
      <c r="AI1390" s="22"/>
      <c r="AJ1390" s="22"/>
      <c r="AK1390" s="22"/>
      <c r="AL1390" s="22"/>
      <c r="AM1390" s="22"/>
      <c r="AN1390" s="22"/>
      <c r="AO1390" s="22"/>
      <c r="AP1390" s="22"/>
      <c r="AQ1390" s="22"/>
      <c r="AR1390" s="22"/>
      <c r="AS1390" s="22"/>
      <c r="AT1390" s="22"/>
      <c r="AU1390" s="22"/>
      <c r="AV1390" s="22"/>
      <c r="AW1390" s="22"/>
      <c r="AX1390" s="22"/>
      <c r="AY1390" s="22"/>
      <c r="AZ1390" s="22"/>
      <c r="BA1390" s="22"/>
      <c r="BB1390" s="22"/>
      <c r="BC1390" s="22"/>
      <c r="BD1390" s="22"/>
      <c r="BE1390" s="22"/>
      <c r="BF1390" s="22"/>
      <c r="BG1390" s="22"/>
      <c r="BH1390" s="22"/>
      <c r="BI1390" s="22"/>
    </row>
    <row r="1391">
      <c r="A1391" s="25"/>
      <c r="B1391" s="50"/>
      <c r="C1391" s="56"/>
      <c r="D1391" s="120"/>
      <c r="E1391" s="53"/>
      <c r="H1391" s="106"/>
      <c r="I1391" s="72"/>
      <c r="J1391" s="21"/>
      <c r="K1391" s="21"/>
      <c r="L1391" s="21"/>
      <c r="M1391" s="22"/>
      <c r="N1391" s="22"/>
      <c r="O1391" s="22"/>
      <c r="P1391" s="22"/>
      <c r="Q1391" s="22"/>
      <c r="R1391" s="23"/>
      <c r="S1391" s="22"/>
      <c r="T1391" s="22"/>
      <c r="U1391" s="22"/>
      <c r="V1391" s="22"/>
      <c r="W1391" s="24"/>
      <c r="X1391" s="24"/>
      <c r="Y1391" s="22"/>
      <c r="Z1391" s="22"/>
      <c r="AA1391" s="22"/>
      <c r="AB1391" s="22"/>
      <c r="AC1391" s="22"/>
      <c r="AD1391" s="22"/>
      <c r="AE1391" s="22"/>
      <c r="AF1391" s="22"/>
      <c r="AG1391" s="22"/>
      <c r="AH1391" s="22"/>
      <c r="AI1391" s="22"/>
      <c r="AJ1391" s="22"/>
      <c r="AK1391" s="22"/>
      <c r="AL1391" s="22"/>
      <c r="AM1391" s="22"/>
      <c r="AN1391" s="22"/>
      <c r="AO1391" s="22"/>
      <c r="AP1391" s="22"/>
      <c r="AQ1391" s="22"/>
      <c r="AR1391" s="22"/>
      <c r="AS1391" s="22"/>
      <c r="AT1391" s="22"/>
      <c r="AU1391" s="22"/>
      <c r="AV1391" s="22"/>
      <c r="AW1391" s="22"/>
      <c r="AX1391" s="22"/>
      <c r="AY1391" s="22"/>
      <c r="AZ1391" s="22"/>
      <c r="BA1391" s="22"/>
      <c r="BB1391" s="22"/>
      <c r="BC1391" s="22"/>
      <c r="BD1391" s="22"/>
      <c r="BE1391" s="22"/>
      <c r="BF1391" s="22"/>
      <c r="BG1391" s="22"/>
      <c r="BH1391" s="22"/>
      <c r="BI1391" s="22"/>
    </row>
    <row r="1392">
      <c r="A1392" s="25"/>
      <c r="B1392" s="50"/>
      <c r="C1392" s="56"/>
      <c r="D1392" s="120"/>
      <c r="E1392" s="53"/>
      <c r="H1392" s="106"/>
      <c r="I1392" s="72"/>
      <c r="J1392" s="21"/>
      <c r="K1392" s="21"/>
      <c r="L1392" s="21"/>
      <c r="M1392" s="22"/>
      <c r="N1392" s="22"/>
      <c r="O1392" s="22"/>
      <c r="P1392" s="22"/>
      <c r="Q1392" s="22"/>
      <c r="R1392" s="23"/>
      <c r="S1392" s="22"/>
      <c r="T1392" s="22"/>
      <c r="U1392" s="22"/>
      <c r="V1392" s="22"/>
      <c r="W1392" s="24"/>
      <c r="X1392" s="24"/>
      <c r="Y1392" s="22"/>
      <c r="Z1392" s="22"/>
      <c r="AA1392" s="22"/>
      <c r="AB1392" s="22"/>
      <c r="AC1392" s="22"/>
      <c r="AD1392" s="22"/>
      <c r="AE1392" s="22"/>
      <c r="AF1392" s="22"/>
      <c r="AG1392" s="22"/>
      <c r="AH1392" s="22"/>
      <c r="AI1392" s="22"/>
      <c r="AJ1392" s="22"/>
      <c r="AK1392" s="22"/>
      <c r="AL1392" s="22"/>
      <c r="AM1392" s="22"/>
      <c r="AN1392" s="22"/>
      <c r="AO1392" s="22"/>
      <c r="AP1392" s="22"/>
      <c r="AQ1392" s="22"/>
      <c r="AR1392" s="22"/>
      <c r="AS1392" s="22"/>
      <c r="AT1392" s="22"/>
      <c r="AU1392" s="22"/>
      <c r="AV1392" s="22"/>
      <c r="AW1392" s="22"/>
      <c r="AX1392" s="22"/>
      <c r="AY1392" s="22"/>
      <c r="AZ1392" s="22"/>
      <c r="BA1392" s="22"/>
      <c r="BB1392" s="22"/>
      <c r="BC1392" s="22"/>
      <c r="BD1392" s="22"/>
      <c r="BE1392" s="22"/>
      <c r="BF1392" s="22"/>
      <c r="BG1392" s="22"/>
      <c r="BH1392" s="22"/>
      <c r="BI1392" s="22"/>
    </row>
    <row r="1393">
      <c r="A1393" s="25"/>
      <c r="B1393" s="50"/>
      <c r="C1393" s="56"/>
      <c r="D1393" s="120"/>
      <c r="E1393" s="53"/>
      <c r="H1393" s="106"/>
      <c r="I1393" s="72"/>
      <c r="J1393" s="21"/>
      <c r="K1393" s="21"/>
      <c r="L1393" s="21"/>
      <c r="M1393" s="22"/>
      <c r="N1393" s="22"/>
      <c r="O1393" s="22"/>
      <c r="P1393" s="22"/>
      <c r="Q1393" s="22"/>
      <c r="R1393" s="23"/>
      <c r="S1393" s="22"/>
      <c r="T1393" s="22"/>
      <c r="U1393" s="22"/>
      <c r="V1393" s="22"/>
      <c r="W1393" s="24"/>
      <c r="X1393" s="24"/>
      <c r="Y1393" s="22"/>
      <c r="Z1393" s="22"/>
      <c r="AA1393" s="22"/>
      <c r="AB1393" s="22"/>
      <c r="AC1393" s="22"/>
      <c r="AD1393" s="22"/>
      <c r="AE1393" s="22"/>
      <c r="AF1393" s="22"/>
      <c r="AG1393" s="22"/>
      <c r="AH1393" s="22"/>
      <c r="AI1393" s="22"/>
      <c r="AJ1393" s="22"/>
      <c r="AK1393" s="22"/>
      <c r="AL1393" s="22"/>
      <c r="AM1393" s="22"/>
      <c r="AN1393" s="22"/>
      <c r="AO1393" s="22"/>
      <c r="AP1393" s="22"/>
      <c r="AQ1393" s="22"/>
      <c r="AR1393" s="22"/>
      <c r="AS1393" s="22"/>
      <c r="AT1393" s="22"/>
      <c r="AU1393" s="22"/>
      <c r="AV1393" s="22"/>
      <c r="AW1393" s="22"/>
      <c r="AX1393" s="22"/>
      <c r="AY1393" s="22"/>
      <c r="AZ1393" s="22"/>
      <c r="BA1393" s="22"/>
      <c r="BB1393" s="22"/>
      <c r="BC1393" s="22"/>
      <c r="BD1393" s="22"/>
      <c r="BE1393" s="22"/>
      <c r="BF1393" s="22"/>
      <c r="BG1393" s="22"/>
      <c r="BH1393" s="22"/>
      <c r="BI1393" s="22"/>
    </row>
    <row r="1394">
      <c r="A1394" s="25"/>
      <c r="B1394" s="50"/>
      <c r="C1394" s="56"/>
      <c r="D1394" s="120"/>
      <c r="E1394" s="53"/>
      <c r="H1394" s="106"/>
      <c r="I1394" s="72"/>
      <c r="J1394" s="21"/>
      <c r="K1394" s="21"/>
      <c r="L1394" s="21"/>
      <c r="M1394" s="22"/>
      <c r="N1394" s="22"/>
      <c r="O1394" s="22"/>
      <c r="P1394" s="22"/>
      <c r="Q1394" s="22"/>
      <c r="R1394" s="23"/>
      <c r="S1394" s="22"/>
      <c r="T1394" s="22"/>
      <c r="U1394" s="22"/>
      <c r="V1394" s="22"/>
      <c r="W1394" s="24"/>
      <c r="X1394" s="24"/>
      <c r="Y1394" s="22"/>
      <c r="Z1394" s="22"/>
      <c r="AA1394" s="22"/>
      <c r="AB1394" s="22"/>
      <c r="AC1394" s="22"/>
      <c r="AD1394" s="22"/>
      <c r="AE1394" s="22"/>
      <c r="AF1394" s="22"/>
      <c r="AG1394" s="22"/>
      <c r="AH1394" s="22"/>
      <c r="AI1394" s="22"/>
      <c r="AJ1394" s="22"/>
      <c r="AK1394" s="22"/>
      <c r="AL1394" s="22"/>
      <c r="AM1394" s="22"/>
      <c r="AN1394" s="22"/>
      <c r="AO1394" s="22"/>
      <c r="AP1394" s="22"/>
      <c r="AQ1394" s="22"/>
      <c r="AR1394" s="22"/>
      <c r="AS1394" s="22"/>
      <c r="AT1394" s="22"/>
      <c r="AU1394" s="22"/>
      <c r="AV1394" s="22"/>
      <c r="AW1394" s="22"/>
      <c r="AX1394" s="22"/>
      <c r="AY1394" s="22"/>
      <c r="AZ1394" s="22"/>
      <c r="BA1394" s="22"/>
      <c r="BB1394" s="22"/>
      <c r="BC1394" s="22"/>
      <c r="BD1394" s="22"/>
      <c r="BE1394" s="22"/>
      <c r="BF1394" s="22"/>
      <c r="BG1394" s="22"/>
      <c r="BH1394" s="22"/>
      <c r="BI1394" s="22"/>
    </row>
    <row r="1395">
      <c r="A1395" s="25"/>
      <c r="B1395" s="50"/>
      <c r="C1395" s="56"/>
      <c r="D1395" s="120"/>
      <c r="E1395" s="53"/>
      <c r="H1395" s="106"/>
      <c r="I1395" s="72"/>
      <c r="J1395" s="21"/>
      <c r="K1395" s="21"/>
      <c r="L1395" s="21"/>
      <c r="M1395" s="22"/>
      <c r="N1395" s="22"/>
      <c r="O1395" s="22"/>
      <c r="P1395" s="22"/>
      <c r="Q1395" s="22"/>
      <c r="R1395" s="23"/>
      <c r="S1395" s="22"/>
      <c r="T1395" s="22"/>
      <c r="U1395" s="22"/>
      <c r="V1395" s="22"/>
      <c r="W1395" s="24"/>
      <c r="X1395" s="24"/>
      <c r="Y1395" s="22"/>
      <c r="Z1395" s="22"/>
      <c r="AA1395" s="22"/>
      <c r="AB1395" s="22"/>
      <c r="AC1395" s="22"/>
      <c r="AD1395" s="22"/>
      <c r="AE1395" s="22"/>
      <c r="AF1395" s="22"/>
      <c r="AG1395" s="22"/>
      <c r="AH1395" s="22"/>
      <c r="AI1395" s="22"/>
      <c r="AJ1395" s="22"/>
      <c r="AK1395" s="22"/>
      <c r="AL1395" s="22"/>
      <c r="AM1395" s="22"/>
      <c r="AN1395" s="22"/>
      <c r="AO1395" s="22"/>
      <c r="AP1395" s="22"/>
      <c r="AQ1395" s="22"/>
      <c r="AR1395" s="22"/>
      <c r="AS1395" s="22"/>
      <c r="AT1395" s="22"/>
      <c r="AU1395" s="22"/>
      <c r="AV1395" s="22"/>
      <c r="AW1395" s="22"/>
      <c r="AX1395" s="22"/>
      <c r="AY1395" s="22"/>
      <c r="AZ1395" s="22"/>
      <c r="BA1395" s="22"/>
      <c r="BB1395" s="22"/>
      <c r="BC1395" s="22"/>
      <c r="BD1395" s="22"/>
      <c r="BE1395" s="22"/>
      <c r="BF1395" s="22"/>
      <c r="BG1395" s="22"/>
      <c r="BH1395" s="22"/>
      <c r="BI1395" s="22"/>
    </row>
    <row r="1396">
      <c r="A1396" s="25"/>
      <c r="B1396" s="50"/>
      <c r="C1396" s="56"/>
      <c r="D1396" s="120"/>
      <c r="E1396" s="53"/>
      <c r="H1396" s="106"/>
      <c r="I1396" s="72"/>
      <c r="J1396" s="21"/>
      <c r="K1396" s="21"/>
      <c r="L1396" s="21"/>
      <c r="M1396" s="22"/>
      <c r="N1396" s="22"/>
      <c r="O1396" s="22"/>
      <c r="P1396" s="22"/>
      <c r="Q1396" s="22"/>
      <c r="R1396" s="23"/>
      <c r="S1396" s="22"/>
      <c r="T1396" s="22"/>
      <c r="U1396" s="22"/>
      <c r="V1396" s="22"/>
      <c r="W1396" s="24"/>
      <c r="X1396" s="24"/>
      <c r="Y1396" s="22"/>
      <c r="Z1396" s="22"/>
      <c r="AA1396" s="22"/>
      <c r="AB1396" s="22"/>
      <c r="AC1396" s="22"/>
      <c r="AD1396" s="22"/>
      <c r="AE1396" s="22"/>
      <c r="AF1396" s="22"/>
      <c r="AG1396" s="22"/>
      <c r="AH1396" s="22"/>
      <c r="AI1396" s="22"/>
      <c r="AJ1396" s="22"/>
      <c r="AK1396" s="22"/>
      <c r="AL1396" s="22"/>
      <c r="AM1396" s="22"/>
      <c r="AN1396" s="22"/>
      <c r="AO1396" s="22"/>
      <c r="AP1396" s="22"/>
      <c r="AQ1396" s="22"/>
      <c r="AR1396" s="22"/>
      <c r="AS1396" s="22"/>
      <c r="AT1396" s="22"/>
      <c r="AU1396" s="22"/>
      <c r="AV1396" s="22"/>
      <c r="AW1396" s="22"/>
      <c r="AX1396" s="22"/>
      <c r="AY1396" s="22"/>
      <c r="AZ1396" s="22"/>
      <c r="BA1396" s="22"/>
      <c r="BB1396" s="22"/>
      <c r="BC1396" s="22"/>
      <c r="BD1396" s="22"/>
      <c r="BE1396" s="22"/>
      <c r="BF1396" s="22"/>
      <c r="BG1396" s="22"/>
      <c r="BH1396" s="22"/>
      <c r="BI1396" s="22"/>
    </row>
    <row r="1397">
      <c r="A1397" s="25"/>
      <c r="B1397" s="50"/>
      <c r="C1397" s="56"/>
      <c r="D1397" s="120"/>
      <c r="E1397" s="53"/>
      <c r="H1397" s="106"/>
      <c r="I1397" s="72"/>
      <c r="J1397" s="21"/>
      <c r="K1397" s="21"/>
      <c r="L1397" s="21"/>
      <c r="M1397" s="22"/>
      <c r="N1397" s="22"/>
      <c r="O1397" s="22"/>
      <c r="P1397" s="22"/>
      <c r="Q1397" s="22"/>
      <c r="R1397" s="23"/>
      <c r="S1397" s="22"/>
      <c r="T1397" s="22"/>
      <c r="U1397" s="22"/>
      <c r="V1397" s="22"/>
      <c r="W1397" s="24"/>
      <c r="X1397" s="24"/>
      <c r="Y1397" s="22"/>
      <c r="Z1397" s="22"/>
      <c r="AA1397" s="22"/>
      <c r="AB1397" s="22"/>
      <c r="AC1397" s="22"/>
      <c r="AD1397" s="22"/>
      <c r="AE1397" s="22"/>
      <c r="AF1397" s="22"/>
      <c r="AG1397" s="22"/>
      <c r="AH1397" s="22"/>
      <c r="AI1397" s="22"/>
      <c r="AJ1397" s="22"/>
      <c r="AK1397" s="22"/>
      <c r="AL1397" s="22"/>
      <c r="AM1397" s="22"/>
      <c r="AN1397" s="22"/>
      <c r="AO1397" s="22"/>
      <c r="AP1397" s="22"/>
      <c r="AQ1397" s="22"/>
      <c r="AR1397" s="22"/>
      <c r="AS1397" s="22"/>
      <c r="AT1397" s="22"/>
      <c r="AU1397" s="22"/>
      <c r="AV1397" s="22"/>
      <c r="AW1397" s="22"/>
      <c r="AX1397" s="22"/>
      <c r="AY1397" s="22"/>
      <c r="AZ1397" s="22"/>
      <c r="BA1397" s="22"/>
      <c r="BB1397" s="22"/>
      <c r="BC1397" s="22"/>
      <c r="BD1397" s="22"/>
      <c r="BE1397" s="22"/>
      <c r="BF1397" s="22"/>
      <c r="BG1397" s="22"/>
      <c r="BH1397" s="22"/>
      <c r="BI1397" s="22"/>
    </row>
    <row r="1398">
      <c r="A1398" s="25"/>
      <c r="B1398" s="50"/>
      <c r="C1398" s="56"/>
      <c r="D1398" s="120"/>
      <c r="E1398" s="53"/>
      <c r="H1398" s="106"/>
      <c r="I1398" s="72"/>
      <c r="J1398" s="21"/>
      <c r="K1398" s="21"/>
      <c r="L1398" s="21"/>
      <c r="M1398" s="22"/>
      <c r="N1398" s="22"/>
      <c r="O1398" s="22"/>
      <c r="P1398" s="22"/>
      <c r="Q1398" s="22"/>
      <c r="R1398" s="23"/>
      <c r="S1398" s="22"/>
      <c r="T1398" s="22"/>
      <c r="U1398" s="22"/>
      <c r="V1398" s="22"/>
      <c r="W1398" s="24"/>
      <c r="X1398" s="24"/>
      <c r="Y1398" s="22"/>
      <c r="Z1398" s="22"/>
      <c r="AA1398" s="22"/>
      <c r="AB1398" s="22"/>
      <c r="AC1398" s="22"/>
      <c r="AD1398" s="22"/>
      <c r="AE1398" s="22"/>
      <c r="AF1398" s="22"/>
      <c r="AG1398" s="22"/>
      <c r="AH1398" s="22"/>
      <c r="AI1398" s="22"/>
      <c r="AJ1398" s="22"/>
      <c r="AK1398" s="22"/>
      <c r="AL1398" s="22"/>
      <c r="AM1398" s="22"/>
      <c r="AN1398" s="22"/>
      <c r="AO1398" s="22"/>
      <c r="AP1398" s="22"/>
      <c r="AQ1398" s="22"/>
      <c r="AR1398" s="22"/>
      <c r="AS1398" s="22"/>
      <c r="AT1398" s="22"/>
      <c r="AU1398" s="22"/>
      <c r="AV1398" s="22"/>
      <c r="AW1398" s="22"/>
      <c r="AX1398" s="22"/>
      <c r="AY1398" s="22"/>
      <c r="AZ1398" s="22"/>
      <c r="BA1398" s="22"/>
      <c r="BB1398" s="22"/>
      <c r="BC1398" s="22"/>
      <c r="BD1398" s="22"/>
      <c r="BE1398" s="22"/>
      <c r="BF1398" s="22"/>
      <c r="BG1398" s="22"/>
      <c r="BH1398" s="22"/>
      <c r="BI1398" s="22"/>
    </row>
    <row r="1399">
      <c r="A1399" s="25"/>
      <c r="B1399" s="50"/>
      <c r="C1399" s="56"/>
      <c r="D1399" s="120"/>
      <c r="E1399" s="53"/>
      <c r="H1399" s="106"/>
      <c r="I1399" s="72"/>
      <c r="J1399" s="21"/>
      <c r="K1399" s="21"/>
      <c r="L1399" s="21"/>
      <c r="M1399" s="22"/>
      <c r="N1399" s="22"/>
      <c r="O1399" s="22"/>
      <c r="P1399" s="22"/>
      <c r="Q1399" s="22"/>
      <c r="R1399" s="23"/>
      <c r="S1399" s="22"/>
      <c r="T1399" s="22"/>
      <c r="U1399" s="22"/>
      <c r="V1399" s="22"/>
      <c r="W1399" s="24"/>
      <c r="X1399" s="24"/>
      <c r="Y1399" s="22"/>
      <c r="Z1399" s="22"/>
      <c r="AA1399" s="22"/>
      <c r="AB1399" s="22"/>
      <c r="AC1399" s="22"/>
      <c r="AD1399" s="22"/>
      <c r="AE1399" s="22"/>
      <c r="AF1399" s="22"/>
      <c r="AG1399" s="22"/>
      <c r="AH1399" s="22"/>
      <c r="AI1399" s="22"/>
      <c r="AJ1399" s="22"/>
      <c r="AK1399" s="22"/>
      <c r="AL1399" s="22"/>
      <c r="AM1399" s="22"/>
      <c r="AN1399" s="22"/>
      <c r="AO1399" s="22"/>
      <c r="AP1399" s="22"/>
      <c r="AQ1399" s="22"/>
      <c r="AR1399" s="22"/>
      <c r="AS1399" s="22"/>
      <c r="AT1399" s="22"/>
      <c r="AU1399" s="22"/>
      <c r="AV1399" s="22"/>
      <c r="AW1399" s="22"/>
      <c r="AX1399" s="22"/>
      <c r="AY1399" s="22"/>
      <c r="AZ1399" s="22"/>
      <c r="BA1399" s="22"/>
      <c r="BB1399" s="22"/>
      <c r="BC1399" s="22"/>
      <c r="BD1399" s="22"/>
      <c r="BE1399" s="22"/>
      <c r="BF1399" s="22"/>
      <c r="BG1399" s="22"/>
      <c r="BH1399" s="22"/>
      <c r="BI1399" s="22"/>
    </row>
    <row r="1400">
      <c r="A1400" s="25"/>
      <c r="B1400" s="50"/>
      <c r="C1400" s="56"/>
      <c r="D1400" s="120"/>
      <c r="E1400" s="53"/>
      <c r="H1400" s="106"/>
      <c r="I1400" s="72"/>
      <c r="J1400" s="21"/>
      <c r="K1400" s="21"/>
      <c r="L1400" s="21"/>
      <c r="M1400" s="22"/>
      <c r="N1400" s="22"/>
      <c r="O1400" s="22"/>
      <c r="P1400" s="22"/>
      <c r="Q1400" s="22"/>
      <c r="R1400" s="23"/>
      <c r="S1400" s="22"/>
      <c r="T1400" s="22"/>
      <c r="U1400" s="22"/>
      <c r="V1400" s="22"/>
      <c r="W1400" s="24"/>
      <c r="X1400" s="24"/>
      <c r="Y1400" s="22"/>
      <c r="Z1400" s="22"/>
      <c r="AA1400" s="22"/>
      <c r="AB1400" s="22"/>
      <c r="AC1400" s="22"/>
      <c r="AD1400" s="22"/>
      <c r="AE1400" s="22"/>
      <c r="AF1400" s="22"/>
      <c r="AG1400" s="22"/>
      <c r="AH1400" s="22"/>
      <c r="AI1400" s="22"/>
      <c r="AJ1400" s="22"/>
      <c r="AK1400" s="22"/>
      <c r="AL1400" s="22"/>
      <c r="AM1400" s="22"/>
      <c r="AN1400" s="22"/>
      <c r="AO1400" s="22"/>
      <c r="AP1400" s="22"/>
      <c r="AQ1400" s="22"/>
      <c r="AR1400" s="22"/>
      <c r="AS1400" s="22"/>
      <c r="AT1400" s="22"/>
      <c r="AU1400" s="22"/>
      <c r="AV1400" s="22"/>
      <c r="AW1400" s="22"/>
      <c r="AX1400" s="22"/>
      <c r="AY1400" s="22"/>
      <c r="AZ1400" s="22"/>
      <c r="BA1400" s="22"/>
      <c r="BB1400" s="22"/>
      <c r="BC1400" s="22"/>
      <c r="BD1400" s="22"/>
      <c r="BE1400" s="22"/>
      <c r="BF1400" s="22"/>
      <c r="BG1400" s="22"/>
      <c r="BH1400" s="22"/>
      <c r="BI1400" s="22"/>
    </row>
    <row r="1401">
      <c r="A1401" s="25"/>
      <c r="B1401" s="50"/>
      <c r="C1401" s="56"/>
      <c r="D1401" s="120"/>
      <c r="E1401" s="53"/>
      <c r="H1401" s="106"/>
      <c r="I1401" s="72"/>
      <c r="J1401" s="21"/>
      <c r="K1401" s="21"/>
      <c r="L1401" s="21"/>
      <c r="M1401" s="22"/>
      <c r="N1401" s="22"/>
      <c r="O1401" s="22"/>
      <c r="P1401" s="22"/>
      <c r="Q1401" s="22"/>
      <c r="R1401" s="23"/>
      <c r="S1401" s="22"/>
      <c r="T1401" s="22"/>
      <c r="U1401" s="22"/>
      <c r="V1401" s="22"/>
      <c r="W1401" s="24"/>
      <c r="X1401" s="24"/>
      <c r="Y1401" s="22"/>
      <c r="Z1401" s="22"/>
      <c r="AA1401" s="22"/>
      <c r="AB1401" s="22"/>
      <c r="AC1401" s="22"/>
      <c r="AD1401" s="22"/>
      <c r="AE1401" s="22"/>
      <c r="AF1401" s="22"/>
      <c r="AG1401" s="22"/>
      <c r="AH1401" s="22"/>
      <c r="AI1401" s="22"/>
      <c r="AJ1401" s="22"/>
      <c r="AK1401" s="22"/>
      <c r="AL1401" s="22"/>
      <c r="AM1401" s="22"/>
      <c r="AN1401" s="22"/>
      <c r="AO1401" s="22"/>
      <c r="AP1401" s="22"/>
      <c r="AQ1401" s="22"/>
      <c r="AR1401" s="22"/>
      <c r="AS1401" s="22"/>
      <c r="AT1401" s="22"/>
      <c r="AU1401" s="22"/>
      <c r="AV1401" s="22"/>
      <c r="AW1401" s="22"/>
      <c r="AX1401" s="22"/>
      <c r="AY1401" s="22"/>
      <c r="AZ1401" s="22"/>
      <c r="BA1401" s="22"/>
      <c r="BB1401" s="22"/>
      <c r="BC1401" s="22"/>
      <c r="BD1401" s="22"/>
      <c r="BE1401" s="22"/>
      <c r="BF1401" s="22"/>
      <c r="BG1401" s="22"/>
      <c r="BH1401" s="22"/>
      <c r="BI1401" s="22"/>
    </row>
    <row r="1402">
      <c r="A1402" s="25"/>
      <c r="B1402" s="50"/>
      <c r="C1402" s="56"/>
      <c r="D1402" s="120"/>
      <c r="E1402" s="53"/>
      <c r="H1402" s="106"/>
      <c r="I1402" s="72"/>
      <c r="J1402" s="21"/>
      <c r="K1402" s="21"/>
      <c r="L1402" s="21"/>
      <c r="M1402" s="22"/>
      <c r="N1402" s="22"/>
      <c r="O1402" s="22"/>
      <c r="P1402" s="22"/>
      <c r="Q1402" s="22"/>
      <c r="R1402" s="23"/>
      <c r="S1402" s="22"/>
      <c r="T1402" s="22"/>
      <c r="U1402" s="22"/>
      <c r="V1402" s="22"/>
      <c r="W1402" s="24"/>
      <c r="X1402" s="24"/>
      <c r="Y1402" s="22"/>
      <c r="Z1402" s="22"/>
      <c r="AA1402" s="22"/>
      <c r="AB1402" s="22"/>
      <c r="AC1402" s="22"/>
      <c r="AD1402" s="22"/>
      <c r="AE1402" s="22"/>
      <c r="AF1402" s="22"/>
      <c r="AG1402" s="22"/>
      <c r="AH1402" s="22"/>
      <c r="AI1402" s="22"/>
      <c r="AJ1402" s="22"/>
      <c r="AK1402" s="22"/>
      <c r="AL1402" s="22"/>
      <c r="AM1402" s="22"/>
      <c r="AN1402" s="22"/>
      <c r="AO1402" s="22"/>
      <c r="AP1402" s="22"/>
      <c r="AQ1402" s="22"/>
      <c r="AR1402" s="22"/>
      <c r="AS1402" s="22"/>
      <c r="AT1402" s="22"/>
      <c r="AU1402" s="22"/>
      <c r="AV1402" s="22"/>
      <c r="AW1402" s="22"/>
      <c r="AX1402" s="22"/>
      <c r="AY1402" s="22"/>
      <c r="AZ1402" s="22"/>
      <c r="BA1402" s="22"/>
      <c r="BB1402" s="22"/>
      <c r="BC1402" s="22"/>
      <c r="BD1402" s="22"/>
      <c r="BE1402" s="22"/>
      <c r="BF1402" s="22"/>
      <c r="BG1402" s="22"/>
      <c r="BH1402" s="22"/>
      <c r="BI1402" s="22"/>
    </row>
    <row r="1403">
      <c r="A1403" s="25"/>
      <c r="B1403" s="50"/>
      <c r="C1403" s="56"/>
      <c r="D1403" s="120"/>
      <c r="E1403" s="53"/>
      <c r="H1403" s="106"/>
      <c r="I1403" s="72"/>
      <c r="J1403" s="21"/>
      <c r="K1403" s="21"/>
      <c r="L1403" s="21"/>
      <c r="M1403" s="22"/>
      <c r="N1403" s="22"/>
      <c r="O1403" s="22"/>
      <c r="P1403" s="22"/>
      <c r="Q1403" s="22"/>
      <c r="R1403" s="23"/>
      <c r="S1403" s="22"/>
      <c r="T1403" s="22"/>
      <c r="U1403" s="22"/>
      <c r="V1403" s="22"/>
      <c r="W1403" s="24"/>
      <c r="X1403" s="24"/>
      <c r="Y1403" s="22"/>
      <c r="Z1403" s="22"/>
      <c r="AA1403" s="22"/>
      <c r="AB1403" s="22"/>
      <c r="AC1403" s="22"/>
      <c r="AD1403" s="22"/>
      <c r="AE1403" s="22"/>
      <c r="AF1403" s="22"/>
      <c r="AG1403" s="22"/>
      <c r="AH1403" s="22"/>
      <c r="AI1403" s="22"/>
      <c r="AJ1403" s="22"/>
      <c r="AK1403" s="22"/>
      <c r="AL1403" s="22"/>
      <c r="AM1403" s="22"/>
      <c r="AN1403" s="22"/>
      <c r="AO1403" s="22"/>
      <c r="AP1403" s="22"/>
      <c r="AQ1403" s="22"/>
      <c r="AR1403" s="22"/>
      <c r="AS1403" s="22"/>
      <c r="AT1403" s="22"/>
      <c r="AU1403" s="22"/>
      <c r="AV1403" s="22"/>
      <c r="AW1403" s="22"/>
      <c r="AX1403" s="22"/>
      <c r="AY1403" s="22"/>
      <c r="AZ1403" s="22"/>
      <c r="BA1403" s="22"/>
      <c r="BB1403" s="22"/>
      <c r="BC1403" s="22"/>
      <c r="BD1403" s="22"/>
      <c r="BE1403" s="22"/>
      <c r="BF1403" s="22"/>
      <c r="BG1403" s="22"/>
      <c r="BH1403" s="22"/>
      <c r="BI1403" s="22"/>
    </row>
    <row r="1404">
      <c r="A1404" s="25"/>
      <c r="B1404" s="50"/>
      <c r="C1404" s="56"/>
      <c r="D1404" s="120"/>
      <c r="E1404" s="53"/>
      <c r="H1404" s="106"/>
      <c r="I1404" s="72"/>
      <c r="J1404" s="21"/>
      <c r="K1404" s="21"/>
      <c r="L1404" s="21"/>
      <c r="M1404" s="22"/>
      <c r="N1404" s="22"/>
      <c r="O1404" s="22"/>
      <c r="P1404" s="22"/>
      <c r="Q1404" s="22"/>
      <c r="R1404" s="23"/>
      <c r="S1404" s="22"/>
      <c r="T1404" s="22"/>
      <c r="U1404" s="22"/>
      <c r="V1404" s="22"/>
      <c r="W1404" s="24"/>
      <c r="X1404" s="24"/>
      <c r="Y1404" s="22"/>
      <c r="Z1404" s="22"/>
      <c r="AA1404" s="22"/>
      <c r="AB1404" s="22"/>
      <c r="AC1404" s="22"/>
      <c r="AD1404" s="22"/>
      <c r="AE1404" s="22"/>
      <c r="AF1404" s="22"/>
      <c r="AG1404" s="22"/>
      <c r="AH1404" s="22"/>
      <c r="AI1404" s="22"/>
      <c r="AJ1404" s="22"/>
      <c r="AK1404" s="22"/>
      <c r="AL1404" s="22"/>
      <c r="AM1404" s="22"/>
      <c r="AN1404" s="22"/>
      <c r="AO1404" s="22"/>
      <c r="AP1404" s="22"/>
      <c r="AQ1404" s="22"/>
      <c r="AR1404" s="22"/>
      <c r="AS1404" s="22"/>
      <c r="AT1404" s="22"/>
      <c r="AU1404" s="22"/>
      <c r="AV1404" s="22"/>
      <c r="AW1404" s="22"/>
      <c r="AX1404" s="22"/>
      <c r="AY1404" s="22"/>
      <c r="AZ1404" s="22"/>
      <c r="BA1404" s="22"/>
      <c r="BB1404" s="22"/>
      <c r="BC1404" s="22"/>
      <c r="BD1404" s="22"/>
      <c r="BE1404" s="22"/>
      <c r="BF1404" s="22"/>
      <c r="BG1404" s="22"/>
      <c r="BH1404" s="22"/>
      <c r="BI1404" s="22"/>
    </row>
    <row r="1405">
      <c r="A1405" s="25"/>
      <c r="B1405" s="50"/>
      <c r="C1405" s="56"/>
      <c r="D1405" s="120"/>
      <c r="E1405" s="53"/>
      <c r="H1405" s="106"/>
      <c r="I1405" s="72"/>
      <c r="J1405" s="21"/>
      <c r="K1405" s="21"/>
      <c r="L1405" s="21"/>
      <c r="M1405" s="22"/>
      <c r="N1405" s="22"/>
      <c r="O1405" s="22"/>
      <c r="P1405" s="22"/>
      <c r="Q1405" s="22"/>
      <c r="R1405" s="23"/>
      <c r="S1405" s="22"/>
      <c r="T1405" s="22"/>
      <c r="U1405" s="22"/>
      <c r="V1405" s="22"/>
      <c r="W1405" s="24"/>
      <c r="X1405" s="24"/>
      <c r="Y1405" s="22"/>
      <c r="Z1405" s="22"/>
      <c r="AA1405" s="22"/>
      <c r="AB1405" s="22"/>
      <c r="AC1405" s="22"/>
      <c r="AD1405" s="22"/>
      <c r="AE1405" s="22"/>
      <c r="AF1405" s="22"/>
      <c r="AG1405" s="22"/>
      <c r="AH1405" s="22"/>
      <c r="AI1405" s="22"/>
      <c r="AJ1405" s="22"/>
      <c r="AK1405" s="22"/>
      <c r="AL1405" s="22"/>
      <c r="AM1405" s="22"/>
      <c r="AN1405" s="22"/>
      <c r="AO1405" s="22"/>
      <c r="AP1405" s="22"/>
      <c r="AQ1405" s="22"/>
      <c r="AR1405" s="22"/>
      <c r="AS1405" s="22"/>
      <c r="AT1405" s="22"/>
      <c r="AU1405" s="22"/>
      <c r="AV1405" s="22"/>
      <c r="AW1405" s="22"/>
      <c r="AX1405" s="22"/>
      <c r="AY1405" s="22"/>
      <c r="AZ1405" s="22"/>
      <c r="BA1405" s="22"/>
      <c r="BB1405" s="22"/>
      <c r="BC1405" s="22"/>
      <c r="BD1405" s="22"/>
      <c r="BE1405" s="22"/>
      <c r="BF1405" s="22"/>
      <c r="BG1405" s="22"/>
      <c r="BH1405" s="22"/>
      <c r="BI1405" s="22"/>
    </row>
    <row r="1406">
      <c r="A1406" s="25"/>
      <c r="B1406" s="50"/>
      <c r="C1406" s="56"/>
      <c r="D1406" s="120"/>
      <c r="E1406" s="53"/>
      <c r="H1406" s="106"/>
      <c r="I1406" s="72"/>
      <c r="J1406" s="21"/>
      <c r="K1406" s="21"/>
      <c r="L1406" s="21"/>
      <c r="M1406" s="22"/>
      <c r="N1406" s="22"/>
      <c r="O1406" s="22"/>
      <c r="P1406" s="22"/>
      <c r="Q1406" s="22"/>
      <c r="R1406" s="23"/>
      <c r="S1406" s="22"/>
      <c r="T1406" s="22"/>
      <c r="U1406" s="22"/>
      <c r="V1406" s="22"/>
      <c r="W1406" s="24"/>
      <c r="X1406" s="24"/>
      <c r="Y1406" s="22"/>
      <c r="Z1406" s="22"/>
      <c r="AA1406" s="22"/>
      <c r="AB1406" s="22"/>
      <c r="AC1406" s="22"/>
      <c r="AD1406" s="22"/>
      <c r="AE1406" s="22"/>
      <c r="AF1406" s="22"/>
      <c r="AG1406" s="22"/>
      <c r="AH1406" s="22"/>
      <c r="AI1406" s="22"/>
      <c r="AJ1406" s="22"/>
      <c r="AK1406" s="22"/>
      <c r="AL1406" s="22"/>
      <c r="AM1406" s="22"/>
      <c r="AN1406" s="22"/>
      <c r="AO1406" s="22"/>
      <c r="AP1406" s="22"/>
      <c r="AQ1406" s="22"/>
      <c r="AR1406" s="22"/>
      <c r="AS1406" s="22"/>
      <c r="AT1406" s="22"/>
      <c r="AU1406" s="22"/>
      <c r="AV1406" s="22"/>
      <c r="AW1406" s="22"/>
      <c r="AX1406" s="22"/>
      <c r="AY1406" s="22"/>
      <c r="AZ1406" s="22"/>
      <c r="BA1406" s="22"/>
      <c r="BB1406" s="22"/>
      <c r="BC1406" s="22"/>
      <c r="BD1406" s="22"/>
      <c r="BE1406" s="22"/>
      <c r="BF1406" s="22"/>
      <c r="BG1406" s="22"/>
      <c r="BH1406" s="22"/>
      <c r="BI1406" s="22"/>
    </row>
    <row r="1407">
      <c r="A1407" s="25"/>
      <c r="B1407" s="50"/>
      <c r="C1407" s="56"/>
      <c r="D1407" s="120"/>
      <c r="E1407" s="53"/>
      <c r="H1407" s="106"/>
      <c r="I1407" s="72"/>
      <c r="J1407" s="21"/>
      <c r="K1407" s="21"/>
      <c r="L1407" s="21"/>
      <c r="M1407" s="22"/>
      <c r="N1407" s="22"/>
      <c r="O1407" s="22"/>
      <c r="P1407" s="22"/>
      <c r="Q1407" s="22"/>
      <c r="R1407" s="23"/>
      <c r="S1407" s="22"/>
      <c r="T1407" s="22"/>
      <c r="U1407" s="22"/>
      <c r="V1407" s="22"/>
      <c r="W1407" s="24"/>
      <c r="X1407" s="24"/>
      <c r="Y1407" s="22"/>
      <c r="Z1407" s="22"/>
      <c r="AA1407" s="22"/>
      <c r="AB1407" s="22"/>
      <c r="AC1407" s="22"/>
      <c r="AD1407" s="22"/>
      <c r="AE1407" s="22"/>
      <c r="AF1407" s="22"/>
      <c r="AG1407" s="22"/>
      <c r="AH1407" s="22"/>
      <c r="AI1407" s="22"/>
      <c r="AJ1407" s="22"/>
      <c r="AK1407" s="22"/>
      <c r="AL1407" s="22"/>
      <c r="AM1407" s="22"/>
      <c r="AN1407" s="22"/>
      <c r="AO1407" s="22"/>
      <c r="AP1407" s="22"/>
      <c r="AQ1407" s="22"/>
      <c r="AR1407" s="22"/>
      <c r="AS1407" s="22"/>
      <c r="AT1407" s="22"/>
      <c r="AU1407" s="22"/>
      <c r="AV1407" s="22"/>
      <c r="AW1407" s="22"/>
      <c r="AX1407" s="22"/>
      <c r="AY1407" s="22"/>
      <c r="AZ1407" s="22"/>
      <c r="BA1407" s="22"/>
      <c r="BB1407" s="22"/>
      <c r="BC1407" s="22"/>
      <c r="BD1407" s="22"/>
      <c r="BE1407" s="22"/>
      <c r="BF1407" s="22"/>
      <c r="BG1407" s="22"/>
      <c r="BH1407" s="22"/>
      <c r="BI1407" s="22"/>
    </row>
    <row r="1408">
      <c r="A1408" s="25"/>
      <c r="B1408" s="50"/>
      <c r="C1408" s="56"/>
      <c r="D1408" s="120"/>
      <c r="E1408" s="53"/>
      <c r="H1408" s="106"/>
      <c r="I1408" s="72"/>
      <c r="J1408" s="21"/>
      <c r="K1408" s="21"/>
      <c r="L1408" s="21"/>
      <c r="M1408" s="22"/>
      <c r="N1408" s="22"/>
      <c r="O1408" s="22"/>
      <c r="P1408" s="22"/>
      <c r="Q1408" s="22"/>
      <c r="R1408" s="23"/>
      <c r="S1408" s="22"/>
      <c r="T1408" s="22"/>
      <c r="U1408" s="22"/>
      <c r="V1408" s="22"/>
      <c r="W1408" s="24"/>
      <c r="X1408" s="24"/>
      <c r="Y1408" s="22"/>
      <c r="Z1408" s="22"/>
      <c r="AA1408" s="22"/>
      <c r="AB1408" s="22"/>
      <c r="AC1408" s="22"/>
      <c r="AD1408" s="22"/>
      <c r="AE1408" s="22"/>
      <c r="AF1408" s="22"/>
      <c r="AG1408" s="22"/>
      <c r="AH1408" s="22"/>
      <c r="AI1408" s="22"/>
      <c r="AJ1408" s="22"/>
      <c r="AK1408" s="22"/>
      <c r="AL1408" s="22"/>
      <c r="AM1408" s="22"/>
      <c r="AN1408" s="22"/>
      <c r="AO1408" s="22"/>
      <c r="AP1408" s="22"/>
      <c r="AQ1408" s="22"/>
      <c r="AR1408" s="22"/>
      <c r="AS1408" s="22"/>
      <c r="AT1408" s="22"/>
      <c r="AU1408" s="22"/>
      <c r="AV1408" s="22"/>
      <c r="AW1408" s="22"/>
      <c r="AX1408" s="22"/>
      <c r="AY1408" s="22"/>
      <c r="AZ1408" s="22"/>
      <c r="BA1408" s="22"/>
      <c r="BB1408" s="22"/>
      <c r="BC1408" s="22"/>
      <c r="BD1408" s="22"/>
      <c r="BE1408" s="22"/>
      <c r="BF1408" s="22"/>
      <c r="BG1408" s="22"/>
      <c r="BH1408" s="22"/>
      <c r="BI1408" s="22"/>
    </row>
    <row r="1409">
      <c r="A1409" s="25"/>
      <c r="B1409" s="50"/>
      <c r="C1409" s="56"/>
      <c r="D1409" s="120"/>
      <c r="E1409" s="53"/>
      <c r="H1409" s="106"/>
      <c r="I1409" s="72"/>
      <c r="J1409" s="21"/>
      <c r="K1409" s="21"/>
      <c r="L1409" s="21"/>
      <c r="M1409" s="22"/>
      <c r="N1409" s="22"/>
      <c r="O1409" s="22"/>
      <c r="P1409" s="22"/>
      <c r="Q1409" s="22"/>
      <c r="R1409" s="23"/>
      <c r="S1409" s="22"/>
      <c r="T1409" s="22"/>
      <c r="U1409" s="22"/>
      <c r="V1409" s="22"/>
      <c r="W1409" s="24"/>
      <c r="X1409" s="24"/>
      <c r="Y1409" s="22"/>
      <c r="Z1409" s="22"/>
      <c r="AA1409" s="22"/>
      <c r="AB1409" s="22"/>
      <c r="AC1409" s="22"/>
      <c r="AD1409" s="22"/>
      <c r="AE1409" s="22"/>
      <c r="AF1409" s="22"/>
      <c r="AG1409" s="22"/>
      <c r="AH1409" s="22"/>
      <c r="AI1409" s="22"/>
      <c r="AJ1409" s="22"/>
      <c r="AK1409" s="22"/>
      <c r="AL1409" s="22"/>
      <c r="AM1409" s="22"/>
      <c r="AN1409" s="22"/>
      <c r="AO1409" s="22"/>
      <c r="AP1409" s="22"/>
      <c r="AQ1409" s="22"/>
      <c r="AR1409" s="22"/>
      <c r="AS1409" s="22"/>
      <c r="AT1409" s="22"/>
      <c r="AU1409" s="22"/>
      <c r="AV1409" s="22"/>
      <c r="AW1409" s="22"/>
      <c r="AX1409" s="22"/>
      <c r="AY1409" s="22"/>
      <c r="AZ1409" s="22"/>
      <c r="BA1409" s="22"/>
      <c r="BB1409" s="22"/>
      <c r="BC1409" s="22"/>
      <c r="BD1409" s="22"/>
      <c r="BE1409" s="22"/>
      <c r="BF1409" s="22"/>
      <c r="BG1409" s="22"/>
      <c r="BH1409" s="22"/>
      <c r="BI1409" s="22"/>
    </row>
    <row r="1410">
      <c r="A1410" s="25"/>
      <c r="B1410" s="50"/>
      <c r="C1410" s="56"/>
      <c r="D1410" s="120"/>
      <c r="E1410" s="53"/>
      <c r="H1410" s="106"/>
      <c r="I1410" s="72"/>
      <c r="J1410" s="21"/>
      <c r="K1410" s="21"/>
      <c r="L1410" s="21"/>
      <c r="M1410" s="22"/>
      <c r="N1410" s="22"/>
      <c r="O1410" s="22"/>
      <c r="P1410" s="22"/>
      <c r="Q1410" s="22"/>
      <c r="R1410" s="23"/>
      <c r="S1410" s="22"/>
      <c r="T1410" s="22"/>
      <c r="U1410" s="22"/>
      <c r="V1410" s="22"/>
      <c r="W1410" s="24"/>
      <c r="X1410" s="24"/>
      <c r="Y1410" s="22"/>
      <c r="Z1410" s="22"/>
      <c r="AA1410" s="22"/>
      <c r="AB1410" s="22"/>
      <c r="AC1410" s="22"/>
      <c r="AD1410" s="22"/>
      <c r="AE1410" s="22"/>
      <c r="AF1410" s="22"/>
      <c r="AG1410" s="22"/>
      <c r="AH1410" s="22"/>
      <c r="AI1410" s="22"/>
      <c r="AJ1410" s="22"/>
      <c r="AK1410" s="22"/>
      <c r="AL1410" s="22"/>
      <c r="AM1410" s="22"/>
      <c r="AN1410" s="22"/>
      <c r="AO1410" s="22"/>
      <c r="AP1410" s="22"/>
      <c r="AQ1410" s="22"/>
      <c r="AR1410" s="22"/>
      <c r="AS1410" s="22"/>
      <c r="AT1410" s="22"/>
      <c r="AU1410" s="22"/>
      <c r="AV1410" s="22"/>
      <c r="AW1410" s="22"/>
      <c r="AX1410" s="22"/>
      <c r="AY1410" s="22"/>
      <c r="AZ1410" s="22"/>
      <c r="BA1410" s="22"/>
      <c r="BB1410" s="22"/>
      <c r="BC1410" s="22"/>
      <c r="BD1410" s="22"/>
      <c r="BE1410" s="22"/>
      <c r="BF1410" s="22"/>
      <c r="BG1410" s="22"/>
      <c r="BH1410" s="22"/>
      <c r="BI1410" s="22"/>
    </row>
    <row r="1411">
      <c r="A1411" s="25"/>
      <c r="B1411" s="50"/>
      <c r="C1411" s="56"/>
      <c r="D1411" s="120"/>
      <c r="E1411" s="53"/>
      <c r="H1411" s="106"/>
      <c r="I1411" s="72"/>
      <c r="J1411" s="21"/>
      <c r="K1411" s="21"/>
      <c r="L1411" s="21"/>
      <c r="M1411" s="22"/>
      <c r="N1411" s="22"/>
      <c r="O1411" s="22"/>
      <c r="P1411" s="22"/>
      <c r="Q1411" s="22"/>
      <c r="R1411" s="23"/>
      <c r="S1411" s="22"/>
      <c r="T1411" s="22"/>
      <c r="U1411" s="22"/>
      <c r="V1411" s="22"/>
      <c r="W1411" s="24"/>
      <c r="X1411" s="24"/>
      <c r="Y1411" s="22"/>
      <c r="Z1411" s="22"/>
      <c r="AA1411" s="22"/>
      <c r="AB1411" s="22"/>
      <c r="AC1411" s="22"/>
      <c r="AD1411" s="22"/>
      <c r="AE1411" s="22"/>
      <c r="AF1411" s="22"/>
      <c r="AG1411" s="22"/>
      <c r="AH1411" s="22"/>
      <c r="AI1411" s="22"/>
      <c r="AJ1411" s="22"/>
      <c r="AK1411" s="22"/>
      <c r="AL1411" s="22"/>
      <c r="AM1411" s="22"/>
      <c r="AN1411" s="22"/>
      <c r="AO1411" s="22"/>
      <c r="AP1411" s="22"/>
      <c r="AQ1411" s="22"/>
      <c r="AR1411" s="22"/>
      <c r="AS1411" s="22"/>
      <c r="AT1411" s="22"/>
      <c r="AU1411" s="22"/>
      <c r="AV1411" s="22"/>
      <c r="AW1411" s="22"/>
      <c r="AX1411" s="22"/>
      <c r="AY1411" s="22"/>
      <c r="AZ1411" s="22"/>
      <c r="BA1411" s="22"/>
      <c r="BB1411" s="22"/>
      <c r="BC1411" s="22"/>
      <c r="BD1411" s="22"/>
      <c r="BE1411" s="22"/>
      <c r="BF1411" s="22"/>
      <c r="BG1411" s="22"/>
      <c r="BH1411" s="22"/>
      <c r="BI1411" s="22"/>
    </row>
    <row r="1412">
      <c r="A1412" s="25"/>
      <c r="B1412" s="50"/>
      <c r="C1412" s="56"/>
      <c r="D1412" s="120"/>
      <c r="E1412" s="53"/>
      <c r="H1412" s="106"/>
      <c r="I1412" s="72"/>
      <c r="J1412" s="21"/>
      <c r="K1412" s="21"/>
      <c r="L1412" s="21"/>
      <c r="M1412" s="22"/>
      <c r="N1412" s="22"/>
      <c r="O1412" s="22"/>
      <c r="P1412" s="22"/>
      <c r="Q1412" s="22"/>
      <c r="R1412" s="23"/>
      <c r="S1412" s="22"/>
      <c r="T1412" s="22"/>
      <c r="U1412" s="22"/>
      <c r="V1412" s="22"/>
      <c r="W1412" s="24"/>
      <c r="X1412" s="24"/>
      <c r="Y1412" s="22"/>
      <c r="Z1412" s="22"/>
      <c r="AA1412" s="22"/>
      <c r="AB1412" s="22"/>
      <c r="AC1412" s="22"/>
      <c r="AD1412" s="22"/>
      <c r="AE1412" s="22"/>
      <c r="AF1412" s="22"/>
      <c r="AG1412" s="22"/>
      <c r="AH1412" s="22"/>
      <c r="AI1412" s="22"/>
      <c r="AJ1412" s="22"/>
      <c r="AK1412" s="22"/>
      <c r="AL1412" s="22"/>
      <c r="AM1412" s="22"/>
      <c r="AN1412" s="22"/>
      <c r="AO1412" s="22"/>
      <c r="AP1412" s="22"/>
      <c r="AQ1412" s="22"/>
      <c r="AR1412" s="22"/>
      <c r="AS1412" s="22"/>
      <c r="AT1412" s="22"/>
      <c r="AU1412" s="22"/>
      <c r="AV1412" s="22"/>
      <c r="AW1412" s="22"/>
      <c r="AX1412" s="22"/>
      <c r="AY1412" s="22"/>
      <c r="AZ1412" s="22"/>
      <c r="BA1412" s="22"/>
      <c r="BB1412" s="22"/>
      <c r="BC1412" s="22"/>
      <c r="BD1412" s="22"/>
      <c r="BE1412" s="22"/>
      <c r="BF1412" s="22"/>
      <c r="BG1412" s="22"/>
      <c r="BH1412" s="22"/>
      <c r="BI1412" s="22"/>
    </row>
    <row r="1413">
      <c r="A1413" s="25"/>
      <c r="B1413" s="50"/>
      <c r="C1413" s="56"/>
      <c r="D1413" s="120"/>
      <c r="E1413" s="53"/>
      <c r="H1413" s="106"/>
      <c r="I1413" s="72"/>
      <c r="J1413" s="21"/>
      <c r="K1413" s="21"/>
      <c r="L1413" s="21"/>
      <c r="M1413" s="22"/>
      <c r="N1413" s="22"/>
      <c r="O1413" s="22"/>
      <c r="P1413" s="22"/>
      <c r="Q1413" s="22"/>
      <c r="R1413" s="23"/>
      <c r="S1413" s="22"/>
      <c r="T1413" s="22"/>
      <c r="U1413" s="22"/>
      <c r="V1413" s="22"/>
      <c r="W1413" s="24"/>
      <c r="X1413" s="24"/>
      <c r="Y1413" s="22"/>
      <c r="Z1413" s="22"/>
      <c r="AA1413" s="22"/>
      <c r="AB1413" s="22"/>
      <c r="AC1413" s="22"/>
      <c r="AD1413" s="22"/>
      <c r="AE1413" s="22"/>
      <c r="AF1413" s="22"/>
      <c r="AG1413" s="22"/>
      <c r="AH1413" s="22"/>
      <c r="AI1413" s="22"/>
      <c r="AJ1413" s="22"/>
      <c r="AK1413" s="22"/>
      <c r="AL1413" s="22"/>
      <c r="AM1413" s="22"/>
      <c r="AN1413" s="22"/>
      <c r="AO1413" s="22"/>
      <c r="AP1413" s="22"/>
      <c r="AQ1413" s="22"/>
      <c r="AR1413" s="22"/>
      <c r="AS1413" s="22"/>
      <c r="AT1413" s="22"/>
      <c r="AU1413" s="22"/>
      <c r="AV1413" s="22"/>
      <c r="AW1413" s="22"/>
      <c r="AX1413" s="22"/>
      <c r="AY1413" s="22"/>
      <c r="AZ1413" s="22"/>
      <c r="BA1413" s="22"/>
      <c r="BB1413" s="22"/>
      <c r="BC1413" s="22"/>
      <c r="BD1413" s="22"/>
      <c r="BE1413" s="22"/>
      <c r="BF1413" s="22"/>
      <c r="BG1413" s="22"/>
      <c r="BH1413" s="22"/>
      <c r="BI1413" s="22"/>
    </row>
    <row r="1414">
      <c r="A1414" s="25"/>
      <c r="B1414" s="50"/>
      <c r="C1414" s="56"/>
      <c r="D1414" s="120"/>
      <c r="E1414" s="53"/>
      <c r="H1414" s="106"/>
      <c r="I1414" s="72"/>
      <c r="J1414" s="21"/>
      <c r="K1414" s="21"/>
      <c r="L1414" s="21"/>
      <c r="M1414" s="22"/>
      <c r="N1414" s="22"/>
      <c r="O1414" s="22"/>
      <c r="P1414" s="22"/>
      <c r="Q1414" s="22"/>
      <c r="R1414" s="23"/>
      <c r="S1414" s="22"/>
      <c r="T1414" s="22"/>
      <c r="U1414" s="22"/>
      <c r="V1414" s="22"/>
      <c r="W1414" s="24"/>
      <c r="X1414" s="24"/>
      <c r="Y1414" s="22"/>
      <c r="Z1414" s="22"/>
      <c r="AA1414" s="22"/>
      <c r="AB1414" s="22"/>
      <c r="AC1414" s="22"/>
      <c r="AD1414" s="22"/>
      <c r="AE1414" s="22"/>
      <c r="AF1414" s="22"/>
      <c r="AG1414" s="22"/>
      <c r="AH1414" s="22"/>
      <c r="AI1414" s="22"/>
      <c r="AJ1414" s="22"/>
      <c r="AK1414" s="22"/>
      <c r="AL1414" s="22"/>
      <c r="AM1414" s="22"/>
      <c r="AN1414" s="22"/>
      <c r="AO1414" s="22"/>
      <c r="AP1414" s="22"/>
      <c r="AQ1414" s="22"/>
      <c r="AR1414" s="22"/>
      <c r="AS1414" s="22"/>
      <c r="AT1414" s="22"/>
      <c r="AU1414" s="22"/>
      <c r="AV1414" s="22"/>
      <c r="AW1414" s="22"/>
      <c r="AX1414" s="22"/>
      <c r="AY1414" s="22"/>
      <c r="AZ1414" s="22"/>
      <c r="BA1414" s="22"/>
      <c r="BB1414" s="22"/>
      <c r="BC1414" s="22"/>
      <c r="BD1414" s="22"/>
      <c r="BE1414" s="22"/>
      <c r="BF1414" s="22"/>
      <c r="BG1414" s="22"/>
      <c r="BH1414" s="22"/>
      <c r="BI1414" s="22"/>
    </row>
    <row r="1415">
      <c r="A1415" s="25"/>
      <c r="B1415" s="50"/>
      <c r="C1415" s="56"/>
      <c r="D1415" s="120"/>
      <c r="E1415" s="53"/>
      <c r="H1415" s="106"/>
      <c r="I1415" s="72"/>
      <c r="J1415" s="21"/>
      <c r="K1415" s="21"/>
      <c r="L1415" s="21"/>
      <c r="M1415" s="22"/>
      <c r="N1415" s="22"/>
      <c r="O1415" s="22"/>
      <c r="P1415" s="22"/>
      <c r="Q1415" s="22"/>
      <c r="R1415" s="23"/>
      <c r="S1415" s="22"/>
      <c r="T1415" s="22"/>
      <c r="U1415" s="22"/>
      <c r="V1415" s="22"/>
      <c r="W1415" s="24"/>
      <c r="X1415" s="24"/>
      <c r="Y1415" s="22"/>
      <c r="Z1415" s="22"/>
      <c r="AA1415" s="22"/>
      <c r="AB1415" s="22"/>
      <c r="AC1415" s="22"/>
      <c r="AD1415" s="22"/>
      <c r="AE1415" s="22"/>
      <c r="AF1415" s="22"/>
      <c r="AG1415" s="22"/>
      <c r="AH1415" s="22"/>
      <c r="AI1415" s="22"/>
      <c r="AJ1415" s="22"/>
      <c r="AK1415" s="22"/>
      <c r="AL1415" s="22"/>
      <c r="AM1415" s="22"/>
      <c r="AN1415" s="22"/>
      <c r="AO1415" s="22"/>
      <c r="AP1415" s="22"/>
      <c r="AQ1415" s="22"/>
      <c r="AR1415" s="22"/>
      <c r="AS1415" s="22"/>
      <c r="AT1415" s="22"/>
      <c r="AU1415" s="22"/>
      <c r="AV1415" s="22"/>
      <c r="AW1415" s="22"/>
      <c r="AX1415" s="22"/>
      <c r="AY1415" s="22"/>
      <c r="AZ1415" s="22"/>
      <c r="BA1415" s="22"/>
      <c r="BB1415" s="22"/>
      <c r="BC1415" s="22"/>
      <c r="BD1415" s="22"/>
      <c r="BE1415" s="22"/>
      <c r="BF1415" s="22"/>
      <c r="BG1415" s="22"/>
      <c r="BH1415" s="22"/>
      <c r="BI1415" s="22"/>
    </row>
    <row r="1416">
      <c r="A1416" s="25"/>
      <c r="B1416" s="50"/>
      <c r="C1416" s="56"/>
      <c r="D1416" s="120"/>
      <c r="E1416" s="53"/>
      <c r="H1416" s="106"/>
      <c r="I1416" s="72"/>
      <c r="J1416" s="21"/>
      <c r="K1416" s="21"/>
      <c r="L1416" s="21"/>
      <c r="M1416" s="22"/>
      <c r="N1416" s="22"/>
      <c r="O1416" s="22"/>
      <c r="P1416" s="22"/>
      <c r="Q1416" s="22"/>
      <c r="R1416" s="23"/>
      <c r="S1416" s="22"/>
      <c r="T1416" s="22"/>
      <c r="U1416" s="22"/>
      <c r="V1416" s="22"/>
      <c r="W1416" s="24"/>
      <c r="X1416" s="24"/>
      <c r="Y1416" s="22"/>
      <c r="Z1416" s="22"/>
      <c r="AA1416" s="22"/>
      <c r="AB1416" s="22"/>
      <c r="AC1416" s="22"/>
      <c r="AD1416" s="22"/>
      <c r="AE1416" s="22"/>
      <c r="AF1416" s="22"/>
      <c r="AG1416" s="22"/>
      <c r="AH1416" s="22"/>
      <c r="AI1416" s="22"/>
      <c r="AJ1416" s="22"/>
      <c r="AK1416" s="22"/>
      <c r="AL1416" s="22"/>
      <c r="AM1416" s="22"/>
      <c r="AN1416" s="22"/>
      <c r="AO1416" s="22"/>
      <c r="AP1416" s="22"/>
      <c r="AQ1416" s="22"/>
      <c r="AR1416" s="22"/>
      <c r="AS1416" s="22"/>
      <c r="AT1416" s="22"/>
      <c r="AU1416" s="22"/>
      <c r="AV1416" s="22"/>
      <c r="AW1416" s="22"/>
      <c r="AX1416" s="22"/>
      <c r="AY1416" s="22"/>
      <c r="AZ1416" s="22"/>
      <c r="BA1416" s="22"/>
      <c r="BB1416" s="22"/>
      <c r="BC1416" s="22"/>
      <c r="BD1416" s="22"/>
      <c r="BE1416" s="22"/>
      <c r="BF1416" s="22"/>
      <c r="BG1416" s="22"/>
      <c r="BH1416" s="22"/>
      <c r="BI1416" s="22"/>
    </row>
    <row r="1417">
      <c r="A1417" s="25"/>
      <c r="B1417" s="50"/>
      <c r="C1417" s="56"/>
      <c r="D1417" s="120"/>
      <c r="E1417" s="53"/>
      <c r="H1417" s="106"/>
      <c r="I1417" s="72"/>
      <c r="J1417" s="21"/>
      <c r="K1417" s="21"/>
      <c r="L1417" s="21"/>
      <c r="M1417" s="22"/>
      <c r="N1417" s="22"/>
      <c r="O1417" s="22"/>
      <c r="P1417" s="22"/>
      <c r="Q1417" s="22"/>
      <c r="R1417" s="23"/>
      <c r="S1417" s="22"/>
      <c r="T1417" s="22"/>
      <c r="U1417" s="22"/>
      <c r="V1417" s="22"/>
      <c r="W1417" s="24"/>
      <c r="X1417" s="24"/>
      <c r="Y1417" s="22"/>
      <c r="Z1417" s="22"/>
      <c r="AA1417" s="22"/>
      <c r="AB1417" s="22"/>
      <c r="AC1417" s="22"/>
      <c r="AD1417" s="22"/>
      <c r="AE1417" s="22"/>
      <c r="AF1417" s="22"/>
      <c r="AG1417" s="22"/>
      <c r="AH1417" s="22"/>
      <c r="AI1417" s="22"/>
      <c r="AJ1417" s="22"/>
      <c r="AK1417" s="22"/>
      <c r="AL1417" s="22"/>
      <c r="AM1417" s="22"/>
      <c r="AN1417" s="22"/>
      <c r="AO1417" s="22"/>
      <c r="AP1417" s="22"/>
      <c r="AQ1417" s="22"/>
      <c r="AR1417" s="22"/>
      <c r="AS1417" s="22"/>
      <c r="AT1417" s="22"/>
      <c r="AU1417" s="22"/>
      <c r="AV1417" s="22"/>
      <c r="AW1417" s="22"/>
      <c r="AX1417" s="22"/>
      <c r="AY1417" s="22"/>
      <c r="AZ1417" s="22"/>
      <c r="BA1417" s="22"/>
      <c r="BB1417" s="22"/>
      <c r="BC1417" s="22"/>
      <c r="BD1417" s="22"/>
      <c r="BE1417" s="22"/>
      <c r="BF1417" s="22"/>
      <c r="BG1417" s="22"/>
      <c r="BH1417" s="22"/>
      <c r="BI1417" s="22"/>
    </row>
    <row r="1418">
      <c r="A1418" s="25"/>
      <c r="B1418" s="50"/>
      <c r="C1418" s="56"/>
      <c r="D1418" s="120"/>
      <c r="E1418" s="53"/>
      <c r="H1418" s="106"/>
      <c r="I1418" s="72"/>
      <c r="J1418" s="21"/>
      <c r="K1418" s="21"/>
      <c r="L1418" s="21"/>
      <c r="M1418" s="22"/>
      <c r="N1418" s="22"/>
      <c r="O1418" s="22"/>
      <c r="P1418" s="22"/>
      <c r="Q1418" s="22"/>
      <c r="R1418" s="23"/>
      <c r="S1418" s="22"/>
      <c r="T1418" s="22"/>
      <c r="U1418" s="22"/>
      <c r="V1418" s="22"/>
      <c r="W1418" s="24"/>
      <c r="X1418" s="24"/>
      <c r="Y1418" s="22"/>
      <c r="Z1418" s="22"/>
      <c r="AA1418" s="22"/>
      <c r="AB1418" s="22"/>
      <c r="AC1418" s="22"/>
      <c r="AD1418" s="22"/>
      <c r="AE1418" s="22"/>
      <c r="AF1418" s="22"/>
      <c r="AG1418" s="22"/>
      <c r="AH1418" s="22"/>
      <c r="AI1418" s="22"/>
      <c r="AJ1418" s="22"/>
      <c r="AK1418" s="22"/>
      <c r="AL1418" s="22"/>
      <c r="AM1418" s="22"/>
      <c r="AN1418" s="22"/>
      <c r="AO1418" s="22"/>
      <c r="AP1418" s="22"/>
      <c r="AQ1418" s="22"/>
      <c r="AR1418" s="22"/>
      <c r="AS1418" s="22"/>
      <c r="AT1418" s="22"/>
      <c r="AU1418" s="22"/>
      <c r="AV1418" s="22"/>
      <c r="AW1418" s="22"/>
      <c r="AX1418" s="22"/>
      <c r="AY1418" s="22"/>
      <c r="AZ1418" s="22"/>
      <c r="BA1418" s="22"/>
      <c r="BB1418" s="22"/>
      <c r="BC1418" s="22"/>
      <c r="BD1418" s="22"/>
      <c r="BE1418" s="22"/>
      <c r="BF1418" s="22"/>
      <c r="BG1418" s="22"/>
      <c r="BH1418" s="22"/>
      <c r="BI1418" s="22"/>
    </row>
    <row r="1419">
      <c r="A1419" s="25"/>
      <c r="B1419" s="50"/>
      <c r="C1419" s="56"/>
      <c r="D1419" s="120"/>
      <c r="E1419" s="53"/>
      <c r="H1419" s="106"/>
      <c r="I1419" s="72"/>
      <c r="J1419" s="21"/>
      <c r="K1419" s="21"/>
      <c r="L1419" s="21"/>
      <c r="M1419" s="22"/>
      <c r="N1419" s="22"/>
      <c r="O1419" s="22"/>
      <c r="P1419" s="22"/>
      <c r="Q1419" s="22"/>
      <c r="R1419" s="23"/>
      <c r="S1419" s="22"/>
      <c r="T1419" s="22"/>
      <c r="U1419" s="22"/>
      <c r="V1419" s="22"/>
      <c r="W1419" s="24"/>
      <c r="X1419" s="24"/>
      <c r="Y1419" s="22"/>
      <c r="Z1419" s="22"/>
      <c r="AA1419" s="22"/>
      <c r="AB1419" s="22"/>
      <c r="AC1419" s="22"/>
      <c r="AD1419" s="22"/>
      <c r="AE1419" s="22"/>
      <c r="AF1419" s="22"/>
      <c r="AG1419" s="22"/>
      <c r="AH1419" s="22"/>
      <c r="AI1419" s="22"/>
      <c r="AJ1419" s="22"/>
      <c r="AK1419" s="22"/>
      <c r="AL1419" s="22"/>
      <c r="AM1419" s="22"/>
      <c r="AN1419" s="22"/>
      <c r="AO1419" s="22"/>
      <c r="AP1419" s="22"/>
      <c r="AQ1419" s="22"/>
      <c r="AR1419" s="22"/>
      <c r="AS1419" s="22"/>
      <c r="AT1419" s="22"/>
      <c r="AU1419" s="22"/>
      <c r="AV1419" s="22"/>
      <c r="AW1419" s="22"/>
      <c r="AX1419" s="22"/>
      <c r="AY1419" s="22"/>
      <c r="AZ1419" s="22"/>
      <c r="BA1419" s="22"/>
      <c r="BB1419" s="22"/>
      <c r="BC1419" s="22"/>
      <c r="BD1419" s="22"/>
      <c r="BE1419" s="22"/>
      <c r="BF1419" s="22"/>
      <c r="BG1419" s="22"/>
      <c r="BH1419" s="22"/>
      <c r="BI1419" s="22"/>
    </row>
    <row r="1420">
      <c r="A1420" s="25"/>
      <c r="B1420" s="50"/>
      <c r="C1420" s="56"/>
      <c r="D1420" s="120"/>
      <c r="E1420" s="53"/>
      <c r="H1420" s="106"/>
      <c r="I1420" s="72"/>
      <c r="J1420" s="21"/>
      <c r="K1420" s="21"/>
      <c r="L1420" s="21"/>
      <c r="M1420" s="22"/>
      <c r="N1420" s="22"/>
      <c r="O1420" s="22"/>
      <c r="P1420" s="22"/>
      <c r="Q1420" s="22"/>
      <c r="R1420" s="23"/>
      <c r="S1420" s="22"/>
      <c r="T1420" s="22"/>
      <c r="U1420" s="22"/>
      <c r="V1420" s="22"/>
      <c r="W1420" s="24"/>
      <c r="X1420" s="24"/>
      <c r="Y1420" s="22"/>
      <c r="Z1420" s="22"/>
      <c r="AA1420" s="22"/>
      <c r="AB1420" s="22"/>
      <c r="AC1420" s="22"/>
      <c r="AD1420" s="22"/>
      <c r="AE1420" s="22"/>
      <c r="AF1420" s="22"/>
      <c r="AG1420" s="22"/>
      <c r="AH1420" s="22"/>
      <c r="AI1420" s="22"/>
      <c r="AJ1420" s="22"/>
      <c r="AK1420" s="22"/>
      <c r="AL1420" s="22"/>
      <c r="AM1420" s="22"/>
      <c r="AN1420" s="22"/>
      <c r="AO1420" s="22"/>
      <c r="AP1420" s="22"/>
      <c r="AQ1420" s="22"/>
      <c r="AR1420" s="22"/>
      <c r="AS1420" s="22"/>
      <c r="AT1420" s="22"/>
      <c r="AU1420" s="22"/>
      <c r="AV1420" s="22"/>
      <c r="AW1420" s="22"/>
      <c r="AX1420" s="22"/>
      <c r="AY1420" s="22"/>
      <c r="AZ1420" s="22"/>
      <c r="BA1420" s="22"/>
      <c r="BB1420" s="22"/>
      <c r="BC1420" s="22"/>
      <c r="BD1420" s="22"/>
      <c r="BE1420" s="22"/>
      <c r="BF1420" s="22"/>
      <c r="BG1420" s="22"/>
      <c r="BH1420" s="22"/>
      <c r="BI1420" s="22"/>
    </row>
    <row r="1421">
      <c r="A1421" s="25"/>
      <c r="B1421" s="50"/>
      <c r="C1421" s="56"/>
      <c r="D1421" s="120"/>
      <c r="E1421" s="53"/>
      <c r="H1421" s="106"/>
      <c r="I1421" s="72"/>
      <c r="J1421" s="21"/>
      <c r="K1421" s="21"/>
      <c r="L1421" s="21"/>
      <c r="M1421" s="22"/>
      <c r="N1421" s="22"/>
      <c r="O1421" s="22"/>
      <c r="P1421" s="22"/>
      <c r="Q1421" s="22"/>
      <c r="R1421" s="23"/>
      <c r="S1421" s="22"/>
      <c r="T1421" s="22"/>
      <c r="U1421" s="22"/>
      <c r="V1421" s="22"/>
      <c r="W1421" s="24"/>
      <c r="X1421" s="24"/>
      <c r="Y1421" s="22"/>
      <c r="Z1421" s="22"/>
      <c r="AA1421" s="22"/>
      <c r="AB1421" s="22"/>
      <c r="AC1421" s="22"/>
      <c r="AD1421" s="22"/>
      <c r="AE1421" s="22"/>
      <c r="AF1421" s="22"/>
      <c r="AG1421" s="22"/>
      <c r="AH1421" s="22"/>
      <c r="AI1421" s="22"/>
      <c r="AJ1421" s="22"/>
      <c r="AK1421" s="22"/>
      <c r="AL1421" s="22"/>
      <c r="AM1421" s="22"/>
      <c r="AN1421" s="22"/>
      <c r="AO1421" s="22"/>
      <c r="AP1421" s="22"/>
      <c r="AQ1421" s="22"/>
      <c r="AR1421" s="22"/>
      <c r="AS1421" s="22"/>
      <c r="AT1421" s="22"/>
      <c r="AU1421" s="22"/>
      <c r="AV1421" s="22"/>
      <c r="AW1421" s="22"/>
      <c r="AX1421" s="22"/>
      <c r="AY1421" s="22"/>
      <c r="AZ1421" s="22"/>
      <c r="BA1421" s="22"/>
      <c r="BB1421" s="22"/>
      <c r="BC1421" s="22"/>
      <c r="BD1421" s="22"/>
      <c r="BE1421" s="22"/>
      <c r="BF1421" s="22"/>
      <c r="BG1421" s="22"/>
      <c r="BH1421" s="22"/>
      <c r="BI1421" s="22"/>
    </row>
    <row r="1422">
      <c r="A1422" s="25"/>
      <c r="B1422" s="50"/>
      <c r="C1422" s="56"/>
      <c r="D1422" s="120"/>
      <c r="E1422" s="53"/>
      <c r="H1422" s="106"/>
      <c r="I1422" s="72"/>
      <c r="J1422" s="21"/>
      <c r="K1422" s="21"/>
      <c r="L1422" s="21"/>
      <c r="M1422" s="22"/>
      <c r="N1422" s="22"/>
      <c r="O1422" s="22"/>
      <c r="P1422" s="22"/>
      <c r="Q1422" s="22"/>
      <c r="R1422" s="23"/>
      <c r="S1422" s="22"/>
      <c r="T1422" s="22"/>
      <c r="U1422" s="22"/>
      <c r="V1422" s="22"/>
      <c r="W1422" s="24"/>
      <c r="X1422" s="24"/>
      <c r="Y1422" s="22"/>
      <c r="Z1422" s="22"/>
      <c r="AA1422" s="22"/>
      <c r="AB1422" s="22"/>
      <c r="AC1422" s="22"/>
      <c r="AD1422" s="22"/>
      <c r="AE1422" s="22"/>
      <c r="AF1422" s="22"/>
      <c r="AG1422" s="22"/>
      <c r="AH1422" s="22"/>
      <c r="AI1422" s="22"/>
      <c r="AJ1422" s="22"/>
      <c r="AK1422" s="22"/>
      <c r="AL1422" s="22"/>
      <c r="AM1422" s="22"/>
      <c r="AN1422" s="22"/>
      <c r="AO1422" s="22"/>
      <c r="AP1422" s="22"/>
      <c r="AQ1422" s="22"/>
      <c r="AR1422" s="22"/>
      <c r="AS1422" s="22"/>
      <c r="AT1422" s="22"/>
      <c r="AU1422" s="22"/>
      <c r="AV1422" s="22"/>
      <c r="AW1422" s="22"/>
      <c r="AX1422" s="22"/>
      <c r="AY1422" s="22"/>
      <c r="AZ1422" s="22"/>
      <c r="BA1422" s="22"/>
      <c r="BB1422" s="22"/>
      <c r="BC1422" s="22"/>
      <c r="BD1422" s="22"/>
      <c r="BE1422" s="22"/>
      <c r="BF1422" s="22"/>
      <c r="BG1422" s="22"/>
      <c r="BH1422" s="22"/>
      <c r="BI1422" s="22"/>
    </row>
    <row r="1423">
      <c r="A1423" s="25"/>
      <c r="B1423" s="50"/>
      <c r="C1423" s="56"/>
      <c r="D1423" s="120"/>
      <c r="E1423" s="53"/>
      <c r="H1423" s="106"/>
      <c r="I1423" s="72"/>
      <c r="J1423" s="21"/>
      <c r="K1423" s="21"/>
      <c r="L1423" s="21"/>
      <c r="M1423" s="22"/>
      <c r="N1423" s="22"/>
      <c r="O1423" s="22"/>
      <c r="P1423" s="22"/>
      <c r="Q1423" s="22"/>
      <c r="R1423" s="23"/>
      <c r="S1423" s="22"/>
      <c r="T1423" s="22"/>
      <c r="U1423" s="22"/>
      <c r="V1423" s="22"/>
      <c r="W1423" s="24"/>
      <c r="X1423" s="24"/>
      <c r="Y1423" s="22"/>
      <c r="Z1423" s="22"/>
      <c r="AA1423" s="22"/>
      <c r="AB1423" s="22"/>
      <c r="AC1423" s="22"/>
      <c r="AD1423" s="22"/>
      <c r="AE1423" s="22"/>
      <c r="AF1423" s="22"/>
      <c r="AG1423" s="22"/>
      <c r="AH1423" s="22"/>
      <c r="AI1423" s="22"/>
      <c r="AJ1423" s="22"/>
      <c r="AK1423" s="22"/>
      <c r="AL1423" s="22"/>
      <c r="AM1423" s="22"/>
      <c r="AN1423" s="22"/>
      <c r="AO1423" s="22"/>
      <c r="AP1423" s="22"/>
      <c r="AQ1423" s="22"/>
      <c r="AR1423" s="22"/>
      <c r="AS1423" s="22"/>
      <c r="AT1423" s="22"/>
      <c r="AU1423" s="22"/>
      <c r="AV1423" s="22"/>
      <c r="AW1423" s="22"/>
      <c r="AX1423" s="22"/>
      <c r="AY1423" s="22"/>
      <c r="AZ1423" s="22"/>
      <c r="BA1423" s="22"/>
      <c r="BB1423" s="22"/>
      <c r="BC1423" s="22"/>
      <c r="BD1423" s="22"/>
      <c r="BE1423" s="22"/>
      <c r="BF1423" s="22"/>
      <c r="BG1423" s="22"/>
      <c r="BH1423" s="22"/>
      <c r="BI1423" s="22"/>
    </row>
    <row r="1424">
      <c r="A1424" s="25"/>
      <c r="B1424" s="50"/>
      <c r="C1424" s="56"/>
      <c r="D1424" s="120"/>
      <c r="E1424" s="53"/>
      <c r="H1424" s="106"/>
      <c r="I1424" s="72"/>
      <c r="J1424" s="21"/>
      <c r="K1424" s="21"/>
      <c r="L1424" s="21"/>
      <c r="M1424" s="22"/>
      <c r="N1424" s="22"/>
      <c r="O1424" s="22"/>
      <c r="P1424" s="22"/>
      <c r="Q1424" s="22"/>
      <c r="R1424" s="23"/>
      <c r="S1424" s="22"/>
      <c r="T1424" s="22"/>
      <c r="U1424" s="22"/>
      <c r="V1424" s="22"/>
      <c r="W1424" s="24"/>
      <c r="X1424" s="24"/>
      <c r="Y1424" s="22"/>
      <c r="Z1424" s="22"/>
      <c r="AA1424" s="22"/>
      <c r="AB1424" s="22"/>
      <c r="AC1424" s="22"/>
      <c r="AD1424" s="22"/>
      <c r="AE1424" s="22"/>
      <c r="AF1424" s="22"/>
      <c r="AG1424" s="22"/>
      <c r="AH1424" s="22"/>
      <c r="AI1424" s="22"/>
      <c r="AJ1424" s="22"/>
      <c r="AK1424" s="22"/>
      <c r="AL1424" s="22"/>
      <c r="AM1424" s="22"/>
      <c r="AN1424" s="22"/>
      <c r="AO1424" s="22"/>
      <c r="AP1424" s="22"/>
      <c r="AQ1424" s="22"/>
      <c r="AR1424" s="22"/>
      <c r="AS1424" s="22"/>
      <c r="AT1424" s="22"/>
      <c r="AU1424" s="22"/>
      <c r="AV1424" s="22"/>
      <c r="AW1424" s="22"/>
      <c r="AX1424" s="22"/>
      <c r="AY1424" s="22"/>
      <c r="AZ1424" s="22"/>
      <c r="BA1424" s="22"/>
      <c r="BB1424" s="22"/>
      <c r="BC1424" s="22"/>
      <c r="BD1424" s="22"/>
      <c r="BE1424" s="22"/>
      <c r="BF1424" s="22"/>
      <c r="BG1424" s="22"/>
      <c r="BH1424" s="22"/>
      <c r="BI1424" s="22"/>
    </row>
    <row r="1425">
      <c r="A1425" s="25"/>
      <c r="B1425" s="50"/>
      <c r="C1425" s="56"/>
      <c r="D1425" s="120"/>
      <c r="E1425" s="53"/>
      <c r="H1425" s="106"/>
      <c r="I1425" s="72"/>
      <c r="J1425" s="21"/>
      <c r="K1425" s="21"/>
      <c r="L1425" s="21"/>
      <c r="M1425" s="22"/>
      <c r="N1425" s="22"/>
      <c r="O1425" s="22"/>
      <c r="P1425" s="22"/>
      <c r="Q1425" s="22"/>
      <c r="R1425" s="23"/>
      <c r="S1425" s="22"/>
      <c r="T1425" s="22"/>
      <c r="U1425" s="22"/>
      <c r="V1425" s="22"/>
      <c r="W1425" s="24"/>
      <c r="X1425" s="24"/>
      <c r="Y1425" s="22"/>
      <c r="Z1425" s="22"/>
      <c r="AA1425" s="22"/>
      <c r="AB1425" s="22"/>
      <c r="AC1425" s="22"/>
      <c r="AD1425" s="22"/>
      <c r="AE1425" s="22"/>
      <c r="AF1425" s="22"/>
      <c r="AG1425" s="22"/>
      <c r="AH1425" s="22"/>
      <c r="AI1425" s="22"/>
      <c r="AJ1425" s="22"/>
      <c r="AK1425" s="22"/>
      <c r="AL1425" s="22"/>
      <c r="AM1425" s="22"/>
      <c r="AN1425" s="22"/>
      <c r="AO1425" s="22"/>
      <c r="AP1425" s="22"/>
      <c r="AQ1425" s="22"/>
      <c r="AR1425" s="22"/>
      <c r="AS1425" s="22"/>
      <c r="AT1425" s="22"/>
      <c r="AU1425" s="22"/>
      <c r="AV1425" s="22"/>
      <c r="AW1425" s="22"/>
      <c r="AX1425" s="22"/>
      <c r="AY1425" s="22"/>
      <c r="AZ1425" s="22"/>
      <c r="BA1425" s="22"/>
      <c r="BB1425" s="22"/>
      <c r="BC1425" s="22"/>
      <c r="BD1425" s="22"/>
      <c r="BE1425" s="22"/>
      <c r="BF1425" s="22"/>
      <c r="BG1425" s="22"/>
      <c r="BH1425" s="22"/>
      <c r="BI1425" s="22"/>
    </row>
    <row r="1426">
      <c r="A1426" s="25"/>
      <c r="B1426" s="50"/>
      <c r="C1426" s="56"/>
      <c r="D1426" s="120"/>
      <c r="E1426" s="53"/>
      <c r="H1426" s="106"/>
      <c r="I1426" s="72"/>
      <c r="J1426" s="21"/>
      <c r="K1426" s="21"/>
      <c r="L1426" s="21"/>
      <c r="M1426" s="22"/>
      <c r="N1426" s="22"/>
      <c r="O1426" s="22"/>
      <c r="P1426" s="22"/>
      <c r="Q1426" s="22"/>
      <c r="R1426" s="23"/>
      <c r="S1426" s="22"/>
      <c r="T1426" s="22"/>
      <c r="U1426" s="22"/>
      <c r="V1426" s="22"/>
      <c r="W1426" s="24"/>
      <c r="X1426" s="24"/>
      <c r="Y1426" s="22"/>
      <c r="Z1426" s="22"/>
      <c r="AA1426" s="22"/>
      <c r="AB1426" s="22"/>
      <c r="AC1426" s="22"/>
      <c r="AD1426" s="22"/>
      <c r="AE1426" s="22"/>
      <c r="AF1426" s="22"/>
      <c r="AG1426" s="22"/>
      <c r="AH1426" s="22"/>
      <c r="AI1426" s="22"/>
      <c r="AJ1426" s="22"/>
      <c r="AK1426" s="22"/>
      <c r="AL1426" s="22"/>
      <c r="AM1426" s="22"/>
      <c r="AN1426" s="22"/>
      <c r="AO1426" s="22"/>
      <c r="AP1426" s="22"/>
      <c r="AQ1426" s="22"/>
      <c r="AR1426" s="22"/>
      <c r="AS1426" s="22"/>
      <c r="AT1426" s="22"/>
      <c r="AU1426" s="22"/>
      <c r="AV1426" s="22"/>
      <c r="AW1426" s="22"/>
      <c r="AX1426" s="22"/>
      <c r="AY1426" s="22"/>
      <c r="AZ1426" s="22"/>
      <c r="BA1426" s="22"/>
      <c r="BB1426" s="22"/>
      <c r="BC1426" s="22"/>
      <c r="BD1426" s="22"/>
      <c r="BE1426" s="22"/>
      <c r="BF1426" s="22"/>
      <c r="BG1426" s="22"/>
      <c r="BH1426" s="22"/>
      <c r="BI1426" s="22"/>
    </row>
    <row r="1427">
      <c r="A1427" s="25"/>
      <c r="B1427" s="50"/>
      <c r="C1427" s="56"/>
      <c r="D1427" s="120"/>
      <c r="E1427" s="53"/>
      <c r="H1427" s="106"/>
      <c r="I1427" s="72"/>
      <c r="J1427" s="21"/>
      <c r="K1427" s="21"/>
      <c r="L1427" s="21"/>
      <c r="M1427" s="22"/>
      <c r="N1427" s="22"/>
      <c r="O1427" s="22"/>
      <c r="P1427" s="22"/>
      <c r="Q1427" s="22"/>
      <c r="R1427" s="23"/>
      <c r="S1427" s="22"/>
      <c r="T1427" s="22"/>
      <c r="U1427" s="22"/>
      <c r="V1427" s="22"/>
      <c r="W1427" s="24"/>
      <c r="X1427" s="24"/>
      <c r="Y1427" s="22"/>
      <c r="Z1427" s="22"/>
      <c r="AA1427" s="22"/>
      <c r="AB1427" s="22"/>
      <c r="AC1427" s="22"/>
      <c r="AD1427" s="22"/>
      <c r="AE1427" s="22"/>
      <c r="AF1427" s="22"/>
      <c r="AG1427" s="22"/>
      <c r="AH1427" s="22"/>
      <c r="AI1427" s="22"/>
      <c r="AJ1427" s="22"/>
      <c r="AK1427" s="22"/>
      <c r="AL1427" s="22"/>
      <c r="AM1427" s="22"/>
      <c r="AN1427" s="22"/>
      <c r="AO1427" s="22"/>
      <c r="AP1427" s="22"/>
      <c r="AQ1427" s="22"/>
      <c r="AR1427" s="22"/>
      <c r="AS1427" s="22"/>
      <c r="AT1427" s="22"/>
      <c r="AU1427" s="22"/>
      <c r="AV1427" s="22"/>
      <c r="AW1427" s="22"/>
      <c r="AX1427" s="22"/>
      <c r="AY1427" s="22"/>
      <c r="AZ1427" s="22"/>
      <c r="BA1427" s="22"/>
      <c r="BB1427" s="22"/>
      <c r="BC1427" s="22"/>
      <c r="BD1427" s="22"/>
      <c r="BE1427" s="22"/>
      <c r="BF1427" s="22"/>
      <c r="BG1427" s="22"/>
      <c r="BH1427" s="22"/>
      <c r="BI1427" s="22"/>
    </row>
    <row r="1428">
      <c r="A1428" s="25"/>
      <c r="B1428" s="50"/>
      <c r="C1428" s="56"/>
      <c r="D1428" s="120"/>
      <c r="E1428" s="53"/>
      <c r="H1428" s="106"/>
      <c r="I1428" s="72"/>
      <c r="J1428" s="21"/>
      <c r="K1428" s="21"/>
      <c r="L1428" s="21"/>
      <c r="M1428" s="22"/>
      <c r="N1428" s="22"/>
      <c r="O1428" s="22"/>
      <c r="P1428" s="22"/>
      <c r="Q1428" s="22"/>
      <c r="R1428" s="23"/>
      <c r="S1428" s="22"/>
      <c r="T1428" s="22"/>
      <c r="U1428" s="22"/>
      <c r="V1428" s="22"/>
      <c r="W1428" s="24"/>
      <c r="X1428" s="24"/>
      <c r="Y1428" s="22"/>
      <c r="Z1428" s="22"/>
      <c r="AA1428" s="22"/>
      <c r="AB1428" s="22"/>
      <c r="AC1428" s="22"/>
      <c r="AD1428" s="22"/>
      <c r="AE1428" s="22"/>
      <c r="AF1428" s="22"/>
      <c r="AG1428" s="22"/>
      <c r="AH1428" s="22"/>
      <c r="AI1428" s="22"/>
      <c r="AJ1428" s="22"/>
      <c r="AK1428" s="22"/>
      <c r="AL1428" s="22"/>
      <c r="AM1428" s="22"/>
      <c r="AN1428" s="22"/>
      <c r="AO1428" s="22"/>
      <c r="AP1428" s="22"/>
      <c r="AQ1428" s="22"/>
      <c r="AR1428" s="22"/>
      <c r="AS1428" s="22"/>
      <c r="AT1428" s="22"/>
      <c r="AU1428" s="22"/>
      <c r="AV1428" s="22"/>
      <c r="AW1428" s="22"/>
      <c r="AX1428" s="22"/>
      <c r="AY1428" s="22"/>
      <c r="AZ1428" s="22"/>
      <c r="BA1428" s="22"/>
      <c r="BB1428" s="22"/>
      <c r="BC1428" s="22"/>
      <c r="BD1428" s="22"/>
      <c r="BE1428" s="22"/>
      <c r="BF1428" s="22"/>
      <c r="BG1428" s="22"/>
      <c r="BH1428" s="22"/>
      <c r="BI1428" s="22"/>
    </row>
    <row r="1429">
      <c r="A1429" s="25"/>
      <c r="B1429" s="50"/>
      <c r="C1429" s="56"/>
      <c r="D1429" s="120"/>
      <c r="E1429" s="53"/>
      <c r="H1429" s="106"/>
      <c r="I1429" s="72"/>
      <c r="J1429" s="21"/>
      <c r="K1429" s="21"/>
      <c r="L1429" s="21"/>
      <c r="M1429" s="22"/>
      <c r="N1429" s="22"/>
      <c r="O1429" s="22"/>
      <c r="P1429" s="22"/>
      <c r="Q1429" s="22"/>
      <c r="R1429" s="23"/>
      <c r="S1429" s="22"/>
      <c r="T1429" s="22"/>
      <c r="U1429" s="22"/>
      <c r="V1429" s="22"/>
      <c r="W1429" s="24"/>
      <c r="X1429" s="24"/>
      <c r="Y1429" s="22"/>
      <c r="Z1429" s="22"/>
      <c r="AA1429" s="22"/>
      <c r="AB1429" s="22"/>
      <c r="AC1429" s="22"/>
      <c r="AD1429" s="22"/>
      <c r="AE1429" s="22"/>
      <c r="AF1429" s="22"/>
      <c r="AG1429" s="22"/>
      <c r="AH1429" s="22"/>
      <c r="AI1429" s="22"/>
      <c r="AJ1429" s="22"/>
      <c r="AK1429" s="22"/>
      <c r="AL1429" s="22"/>
      <c r="AM1429" s="22"/>
      <c r="AN1429" s="22"/>
      <c r="AO1429" s="22"/>
      <c r="AP1429" s="22"/>
      <c r="AQ1429" s="22"/>
      <c r="AR1429" s="22"/>
      <c r="AS1429" s="22"/>
      <c r="AT1429" s="22"/>
      <c r="AU1429" s="22"/>
      <c r="AV1429" s="22"/>
      <c r="AW1429" s="22"/>
      <c r="AX1429" s="22"/>
      <c r="AY1429" s="22"/>
      <c r="AZ1429" s="22"/>
      <c r="BA1429" s="22"/>
      <c r="BB1429" s="22"/>
      <c r="BC1429" s="22"/>
      <c r="BD1429" s="22"/>
      <c r="BE1429" s="22"/>
      <c r="BF1429" s="22"/>
      <c r="BG1429" s="22"/>
      <c r="BH1429" s="22"/>
      <c r="BI1429" s="22"/>
    </row>
    <row r="1430">
      <c r="A1430" s="25"/>
      <c r="B1430" s="50"/>
      <c r="C1430" s="56"/>
      <c r="D1430" s="120"/>
      <c r="E1430" s="53"/>
      <c r="H1430" s="106"/>
      <c r="I1430" s="72"/>
      <c r="J1430" s="21"/>
      <c r="K1430" s="21"/>
      <c r="L1430" s="21"/>
      <c r="M1430" s="22"/>
      <c r="N1430" s="22"/>
      <c r="O1430" s="22"/>
      <c r="P1430" s="22"/>
      <c r="Q1430" s="22"/>
      <c r="R1430" s="23"/>
      <c r="S1430" s="22"/>
      <c r="T1430" s="22"/>
      <c r="U1430" s="22"/>
      <c r="V1430" s="22"/>
      <c r="W1430" s="24"/>
      <c r="X1430" s="24"/>
      <c r="Y1430" s="22"/>
      <c r="Z1430" s="22"/>
      <c r="AA1430" s="22"/>
      <c r="AB1430" s="22"/>
      <c r="AC1430" s="22"/>
      <c r="AD1430" s="22"/>
      <c r="AE1430" s="22"/>
      <c r="AF1430" s="22"/>
      <c r="AG1430" s="22"/>
      <c r="AH1430" s="22"/>
      <c r="AI1430" s="22"/>
      <c r="AJ1430" s="22"/>
      <c r="AK1430" s="22"/>
      <c r="AL1430" s="22"/>
      <c r="AM1430" s="22"/>
      <c r="AN1430" s="22"/>
      <c r="AO1430" s="22"/>
      <c r="AP1430" s="22"/>
      <c r="AQ1430" s="22"/>
      <c r="AR1430" s="22"/>
      <c r="AS1430" s="22"/>
      <c r="AT1430" s="22"/>
      <c r="AU1430" s="22"/>
      <c r="AV1430" s="22"/>
      <c r="AW1430" s="22"/>
      <c r="AX1430" s="22"/>
      <c r="AY1430" s="22"/>
      <c r="AZ1430" s="22"/>
      <c r="BA1430" s="22"/>
      <c r="BB1430" s="22"/>
      <c r="BC1430" s="22"/>
      <c r="BD1430" s="22"/>
      <c r="BE1430" s="22"/>
      <c r="BF1430" s="22"/>
      <c r="BG1430" s="22"/>
      <c r="BH1430" s="22"/>
      <c r="BI1430" s="22"/>
    </row>
    <row r="1431">
      <c r="A1431" s="25"/>
      <c r="B1431" s="50"/>
      <c r="C1431" s="56"/>
      <c r="D1431" s="120"/>
      <c r="E1431" s="53"/>
      <c r="H1431" s="106"/>
      <c r="I1431" s="72"/>
      <c r="J1431" s="21"/>
      <c r="K1431" s="21"/>
      <c r="L1431" s="21"/>
      <c r="M1431" s="22"/>
      <c r="N1431" s="22"/>
      <c r="O1431" s="22"/>
      <c r="P1431" s="22"/>
      <c r="Q1431" s="22"/>
      <c r="R1431" s="23"/>
      <c r="S1431" s="22"/>
      <c r="T1431" s="22"/>
      <c r="U1431" s="22"/>
      <c r="V1431" s="22"/>
      <c r="W1431" s="24"/>
      <c r="X1431" s="24"/>
      <c r="Y1431" s="22"/>
      <c r="Z1431" s="22"/>
      <c r="AA1431" s="22"/>
      <c r="AB1431" s="22"/>
      <c r="AC1431" s="22"/>
      <c r="AD1431" s="22"/>
      <c r="AE1431" s="22"/>
      <c r="AF1431" s="22"/>
      <c r="AG1431" s="22"/>
      <c r="AH1431" s="22"/>
      <c r="AI1431" s="22"/>
      <c r="AJ1431" s="22"/>
      <c r="AK1431" s="22"/>
      <c r="AL1431" s="22"/>
      <c r="AM1431" s="22"/>
      <c r="AN1431" s="22"/>
      <c r="AO1431" s="22"/>
      <c r="AP1431" s="22"/>
      <c r="AQ1431" s="22"/>
      <c r="AR1431" s="22"/>
      <c r="AS1431" s="22"/>
      <c r="AT1431" s="22"/>
      <c r="AU1431" s="22"/>
      <c r="AV1431" s="22"/>
      <c r="AW1431" s="22"/>
      <c r="AX1431" s="22"/>
      <c r="AY1431" s="22"/>
      <c r="AZ1431" s="22"/>
      <c r="BA1431" s="22"/>
      <c r="BB1431" s="22"/>
      <c r="BC1431" s="22"/>
      <c r="BD1431" s="22"/>
      <c r="BE1431" s="22"/>
      <c r="BF1431" s="22"/>
      <c r="BG1431" s="22"/>
      <c r="BH1431" s="22"/>
      <c r="BI1431" s="22"/>
    </row>
    <row r="1432">
      <c r="A1432" s="25"/>
      <c r="B1432" s="50"/>
      <c r="C1432" s="56"/>
      <c r="D1432" s="120"/>
      <c r="E1432" s="53"/>
      <c r="H1432" s="106"/>
      <c r="I1432" s="72"/>
      <c r="J1432" s="21"/>
      <c r="K1432" s="21"/>
      <c r="L1432" s="21"/>
      <c r="M1432" s="22"/>
      <c r="N1432" s="22"/>
      <c r="O1432" s="22"/>
      <c r="P1432" s="22"/>
      <c r="Q1432" s="22"/>
      <c r="R1432" s="23"/>
      <c r="S1432" s="22"/>
      <c r="T1432" s="22"/>
      <c r="U1432" s="22"/>
      <c r="V1432" s="22"/>
      <c r="W1432" s="24"/>
      <c r="X1432" s="24"/>
      <c r="Y1432" s="22"/>
      <c r="Z1432" s="22"/>
      <c r="AA1432" s="22"/>
      <c r="AB1432" s="22"/>
      <c r="AC1432" s="22"/>
      <c r="AD1432" s="22"/>
      <c r="AE1432" s="22"/>
      <c r="AF1432" s="22"/>
      <c r="AG1432" s="22"/>
      <c r="AH1432" s="22"/>
      <c r="AI1432" s="22"/>
      <c r="AJ1432" s="22"/>
      <c r="AK1432" s="22"/>
      <c r="AL1432" s="22"/>
      <c r="AM1432" s="22"/>
      <c r="AN1432" s="22"/>
      <c r="AO1432" s="22"/>
      <c r="AP1432" s="22"/>
      <c r="AQ1432" s="22"/>
      <c r="AR1432" s="22"/>
      <c r="AS1432" s="22"/>
      <c r="AT1432" s="22"/>
      <c r="AU1432" s="22"/>
      <c r="AV1432" s="22"/>
      <c r="AW1432" s="22"/>
      <c r="AX1432" s="22"/>
      <c r="AY1432" s="22"/>
      <c r="AZ1432" s="22"/>
      <c r="BA1432" s="22"/>
      <c r="BB1432" s="22"/>
      <c r="BC1432" s="22"/>
      <c r="BD1432" s="22"/>
      <c r="BE1432" s="22"/>
      <c r="BF1432" s="22"/>
      <c r="BG1432" s="22"/>
      <c r="BH1432" s="22"/>
      <c r="BI1432" s="22"/>
    </row>
    <row r="1433">
      <c r="A1433" s="25"/>
      <c r="B1433" s="50"/>
      <c r="C1433" s="56"/>
      <c r="D1433" s="120"/>
      <c r="E1433" s="53"/>
      <c r="H1433" s="106"/>
      <c r="I1433" s="72"/>
      <c r="J1433" s="21"/>
      <c r="K1433" s="21"/>
      <c r="L1433" s="21"/>
      <c r="M1433" s="22"/>
      <c r="N1433" s="22"/>
      <c r="O1433" s="22"/>
      <c r="P1433" s="22"/>
      <c r="Q1433" s="22"/>
      <c r="R1433" s="23"/>
      <c r="S1433" s="22"/>
      <c r="T1433" s="22"/>
      <c r="U1433" s="22"/>
      <c r="V1433" s="22"/>
      <c r="W1433" s="24"/>
      <c r="X1433" s="24"/>
      <c r="Y1433" s="22"/>
      <c r="Z1433" s="22"/>
      <c r="AA1433" s="22"/>
      <c r="AB1433" s="22"/>
      <c r="AC1433" s="22"/>
      <c r="AD1433" s="22"/>
      <c r="AE1433" s="22"/>
      <c r="AF1433" s="22"/>
      <c r="AG1433" s="22"/>
      <c r="AH1433" s="22"/>
      <c r="AI1433" s="22"/>
      <c r="AJ1433" s="22"/>
      <c r="AK1433" s="22"/>
      <c r="AL1433" s="22"/>
      <c r="AM1433" s="22"/>
      <c r="AN1433" s="22"/>
      <c r="AO1433" s="22"/>
      <c r="AP1433" s="22"/>
      <c r="AQ1433" s="22"/>
      <c r="AR1433" s="22"/>
      <c r="AS1433" s="22"/>
      <c r="AT1433" s="22"/>
      <c r="AU1433" s="22"/>
      <c r="AV1433" s="22"/>
      <c r="AW1433" s="22"/>
      <c r="AX1433" s="22"/>
      <c r="AY1433" s="22"/>
      <c r="AZ1433" s="22"/>
      <c r="BA1433" s="22"/>
      <c r="BB1433" s="22"/>
      <c r="BC1433" s="22"/>
      <c r="BD1433" s="22"/>
      <c r="BE1433" s="22"/>
      <c r="BF1433" s="22"/>
      <c r="BG1433" s="22"/>
      <c r="BH1433" s="22"/>
      <c r="BI1433" s="22"/>
    </row>
    <row r="1434">
      <c r="A1434" s="25"/>
      <c r="B1434" s="50"/>
      <c r="C1434" s="56"/>
      <c r="D1434" s="120"/>
      <c r="E1434" s="53"/>
      <c r="H1434" s="106"/>
      <c r="I1434" s="72"/>
      <c r="J1434" s="21"/>
      <c r="K1434" s="21"/>
      <c r="L1434" s="21"/>
      <c r="M1434" s="22"/>
      <c r="N1434" s="22"/>
      <c r="O1434" s="22"/>
      <c r="P1434" s="22"/>
      <c r="Q1434" s="22"/>
      <c r="R1434" s="23"/>
      <c r="S1434" s="22"/>
      <c r="T1434" s="22"/>
      <c r="U1434" s="22"/>
      <c r="V1434" s="22"/>
      <c r="W1434" s="24"/>
      <c r="X1434" s="24"/>
      <c r="Y1434" s="22"/>
      <c r="Z1434" s="22"/>
      <c r="AA1434" s="22"/>
      <c r="AB1434" s="22"/>
      <c r="AC1434" s="22"/>
      <c r="AD1434" s="22"/>
      <c r="AE1434" s="22"/>
      <c r="AF1434" s="22"/>
      <c r="AG1434" s="22"/>
      <c r="AH1434" s="22"/>
      <c r="AI1434" s="22"/>
      <c r="AJ1434" s="22"/>
      <c r="AK1434" s="22"/>
      <c r="AL1434" s="22"/>
      <c r="AM1434" s="22"/>
      <c r="AN1434" s="22"/>
      <c r="AO1434" s="22"/>
      <c r="AP1434" s="22"/>
      <c r="AQ1434" s="22"/>
      <c r="AR1434" s="22"/>
      <c r="AS1434" s="22"/>
      <c r="AT1434" s="22"/>
      <c r="AU1434" s="22"/>
      <c r="AV1434" s="22"/>
      <c r="AW1434" s="22"/>
      <c r="AX1434" s="22"/>
      <c r="AY1434" s="22"/>
      <c r="AZ1434" s="22"/>
      <c r="BA1434" s="22"/>
      <c r="BB1434" s="22"/>
      <c r="BC1434" s="22"/>
      <c r="BD1434" s="22"/>
      <c r="BE1434" s="22"/>
      <c r="BF1434" s="22"/>
      <c r="BG1434" s="22"/>
      <c r="BH1434" s="22"/>
      <c r="BI1434" s="22"/>
    </row>
    <row r="1435">
      <c r="A1435" s="25"/>
      <c r="B1435" s="50"/>
      <c r="C1435" s="56"/>
      <c r="D1435" s="120"/>
      <c r="E1435" s="53"/>
      <c r="H1435" s="106"/>
      <c r="I1435" s="72"/>
      <c r="J1435" s="21"/>
      <c r="K1435" s="21"/>
      <c r="L1435" s="21"/>
      <c r="M1435" s="22"/>
      <c r="N1435" s="22"/>
      <c r="O1435" s="22"/>
      <c r="P1435" s="22"/>
      <c r="Q1435" s="22"/>
      <c r="R1435" s="23"/>
      <c r="S1435" s="22"/>
      <c r="T1435" s="22"/>
      <c r="U1435" s="22"/>
      <c r="V1435" s="22"/>
      <c r="W1435" s="24"/>
      <c r="X1435" s="24"/>
      <c r="Y1435" s="22"/>
      <c r="Z1435" s="22"/>
      <c r="AA1435" s="22"/>
      <c r="AB1435" s="22"/>
      <c r="AC1435" s="22"/>
      <c r="AD1435" s="22"/>
      <c r="AE1435" s="22"/>
      <c r="AF1435" s="22"/>
      <c r="AG1435" s="22"/>
      <c r="AH1435" s="22"/>
      <c r="AI1435" s="22"/>
      <c r="AJ1435" s="22"/>
      <c r="AK1435" s="22"/>
      <c r="AL1435" s="22"/>
      <c r="AM1435" s="22"/>
      <c r="AN1435" s="22"/>
      <c r="AO1435" s="22"/>
      <c r="AP1435" s="22"/>
      <c r="AQ1435" s="22"/>
      <c r="AR1435" s="22"/>
      <c r="AS1435" s="22"/>
      <c r="AT1435" s="22"/>
      <c r="AU1435" s="22"/>
      <c r="AV1435" s="22"/>
      <c r="AW1435" s="22"/>
      <c r="AX1435" s="22"/>
      <c r="AY1435" s="22"/>
      <c r="AZ1435" s="22"/>
      <c r="BA1435" s="22"/>
      <c r="BB1435" s="22"/>
      <c r="BC1435" s="22"/>
      <c r="BD1435" s="22"/>
      <c r="BE1435" s="22"/>
      <c r="BF1435" s="22"/>
      <c r="BG1435" s="22"/>
      <c r="BH1435" s="22"/>
      <c r="BI1435" s="22"/>
    </row>
    <row r="1436">
      <c r="A1436" s="25"/>
      <c r="B1436" s="50"/>
      <c r="C1436" s="56"/>
      <c r="D1436" s="120"/>
      <c r="E1436" s="53"/>
      <c r="H1436" s="106"/>
      <c r="I1436" s="72"/>
      <c r="J1436" s="21"/>
      <c r="K1436" s="21"/>
      <c r="L1436" s="21"/>
      <c r="M1436" s="22"/>
      <c r="N1436" s="22"/>
      <c r="O1436" s="22"/>
      <c r="P1436" s="22"/>
      <c r="Q1436" s="22"/>
      <c r="R1436" s="23"/>
      <c r="S1436" s="22"/>
      <c r="T1436" s="22"/>
      <c r="U1436" s="22"/>
      <c r="V1436" s="22"/>
      <c r="W1436" s="24"/>
      <c r="X1436" s="24"/>
      <c r="Y1436" s="22"/>
      <c r="Z1436" s="22"/>
      <c r="AA1436" s="22"/>
      <c r="AB1436" s="22"/>
      <c r="AC1436" s="22"/>
      <c r="AD1436" s="22"/>
      <c r="AE1436" s="22"/>
      <c r="AF1436" s="22"/>
      <c r="AG1436" s="22"/>
      <c r="AH1436" s="22"/>
      <c r="AI1436" s="22"/>
      <c r="AJ1436" s="22"/>
      <c r="AK1436" s="22"/>
      <c r="AL1436" s="22"/>
      <c r="AM1436" s="22"/>
      <c r="AN1436" s="22"/>
      <c r="AO1436" s="22"/>
      <c r="AP1436" s="22"/>
      <c r="AQ1436" s="22"/>
      <c r="AR1436" s="22"/>
      <c r="AS1436" s="22"/>
      <c r="AT1436" s="22"/>
      <c r="AU1436" s="22"/>
      <c r="AV1436" s="22"/>
      <c r="AW1436" s="22"/>
      <c r="AX1436" s="22"/>
      <c r="AY1436" s="22"/>
      <c r="AZ1436" s="22"/>
      <c r="BA1436" s="22"/>
      <c r="BB1436" s="22"/>
      <c r="BC1436" s="22"/>
      <c r="BD1436" s="22"/>
      <c r="BE1436" s="22"/>
      <c r="BF1436" s="22"/>
      <c r="BG1436" s="22"/>
      <c r="BH1436" s="22"/>
      <c r="BI1436" s="22"/>
    </row>
    <row r="1437">
      <c r="A1437" s="25"/>
      <c r="B1437" s="50"/>
      <c r="C1437" s="56"/>
      <c r="D1437" s="120"/>
      <c r="E1437" s="53"/>
      <c r="H1437" s="106"/>
      <c r="I1437" s="72"/>
      <c r="J1437" s="21"/>
      <c r="K1437" s="21"/>
      <c r="L1437" s="21"/>
      <c r="M1437" s="22"/>
      <c r="N1437" s="22"/>
      <c r="O1437" s="22"/>
      <c r="P1437" s="22"/>
      <c r="Q1437" s="22"/>
      <c r="R1437" s="23"/>
      <c r="S1437" s="22"/>
      <c r="T1437" s="22"/>
      <c r="U1437" s="22"/>
      <c r="V1437" s="22"/>
      <c r="W1437" s="24"/>
      <c r="X1437" s="24"/>
      <c r="Y1437" s="22"/>
      <c r="Z1437" s="22"/>
      <c r="AA1437" s="22"/>
      <c r="AB1437" s="22"/>
      <c r="AC1437" s="22"/>
      <c r="AD1437" s="22"/>
      <c r="AE1437" s="22"/>
      <c r="AF1437" s="22"/>
      <c r="AG1437" s="22"/>
      <c r="AH1437" s="22"/>
      <c r="AI1437" s="22"/>
      <c r="AJ1437" s="22"/>
      <c r="AK1437" s="22"/>
      <c r="AL1437" s="22"/>
      <c r="AM1437" s="22"/>
      <c r="AN1437" s="22"/>
      <c r="AO1437" s="22"/>
      <c r="AP1437" s="22"/>
      <c r="AQ1437" s="22"/>
      <c r="AR1437" s="22"/>
      <c r="AS1437" s="22"/>
      <c r="AT1437" s="22"/>
      <c r="AU1437" s="22"/>
      <c r="AV1437" s="22"/>
      <c r="AW1437" s="22"/>
      <c r="AX1437" s="22"/>
      <c r="AY1437" s="22"/>
      <c r="AZ1437" s="22"/>
      <c r="BA1437" s="22"/>
      <c r="BB1437" s="22"/>
      <c r="BC1437" s="22"/>
      <c r="BD1437" s="22"/>
      <c r="BE1437" s="22"/>
      <c r="BF1437" s="22"/>
      <c r="BG1437" s="22"/>
      <c r="BH1437" s="22"/>
      <c r="BI1437" s="22"/>
    </row>
    <row r="1438">
      <c r="A1438" s="25"/>
      <c r="B1438" s="50"/>
      <c r="C1438" s="56"/>
      <c r="D1438" s="120"/>
      <c r="E1438" s="53"/>
      <c r="H1438" s="106"/>
      <c r="I1438" s="72"/>
      <c r="J1438" s="21"/>
      <c r="K1438" s="21"/>
      <c r="L1438" s="21"/>
      <c r="M1438" s="22"/>
      <c r="N1438" s="22"/>
      <c r="O1438" s="22"/>
      <c r="P1438" s="22"/>
      <c r="Q1438" s="22"/>
      <c r="R1438" s="23"/>
      <c r="S1438" s="22"/>
      <c r="T1438" s="22"/>
      <c r="U1438" s="22"/>
      <c r="V1438" s="22"/>
      <c r="W1438" s="24"/>
      <c r="X1438" s="24"/>
      <c r="Y1438" s="22"/>
      <c r="Z1438" s="22"/>
      <c r="AA1438" s="22"/>
      <c r="AB1438" s="22"/>
      <c r="AC1438" s="22"/>
      <c r="AD1438" s="22"/>
      <c r="AE1438" s="22"/>
      <c r="AF1438" s="22"/>
      <c r="AG1438" s="22"/>
      <c r="AH1438" s="22"/>
      <c r="AI1438" s="22"/>
      <c r="AJ1438" s="22"/>
      <c r="AK1438" s="22"/>
      <c r="AL1438" s="22"/>
      <c r="AM1438" s="22"/>
      <c r="AN1438" s="22"/>
      <c r="AO1438" s="22"/>
      <c r="AP1438" s="22"/>
      <c r="AQ1438" s="22"/>
      <c r="AR1438" s="22"/>
      <c r="AS1438" s="22"/>
      <c r="AT1438" s="22"/>
      <c r="AU1438" s="22"/>
      <c r="AV1438" s="22"/>
      <c r="AW1438" s="22"/>
      <c r="AX1438" s="22"/>
      <c r="AY1438" s="22"/>
      <c r="AZ1438" s="22"/>
      <c r="BA1438" s="22"/>
      <c r="BB1438" s="22"/>
      <c r="BC1438" s="22"/>
      <c r="BD1438" s="22"/>
      <c r="BE1438" s="22"/>
      <c r="BF1438" s="22"/>
      <c r="BG1438" s="22"/>
      <c r="BH1438" s="22"/>
      <c r="BI1438" s="22"/>
    </row>
    <row r="1439">
      <c r="A1439" s="25"/>
      <c r="B1439" s="50"/>
      <c r="C1439" s="56"/>
      <c r="D1439" s="120"/>
      <c r="E1439" s="53"/>
      <c r="H1439" s="106"/>
      <c r="I1439" s="72"/>
      <c r="J1439" s="21"/>
      <c r="K1439" s="21"/>
      <c r="L1439" s="21"/>
      <c r="M1439" s="22"/>
      <c r="N1439" s="22"/>
      <c r="O1439" s="22"/>
      <c r="P1439" s="22"/>
      <c r="Q1439" s="22"/>
      <c r="R1439" s="23"/>
      <c r="S1439" s="22"/>
      <c r="T1439" s="22"/>
      <c r="U1439" s="22"/>
      <c r="V1439" s="22"/>
      <c r="W1439" s="24"/>
      <c r="X1439" s="24"/>
      <c r="Y1439" s="22"/>
      <c r="Z1439" s="22"/>
      <c r="AA1439" s="22"/>
      <c r="AB1439" s="22"/>
      <c r="AC1439" s="22"/>
      <c r="AD1439" s="22"/>
      <c r="AE1439" s="22"/>
      <c r="AF1439" s="22"/>
      <c r="AG1439" s="22"/>
      <c r="AH1439" s="22"/>
      <c r="AI1439" s="22"/>
      <c r="AJ1439" s="22"/>
      <c r="AK1439" s="22"/>
      <c r="AL1439" s="22"/>
      <c r="AM1439" s="22"/>
      <c r="AN1439" s="22"/>
      <c r="AO1439" s="22"/>
      <c r="AP1439" s="22"/>
      <c r="AQ1439" s="22"/>
      <c r="AR1439" s="22"/>
      <c r="AS1439" s="22"/>
      <c r="AT1439" s="22"/>
      <c r="AU1439" s="22"/>
      <c r="AV1439" s="22"/>
      <c r="AW1439" s="22"/>
      <c r="AX1439" s="22"/>
      <c r="AY1439" s="22"/>
      <c r="AZ1439" s="22"/>
      <c r="BA1439" s="22"/>
      <c r="BB1439" s="22"/>
      <c r="BC1439" s="22"/>
      <c r="BD1439" s="22"/>
      <c r="BE1439" s="22"/>
      <c r="BF1439" s="22"/>
      <c r="BG1439" s="22"/>
      <c r="BH1439" s="22"/>
      <c r="BI1439" s="22"/>
    </row>
    <row r="1440">
      <c r="A1440" s="25"/>
      <c r="B1440" s="50"/>
      <c r="C1440" s="56"/>
      <c r="D1440" s="120"/>
      <c r="E1440" s="53"/>
      <c r="H1440" s="106"/>
      <c r="I1440" s="72"/>
      <c r="J1440" s="21"/>
      <c r="K1440" s="21"/>
      <c r="L1440" s="21"/>
      <c r="M1440" s="22"/>
      <c r="N1440" s="22"/>
      <c r="O1440" s="22"/>
      <c r="P1440" s="22"/>
      <c r="Q1440" s="22"/>
      <c r="R1440" s="23"/>
      <c r="S1440" s="22"/>
      <c r="T1440" s="22"/>
      <c r="U1440" s="22"/>
      <c r="V1440" s="22"/>
      <c r="W1440" s="24"/>
      <c r="X1440" s="24"/>
      <c r="Y1440" s="22"/>
      <c r="Z1440" s="22"/>
      <c r="AA1440" s="22"/>
      <c r="AB1440" s="22"/>
      <c r="AC1440" s="22"/>
      <c r="AD1440" s="22"/>
      <c r="AE1440" s="22"/>
      <c r="AF1440" s="22"/>
      <c r="AG1440" s="22"/>
      <c r="AH1440" s="22"/>
      <c r="AI1440" s="22"/>
      <c r="AJ1440" s="22"/>
      <c r="AK1440" s="22"/>
      <c r="AL1440" s="22"/>
      <c r="AM1440" s="22"/>
      <c r="AN1440" s="22"/>
      <c r="AO1440" s="22"/>
      <c r="AP1440" s="22"/>
      <c r="AQ1440" s="22"/>
      <c r="AR1440" s="22"/>
      <c r="AS1440" s="22"/>
      <c r="AT1440" s="22"/>
      <c r="AU1440" s="22"/>
      <c r="AV1440" s="22"/>
      <c r="AW1440" s="22"/>
      <c r="AX1440" s="22"/>
      <c r="AY1440" s="22"/>
      <c r="AZ1440" s="22"/>
      <c r="BA1440" s="22"/>
      <c r="BB1440" s="22"/>
      <c r="BC1440" s="22"/>
      <c r="BD1440" s="22"/>
      <c r="BE1440" s="22"/>
      <c r="BF1440" s="22"/>
      <c r="BG1440" s="22"/>
      <c r="BH1440" s="22"/>
      <c r="BI1440" s="22"/>
    </row>
    <row r="1441">
      <c r="A1441" s="25"/>
      <c r="B1441" s="50"/>
      <c r="C1441" s="56"/>
      <c r="D1441" s="120"/>
      <c r="E1441" s="53"/>
      <c r="H1441" s="106"/>
      <c r="I1441" s="72"/>
      <c r="J1441" s="21"/>
      <c r="K1441" s="21"/>
      <c r="L1441" s="21"/>
      <c r="M1441" s="22"/>
      <c r="N1441" s="22"/>
      <c r="O1441" s="22"/>
      <c r="P1441" s="22"/>
      <c r="Q1441" s="22"/>
      <c r="R1441" s="23"/>
      <c r="S1441" s="22"/>
      <c r="T1441" s="22"/>
      <c r="U1441" s="22"/>
      <c r="V1441" s="22"/>
      <c r="W1441" s="24"/>
      <c r="X1441" s="24"/>
      <c r="Y1441" s="22"/>
      <c r="Z1441" s="22"/>
      <c r="AA1441" s="22"/>
      <c r="AB1441" s="22"/>
      <c r="AC1441" s="22"/>
      <c r="AD1441" s="22"/>
      <c r="AE1441" s="22"/>
      <c r="AF1441" s="22"/>
      <c r="AG1441" s="22"/>
      <c r="AH1441" s="22"/>
      <c r="AI1441" s="22"/>
      <c r="AJ1441" s="22"/>
      <c r="AK1441" s="22"/>
      <c r="AL1441" s="22"/>
      <c r="AM1441" s="22"/>
      <c r="AN1441" s="22"/>
      <c r="AO1441" s="22"/>
      <c r="AP1441" s="22"/>
      <c r="AQ1441" s="22"/>
      <c r="AR1441" s="22"/>
      <c r="AS1441" s="22"/>
      <c r="AT1441" s="22"/>
      <c r="AU1441" s="22"/>
      <c r="AV1441" s="22"/>
      <c r="AW1441" s="22"/>
      <c r="AX1441" s="22"/>
      <c r="AY1441" s="22"/>
      <c r="AZ1441" s="22"/>
      <c r="BA1441" s="22"/>
      <c r="BB1441" s="22"/>
      <c r="BC1441" s="22"/>
      <c r="BD1441" s="22"/>
      <c r="BE1441" s="22"/>
      <c r="BF1441" s="22"/>
      <c r="BG1441" s="22"/>
      <c r="BH1441" s="22"/>
      <c r="BI1441" s="22"/>
    </row>
    <row r="1442">
      <c r="A1442" s="25"/>
      <c r="B1442" s="50"/>
      <c r="C1442" s="56"/>
      <c r="D1442" s="120"/>
      <c r="E1442" s="53"/>
      <c r="H1442" s="106"/>
      <c r="I1442" s="72"/>
      <c r="J1442" s="21"/>
      <c r="K1442" s="21"/>
      <c r="L1442" s="21"/>
      <c r="M1442" s="22"/>
      <c r="N1442" s="22"/>
      <c r="O1442" s="22"/>
      <c r="P1442" s="22"/>
      <c r="Q1442" s="22"/>
      <c r="R1442" s="23"/>
      <c r="S1442" s="22"/>
      <c r="T1442" s="22"/>
      <c r="U1442" s="22"/>
      <c r="V1442" s="22"/>
      <c r="W1442" s="24"/>
      <c r="X1442" s="24"/>
      <c r="Y1442" s="22"/>
      <c r="Z1442" s="22"/>
      <c r="AA1442" s="22"/>
      <c r="AB1442" s="22"/>
      <c r="AC1442" s="22"/>
      <c r="AD1442" s="22"/>
      <c r="AE1442" s="22"/>
      <c r="AF1442" s="22"/>
      <c r="AG1442" s="22"/>
      <c r="AH1442" s="22"/>
      <c r="AI1442" s="22"/>
      <c r="AJ1442" s="22"/>
      <c r="AK1442" s="22"/>
      <c r="AL1442" s="22"/>
      <c r="AM1442" s="22"/>
      <c r="AN1442" s="22"/>
      <c r="AO1442" s="22"/>
      <c r="AP1442" s="22"/>
      <c r="AQ1442" s="22"/>
      <c r="AR1442" s="22"/>
      <c r="AS1442" s="22"/>
      <c r="AT1442" s="22"/>
      <c r="AU1442" s="22"/>
      <c r="AV1442" s="22"/>
      <c r="AW1442" s="22"/>
      <c r="AX1442" s="22"/>
      <c r="AY1442" s="22"/>
      <c r="AZ1442" s="22"/>
      <c r="BA1442" s="22"/>
      <c r="BB1442" s="22"/>
      <c r="BC1442" s="22"/>
      <c r="BD1442" s="22"/>
      <c r="BE1442" s="22"/>
      <c r="BF1442" s="22"/>
      <c r="BG1442" s="22"/>
      <c r="BH1442" s="22"/>
      <c r="BI1442" s="22"/>
    </row>
    <row r="1443">
      <c r="A1443" s="25"/>
      <c r="B1443" s="50"/>
      <c r="C1443" s="56"/>
      <c r="D1443" s="120"/>
      <c r="E1443" s="53"/>
      <c r="H1443" s="106"/>
      <c r="I1443" s="72"/>
      <c r="J1443" s="21"/>
      <c r="K1443" s="21"/>
      <c r="L1443" s="21"/>
      <c r="M1443" s="22"/>
      <c r="N1443" s="22"/>
      <c r="O1443" s="22"/>
      <c r="P1443" s="22"/>
      <c r="Q1443" s="22"/>
      <c r="R1443" s="23"/>
      <c r="S1443" s="22"/>
      <c r="T1443" s="22"/>
      <c r="U1443" s="22"/>
      <c r="V1443" s="22"/>
      <c r="W1443" s="24"/>
      <c r="X1443" s="24"/>
      <c r="Y1443" s="22"/>
      <c r="Z1443" s="22"/>
      <c r="AA1443" s="22"/>
      <c r="AB1443" s="22"/>
      <c r="AC1443" s="22"/>
      <c r="AD1443" s="22"/>
      <c r="AE1443" s="22"/>
      <c r="AF1443" s="22"/>
      <c r="AG1443" s="22"/>
      <c r="AH1443" s="22"/>
      <c r="AI1443" s="22"/>
      <c r="AJ1443" s="22"/>
      <c r="AK1443" s="22"/>
      <c r="AL1443" s="22"/>
      <c r="AM1443" s="22"/>
      <c r="AN1443" s="22"/>
      <c r="AO1443" s="22"/>
      <c r="AP1443" s="22"/>
      <c r="AQ1443" s="22"/>
      <c r="AR1443" s="22"/>
      <c r="AS1443" s="22"/>
      <c r="AT1443" s="22"/>
      <c r="AU1443" s="22"/>
      <c r="AV1443" s="22"/>
      <c r="AW1443" s="22"/>
      <c r="AX1443" s="22"/>
      <c r="AY1443" s="22"/>
      <c r="AZ1443" s="22"/>
      <c r="BA1443" s="22"/>
      <c r="BB1443" s="22"/>
      <c r="BC1443" s="22"/>
      <c r="BD1443" s="22"/>
      <c r="BE1443" s="22"/>
      <c r="BF1443" s="22"/>
      <c r="BG1443" s="22"/>
      <c r="BH1443" s="22"/>
      <c r="BI1443" s="22"/>
    </row>
    <row r="1444">
      <c r="A1444" s="25"/>
      <c r="B1444" s="50"/>
      <c r="C1444" s="56"/>
      <c r="D1444" s="120"/>
      <c r="E1444" s="53"/>
      <c r="H1444" s="106"/>
      <c r="I1444" s="72"/>
      <c r="J1444" s="21"/>
      <c r="K1444" s="21"/>
      <c r="L1444" s="21"/>
      <c r="M1444" s="22"/>
      <c r="N1444" s="22"/>
      <c r="O1444" s="22"/>
      <c r="P1444" s="22"/>
      <c r="Q1444" s="22"/>
      <c r="R1444" s="23"/>
      <c r="S1444" s="22"/>
      <c r="T1444" s="22"/>
      <c r="U1444" s="22"/>
      <c r="V1444" s="22"/>
      <c r="W1444" s="24"/>
      <c r="X1444" s="24"/>
      <c r="Y1444" s="22"/>
      <c r="Z1444" s="22"/>
      <c r="AA1444" s="22"/>
      <c r="AB1444" s="22"/>
      <c r="AC1444" s="22"/>
      <c r="AD1444" s="22"/>
      <c r="AE1444" s="22"/>
      <c r="AF1444" s="22"/>
      <c r="AG1444" s="22"/>
      <c r="AH1444" s="22"/>
      <c r="AI1444" s="22"/>
      <c r="AJ1444" s="22"/>
      <c r="AK1444" s="22"/>
      <c r="AL1444" s="22"/>
      <c r="AM1444" s="22"/>
      <c r="AN1444" s="22"/>
      <c r="AO1444" s="22"/>
      <c r="AP1444" s="22"/>
      <c r="AQ1444" s="22"/>
      <c r="AR1444" s="22"/>
      <c r="AS1444" s="22"/>
      <c r="AT1444" s="22"/>
      <c r="AU1444" s="22"/>
      <c r="AV1444" s="22"/>
      <c r="AW1444" s="22"/>
      <c r="AX1444" s="22"/>
      <c r="AY1444" s="22"/>
      <c r="AZ1444" s="22"/>
      <c r="BA1444" s="22"/>
      <c r="BB1444" s="22"/>
      <c r="BC1444" s="22"/>
      <c r="BD1444" s="22"/>
      <c r="BE1444" s="22"/>
      <c r="BF1444" s="22"/>
      <c r="BG1444" s="22"/>
      <c r="BH1444" s="22"/>
      <c r="BI1444" s="22"/>
    </row>
    <row r="1445">
      <c r="A1445" s="25"/>
      <c r="B1445" s="50"/>
      <c r="C1445" s="56"/>
      <c r="D1445" s="120"/>
      <c r="E1445" s="53"/>
      <c r="H1445" s="106"/>
      <c r="I1445" s="72"/>
      <c r="J1445" s="21"/>
      <c r="K1445" s="21"/>
      <c r="L1445" s="21"/>
      <c r="M1445" s="22"/>
      <c r="N1445" s="22"/>
      <c r="O1445" s="22"/>
      <c r="P1445" s="22"/>
      <c r="Q1445" s="22"/>
      <c r="R1445" s="23"/>
      <c r="S1445" s="22"/>
      <c r="T1445" s="22"/>
      <c r="U1445" s="22"/>
      <c r="V1445" s="22"/>
      <c r="W1445" s="24"/>
      <c r="X1445" s="24"/>
      <c r="Y1445" s="22"/>
      <c r="Z1445" s="22"/>
      <c r="AA1445" s="22"/>
      <c r="AB1445" s="22"/>
      <c r="AC1445" s="22"/>
      <c r="AD1445" s="22"/>
      <c r="AE1445" s="22"/>
      <c r="AF1445" s="22"/>
      <c r="AG1445" s="22"/>
      <c r="AH1445" s="22"/>
      <c r="AI1445" s="22"/>
      <c r="AJ1445" s="22"/>
      <c r="AK1445" s="22"/>
      <c r="AL1445" s="22"/>
      <c r="AM1445" s="22"/>
      <c r="AN1445" s="22"/>
      <c r="AO1445" s="22"/>
      <c r="AP1445" s="22"/>
      <c r="AQ1445" s="22"/>
      <c r="AR1445" s="22"/>
      <c r="AS1445" s="22"/>
      <c r="AT1445" s="22"/>
      <c r="AU1445" s="22"/>
      <c r="AV1445" s="22"/>
      <c r="AW1445" s="22"/>
      <c r="AX1445" s="22"/>
      <c r="AY1445" s="22"/>
      <c r="AZ1445" s="22"/>
      <c r="BA1445" s="22"/>
      <c r="BB1445" s="22"/>
      <c r="BC1445" s="22"/>
      <c r="BD1445" s="22"/>
      <c r="BE1445" s="22"/>
      <c r="BF1445" s="22"/>
      <c r="BG1445" s="22"/>
      <c r="BH1445" s="22"/>
      <c r="BI1445" s="22"/>
    </row>
    <row r="1446">
      <c r="A1446" s="25"/>
      <c r="B1446" s="50"/>
      <c r="C1446" s="56"/>
      <c r="D1446" s="120"/>
      <c r="E1446" s="53"/>
      <c r="H1446" s="106"/>
      <c r="I1446" s="72"/>
      <c r="J1446" s="21"/>
      <c r="K1446" s="21"/>
      <c r="L1446" s="21"/>
      <c r="M1446" s="22"/>
      <c r="N1446" s="22"/>
      <c r="O1446" s="22"/>
      <c r="P1446" s="22"/>
      <c r="Q1446" s="22"/>
      <c r="R1446" s="23"/>
      <c r="S1446" s="22"/>
      <c r="T1446" s="22"/>
      <c r="U1446" s="22"/>
      <c r="V1446" s="22"/>
      <c r="W1446" s="24"/>
      <c r="X1446" s="24"/>
      <c r="Y1446" s="22"/>
      <c r="Z1446" s="22"/>
      <c r="AA1446" s="22"/>
      <c r="AB1446" s="22"/>
      <c r="AC1446" s="22"/>
      <c r="AD1446" s="22"/>
      <c r="AE1446" s="22"/>
      <c r="AF1446" s="22"/>
      <c r="AG1446" s="22"/>
      <c r="AH1446" s="22"/>
      <c r="AI1446" s="22"/>
      <c r="AJ1446" s="22"/>
      <c r="AK1446" s="22"/>
      <c r="AL1446" s="22"/>
      <c r="AM1446" s="22"/>
      <c r="AN1446" s="22"/>
      <c r="AO1446" s="22"/>
      <c r="AP1446" s="22"/>
      <c r="AQ1446" s="22"/>
      <c r="AR1446" s="22"/>
      <c r="AS1446" s="22"/>
      <c r="AT1446" s="22"/>
      <c r="AU1446" s="22"/>
      <c r="AV1446" s="22"/>
      <c r="AW1446" s="22"/>
      <c r="AX1446" s="22"/>
      <c r="AY1446" s="22"/>
      <c r="AZ1446" s="22"/>
      <c r="BA1446" s="22"/>
      <c r="BB1446" s="22"/>
      <c r="BC1446" s="22"/>
      <c r="BD1446" s="22"/>
      <c r="BE1446" s="22"/>
      <c r="BF1446" s="22"/>
      <c r="BG1446" s="22"/>
      <c r="BH1446" s="22"/>
      <c r="BI1446" s="22"/>
    </row>
    <row r="1447">
      <c r="A1447" s="25"/>
      <c r="B1447" s="50"/>
      <c r="C1447" s="56"/>
      <c r="D1447" s="120"/>
      <c r="E1447" s="53"/>
      <c r="H1447" s="106"/>
      <c r="I1447" s="72"/>
      <c r="J1447" s="21"/>
      <c r="K1447" s="21"/>
      <c r="L1447" s="21"/>
      <c r="M1447" s="22"/>
      <c r="N1447" s="22"/>
      <c r="O1447" s="22"/>
      <c r="P1447" s="22"/>
      <c r="Q1447" s="22"/>
      <c r="R1447" s="23"/>
      <c r="S1447" s="22"/>
      <c r="T1447" s="22"/>
      <c r="U1447" s="22"/>
      <c r="V1447" s="22"/>
      <c r="W1447" s="24"/>
      <c r="X1447" s="24"/>
      <c r="Y1447" s="22"/>
      <c r="Z1447" s="22"/>
      <c r="AA1447" s="22"/>
      <c r="AB1447" s="22"/>
      <c r="AC1447" s="22"/>
      <c r="AD1447" s="22"/>
      <c r="AE1447" s="22"/>
      <c r="AF1447" s="22"/>
      <c r="AG1447" s="22"/>
      <c r="AH1447" s="22"/>
      <c r="AI1447" s="22"/>
      <c r="AJ1447" s="22"/>
      <c r="AK1447" s="22"/>
      <c r="AL1447" s="22"/>
      <c r="AM1447" s="22"/>
      <c r="AN1447" s="22"/>
      <c r="AO1447" s="22"/>
      <c r="AP1447" s="22"/>
      <c r="AQ1447" s="22"/>
      <c r="AR1447" s="22"/>
      <c r="AS1447" s="22"/>
      <c r="AT1447" s="22"/>
      <c r="AU1447" s="22"/>
      <c r="AV1447" s="22"/>
      <c r="AW1447" s="22"/>
      <c r="AX1447" s="22"/>
      <c r="AY1447" s="22"/>
      <c r="AZ1447" s="22"/>
      <c r="BA1447" s="22"/>
      <c r="BB1447" s="22"/>
      <c r="BC1447" s="22"/>
      <c r="BD1447" s="22"/>
      <c r="BE1447" s="22"/>
      <c r="BF1447" s="22"/>
      <c r="BG1447" s="22"/>
      <c r="BH1447" s="22"/>
      <c r="BI1447" s="22"/>
    </row>
    <row r="1448">
      <c r="A1448" s="25"/>
      <c r="B1448" s="50"/>
      <c r="C1448" s="56"/>
      <c r="D1448" s="120"/>
      <c r="E1448" s="53"/>
      <c r="H1448" s="106"/>
      <c r="I1448" s="72"/>
      <c r="J1448" s="21"/>
      <c r="K1448" s="21"/>
      <c r="L1448" s="21"/>
      <c r="M1448" s="22"/>
      <c r="N1448" s="22"/>
      <c r="O1448" s="22"/>
      <c r="P1448" s="22"/>
      <c r="Q1448" s="22"/>
      <c r="R1448" s="23"/>
      <c r="S1448" s="22"/>
      <c r="T1448" s="22"/>
      <c r="U1448" s="22"/>
      <c r="V1448" s="22"/>
      <c r="W1448" s="24"/>
      <c r="X1448" s="24"/>
      <c r="Y1448" s="22"/>
      <c r="Z1448" s="22"/>
      <c r="AA1448" s="22"/>
      <c r="AB1448" s="22"/>
      <c r="AC1448" s="22"/>
      <c r="AD1448" s="22"/>
      <c r="AE1448" s="22"/>
      <c r="AF1448" s="22"/>
      <c r="AG1448" s="22"/>
      <c r="AH1448" s="22"/>
      <c r="AI1448" s="22"/>
      <c r="AJ1448" s="22"/>
      <c r="AK1448" s="22"/>
      <c r="AL1448" s="22"/>
      <c r="AM1448" s="22"/>
      <c r="AN1448" s="22"/>
      <c r="AO1448" s="22"/>
      <c r="AP1448" s="22"/>
      <c r="AQ1448" s="22"/>
      <c r="AR1448" s="22"/>
      <c r="AS1448" s="22"/>
      <c r="AT1448" s="22"/>
      <c r="AU1448" s="22"/>
      <c r="AV1448" s="22"/>
      <c r="AW1448" s="22"/>
      <c r="AX1448" s="22"/>
      <c r="AY1448" s="22"/>
      <c r="AZ1448" s="22"/>
      <c r="BA1448" s="22"/>
      <c r="BB1448" s="22"/>
      <c r="BC1448" s="22"/>
      <c r="BD1448" s="22"/>
      <c r="BE1448" s="22"/>
      <c r="BF1448" s="22"/>
      <c r="BG1448" s="22"/>
      <c r="BH1448" s="22"/>
      <c r="BI1448" s="22"/>
    </row>
    <row r="1449">
      <c r="A1449" s="25"/>
      <c r="B1449" s="50"/>
      <c r="C1449" s="56"/>
      <c r="D1449" s="120"/>
      <c r="E1449" s="53"/>
      <c r="H1449" s="106"/>
      <c r="I1449" s="72"/>
      <c r="J1449" s="21"/>
      <c r="K1449" s="21"/>
      <c r="L1449" s="21"/>
      <c r="M1449" s="22"/>
      <c r="N1449" s="22"/>
      <c r="O1449" s="22"/>
      <c r="P1449" s="22"/>
      <c r="Q1449" s="22"/>
      <c r="R1449" s="23"/>
      <c r="S1449" s="22"/>
      <c r="T1449" s="22"/>
      <c r="U1449" s="22"/>
      <c r="V1449" s="22"/>
      <c r="W1449" s="24"/>
      <c r="X1449" s="24"/>
      <c r="Y1449" s="22"/>
      <c r="Z1449" s="22"/>
      <c r="AA1449" s="22"/>
      <c r="AB1449" s="22"/>
      <c r="AC1449" s="22"/>
      <c r="AD1449" s="22"/>
      <c r="AE1449" s="22"/>
      <c r="AF1449" s="22"/>
      <c r="AG1449" s="22"/>
      <c r="AH1449" s="22"/>
      <c r="AI1449" s="22"/>
      <c r="AJ1449" s="22"/>
      <c r="AK1449" s="22"/>
      <c r="AL1449" s="22"/>
      <c r="AM1449" s="22"/>
      <c r="AN1449" s="22"/>
      <c r="AO1449" s="22"/>
      <c r="AP1449" s="22"/>
      <c r="AQ1449" s="22"/>
      <c r="AR1449" s="22"/>
      <c r="AS1449" s="22"/>
      <c r="AT1449" s="22"/>
      <c r="AU1449" s="22"/>
      <c r="AV1449" s="22"/>
      <c r="AW1449" s="22"/>
      <c r="AX1449" s="22"/>
      <c r="AY1449" s="22"/>
      <c r="AZ1449" s="22"/>
      <c r="BA1449" s="22"/>
      <c r="BB1449" s="22"/>
      <c r="BC1449" s="22"/>
      <c r="BD1449" s="22"/>
      <c r="BE1449" s="22"/>
      <c r="BF1449" s="22"/>
      <c r="BG1449" s="22"/>
      <c r="BH1449" s="22"/>
      <c r="BI1449" s="22"/>
    </row>
    <row r="1450">
      <c r="A1450" s="25"/>
      <c r="B1450" s="50"/>
      <c r="C1450" s="56"/>
      <c r="D1450" s="120"/>
      <c r="E1450" s="53"/>
      <c r="H1450" s="106"/>
      <c r="I1450" s="72"/>
      <c r="J1450" s="21"/>
      <c r="K1450" s="21"/>
      <c r="L1450" s="21"/>
      <c r="M1450" s="22"/>
      <c r="N1450" s="22"/>
      <c r="O1450" s="22"/>
      <c r="P1450" s="22"/>
      <c r="Q1450" s="22"/>
      <c r="R1450" s="23"/>
      <c r="S1450" s="22"/>
      <c r="T1450" s="22"/>
      <c r="U1450" s="22"/>
      <c r="V1450" s="22"/>
      <c r="W1450" s="24"/>
      <c r="X1450" s="24"/>
      <c r="Y1450" s="22"/>
      <c r="Z1450" s="22"/>
      <c r="AA1450" s="22"/>
      <c r="AB1450" s="22"/>
      <c r="AC1450" s="22"/>
      <c r="AD1450" s="22"/>
      <c r="AE1450" s="22"/>
      <c r="AF1450" s="22"/>
      <c r="AG1450" s="22"/>
      <c r="AH1450" s="22"/>
      <c r="AI1450" s="22"/>
      <c r="AJ1450" s="22"/>
      <c r="AK1450" s="22"/>
      <c r="AL1450" s="22"/>
      <c r="AM1450" s="22"/>
      <c r="AN1450" s="22"/>
      <c r="AO1450" s="22"/>
      <c r="AP1450" s="22"/>
      <c r="AQ1450" s="22"/>
      <c r="AR1450" s="22"/>
      <c r="AS1450" s="22"/>
      <c r="AT1450" s="22"/>
      <c r="AU1450" s="22"/>
      <c r="AV1450" s="22"/>
      <c r="AW1450" s="22"/>
      <c r="AX1450" s="22"/>
      <c r="AY1450" s="22"/>
      <c r="AZ1450" s="22"/>
      <c r="BA1450" s="22"/>
      <c r="BB1450" s="22"/>
      <c r="BC1450" s="22"/>
      <c r="BD1450" s="22"/>
      <c r="BE1450" s="22"/>
      <c r="BF1450" s="22"/>
      <c r="BG1450" s="22"/>
      <c r="BH1450" s="22"/>
      <c r="BI1450" s="22"/>
    </row>
    <row r="1451">
      <c r="A1451" s="25"/>
      <c r="B1451" s="50"/>
      <c r="C1451" s="56"/>
      <c r="D1451" s="120"/>
      <c r="E1451" s="53"/>
      <c r="H1451" s="106"/>
      <c r="I1451" s="72"/>
      <c r="J1451" s="21"/>
      <c r="K1451" s="21"/>
      <c r="L1451" s="21"/>
      <c r="M1451" s="22"/>
      <c r="N1451" s="22"/>
      <c r="O1451" s="22"/>
      <c r="P1451" s="22"/>
      <c r="Q1451" s="22"/>
      <c r="R1451" s="23"/>
      <c r="S1451" s="22"/>
      <c r="T1451" s="22"/>
      <c r="U1451" s="22"/>
      <c r="V1451" s="22"/>
      <c r="W1451" s="24"/>
      <c r="X1451" s="24"/>
      <c r="Y1451" s="22"/>
      <c r="Z1451" s="22"/>
      <c r="AA1451" s="22"/>
      <c r="AB1451" s="22"/>
      <c r="AC1451" s="22"/>
      <c r="AD1451" s="22"/>
      <c r="AE1451" s="22"/>
      <c r="AF1451" s="22"/>
      <c r="AG1451" s="22"/>
      <c r="AH1451" s="22"/>
      <c r="AI1451" s="22"/>
      <c r="AJ1451" s="22"/>
      <c r="AK1451" s="22"/>
      <c r="AL1451" s="22"/>
      <c r="AM1451" s="22"/>
      <c r="AN1451" s="22"/>
      <c r="AO1451" s="22"/>
      <c r="AP1451" s="22"/>
      <c r="AQ1451" s="22"/>
      <c r="AR1451" s="22"/>
      <c r="AS1451" s="22"/>
      <c r="AT1451" s="22"/>
      <c r="AU1451" s="22"/>
      <c r="AV1451" s="22"/>
      <c r="AW1451" s="22"/>
      <c r="AX1451" s="22"/>
      <c r="AY1451" s="22"/>
      <c r="AZ1451" s="22"/>
      <c r="BA1451" s="22"/>
      <c r="BB1451" s="22"/>
      <c r="BC1451" s="22"/>
      <c r="BD1451" s="22"/>
      <c r="BE1451" s="22"/>
      <c r="BF1451" s="22"/>
      <c r="BG1451" s="22"/>
      <c r="BH1451" s="22"/>
      <c r="BI1451" s="22"/>
    </row>
    <row r="1452">
      <c r="A1452" s="25"/>
      <c r="B1452" s="50"/>
      <c r="C1452" s="56"/>
      <c r="D1452" s="120"/>
      <c r="E1452" s="53"/>
      <c r="H1452" s="106"/>
      <c r="I1452" s="72"/>
      <c r="J1452" s="21"/>
      <c r="K1452" s="21"/>
      <c r="L1452" s="21"/>
      <c r="M1452" s="22"/>
      <c r="N1452" s="22"/>
      <c r="O1452" s="22"/>
      <c r="P1452" s="22"/>
      <c r="Q1452" s="22"/>
      <c r="R1452" s="23"/>
      <c r="S1452" s="22"/>
      <c r="T1452" s="22"/>
      <c r="U1452" s="22"/>
      <c r="V1452" s="22"/>
      <c r="W1452" s="24"/>
      <c r="X1452" s="24"/>
      <c r="Y1452" s="22"/>
      <c r="Z1452" s="22"/>
      <c r="AA1452" s="22"/>
      <c r="AB1452" s="22"/>
      <c r="AC1452" s="22"/>
      <c r="AD1452" s="22"/>
      <c r="AE1452" s="22"/>
      <c r="AF1452" s="22"/>
      <c r="AG1452" s="22"/>
      <c r="AH1452" s="22"/>
      <c r="AI1452" s="22"/>
      <c r="AJ1452" s="22"/>
      <c r="AK1452" s="22"/>
      <c r="AL1452" s="22"/>
      <c r="AM1452" s="22"/>
      <c r="AN1452" s="22"/>
      <c r="AO1452" s="22"/>
      <c r="AP1452" s="22"/>
      <c r="AQ1452" s="22"/>
      <c r="AR1452" s="22"/>
      <c r="AS1452" s="22"/>
      <c r="AT1452" s="22"/>
      <c r="AU1452" s="22"/>
      <c r="AV1452" s="22"/>
      <c r="AW1452" s="22"/>
      <c r="AX1452" s="22"/>
      <c r="AY1452" s="22"/>
      <c r="AZ1452" s="22"/>
      <c r="BA1452" s="22"/>
      <c r="BB1452" s="22"/>
      <c r="BC1452" s="22"/>
      <c r="BD1452" s="22"/>
      <c r="BE1452" s="22"/>
      <c r="BF1452" s="22"/>
      <c r="BG1452" s="22"/>
      <c r="BH1452" s="22"/>
      <c r="BI1452" s="22"/>
    </row>
    <row r="1453">
      <c r="A1453" s="25"/>
      <c r="B1453" s="50"/>
      <c r="C1453" s="56"/>
      <c r="D1453" s="120"/>
      <c r="E1453" s="53"/>
      <c r="H1453" s="106"/>
      <c r="I1453" s="72"/>
      <c r="J1453" s="21"/>
      <c r="K1453" s="21"/>
      <c r="L1453" s="21"/>
      <c r="M1453" s="22"/>
      <c r="N1453" s="22"/>
      <c r="O1453" s="22"/>
      <c r="P1453" s="22"/>
      <c r="Q1453" s="22"/>
      <c r="R1453" s="23"/>
      <c r="S1453" s="22"/>
      <c r="T1453" s="22"/>
      <c r="U1453" s="22"/>
      <c r="V1453" s="22"/>
      <c r="W1453" s="24"/>
      <c r="X1453" s="24"/>
      <c r="Y1453" s="22"/>
      <c r="Z1453" s="22"/>
      <c r="AA1453" s="22"/>
      <c r="AB1453" s="22"/>
      <c r="AC1453" s="22"/>
      <c r="AD1453" s="22"/>
      <c r="AE1453" s="22"/>
      <c r="AF1453" s="22"/>
      <c r="AG1453" s="22"/>
      <c r="AH1453" s="22"/>
      <c r="AI1453" s="22"/>
      <c r="AJ1453" s="22"/>
      <c r="AK1453" s="22"/>
      <c r="AL1453" s="22"/>
      <c r="AM1453" s="22"/>
      <c r="AN1453" s="22"/>
      <c r="AO1453" s="22"/>
      <c r="AP1453" s="22"/>
      <c r="AQ1453" s="22"/>
      <c r="AR1453" s="22"/>
      <c r="AS1453" s="22"/>
      <c r="AT1453" s="22"/>
      <c r="AU1453" s="22"/>
      <c r="AV1453" s="22"/>
      <c r="AW1453" s="22"/>
      <c r="AX1453" s="22"/>
      <c r="AY1453" s="22"/>
      <c r="AZ1453" s="22"/>
      <c r="BA1453" s="22"/>
      <c r="BB1453" s="22"/>
      <c r="BC1453" s="22"/>
      <c r="BD1453" s="22"/>
      <c r="BE1453" s="22"/>
      <c r="BF1453" s="22"/>
      <c r="BG1453" s="22"/>
      <c r="BH1453" s="22"/>
      <c r="BI1453" s="22"/>
    </row>
    <row r="1454">
      <c r="A1454" s="25"/>
      <c r="B1454" s="50"/>
      <c r="C1454" s="56"/>
      <c r="D1454" s="120"/>
      <c r="E1454" s="53"/>
      <c r="H1454" s="106"/>
      <c r="I1454" s="72"/>
      <c r="J1454" s="21"/>
      <c r="K1454" s="21"/>
      <c r="L1454" s="21"/>
      <c r="M1454" s="22"/>
      <c r="N1454" s="22"/>
      <c r="O1454" s="22"/>
      <c r="P1454" s="22"/>
      <c r="Q1454" s="22"/>
      <c r="R1454" s="23"/>
      <c r="S1454" s="22"/>
      <c r="T1454" s="22"/>
      <c r="U1454" s="22"/>
      <c r="V1454" s="22"/>
      <c r="W1454" s="24"/>
      <c r="X1454" s="24"/>
      <c r="Y1454" s="22"/>
      <c r="Z1454" s="22"/>
      <c r="AA1454" s="22"/>
      <c r="AB1454" s="22"/>
      <c r="AC1454" s="22"/>
      <c r="AD1454" s="22"/>
      <c r="AE1454" s="22"/>
      <c r="AF1454" s="22"/>
      <c r="AG1454" s="22"/>
      <c r="AH1454" s="22"/>
      <c r="AI1454" s="22"/>
      <c r="AJ1454" s="22"/>
      <c r="AK1454" s="22"/>
      <c r="AL1454" s="22"/>
      <c r="AM1454" s="22"/>
      <c r="AN1454" s="22"/>
      <c r="AO1454" s="22"/>
      <c r="AP1454" s="22"/>
      <c r="AQ1454" s="22"/>
      <c r="AR1454" s="22"/>
      <c r="AS1454" s="22"/>
      <c r="AT1454" s="22"/>
      <c r="AU1454" s="22"/>
      <c r="AV1454" s="22"/>
      <c r="AW1454" s="22"/>
      <c r="AX1454" s="22"/>
      <c r="AY1454" s="22"/>
      <c r="AZ1454" s="22"/>
      <c r="BA1454" s="22"/>
      <c r="BB1454" s="22"/>
      <c r="BC1454" s="22"/>
      <c r="BD1454" s="22"/>
      <c r="BE1454" s="22"/>
      <c r="BF1454" s="22"/>
      <c r="BG1454" s="22"/>
      <c r="BH1454" s="22"/>
      <c r="BI1454" s="22"/>
    </row>
    <row r="1455">
      <c r="A1455" s="25"/>
      <c r="B1455" s="50"/>
      <c r="C1455" s="56"/>
      <c r="D1455" s="120"/>
      <c r="E1455" s="53"/>
      <c r="H1455" s="106"/>
      <c r="I1455" s="72"/>
      <c r="J1455" s="21"/>
      <c r="K1455" s="21"/>
      <c r="L1455" s="21"/>
      <c r="M1455" s="22"/>
      <c r="N1455" s="22"/>
      <c r="O1455" s="22"/>
      <c r="P1455" s="22"/>
      <c r="Q1455" s="22"/>
      <c r="R1455" s="23"/>
      <c r="S1455" s="22"/>
      <c r="T1455" s="22"/>
      <c r="U1455" s="22"/>
      <c r="V1455" s="22"/>
      <c r="W1455" s="24"/>
      <c r="X1455" s="24"/>
      <c r="Y1455" s="22"/>
      <c r="Z1455" s="22"/>
      <c r="AA1455" s="22"/>
      <c r="AB1455" s="22"/>
      <c r="AC1455" s="22"/>
      <c r="AD1455" s="22"/>
      <c r="AE1455" s="22"/>
      <c r="AF1455" s="22"/>
      <c r="AG1455" s="22"/>
      <c r="AH1455" s="22"/>
      <c r="AI1455" s="22"/>
      <c r="AJ1455" s="22"/>
      <c r="AK1455" s="22"/>
      <c r="AL1455" s="22"/>
      <c r="AM1455" s="22"/>
      <c r="AN1455" s="22"/>
      <c r="AO1455" s="22"/>
      <c r="AP1455" s="22"/>
      <c r="AQ1455" s="22"/>
      <c r="AR1455" s="22"/>
      <c r="AS1455" s="22"/>
      <c r="AT1455" s="22"/>
      <c r="AU1455" s="22"/>
      <c r="AV1455" s="22"/>
      <c r="AW1455" s="22"/>
      <c r="AX1455" s="22"/>
      <c r="AY1455" s="22"/>
      <c r="AZ1455" s="22"/>
      <c r="BA1455" s="22"/>
      <c r="BB1455" s="22"/>
      <c r="BC1455" s="22"/>
      <c r="BD1455" s="22"/>
      <c r="BE1455" s="22"/>
      <c r="BF1455" s="22"/>
      <c r="BG1455" s="22"/>
      <c r="BH1455" s="22"/>
      <c r="BI1455" s="22"/>
    </row>
    <row r="1456">
      <c r="A1456" s="25"/>
      <c r="B1456" s="50"/>
      <c r="C1456" s="56"/>
      <c r="D1456" s="120"/>
      <c r="E1456" s="53"/>
      <c r="H1456" s="106"/>
      <c r="I1456" s="72"/>
      <c r="J1456" s="21"/>
      <c r="K1456" s="21"/>
      <c r="L1456" s="21"/>
      <c r="M1456" s="22"/>
      <c r="N1456" s="22"/>
      <c r="O1456" s="22"/>
      <c r="P1456" s="22"/>
      <c r="Q1456" s="22"/>
      <c r="R1456" s="23"/>
      <c r="S1456" s="22"/>
      <c r="T1456" s="22"/>
      <c r="U1456" s="22"/>
      <c r="V1456" s="22"/>
      <c r="W1456" s="24"/>
      <c r="X1456" s="24"/>
      <c r="Y1456" s="22"/>
      <c r="Z1456" s="22"/>
      <c r="AA1456" s="22"/>
      <c r="AB1456" s="22"/>
      <c r="AC1456" s="22"/>
      <c r="AD1456" s="22"/>
      <c r="AE1456" s="22"/>
      <c r="AF1456" s="22"/>
      <c r="AG1456" s="22"/>
      <c r="AH1456" s="22"/>
      <c r="AI1456" s="22"/>
      <c r="AJ1456" s="22"/>
      <c r="AK1456" s="22"/>
      <c r="AL1456" s="22"/>
      <c r="AM1456" s="22"/>
      <c r="AN1456" s="22"/>
      <c r="AO1456" s="22"/>
      <c r="AP1456" s="22"/>
      <c r="AQ1456" s="22"/>
      <c r="AR1456" s="22"/>
      <c r="AS1456" s="22"/>
      <c r="AT1456" s="22"/>
      <c r="AU1456" s="22"/>
      <c r="AV1456" s="22"/>
      <c r="AW1456" s="22"/>
      <c r="AX1456" s="22"/>
      <c r="AY1456" s="22"/>
      <c r="AZ1456" s="22"/>
      <c r="BA1456" s="22"/>
      <c r="BB1456" s="22"/>
      <c r="BC1456" s="22"/>
      <c r="BD1456" s="22"/>
      <c r="BE1456" s="22"/>
      <c r="BF1456" s="22"/>
      <c r="BG1456" s="22"/>
      <c r="BH1456" s="22"/>
      <c r="BI1456" s="22"/>
    </row>
    <row r="1457">
      <c r="A1457" s="25"/>
      <c r="B1457" s="50"/>
      <c r="C1457" s="56"/>
      <c r="D1457" s="120"/>
      <c r="E1457" s="53"/>
      <c r="H1457" s="106"/>
      <c r="I1457" s="72"/>
      <c r="J1457" s="21"/>
      <c r="K1457" s="21"/>
      <c r="L1457" s="21"/>
      <c r="M1457" s="22"/>
      <c r="N1457" s="22"/>
      <c r="O1457" s="22"/>
      <c r="P1457" s="22"/>
      <c r="Q1457" s="22"/>
      <c r="R1457" s="23"/>
      <c r="S1457" s="22"/>
      <c r="T1457" s="22"/>
      <c r="U1457" s="22"/>
      <c r="V1457" s="22"/>
      <c r="W1457" s="24"/>
      <c r="X1457" s="24"/>
      <c r="Y1457" s="22"/>
      <c r="Z1457" s="22"/>
      <c r="AA1457" s="22"/>
      <c r="AB1457" s="22"/>
      <c r="AC1457" s="22"/>
      <c r="AD1457" s="22"/>
      <c r="AE1457" s="22"/>
      <c r="AF1457" s="22"/>
      <c r="AG1457" s="22"/>
      <c r="AH1457" s="22"/>
      <c r="AI1457" s="22"/>
      <c r="AJ1457" s="22"/>
      <c r="AK1457" s="22"/>
      <c r="AL1457" s="22"/>
      <c r="AM1457" s="22"/>
      <c r="AN1457" s="22"/>
      <c r="AO1457" s="22"/>
      <c r="AP1457" s="22"/>
      <c r="AQ1457" s="22"/>
      <c r="AR1457" s="22"/>
      <c r="AS1457" s="22"/>
      <c r="AT1457" s="22"/>
      <c r="AU1457" s="22"/>
      <c r="AV1457" s="22"/>
      <c r="AW1457" s="22"/>
      <c r="AX1457" s="22"/>
      <c r="AY1457" s="22"/>
      <c r="AZ1457" s="22"/>
      <c r="BA1457" s="22"/>
      <c r="BB1457" s="22"/>
      <c r="BC1457" s="22"/>
      <c r="BD1457" s="22"/>
      <c r="BE1457" s="22"/>
      <c r="BF1457" s="22"/>
      <c r="BG1457" s="22"/>
      <c r="BH1457" s="22"/>
      <c r="BI1457" s="22"/>
    </row>
    <row r="1458">
      <c r="A1458" s="25"/>
      <c r="B1458" s="50"/>
      <c r="C1458" s="56"/>
      <c r="D1458" s="120"/>
      <c r="E1458" s="53"/>
      <c r="H1458" s="106"/>
      <c r="I1458" s="72"/>
      <c r="J1458" s="21"/>
      <c r="K1458" s="21"/>
      <c r="L1458" s="21"/>
      <c r="M1458" s="22"/>
      <c r="N1458" s="22"/>
      <c r="O1458" s="22"/>
      <c r="P1458" s="22"/>
      <c r="Q1458" s="22"/>
      <c r="R1458" s="23"/>
      <c r="S1458" s="22"/>
      <c r="T1458" s="22"/>
      <c r="U1458" s="22"/>
      <c r="V1458" s="22"/>
      <c r="W1458" s="24"/>
      <c r="X1458" s="24"/>
      <c r="Y1458" s="22"/>
      <c r="Z1458" s="22"/>
      <c r="AA1458" s="22"/>
      <c r="AB1458" s="22"/>
      <c r="AC1458" s="22"/>
      <c r="AD1458" s="22"/>
      <c r="AE1458" s="22"/>
      <c r="AF1458" s="22"/>
      <c r="AG1458" s="22"/>
      <c r="AH1458" s="22"/>
      <c r="AI1458" s="22"/>
      <c r="AJ1458" s="22"/>
      <c r="AK1458" s="22"/>
      <c r="AL1458" s="22"/>
      <c r="AM1458" s="22"/>
      <c r="AN1458" s="22"/>
      <c r="AO1458" s="22"/>
      <c r="AP1458" s="22"/>
      <c r="AQ1458" s="22"/>
      <c r="AR1458" s="22"/>
      <c r="AS1458" s="22"/>
      <c r="AT1458" s="22"/>
      <c r="AU1458" s="22"/>
      <c r="AV1458" s="22"/>
      <c r="AW1458" s="22"/>
      <c r="AX1458" s="22"/>
      <c r="AY1458" s="22"/>
      <c r="AZ1458" s="22"/>
      <c r="BA1458" s="22"/>
      <c r="BB1458" s="22"/>
      <c r="BC1458" s="22"/>
      <c r="BD1458" s="22"/>
      <c r="BE1458" s="22"/>
      <c r="BF1458" s="22"/>
      <c r="BG1458" s="22"/>
      <c r="BH1458" s="22"/>
      <c r="BI1458" s="22"/>
    </row>
    <row r="1459">
      <c r="A1459" s="25"/>
      <c r="B1459" s="50"/>
      <c r="C1459" s="56"/>
      <c r="D1459" s="120"/>
      <c r="E1459" s="53"/>
      <c r="H1459" s="106"/>
      <c r="I1459" s="72"/>
      <c r="J1459" s="21"/>
      <c r="K1459" s="21"/>
      <c r="L1459" s="21"/>
      <c r="M1459" s="22"/>
      <c r="N1459" s="22"/>
      <c r="O1459" s="22"/>
      <c r="P1459" s="22"/>
      <c r="Q1459" s="22"/>
      <c r="R1459" s="23"/>
      <c r="S1459" s="22"/>
      <c r="T1459" s="22"/>
      <c r="U1459" s="22"/>
      <c r="V1459" s="22"/>
      <c r="W1459" s="24"/>
      <c r="X1459" s="24"/>
      <c r="Y1459" s="22"/>
      <c r="Z1459" s="22"/>
      <c r="AA1459" s="22"/>
      <c r="AB1459" s="22"/>
      <c r="AC1459" s="22"/>
      <c r="AD1459" s="22"/>
      <c r="AE1459" s="22"/>
      <c r="AF1459" s="22"/>
      <c r="AG1459" s="22"/>
      <c r="AH1459" s="22"/>
      <c r="AI1459" s="22"/>
      <c r="AJ1459" s="22"/>
      <c r="AK1459" s="22"/>
      <c r="AL1459" s="22"/>
      <c r="AM1459" s="22"/>
      <c r="AN1459" s="22"/>
      <c r="AO1459" s="22"/>
      <c r="AP1459" s="22"/>
      <c r="AQ1459" s="22"/>
      <c r="AR1459" s="22"/>
      <c r="AS1459" s="22"/>
      <c r="AT1459" s="22"/>
      <c r="AU1459" s="22"/>
      <c r="AV1459" s="22"/>
      <c r="AW1459" s="22"/>
      <c r="AX1459" s="22"/>
      <c r="AY1459" s="22"/>
      <c r="AZ1459" s="22"/>
      <c r="BA1459" s="22"/>
      <c r="BB1459" s="22"/>
      <c r="BC1459" s="22"/>
      <c r="BD1459" s="22"/>
      <c r="BE1459" s="22"/>
      <c r="BF1459" s="22"/>
      <c r="BG1459" s="22"/>
      <c r="BH1459" s="22"/>
      <c r="BI1459" s="22"/>
    </row>
    <row r="1460">
      <c r="A1460" s="25"/>
      <c r="B1460" s="50"/>
      <c r="C1460" s="56"/>
      <c r="D1460" s="120"/>
      <c r="E1460" s="53"/>
      <c r="H1460" s="106"/>
      <c r="I1460" s="72"/>
      <c r="J1460" s="21"/>
      <c r="K1460" s="21"/>
      <c r="L1460" s="21"/>
      <c r="M1460" s="22"/>
      <c r="N1460" s="22"/>
      <c r="O1460" s="22"/>
      <c r="P1460" s="22"/>
      <c r="Q1460" s="22"/>
      <c r="R1460" s="23"/>
      <c r="S1460" s="22"/>
      <c r="T1460" s="22"/>
      <c r="U1460" s="22"/>
      <c r="V1460" s="22"/>
      <c r="W1460" s="24"/>
      <c r="X1460" s="24"/>
      <c r="Y1460" s="22"/>
      <c r="Z1460" s="22"/>
      <c r="AA1460" s="22"/>
      <c r="AB1460" s="22"/>
      <c r="AC1460" s="22"/>
      <c r="AD1460" s="22"/>
      <c r="AE1460" s="22"/>
      <c r="AF1460" s="22"/>
      <c r="AG1460" s="22"/>
      <c r="AH1460" s="22"/>
      <c r="AI1460" s="22"/>
      <c r="AJ1460" s="22"/>
      <c r="AK1460" s="22"/>
      <c r="AL1460" s="22"/>
      <c r="AM1460" s="22"/>
      <c r="AN1460" s="22"/>
      <c r="AO1460" s="22"/>
      <c r="AP1460" s="22"/>
      <c r="AQ1460" s="22"/>
      <c r="AR1460" s="22"/>
      <c r="AS1460" s="22"/>
      <c r="AT1460" s="22"/>
      <c r="AU1460" s="22"/>
      <c r="AV1460" s="22"/>
      <c r="AW1460" s="22"/>
      <c r="AX1460" s="22"/>
      <c r="AY1460" s="22"/>
      <c r="AZ1460" s="22"/>
      <c r="BA1460" s="22"/>
      <c r="BB1460" s="22"/>
      <c r="BC1460" s="22"/>
      <c r="BD1460" s="22"/>
      <c r="BE1460" s="22"/>
      <c r="BF1460" s="22"/>
      <c r="BG1460" s="22"/>
      <c r="BH1460" s="22"/>
      <c r="BI1460" s="22"/>
    </row>
    <row r="1461">
      <c r="A1461" s="25"/>
      <c r="B1461" s="50"/>
      <c r="C1461" s="56"/>
      <c r="D1461" s="120"/>
      <c r="E1461" s="53"/>
      <c r="H1461" s="106"/>
      <c r="I1461" s="72"/>
      <c r="J1461" s="21"/>
      <c r="K1461" s="21"/>
      <c r="L1461" s="21"/>
      <c r="M1461" s="22"/>
      <c r="N1461" s="22"/>
      <c r="O1461" s="22"/>
      <c r="P1461" s="22"/>
      <c r="Q1461" s="22"/>
      <c r="R1461" s="23"/>
      <c r="S1461" s="22"/>
      <c r="T1461" s="22"/>
      <c r="U1461" s="22"/>
      <c r="V1461" s="22"/>
      <c r="W1461" s="24"/>
      <c r="X1461" s="24"/>
      <c r="Y1461" s="22"/>
      <c r="Z1461" s="22"/>
      <c r="AA1461" s="22"/>
      <c r="AB1461" s="22"/>
      <c r="AC1461" s="22"/>
      <c r="AD1461" s="22"/>
      <c r="AE1461" s="22"/>
      <c r="AF1461" s="22"/>
      <c r="AG1461" s="22"/>
      <c r="AH1461" s="22"/>
      <c r="AI1461" s="22"/>
      <c r="AJ1461" s="22"/>
      <c r="AK1461" s="22"/>
      <c r="AL1461" s="22"/>
      <c r="AM1461" s="22"/>
      <c r="AN1461" s="22"/>
      <c r="AO1461" s="22"/>
      <c r="AP1461" s="22"/>
      <c r="AQ1461" s="22"/>
      <c r="AR1461" s="22"/>
      <c r="AS1461" s="22"/>
      <c r="AT1461" s="22"/>
      <c r="AU1461" s="22"/>
      <c r="AV1461" s="22"/>
      <c r="AW1461" s="22"/>
      <c r="AX1461" s="22"/>
      <c r="AY1461" s="22"/>
      <c r="AZ1461" s="22"/>
      <c r="BA1461" s="22"/>
      <c r="BB1461" s="22"/>
      <c r="BC1461" s="22"/>
      <c r="BD1461" s="22"/>
      <c r="BE1461" s="22"/>
      <c r="BF1461" s="22"/>
      <c r="BG1461" s="22"/>
      <c r="BH1461" s="22"/>
      <c r="BI1461" s="22"/>
    </row>
    <row r="1462">
      <c r="A1462" s="25"/>
      <c r="B1462" s="50"/>
      <c r="C1462" s="56"/>
      <c r="D1462" s="120"/>
      <c r="E1462" s="53"/>
      <c r="H1462" s="106"/>
      <c r="I1462" s="72"/>
      <c r="J1462" s="21"/>
      <c r="K1462" s="21"/>
      <c r="L1462" s="21"/>
      <c r="M1462" s="22"/>
      <c r="N1462" s="22"/>
      <c r="O1462" s="22"/>
      <c r="P1462" s="22"/>
      <c r="Q1462" s="22"/>
      <c r="R1462" s="23"/>
      <c r="S1462" s="22"/>
      <c r="T1462" s="22"/>
      <c r="U1462" s="22"/>
      <c r="V1462" s="22"/>
      <c r="W1462" s="24"/>
      <c r="X1462" s="24"/>
      <c r="Y1462" s="22"/>
      <c r="Z1462" s="22"/>
      <c r="AA1462" s="22"/>
      <c r="AB1462" s="22"/>
      <c r="AC1462" s="22"/>
      <c r="AD1462" s="22"/>
      <c r="AE1462" s="22"/>
      <c r="AF1462" s="22"/>
      <c r="AG1462" s="22"/>
      <c r="AH1462" s="22"/>
      <c r="AI1462" s="22"/>
      <c r="AJ1462" s="22"/>
      <c r="AK1462" s="22"/>
      <c r="AL1462" s="22"/>
      <c r="AM1462" s="22"/>
      <c r="AN1462" s="22"/>
      <c r="AO1462" s="22"/>
      <c r="AP1462" s="22"/>
      <c r="AQ1462" s="22"/>
      <c r="AR1462" s="22"/>
      <c r="AS1462" s="22"/>
      <c r="AT1462" s="22"/>
      <c r="AU1462" s="22"/>
      <c r="AV1462" s="22"/>
      <c r="AW1462" s="22"/>
      <c r="AX1462" s="22"/>
      <c r="AY1462" s="22"/>
      <c r="AZ1462" s="22"/>
      <c r="BA1462" s="22"/>
      <c r="BB1462" s="22"/>
      <c r="BC1462" s="22"/>
      <c r="BD1462" s="22"/>
      <c r="BE1462" s="22"/>
      <c r="BF1462" s="22"/>
      <c r="BG1462" s="22"/>
      <c r="BH1462" s="22"/>
      <c r="BI1462" s="22"/>
    </row>
  </sheetData>
  <conditionalFormatting sqref="H1:I1 K1:K163 L1:L115 L118 L120 L122:L163 K167:K195 L167:L193 L195 K199:L217 K222:L226 K228:L241 K243:L249 J250:J252 K253:L280 K284:L1462">
    <cfRule type="beginsWith" dxfId="0" priority="1" operator="beginsWith" text="=">
      <formula>LEFT((H1),LEN("="))=("=")</formula>
    </cfRule>
  </conditionalFormatting>
  <conditionalFormatting sqref="C1">
    <cfRule type="notContainsBlanks" dxfId="0" priority="2">
      <formula>LEN(TRIM(C1))&gt;0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30" t="s">
        <v>0</v>
      </c>
      <c r="B1" s="130" t="s">
        <v>1</v>
      </c>
      <c r="C1" s="130" t="s">
        <v>5</v>
      </c>
      <c r="D1" s="130" t="s">
        <v>7</v>
      </c>
      <c r="E1" s="130" t="s">
        <v>8</v>
      </c>
      <c r="F1" s="131" t="s">
        <v>9</v>
      </c>
      <c r="G1" s="131" t="s">
        <v>10</v>
      </c>
      <c r="H1" s="132" t="s">
        <v>12</v>
      </c>
      <c r="I1" s="132" t="s">
        <v>13</v>
      </c>
      <c r="J1" s="132" t="s">
        <v>14</v>
      </c>
      <c r="K1" s="132" t="s">
        <v>16</v>
      </c>
      <c r="L1" s="132" t="s">
        <v>18</v>
      </c>
      <c r="M1" s="132" t="s">
        <v>617</v>
      </c>
      <c r="N1" s="132" t="s">
        <v>20</v>
      </c>
      <c r="O1" s="132" t="s">
        <v>618</v>
      </c>
    </row>
    <row r="2">
      <c r="A2" t="s">
        <v>318</v>
      </c>
      <c r="B2" t="s">
        <v>319</v>
      </c>
      <c r="C2" t="s">
        <v>321</v>
      </c>
      <c r="D2">
        <v>1.0</v>
      </c>
      <c r="E2" t="s">
        <v>322</v>
      </c>
      <c r="F2">
        <v>45.0</v>
      </c>
      <c r="G2">
        <v>38.0</v>
      </c>
      <c r="H2" s="25" t="s">
        <v>357</v>
      </c>
      <c r="I2" t="s">
        <v>240</v>
      </c>
      <c r="J2" t="s">
        <v>258</v>
      </c>
      <c r="K2" t="s">
        <v>450</v>
      </c>
      <c r="L2" t="s">
        <v>244</v>
      </c>
      <c r="M2" t="s">
        <v>245</v>
      </c>
      <c r="N2" t="s">
        <v>250</v>
      </c>
      <c r="O2" s="25" t="s">
        <v>246</v>
      </c>
    </row>
    <row r="3">
      <c r="A3" t="s">
        <v>318</v>
      </c>
      <c r="B3" t="s">
        <v>319</v>
      </c>
      <c r="C3" t="s">
        <v>321</v>
      </c>
      <c r="D3">
        <v>1.0</v>
      </c>
      <c r="E3" t="s">
        <v>323</v>
      </c>
      <c r="F3">
        <v>45.0</v>
      </c>
      <c r="G3">
        <v>36.0</v>
      </c>
      <c r="H3" s="25" t="s">
        <v>357</v>
      </c>
      <c r="I3" t="s">
        <v>240</v>
      </c>
      <c r="J3" t="s">
        <v>258</v>
      </c>
      <c r="K3" t="s">
        <v>450</v>
      </c>
      <c r="L3" t="s">
        <v>244</v>
      </c>
      <c r="M3" t="s">
        <v>245</v>
      </c>
      <c r="N3" t="s">
        <v>250</v>
      </c>
      <c r="O3" s="25" t="s">
        <v>246</v>
      </c>
    </row>
    <row r="4">
      <c r="A4" t="s">
        <v>318</v>
      </c>
      <c r="B4" t="s">
        <v>319</v>
      </c>
      <c r="C4" t="s">
        <v>321</v>
      </c>
      <c r="D4">
        <v>2.0</v>
      </c>
      <c r="E4" t="s">
        <v>322</v>
      </c>
      <c r="F4">
        <v>29.0</v>
      </c>
      <c r="G4">
        <v>29.0</v>
      </c>
      <c r="H4" s="25" t="s">
        <v>357</v>
      </c>
      <c r="I4" t="s">
        <v>240</v>
      </c>
      <c r="J4" t="s">
        <v>258</v>
      </c>
      <c r="K4" t="s">
        <v>450</v>
      </c>
      <c r="L4" t="s">
        <v>244</v>
      </c>
      <c r="M4" t="s">
        <v>245</v>
      </c>
      <c r="N4" t="s">
        <v>250</v>
      </c>
      <c r="O4" s="25" t="s">
        <v>246</v>
      </c>
    </row>
    <row r="5">
      <c r="A5" t="s">
        <v>318</v>
      </c>
      <c r="B5" t="s">
        <v>319</v>
      </c>
      <c r="C5" t="s">
        <v>321</v>
      </c>
      <c r="D5">
        <v>2.0</v>
      </c>
      <c r="E5" t="s">
        <v>323</v>
      </c>
      <c r="F5">
        <v>28.0</v>
      </c>
      <c r="G5">
        <v>25.0</v>
      </c>
      <c r="H5" s="25" t="s">
        <v>357</v>
      </c>
      <c r="I5" t="s">
        <v>240</v>
      </c>
      <c r="J5" t="s">
        <v>258</v>
      </c>
      <c r="K5" t="s">
        <v>450</v>
      </c>
      <c r="L5" t="s">
        <v>244</v>
      </c>
      <c r="M5" t="s">
        <v>245</v>
      </c>
      <c r="N5" t="s">
        <v>250</v>
      </c>
      <c r="O5" s="25" t="s">
        <v>246</v>
      </c>
    </row>
    <row r="6">
      <c r="A6" t="s">
        <v>318</v>
      </c>
      <c r="B6" t="s">
        <v>319</v>
      </c>
      <c r="C6" t="s">
        <v>321</v>
      </c>
      <c r="D6">
        <v>3.0</v>
      </c>
      <c r="E6" t="s">
        <v>322</v>
      </c>
      <c r="F6">
        <v>92.0</v>
      </c>
      <c r="G6">
        <v>90.0</v>
      </c>
      <c r="H6" s="25" t="s">
        <v>357</v>
      </c>
      <c r="I6" t="s">
        <v>240</v>
      </c>
      <c r="J6" t="s">
        <v>258</v>
      </c>
      <c r="K6" t="s">
        <v>450</v>
      </c>
      <c r="L6" t="s">
        <v>324</v>
      </c>
      <c r="M6" t="s">
        <v>245</v>
      </c>
      <c r="N6" t="s">
        <v>250</v>
      </c>
      <c r="O6" s="25" t="s">
        <v>246</v>
      </c>
    </row>
    <row r="7">
      <c r="A7" t="s">
        <v>318</v>
      </c>
      <c r="B7" t="s">
        <v>319</v>
      </c>
      <c r="C7" t="s">
        <v>321</v>
      </c>
      <c r="D7">
        <v>3.0</v>
      </c>
      <c r="E7" t="s">
        <v>323</v>
      </c>
      <c r="F7">
        <v>60.0</v>
      </c>
      <c r="G7">
        <v>60.0</v>
      </c>
      <c r="H7" s="25" t="s">
        <v>357</v>
      </c>
      <c r="I7" t="s">
        <v>240</v>
      </c>
      <c r="J7" t="s">
        <v>258</v>
      </c>
      <c r="K7" t="s">
        <v>450</v>
      </c>
      <c r="L7" t="s">
        <v>324</v>
      </c>
      <c r="M7" t="s">
        <v>245</v>
      </c>
      <c r="N7" t="s">
        <v>250</v>
      </c>
      <c r="O7" s="25" t="s">
        <v>246</v>
      </c>
    </row>
    <row r="8">
      <c r="A8" t="s">
        <v>115</v>
      </c>
      <c r="B8" t="s">
        <v>405</v>
      </c>
      <c r="C8" t="s">
        <v>407</v>
      </c>
      <c r="D8">
        <v>1.0</v>
      </c>
      <c r="E8" t="s">
        <v>409</v>
      </c>
      <c r="F8">
        <v>154.0</v>
      </c>
      <c r="G8" s="25">
        <v>73.0</v>
      </c>
      <c r="H8" s="25" t="s">
        <v>357</v>
      </c>
      <c r="I8" t="s">
        <v>240</v>
      </c>
      <c r="J8" t="s">
        <v>258</v>
      </c>
      <c r="K8" t="s">
        <v>243</v>
      </c>
      <c r="L8" t="s">
        <v>410</v>
      </c>
      <c r="M8" t="s">
        <v>250</v>
      </c>
      <c r="N8" t="s">
        <v>245</v>
      </c>
      <c r="O8" t="s">
        <v>246</v>
      </c>
    </row>
    <row r="9">
      <c r="A9" t="s">
        <v>115</v>
      </c>
      <c r="B9" t="s">
        <v>405</v>
      </c>
      <c r="C9" t="s">
        <v>407</v>
      </c>
      <c r="D9">
        <v>1.0</v>
      </c>
      <c r="E9" t="s">
        <v>411</v>
      </c>
      <c r="F9">
        <v>261.0</v>
      </c>
      <c r="G9" s="25">
        <v>184.0</v>
      </c>
      <c r="H9" s="25" t="s">
        <v>357</v>
      </c>
      <c r="I9" t="s">
        <v>240</v>
      </c>
      <c r="J9" t="s">
        <v>258</v>
      </c>
      <c r="K9" t="s">
        <v>243</v>
      </c>
      <c r="L9" t="s">
        <v>410</v>
      </c>
      <c r="M9" t="s">
        <v>250</v>
      </c>
      <c r="N9" t="s">
        <v>245</v>
      </c>
      <c r="O9" t="s">
        <v>246</v>
      </c>
    </row>
    <row r="10">
      <c r="A10" t="s">
        <v>115</v>
      </c>
      <c r="B10" t="s">
        <v>405</v>
      </c>
      <c r="C10" t="s">
        <v>407</v>
      </c>
      <c r="D10">
        <v>1.0</v>
      </c>
      <c r="E10" t="s">
        <v>412</v>
      </c>
      <c r="F10">
        <v>207.0</v>
      </c>
      <c r="G10" s="25">
        <v>128.0</v>
      </c>
      <c r="H10" s="25" t="s">
        <v>357</v>
      </c>
      <c r="I10" t="s">
        <v>240</v>
      </c>
      <c r="J10" t="s">
        <v>258</v>
      </c>
      <c r="K10" t="s">
        <v>243</v>
      </c>
      <c r="L10" t="s">
        <v>410</v>
      </c>
      <c r="M10" t="s">
        <v>250</v>
      </c>
      <c r="N10" t="s">
        <v>245</v>
      </c>
      <c r="O10" t="s">
        <v>246</v>
      </c>
    </row>
    <row r="11">
      <c r="A11" t="s">
        <v>115</v>
      </c>
      <c r="B11" t="s">
        <v>405</v>
      </c>
      <c r="C11" t="s">
        <v>407</v>
      </c>
      <c r="D11">
        <v>1.0</v>
      </c>
      <c r="E11" t="s">
        <v>413</v>
      </c>
      <c r="F11">
        <v>208.0</v>
      </c>
      <c r="G11" s="25">
        <v>129.0</v>
      </c>
      <c r="H11" s="25" t="s">
        <v>357</v>
      </c>
      <c r="I11" t="s">
        <v>240</v>
      </c>
      <c r="J11" t="s">
        <v>258</v>
      </c>
      <c r="K11" t="s">
        <v>243</v>
      </c>
      <c r="L11" t="s">
        <v>410</v>
      </c>
      <c r="M11" t="s">
        <v>250</v>
      </c>
      <c r="N11" t="s">
        <v>245</v>
      </c>
      <c r="O11" t="s">
        <v>246</v>
      </c>
    </row>
    <row r="12">
      <c r="A12" t="s">
        <v>115</v>
      </c>
      <c r="B12" t="s">
        <v>405</v>
      </c>
      <c r="C12" t="s">
        <v>407</v>
      </c>
      <c r="D12">
        <v>2.0</v>
      </c>
      <c r="E12" t="s">
        <v>409</v>
      </c>
      <c r="F12">
        <v>45.0</v>
      </c>
      <c r="G12" s="25">
        <v>16.0</v>
      </c>
      <c r="H12" s="25" t="s">
        <v>357</v>
      </c>
      <c r="I12" t="s">
        <v>240</v>
      </c>
      <c r="J12" t="s">
        <v>258</v>
      </c>
      <c r="K12" t="s">
        <v>243</v>
      </c>
      <c r="L12" t="s">
        <v>336</v>
      </c>
      <c r="M12" t="s">
        <v>250</v>
      </c>
      <c r="N12" t="s">
        <v>245</v>
      </c>
      <c r="O12" t="s">
        <v>246</v>
      </c>
    </row>
    <row r="13">
      <c r="A13" t="s">
        <v>115</v>
      </c>
      <c r="B13" t="s">
        <v>405</v>
      </c>
      <c r="C13" t="s">
        <v>407</v>
      </c>
      <c r="D13">
        <v>2.0</v>
      </c>
      <c r="E13" t="s">
        <v>411</v>
      </c>
      <c r="F13">
        <v>66.0</v>
      </c>
      <c r="G13" s="25">
        <v>46.0</v>
      </c>
      <c r="H13" s="25" t="s">
        <v>357</v>
      </c>
      <c r="I13" t="s">
        <v>240</v>
      </c>
      <c r="J13" t="s">
        <v>258</v>
      </c>
      <c r="K13" t="s">
        <v>243</v>
      </c>
      <c r="L13" t="s">
        <v>336</v>
      </c>
      <c r="M13" t="s">
        <v>250</v>
      </c>
      <c r="N13" t="s">
        <v>245</v>
      </c>
      <c r="O13" t="s">
        <v>246</v>
      </c>
    </row>
    <row r="14">
      <c r="A14" t="s">
        <v>115</v>
      </c>
      <c r="B14" t="s">
        <v>405</v>
      </c>
      <c r="C14" t="s">
        <v>407</v>
      </c>
      <c r="D14">
        <v>2.0</v>
      </c>
      <c r="E14" t="s">
        <v>412</v>
      </c>
      <c r="F14">
        <v>55.0</v>
      </c>
      <c r="G14" s="25">
        <v>38.0</v>
      </c>
      <c r="H14" s="25" t="s">
        <v>357</v>
      </c>
      <c r="I14" t="s">
        <v>240</v>
      </c>
      <c r="J14" t="s">
        <v>258</v>
      </c>
      <c r="K14" t="s">
        <v>243</v>
      </c>
      <c r="L14" t="s">
        <v>336</v>
      </c>
      <c r="M14" t="s">
        <v>250</v>
      </c>
      <c r="N14" t="s">
        <v>245</v>
      </c>
      <c r="O14" t="s">
        <v>246</v>
      </c>
    </row>
    <row r="15">
      <c r="A15" t="s">
        <v>115</v>
      </c>
      <c r="B15" t="s">
        <v>405</v>
      </c>
      <c r="C15" t="s">
        <v>407</v>
      </c>
      <c r="D15">
        <v>2.0</v>
      </c>
      <c r="E15" t="s">
        <v>413</v>
      </c>
      <c r="F15">
        <v>56.0</v>
      </c>
      <c r="G15" s="25">
        <v>24.0</v>
      </c>
      <c r="H15" s="25" t="s">
        <v>357</v>
      </c>
      <c r="I15" t="s">
        <v>240</v>
      </c>
      <c r="J15" t="s">
        <v>258</v>
      </c>
      <c r="K15" t="s">
        <v>243</v>
      </c>
      <c r="L15" t="s">
        <v>336</v>
      </c>
      <c r="M15" t="s">
        <v>250</v>
      </c>
      <c r="N15" t="s">
        <v>245</v>
      </c>
      <c r="O15" t="s">
        <v>246</v>
      </c>
    </row>
    <row r="16">
      <c r="A16" t="s">
        <v>115</v>
      </c>
      <c r="B16" t="s">
        <v>405</v>
      </c>
      <c r="C16" t="s">
        <v>407</v>
      </c>
      <c r="D16">
        <v>3.0</v>
      </c>
      <c r="E16" t="s">
        <v>409</v>
      </c>
      <c r="F16">
        <v>249.0</v>
      </c>
      <c r="G16" s="25">
        <v>104.0</v>
      </c>
      <c r="H16" s="25" t="s">
        <v>357</v>
      </c>
      <c r="I16" t="s">
        <v>240</v>
      </c>
      <c r="J16" t="s">
        <v>258</v>
      </c>
      <c r="K16" t="s">
        <v>243</v>
      </c>
      <c r="L16" t="s">
        <v>244</v>
      </c>
      <c r="M16" t="s">
        <v>250</v>
      </c>
      <c r="N16" t="s">
        <v>245</v>
      </c>
      <c r="O16" t="s">
        <v>295</v>
      </c>
    </row>
    <row r="17">
      <c r="A17" t="s">
        <v>115</v>
      </c>
      <c r="B17" t="s">
        <v>405</v>
      </c>
      <c r="C17" t="s">
        <v>407</v>
      </c>
      <c r="D17">
        <v>3.0</v>
      </c>
      <c r="E17" t="s">
        <v>411</v>
      </c>
      <c r="F17">
        <v>112.0</v>
      </c>
      <c r="G17" s="25">
        <v>69.0</v>
      </c>
      <c r="H17" s="25" t="s">
        <v>357</v>
      </c>
      <c r="I17" t="s">
        <v>240</v>
      </c>
      <c r="J17" t="s">
        <v>258</v>
      </c>
      <c r="K17" t="s">
        <v>243</v>
      </c>
      <c r="L17" t="s">
        <v>244</v>
      </c>
      <c r="M17" t="s">
        <v>250</v>
      </c>
      <c r="N17" t="s">
        <v>245</v>
      </c>
      <c r="O17" t="s">
        <v>295</v>
      </c>
    </row>
    <row r="18">
      <c r="A18" t="s">
        <v>115</v>
      </c>
      <c r="B18" t="s">
        <v>405</v>
      </c>
      <c r="C18" t="s">
        <v>407</v>
      </c>
      <c r="D18">
        <v>3.0</v>
      </c>
      <c r="E18" t="s">
        <v>412</v>
      </c>
      <c r="F18">
        <v>182.0</v>
      </c>
      <c r="G18" s="25">
        <v>85.0</v>
      </c>
      <c r="H18" s="25" t="s">
        <v>357</v>
      </c>
      <c r="I18" t="s">
        <v>240</v>
      </c>
      <c r="J18" t="s">
        <v>258</v>
      </c>
      <c r="K18" t="s">
        <v>243</v>
      </c>
      <c r="L18" t="s">
        <v>244</v>
      </c>
      <c r="M18" t="s">
        <v>250</v>
      </c>
      <c r="N18" t="s">
        <v>245</v>
      </c>
      <c r="O18" t="s">
        <v>295</v>
      </c>
    </row>
    <row r="19">
      <c r="A19" t="s">
        <v>115</v>
      </c>
      <c r="B19" t="s">
        <v>405</v>
      </c>
      <c r="C19" t="s">
        <v>407</v>
      </c>
      <c r="D19">
        <v>3.0</v>
      </c>
      <c r="E19" t="s">
        <v>413</v>
      </c>
      <c r="F19">
        <v>179.0</v>
      </c>
      <c r="G19" s="25">
        <v>88.0</v>
      </c>
      <c r="H19" s="25" t="s">
        <v>357</v>
      </c>
      <c r="I19" t="s">
        <v>240</v>
      </c>
      <c r="J19" t="s">
        <v>258</v>
      </c>
      <c r="K19" t="s">
        <v>243</v>
      </c>
      <c r="L19" t="s">
        <v>244</v>
      </c>
      <c r="M19" t="s">
        <v>250</v>
      </c>
      <c r="N19" t="s">
        <v>245</v>
      </c>
      <c r="O19" t="s">
        <v>295</v>
      </c>
    </row>
    <row r="20">
      <c r="A20" t="s">
        <v>115</v>
      </c>
      <c r="B20" t="s">
        <v>392</v>
      </c>
      <c r="C20" t="s">
        <v>394</v>
      </c>
      <c r="D20">
        <v>1.0</v>
      </c>
      <c r="E20" t="s">
        <v>395</v>
      </c>
      <c r="F20">
        <v>20.0</v>
      </c>
      <c r="G20" s="25">
        <v>15.0</v>
      </c>
      <c r="H20" s="25" t="s">
        <v>619</v>
      </c>
      <c r="I20" t="s">
        <v>240</v>
      </c>
      <c r="J20" t="s">
        <v>258</v>
      </c>
      <c r="K20" t="s">
        <v>243</v>
      </c>
      <c r="L20" t="s">
        <v>244</v>
      </c>
      <c r="M20" t="s">
        <v>250</v>
      </c>
      <c r="N20" t="s">
        <v>245</v>
      </c>
      <c r="O20" t="s">
        <v>246</v>
      </c>
    </row>
    <row r="21">
      <c r="A21" t="s">
        <v>115</v>
      </c>
      <c r="B21" t="s">
        <v>392</v>
      </c>
      <c r="C21" t="s">
        <v>394</v>
      </c>
      <c r="D21">
        <v>1.0</v>
      </c>
      <c r="E21" t="s">
        <v>396</v>
      </c>
      <c r="F21">
        <v>40.0</v>
      </c>
      <c r="G21" s="25">
        <v>18.0</v>
      </c>
      <c r="H21" s="25" t="s">
        <v>619</v>
      </c>
      <c r="I21" t="s">
        <v>240</v>
      </c>
      <c r="J21" t="s">
        <v>258</v>
      </c>
      <c r="K21" t="s">
        <v>243</v>
      </c>
      <c r="L21" t="s">
        <v>244</v>
      </c>
      <c r="M21" t="s">
        <v>250</v>
      </c>
      <c r="N21" t="s">
        <v>245</v>
      </c>
      <c r="O21" t="s">
        <v>295</v>
      </c>
    </row>
    <row r="22">
      <c r="A22" t="s">
        <v>115</v>
      </c>
      <c r="B22" t="s">
        <v>392</v>
      </c>
      <c r="C22" t="s">
        <v>394</v>
      </c>
      <c r="D22">
        <v>1.0</v>
      </c>
      <c r="E22" t="s">
        <v>397</v>
      </c>
      <c r="F22" s="25">
        <v>40.0</v>
      </c>
      <c r="G22" s="25">
        <v>31.0</v>
      </c>
      <c r="H22" s="25" t="s">
        <v>619</v>
      </c>
      <c r="I22" t="s">
        <v>240</v>
      </c>
      <c r="J22" t="s">
        <v>258</v>
      </c>
      <c r="K22" t="s">
        <v>243</v>
      </c>
      <c r="L22" t="s">
        <v>244</v>
      </c>
      <c r="M22" t="s">
        <v>250</v>
      </c>
      <c r="N22" t="s">
        <v>250</v>
      </c>
      <c r="O22" t="s">
        <v>246</v>
      </c>
    </row>
    <row r="23">
      <c r="A23" t="s">
        <v>115</v>
      </c>
      <c r="B23" t="s">
        <v>392</v>
      </c>
      <c r="C23" t="s">
        <v>394</v>
      </c>
      <c r="D23">
        <v>1.0</v>
      </c>
      <c r="E23" t="s">
        <v>398</v>
      </c>
      <c r="F23" s="25">
        <v>80.0</v>
      </c>
      <c r="G23" s="25">
        <v>32.0</v>
      </c>
      <c r="H23" s="25" t="s">
        <v>619</v>
      </c>
      <c r="I23" t="s">
        <v>240</v>
      </c>
      <c r="J23" t="s">
        <v>258</v>
      </c>
      <c r="K23" t="s">
        <v>243</v>
      </c>
      <c r="L23" t="s">
        <v>244</v>
      </c>
      <c r="M23" t="s">
        <v>250</v>
      </c>
      <c r="N23" t="s">
        <v>250</v>
      </c>
      <c r="O23" t="s">
        <v>295</v>
      </c>
    </row>
    <row r="24">
      <c r="A24" t="s">
        <v>115</v>
      </c>
      <c r="B24" t="s">
        <v>392</v>
      </c>
      <c r="C24" t="s">
        <v>394</v>
      </c>
      <c r="D24">
        <v>2.0</v>
      </c>
      <c r="E24" t="s">
        <v>399</v>
      </c>
      <c r="F24" s="25">
        <v>40.0</v>
      </c>
      <c r="G24" s="25">
        <v>31.0</v>
      </c>
      <c r="H24" s="25" t="s">
        <v>619</v>
      </c>
      <c r="I24" t="s">
        <v>240</v>
      </c>
      <c r="J24" t="s">
        <v>258</v>
      </c>
      <c r="K24" t="s">
        <v>243</v>
      </c>
      <c r="L24" t="s">
        <v>244</v>
      </c>
      <c r="M24" t="s">
        <v>250</v>
      </c>
      <c r="N24" t="s">
        <v>250</v>
      </c>
      <c r="O24" t="s">
        <v>246</v>
      </c>
    </row>
    <row r="25">
      <c r="A25" t="s">
        <v>115</v>
      </c>
      <c r="B25" t="s">
        <v>392</v>
      </c>
      <c r="C25" t="s">
        <v>394</v>
      </c>
      <c r="D25">
        <v>2.0</v>
      </c>
      <c r="E25" t="s">
        <v>400</v>
      </c>
      <c r="F25" s="25">
        <v>80.0</v>
      </c>
      <c r="G25" s="25">
        <v>36.0</v>
      </c>
      <c r="H25" s="25" t="s">
        <v>619</v>
      </c>
      <c r="I25" t="s">
        <v>240</v>
      </c>
      <c r="J25" t="s">
        <v>258</v>
      </c>
      <c r="K25" t="s">
        <v>243</v>
      </c>
      <c r="L25" t="s">
        <v>244</v>
      </c>
      <c r="M25" t="s">
        <v>250</v>
      </c>
      <c r="N25" t="s">
        <v>250</v>
      </c>
      <c r="O25" t="s">
        <v>295</v>
      </c>
    </row>
    <row r="26">
      <c r="A26" t="s">
        <v>115</v>
      </c>
      <c r="B26" t="s">
        <v>392</v>
      </c>
      <c r="C26" t="s">
        <v>394</v>
      </c>
      <c r="D26">
        <v>2.0</v>
      </c>
      <c r="E26" t="s">
        <v>401</v>
      </c>
      <c r="F26" s="25">
        <v>40.0</v>
      </c>
      <c r="G26" s="25">
        <v>39.0</v>
      </c>
      <c r="H26" s="25" t="s">
        <v>619</v>
      </c>
      <c r="I26" t="s">
        <v>240</v>
      </c>
      <c r="J26" t="s">
        <v>258</v>
      </c>
      <c r="K26" t="s">
        <v>243</v>
      </c>
      <c r="L26" t="s">
        <v>244</v>
      </c>
      <c r="M26" t="s">
        <v>250</v>
      </c>
      <c r="N26" t="s">
        <v>250</v>
      </c>
      <c r="O26" t="s">
        <v>246</v>
      </c>
    </row>
    <row r="27">
      <c r="A27" t="s">
        <v>115</v>
      </c>
      <c r="B27" t="s">
        <v>392</v>
      </c>
      <c r="C27" t="s">
        <v>394</v>
      </c>
      <c r="D27">
        <v>2.0</v>
      </c>
      <c r="E27" t="s">
        <v>402</v>
      </c>
      <c r="F27" s="25">
        <v>80.0</v>
      </c>
      <c r="G27" s="25">
        <v>75.0</v>
      </c>
      <c r="H27" s="25" t="s">
        <v>619</v>
      </c>
      <c r="I27" t="s">
        <v>240</v>
      </c>
      <c r="J27" t="s">
        <v>258</v>
      </c>
      <c r="K27" t="s">
        <v>243</v>
      </c>
      <c r="L27" t="s">
        <v>244</v>
      </c>
      <c r="M27" t="s">
        <v>250</v>
      </c>
      <c r="N27" t="s">
        <v>250</v>
      </c>
      <c r="O27" t="s">
        <v>295</v>
      </c>
    </row>
    <row r="28">
      <c r="A28" t="s">
        <v>115</v>
      </c>
      <c r="B28" t="s">
        <v>392</v>
      </c>
      <c r="C28" t="s">
        <v>394</v>
      </c>
      <c r="D28">
        <v>2.0</v>
      </c>
      <c r="E28" t="s">
        <v>403</v>
      </c>
      <c r="F28" s="25">
        <v>40.0</v>
      </c>
      <c r="G28" s="25">
        <v>31.0</v>
      </c>
      <c r="H28" s="25" t="s">
        <v>619</v>
      </c>
      <c r="I28" t="s">
        <v>240</v>
      </c>
      <c r="J28" t="s">
        <v>258</v>
      </c>
      <c r="K28" t="s">
        <v>243</v>
      </c>
      <c r="L28" t="s">
        <v>244</v>
      </c>
      <c r="M28" t="s">
        <v>250</v>
      </c>
      <c r="N28" t="s">
        <v>250</v>
      </c>
      <c r="O28" t="s">
        <v>246</v>
      </c>
    </row>
    <row r="29">
      <c r="A29" t="s">
        <v>115</v>
      </c>
      <c r="B29" t="s">
        <v>392</v>
      </c>
      <c r="C29" t="s">
        <v>394</v>
      </c>
      <c r="D29">
        <v>2.0</v>
      </c>
      <c r="E29" t="s">
        <v>404</v>
      </c>
      <c r="F29" s="25">
        <v>80.0</v>
      </c>
      <c r="G29" s="25">
        <v>61.0</v>
      </c>
      <c r="H29" s="25" t="s">
        <v>619</v>
      </c>
      <c r="I29" t="s">
        <v>240</v>
      </c>
      <c r="J29" t="s">
        <v>258</v>
      </c>
      <c r="K29" t="s">
        <v>243</v>
      </c>
      <c r="L29" t="s">
        <v>244</v>
      </c>
      <c r="M29" t="s">
        <v>250</v>
      </c>
      <c r="N29" t="s">
        <v>250</v>
      </c>
      <c r="O29" t="s">
        <v>295</v>
      </c>
    </row>
    <row r="30">
      <c r="A30" t="s">
        <v>115</v>
      </c>
      <c r="B30" t="s">
        <v>414</v>
      </c>
      <c r="C30" t="s">
        <v>416</v>
      </c>
      <c r="D30">
        <v>5.0</v>
      </c>
      <c r="E30" t="s">
        <v>418</v>
      </c>
      <c r="F30">
        <v>158.0</v>
      </c>
      <c r="G30" s="25">
        <v>66.0</v>
      </c>
      <c r="H30" s="25" t="s">
        <v>357</v>
      </c>
      <c r="I30" t="s">
        <v>240</v>
      </c>
      <c r="J30" t="s">
        <v>258</v>
      </c>
      <c r="K30" t="s">
        <v>243</v>
      </c>
      <c r="L30" t="s">
        <v>336</v>
      </c>
      <c r="M30" t="s">
        <v>250</v>
      </c>
      <c r="N30" t="s">
        <v>245</v>
      </c>
      <c r="O30" t="s">
        <v>246</v>
      </c>
    </row>
    <row r="31">
      <c r="A31" t="s">
        <v>115</v>
      </c>
      <c r="B31" t="s">
        <v>419</v>
      </c>
      <c r="C31" t="s">
        <v>421</v>
      </c>
      <c r="D31">
        <v>1.0</v>
      </c>
      <c r="E31" t="s">
        <v>422</v>
      </c>
      <c r="F31">
        <v>20.0</v>
      </c>
      <c r="G31" s="25">
        <v>19.0</v>
      </c>
      <c r="H31" s="25" t="s">
        <v>357</v>
      </c>
      <c r="I31" t="s">
        <v>240</v>
      </c>
      <c r="J31" t="s">
        <v>258</v>
      </c>
      <c r="K31" t="s">
        <v>450</v>
      </c>
      <c r="L31" t="s">
        <v>424</v>
      </c>
      <c r="M31" t="s">
        <v>250</v>
      </c>
      <c r="N31" t="s">
        <v>245</v>
      </c>
      <c r="O31" t="s">
        <v>246</v>
      </c>
    </row>
    <row r="32">
      <c r="A32" t="s">
        <v>115</v>
      </c>
      <c r="B32" t="s">
        <v>419</v>
      </c>
      <c r="C32" t="s">
        <v>421</v>
      </c>
      <c r="D32">
        <v>1.0</v>
      </c>
      <c r="E32" t="s">
        <v>425</v>
      </c>
      <c r="F32">
        <v>17.0</v>
      </c>
      <c r="G32" s="25">
        <v>16.0</v>
      </c>
      <c r="H32" s="25" t="s">
        <v>357</v>
      </c>
      <c r="I32" t="s">
        <v>240</v>
      </c>
      <c r="J32" t="s">
        <v>258</v>
      </c>
      <c r="K32" t="s">
        <v>450</v>
      </c>
      <c r="L32" t="s">
        <v>424</v>
      </c>
      <c r="M32" t="s">
        <v>250</v>
      </c>
      <c r="N32" t="s">
        <v>245</v>
      </c>
      <c r="O32" t="s">
        <v>246</v>
      </c>
    </row>
    <row r="33">
      <c r="A33" t="s">
        <v>115</v>
      </c>
      <c r="B33" t="s">
        <v>419</v>
      </c>
      <c r="C33" t="s">
        <v>421</v>
      </c>
      <c r="D33">
        <v>1.0</v>
      </c>
      <c r="E33" t="s">
        <v>426</v>
      </c>
      <c r="F33">
        <v>18.0</v>
      </c>
      <c r="G33" s="25">
        <v>1.0</v>
      </c>
      <c r="H33" s="25" t="s">
        <v>357</v>
      </c>
      <c r="I33" t="s">
        <v>240</v>
      </c>
      <c r="J33" t="s">
        <v>258</v>
      </c>
      <c r="K33" t="s">
        <v>450</v>
      </c>
      <c r="L33" t="s">
        <v>424</v>
      </c>
      <c r="M33" t="s">
        <v>250</v>
      </c>
      <c r="N33" t="s">
        <v>245</v>
      </c>
      <c r="O33" t="s">
        <v>295</v>
      </c>
    </row>
    <row r="34">
      <c r="A34" t="s">
        <v>115</v>
      </c>
      <c r="B34" t="s">
        <v>427</v>
      </c>
      <c r="C34" t="s">
        <v>429</v>
      </c>
      <c r="D34">
        <v>1.0</v>
      </c>
      <c r="E34" t="s">
        <v>430</v>
      </c>
      <c r="F34">
        <v>60.0</v>
      </c>
      <c r="G34" s="25">
        <v>51.0</v>
      </c>
      <c r="H34" s="25" t="s">
        <v>357</v>
      </c>
      <c r="I34" t="s">
        <v>240</v>
      </c>
      <c r="J34" t="s">
        <v>258</v>
      </c>
      <c r="K34" t="s">
        <v>450</v>
      </c>
      <c r="L34" t="s">
        <v>324</v>
      </c>
      <c r="M34" t="s">
        <v>250</v>
      </c>
      <c r="N34" t="s">
        <v>250</v>
      </c>
      <c r="O34" t="s">
        <v>246</v>
      </c>
    </row>
    <row r="35">
      <c r="A35" t="s">
        <v>115</v>
      </c>
      <c r="B35" t="s">
        <v>427</v>
      </c>
      <c r="C35" t="s">
        <v>429</v>
      </c>
      <c r="D35">
        <v>2.0</v>
      </c>
      <c r="E35" t="s">
        <v>431</v>
      </c>
      <c r="F35">
        <v>60.0</v>
      </c>
      <c r="G35" s="25">
        <v>47.0</v>
      </c>
      <c r="H35" s="25" t="s">
        <v>357</v>
      </c>
      <c r="I35" t="s">
        <v>240</v>
      </c>
      <c r="J35" t="s">
        <v>258</v>
      </c>
      <c r="K35" t="s">
        <v>450</v>
      </c>
      <c r="L35" t="s">
        <v>324</v>
      </c>
      <c r="M35" t="s">
        <v>250</v>
      </c>
      <c r="N35" t="s">
        <v>250</v>
      </c>
      <c r="O35" t="s">
        <v>246</v>
      </c>
    </row>
    <row r="36">
      <c r="A36" t="s">
        <v>86</v>
      </c>
      <c r="B36" t="s">
        <v>352</v>
      </c>
      <c r="C36" t="s">
        <v>354</v>
      </c>
      <c r="D36">
        <v>1.0</v>
      </c>
      <c r="E36" s="25" t="s">
        <v>620</v>
      </c>
      <c r="F36">
        <v>48.0</v>
      </c>
      <c r="G36">
        <v>39.0</v>
      </c>
      <c r="H36" s="25" t="s">
        <v>357</v>
      </c>
      <c r="I36" t="s">
        <v>240</v>
      </c>
      <c r="J36" t="s">
        <v>258</v>
      </c>
      <c r="K36" t="s">
        <v>450</v>
      </c>
      <c r="L36" t="s">
        <v>244</v>
      </c>
      <c r="M36" t="s">
        <v>245</v>
      </c>
      <c r="N36" t="s">
        <v>245</v>
      </c>
      <c r="O36" t="s">
        <v>295</v>
      </c>
    </row>
    <row r="37">
      <c r="A37" t="s">
        <v>86</v>
      </c>
      <c r="B37" t="s">
        <v>352</v>
      </c>
      <c r="C37" t="s">
        <v>354</v>
      </c>
      <c r="D37">
        <v>2.0</v>
      </c>
      <c r="E37" s="25" t="s">
        <v>621</v>
      </c>
      <c r="F37">
        <v>48.0</v>
      </c>
      <c r="G37">
        <v>23.0</v>
      </c>
      <c r="H37" s="25" t="s">
        <v>357</v>
      </c>
      <c r="I37" t="s">
        <v>240</v>
      </c>
      <c r="J37" t="s">
        <v>258</v>
      </c>
      <c r="K37" t="s">
        <v>450</v>
      </c>
      <c r="L37" t="s">
        <v>244</v>
      </c>
      <c r="M37" t="s">
        <v>245</v>
      </c>
      <c r="N37" t="s">
        <v>245</v>
      </c>
      <c r="O37" t="s">
        <v>295</v>
      </c>
    </row>
    <row r="38">
      <c r="A38" t="s">
        <v>86</v>
      </c>
      <c r="B38" t="s">
        <v>352</v>
      </c>
      <c r="C38" t="s">
        <v>354</v>
      </c>
      <c r="D38">
        <v>3.0</v>
      </c>
      <c r="E38" s="25" t="s">
        <v>253</v>
      </c>
      <c r="F38">
        <v>48.0</v>
      </c>
      <c r="G38">
        <v>43.0</v>
      </c>
      <c r="H38" s="25" t="s">
        <v>357</v>
      </c>
      <c r="I38" t="s">
        <v>240</v>
      </c>
      <c r="J38" t="s">
        <v>258</v>
      </c>
      <c r="K38" t="s">
        <v>450</v>
      </c>
      <c r="L38" t="s">
        <v>244</v>
      </c>
      <c r="M38" t="s">
        <v>245</v>
      </c>
      <c r="N38" t="s">
        <v>245</v>
      </c>
      <c r="O38" t="s">
        <v>295</v>
      </c>
    </row>
    <row r="39">
      <c r="A39" t="s">
        <v>86</v>
      </c>
      <c r="B39" t="s">
        <v>360</v>
      </c>
      <c r="C39" t="s">
        <v>362</v>
      </c>
      <c r="D39">
        <v>1.0</v>
      </c>
      <c r="E39" s="25" t="s">
        <v>622</v>
      </c>
      <c r="F39">
        <v>54.0</v>
      </c>
      <c r="G39">
        <v>49.0</v>
      </c>
      <c r="H39" s="25" t="s">
        <v>357</v>
      </c>
      <c r="I39" t="s">
        <v>240</v>
      </c>
      <c r="J39" t="s">
        <v>258</v>
      </c>
      <c r="K39" t="s">
        <v>243</v>
      </c>
      <c r="L39" t="s">
        <v>244</v>
      </c>
      <c r="M39" t="s">
        <v>245</v>
      </c>
      <c r="N39" t="s">
        <v>245</v>
      </c>
      <c r="O39" t="s">
        <v>295</v>
      </c>
    </row>
    <row r="40">
      <c r="A40" t="s">
        <v>86</v>
      </c>
      <c r="B40" t="s">
        <v>360</v>
      </c>
      <c r="C40" t="s">
        <v>362</v>
      </c>
      <c r="D40">
        <v>1.0</v>
      </c>
      <c r="E40" s="25" t="s">
        <v>623</v>
      </c>
      <c r="F40">
        <v>54.0</v>
      </c>
      <c r="G40">
        <v>32.0</v>
      </c>
      <c r="H40" s="25" t="s">
        <v>357</v>
      </c>
      <c r="I40" t="s">
        <v>240</v>
      </c>
      <c r="J40" t="s">
        <v>258</v>
      </c>
      <c r="K40" t="s">
        <v>243</v>
      </c>
      <c r="L40" t="s">
        <v>244</v>
      </c>
      <c r="M40" t="s">
        <v>245</v>
      </c>
      <c r="N40" t="s">
        <v>245</v>
      </c>
      <c r="O40" t="s">
        <v>295</v>
      </c>
    </row>
    <row r="41">
      <c r="A41" t="s">
        <v>86</v>
      </c>
      <c r="B41" t="s">
        <v>360</v>
      </c>
      <c r="C41" t="s">
        <v>362</v>
      </c>
      <c r="D41">
        <v>1.0</v>
      </c>
      <c r="E41" s="25" t="s">
        <v>624</v>
      </c>
      <c r="F41">
        <v>54.0</v>
      </c>
      <c r="G41">
        <v>41.0</v>
      </c>
      <c r="H41" s="25" t="s">
        <v>357</v>
      </c>
      <c r="I41" t="s">
        <v>240</v>
      </c>
      <c r="J41" t="s">
        <v>258</v>
      </c>
      <c r="K41" t="s">
        <v>243</v>
      </c>
      <c r="L41" t="s">
        <v>244</v>
      </c>
      <c r="M41" t="s">
        <v>245</v>
      </c>
      <c r="N41" t="s">
        <v>245</v>
      </c>
      <c r="O41" t="s">
        <v>295</v>
      </c>
    </row>
    <row r="42">
      <c r="A42" t="s">
        <v>86</v>
      </c>
      <c r="B42" t="s">
        <v>360</v>
      </c>
      <c r="C42" t="s">
        <v>362</v>
      </c>
      <c r="D42">
        <v>1.0</v>
      </c>
      <c r="E42" s="25" t="s">
        <v>625</v>
      </c>
      <c r="F42">
        <v>61.0</v>
      </c>
      <c r="G42">
        <v>40.0</v>
      </c>
      <c r="H42" s="25" t="s">
        <v>357</v>
      </c>
      <c r="I42" t="s">
        <v>240</v>
      </c>
      <c r="J42" t="s">
        <v>258</v>
      </c>
      <c r="K42" t="s">
        <v>243</v>
      </c>
      <c r="L42" t="s">
        <v>244</v>
      </c>
      <c r="M42" t="s">
        <v>245</v>
      </c>
      <c r="N42" t="s">
        <v>245</v>
      </c>
      <c r="O42" t="s">
        <v>295</v>
      </c>
    </row>
    <row r="43">
      <c r="A43" t="s">
        <v>86</v>
      </c>
      <c r="B43" t="s">
        <v>360</v>
      </c>
      <c r="C43" t="s">
        <v>362</v>
      </c>
      <c r="D43">
        <v>2.0</v>
      </c>
      <c r="E43" s="25" t="s">
        <v>625</v>
      </c>
      <c r="F43">
        <v>98.0</v>
      </c>
      <c r="G43">
        <v>70.0</v>
      </c>
      <c r="H43" s="25" t="s">
        <v>357</v>
      </c>
      <c r="I43" t="s">
        <v>240</v>
      </c>
      <c r="J43" t="s">
        <v>258</v>
      </c>
      <c r="K43" t="s">
        <v>243</v>
      </c>
      <c r="L43" t="s">
        <v>244</v>
      </c>
      <c r="M43" t="s">
        <v>245</v>
      </c>
      <c r="N43" t="s">
        <v>245</v>
      </c>
      <c r="O43" t="s">
        <v>295</v>
      </c>
    </row>
    <row r="44">
      <c r="A44" t="s">
        <v>86</v>
      </c>
      <c r="B44" t="s">
        <v>360</v>
      </c>
      <c r="C44" t="s">
        <v>362</v>
      </c>
      <c r="D44">
        <v>2.0</v>
      </c>
      <c r="E44" s="25" t="s">
        <v>623</v>
      </c>
      <c r="F44">
        <v>98.0</v>
      </c>
      <c r="G44">
        <v>65.0</v>
      </c>
      <c r="H44" s="25" t="s">
        <v>357</v>
      </c>
      <c r="I44" t="s">
        <v>240</v>
      </c>
      <c r="J44" t="s">
        <v>258</v>
      </c>
      <c r="K44" t="s">
        <v>243</v>
      </c>
      <c r="L44" t="s">
        <v>244</v>
      </c>
      <c r="M44" t="s">
        <v>245</v>
      </c>
      <c r="N44" t="s">
        <v>245</v>
      </c>
      <c r="O44" t="s">
        <v>295</v>
      </c>
    </row>
    <row r="45">
      <c r="A45" t="s">
        <v>86</v>
      </c>
      <c r="B45" t="s">
        <v>360</v>
      </c>
      <c r="C45" t="s">
        <v>362</v>
      </c>
      <c r="D45">
        <v>2.0</v>
      </c>
      <c r="E45" s="25" t="s">
        <v>626</v>
      </c>
      <c r="F45">
        <v>98.0</v>
      </c>
      <c r="G45">
        <v>34.0</v>
      </c>
      <c r="H45" s="25" t="s">
        <v>357</v>
      </c>
      <c r="I45" t="s">
        <v>240</v>
      </c>
      <c r="J45" t="s">
        <v>258</v>
      </c>
      <c r="K45" t="s">
        <v>243</v>
      </c>
      <c r="L45" t="s">
        <v>244</v>
      </c>
      <c r="M45" t="s">
        <v>245</v>
      </c>
      <c r="N45" t="s">
        <v>245</v>
      </c>
      <c r="O45" t="s">
        <v>295</v>
      </c>
    </row>
    <row r="46">
      <c r="A46" t="s">
        <v>86</v>
      </c>
      <c r="B46" t="s">
        <v>360</v>
      </c>
      <c r="C46" t="s">
        <v>362</v>
      </c>
      <c r="D46">
        <v>2.0</v>
      </c>
      <c r="E46" s="25" t="s">
        <v>627</v>
      </c>
      <c r="F46">
        <v>98.0</v>
      </c>
      <c r="G46">
        <v>56.0</v>
      </c>
      <c r="H46" s="25" t="s">
        <v>357</v>
      </c>
      <c r="I46" t="s">
        <v>240</v>
      </c>
      <c r="J46" t="s">
        <v>258</v>
      </c>
      <c r="K46" t="s">
        <v>243</v>
      </c>
      <c r="L46" t="s">
        <v>244</v>
      </c>
      <c r="M46" t="s">
        <v>245</v>
      </c>
      <c r="N46" t="s">
        <v>245</v>
      </c>
      <c r="O46" t="s">
        <v>295</v>
      </c>
    </row>
    <row r="47">
      <c r="A47" t="s">
        <v>86</v>
      </c>
      <c r="B47" t="s">
        <v>360</v>
      </c>
      <c r="C47" t="s">
        <v>362</v>
      </c>
      <c r="D47">
        <v>3.0</v>
      </c>
      <c r="E47" s="25" t="s">
        <v>625</v>
      </c>
      <c r="F47">
        <v>64.0</v>
      </c>
      <c r="G47">
        <v>24.0</v>
      </c>
      <c r="H47" s="25" t="s">
        <v>357</v>
      </c>
      <c r="I47" t="s">
        <v>240</v>
      </c>
      <c r="J47" t="s">
        <v>258</v>
      </c>
      <c r="K47" t="s">
        <v>243</v>
      </c>
      <c r="L47" t="s">
        <v>244</v>
      </c>
      <c r="M47" t="s">
        <v>245</v>
      </c>
      <c r="N47" t="s">
        <v>245</v>
      </c>
      <c r="O47" t="s">
        <v>246</v>
      </c>
    </row>
    <row r="48">
      <c r="A48" t="s">
        <v>86</v>
      </c>
      <c r="B48" t="s">
        <v>360</v>
      </c>
      <c r="C48" t="s">
        <v>362</v>
      </c>
      <c r="D48">
        <v>3.0</v>
      </c>
      <c r="E48" s="25" t="s">
        <v>623</v>
      </c>
      <c r="F48">
        <v>64.0</v>
      </c>
      <c r="G48">
        <v>18.0</v>
      </c>
      <c r="H48" s="25" t="s">
        <v>357</v>
      </c>
      <c r="I48" t="s">
        <v>240</v>
      </c>
      <c r="J48" t="s">
        <v>258</v>
      </c>
      <c r="K48" t="s">
        <v>243</v>
      </c>
      <c r="L48" t="s">
        <v>244</v>
      </c>
      <c r="M48" t="s">
        <v>245</v>
      </c>
      <c r="N48" t="s">
        <v>245</v>
      </c>
      <c r="O48" t="s">
        <v>246</v>
      </c>
    </row>
    <row r="49">
      <c r="A49" t="s">
        <v>86</v>
      </c>
      <c r="B49" t="s">
        <v>360</v>
      </c>
      <c r="C49" t="s">
        <v>362</v>
      </c>
      <c r="D49">
        <v>3.0</v>
      </c>
      <c r="E49" s="25" t="s">
        <v>626</v>
      </c>
      <c r="F49">
        <v>64.0</v>
      </c>
      <c r="G49">
        <v>7.0</v>
      </c>
      <c r="H49" s="25" t="s">
        <v>357</v>
      </c>
      <c r="I49" t="s">
        <v>240</v>
      </c>
      <c r="J49" t="s">
        <v>258</v>
      </c>
      <c r="K49" t="s">
        <v>243</v>
      </c>
      <c r="L49" t="s">
        <v>244</v>
      </c>
      <c r="M49" t="s">
        <v>245</v>
      </c>
      <c r="N49" t="s">
        <v>245</v>
      </c>
      <c r="O49" t="s">
        <v>246</v>
      </c>
    </row>
    <row r="50">
      <c r="A50" t="s">
        <v>86</v>
      </c>
      <c r="B50" t="s">
        <v>360</v>
      </c>
      <c r="C50" t="s">
        <v>362</v>
      </c>
      <c r="D50">
        <v>3.0</v>
      </c>
      <c r="E50" s="25" t="s">
        <v>627</v>
      </c>
      <c r="F50">
        <v>64.0</v>
      </c>
      <c r="G50">
        <v>14.0</v>
      </c>
      <c r="H50" s="25" t="s">
        <v>357</v>
      </c>
      <c r="I50" t="s">
        <v>240</v>
      </c>
      <c r="J50" t="s">
        <v>258</v>
      </c>
      <c r="K50" t="s">
        <v>243</v>
      </c>
      <c r="L50" t="s">
        <v>244</v>
      </c>
      <c r="M50" t="s">
        <v>245</v>
      </c>
      <c r="N50" t="s">
        <v>245</v>
      </c>
      <c r="O50" t="s">
        <v>246</v>
      </c>
    </row>
    <row r="51">
      <c r="A51" t="s">
        <v>86</v>
      </c>
      <c r="B51" t="s">
        <v>360</v>
      </c>
      <c r="C51" t="s">
        <v>362</v>
      </c>
      <c r="D51">
        <v>4.0</v>
      </c>
      <c r="E51" s="25" t="s">
        <v>625</v>
      </c>
      <c r="F51">
        <v>36.0</v>
      </c>
      <c r="G51">
        <v>29.0</v>
      </c>
      <c r="H51" s="25" t="s">
        <v>357</v>
      </c>
      <c r="I51" t="s">
        <v>240</v>
      </c>
      <c r="J51" t="s">
        <v>258</v>
      </c>
      <c r="K51" t="s">
        <v>243</v>
      </c>
      <c r="L51" t="s">
        <v>244</v>
      </c>
      <c r="M51" t="s">
        <v>245</v>
      </c>
      <c r="N51" t="s">
        <v>245</v>
      </c>
      <c r="O51" t="s">
        <v>246</v>
      </c>
    </row>
    <row r="52">
      <c r="A52" t="s">
        <v>86</v>
      </c>
      <c r="B52" t="s">
        <v>360</v>
      </c>
      <c r="C52" t="s">
        <v>362</v>
      </c>
      <c r="D52">
        <v>4.0</v>
      </c>
      <c r="E52" s="25" t="s">
        <v>623</v>
      </c>
      <c r="F52">
        <v>22.0</v>
      </c>
      <c r="G52">
        <v>14.0</v>
      </c>
      <c r="H52" s="25" t="s">
        <v>357</v>
      </c>
      <c r="I52" t="s">
        <v>240</v>
      </c>
      <c r="J52" t="s">
        <v>258</v>
      </c>
      <c r="K52" t="s">
        <v>243</v>
      </c>
      <c r="L52" t="s">
        <v>244</v>
      </c>
      <c r="M52" t="s">
        <v>245</v>
      </c>
      <c r="N52" t="s">
        <v>245</v>
      </c>
      <c r="O52" t="s">
        <v>246</v>
      </c>
    </row>
    <row r="53">
      <c r="A53" t="s">
        <v>86</v>
      </c>
      <c r="B53" t="s">
        <v>375</v>
      </c>
      <c r="C53" t="s">
        <v>377</v>
      </c>
      <c r="D53">
        <v>1.0</v>
      </c>
      <c r="E53" s="25" t="s">
        <v>628</v>
      </c>
      <c r="F53">
        <v>67.0</v>
      </c>
      <c r="G53">
        <v>33.0</v>
      </c>
      <c r="H53" s="25" t="s">
        <v>629</v>
      </c>
      <c r="I53" t="s">
        <v>240</v>
      </c>
      <c r="J53" t="s">
        <v>258</v>
      </c>
      <c r="K53" t="s">
        <v>243</v>
      </c>
      <c r="L53" t="s">
        <v>244</v>
      </c>
      <c r="M53" t="s">
        <v>245</v>
      </c>
      <c r="N53" t="s">
        <v>250</v>
      </c>
      <c r="O53" t="s">
        <v>246</v>
      </c>
    </row>
    <row r="54">
      <c r="A54" t="s">
        <v>86</v>
      </c>
      <c r="B54" t="s">
        <v>375</v>
      </c>
      <c r="C54" t="s">
        <v>377</v>
      </c>
      <c r="D54">
        <v>1.0</v>
      </c>
      <c r="E54" s="25" t="s">
        <v>630</v>
      </c>
      <c r="F54">
        <v>63.0</v>
      </c>
      <c r="G54">
        <v>27.0</v>
      </c>
      <c r="H54" s="25" t="s">
        <v>629</v>
      </c>
      <c r="I54" t="s">
        <v>240</v>
      </c>
      <c r="J54" t="s">
        <v>258</v>
      </c>
      <c r="K54" t="s">
        <v>243</v>
      </c>
      <c r="L54" t="s">
        <v>244</v>
      </c>
      <c r="M54" t="s">
        <v>245</v>
      </c>
      <c r="N54" t="s">
        <v>250</v>
      </c>
      <c r="O54" t="s">
        <v>246</v>
      </c>
    </row>
    <row r="55">
      <c r="A55" t="s">
        <v>86</v>
      </c>
      <c r="B55" t="s">
        <v>382</v>
      </c>
      <c r="C55" t="s">
        <v>384</v>
      </c>
      <c r="D55">
        <v>1.0</v>
      </c>
      <c r="E55" t="s">
        <v>386</v>
      </c>
      <c r="F55">
        <v>41.0</v>
      </c>
      <c r="G55">
        <v>34.0</v>
      </c>
      <c r="H55" s="25" t="s">
        <v>312</v>
      </c>
      <c r="I55" t="s">
        <v>240</v>
      </c>
      <c r="J55" t="s">
        <v>258</v>
      </c>
      <c r="K55" t="s">
        <v>243</v>
      </c>
      <c r="L55" t="s">
        <v>244</v>
      </c>
      <c r="M55" t="s">
        <v>245</v>
      </c>
      <c r="N55" t="s">
        <v>245</v>
      </c>
      <c r="O55" t="s">
        <v>246</v>
      </c>
    </row>
    <row r="56">
      <c r="A56" t="s">
        <v>86</v>
      </c>
      <c r="B56" t="s">
        <v>382</v>
      </c>
      <c r="C56" s="71" t="s">
        <v>384</v>
      </c>
      <c r="D56">
        <v>1.0</v>
      </c>
      <c r="E56" t="s">
        <v>387</v>
      </c>
      <c r="F56">
        <v>41.0</v>
      </c>
      <c r="G56">
        <v>35.0</v>
      </c>
      <c r="H56" s="25" t="s">
        <v>312</v>
      </c>
      <c r="I56" t="s">
        <v>240</v>
      </c>
      <c r="J56" t="s">
        <v>258</v>
      </c>
      <c r="K56" t="s">
        <v>243</v>
      </c>
      <c r="L56" t="s">
        <v>244</v>
      </c>
      <c r="M56" t="s">
        <v>245</v>
      </c>
      <c r="N56" t="s">
        <v>245</v>
      </c>
      <c r="O56" t="s">
        <v>246</v>
      </c>
    </row>
    <row r="57">
      <c r="A57" t="s">
        <v>86</v>
      </c>
      <c r="B57" t="s">
        <v>388</v>
      </c>
      <c r="C57" t="s">
        <v>390</v>
      </c>
      <c r="D57">
        <v>1.0</v>
      </c>
      <c r="F57">
        <v>40.0</v>
      </c>
      <c r="G57">
        <v>23.0</v>
      </c>
      <c r="H57" s="25" t="s">
        <v>631</v>
      </c>
      <c r="I57" t="s">
        <v>240</v>
      </c>
      <c r="J57" t="s">
        <v>258</v>
      </c>
      <c r="K57" t="s">
        <v>243</v>
      </c>
      <c r="L57" t="s">
        <v>244</v>
      </c>
      <c r="M57" t="s">
        <v>245</v>
      </c>
      <c r="N57" t="s">
        <v>245</v>
      </c>
      <c r="O57" t="s">
        <v>632</v>
      </c>
    </row>
    <row r="58">
      <c r="A58" t="s">
        <v>77</v>
      </c>
      <c r="B58" t="s">
        <v>325</v>
      </c>
      <c r="C58" t="s">
        <v>327</v>
      </c>
      <c r="D58">
        <v>1.0</v>
      </c>
      <c r="E58" t="s">
        <v>329</v>
      </c>
      <c r="F58">
        <v>54.0</v>
      </c>
      <c r="G58">
        <v>39.0</v>
      </c>
      <c r="H58" s="25" t="s">
        <v>239</v>
      </c>
      <c r="I58" t="s">
        <v>240</v>
      </c>
      <c r="J58" t="s">
        <v>258</v>
      </c>
      <c r="K58" t="s">
        <v>243</v>
      </c>
      <c r="L58" t="s">
        <v>244</v>
      </c>
      <c r="M58" t="s">
        <v>250</v>
      </c>
      <c r="N58" t="s">
        <v>250</v>
      </c>
      <c r="O58" t="s">
        <v>246</v>
      </c>
    </row>
    <row r="59">
      <c r="A59" t="s">
        <v>77</v>
      </c>
      <c r="B59" t="s">
        <v>325</v>
      </c>
      <c r="C59" t="s">
        <v>327</v>
      </c>
      <c r="D59">
        <v>1.0</v>
      </c>
      <c r="E59" t="s">
        <v>330</v>
      </c>
      <c r="F59">
        <v>54.0</v>
      </c>
      <c r="G59">
        <v>15.0</v>
      </c>
      <c r="H59" s="25" t="s">
        <v>239</v>
      </c>
      <c r="I59" t="s">
        <v>240</v>
      </c>
      <c r="J59" t="s">
        <v>258</v>
      </c>
      <c r="K59" t="s">
        <v>243</v>
      </c>
      <c r="L59" t="s">
        <v>244</v>
      </c>
      <c r="M59" t="s">
        <v>250</v>
      </c>
      <c r="N59" t="s">
        <v>250</v>
      </c>
      <c r="O59" t="s">
        <v>246</v>
      </c>
    </row>
    <row r="60">
      <c r="A60" t="s">
        <v>77</v>
      </c>
      <c r="B60" t="s">
        <v>325</v>
      </c>
      <c r="C60" t="s">
        <v>327</v>
      </c>
      <c r="D60">
        <v>2.0</v>
      </c>
      <c r="E60" t="s">
        <v>329</v>
      </c>
      <c r="F60">
        <v>24.0</v>
      </c>
      <c r="G60">
        <v>21.0</v>
      </c>
      <c r="H60" s="25" t="s">
        <v>239</v>
      </c>
      <c r="I60" t="s">
        <v>240</v>
      </c>
      <c r="J60" t="s">
        <v>258</v>
      </c>
      <c r="K60" t="s">
        <v>243</v>
      </c>
      <c r="L60" t="s">
        <v>244</v>
      </c>
      <c r="M60" t="s">
        <v>250</v>
      </c>
      <c r="N60" t="s">
        <v>250</v>
      </c>
      <c r="O60" t="s">
        <v>246</v>
      </c>
    </row>
    <row r="61">
      <c r="A61" t="s">
        <v>77</v>
      </c>
      <c r="B61" t="s">
        <v>325</v>
      </c>
      <c r="C61" t="s">
        <v>327</v>
      </c>
      <c r="D61">
        <v>2.0</v>
      </c>
      <c r="E61" t="s">
        <v>330</v>
      </c>
      <c r="F61">
        <v>24.0</v>
      </c>
      <c r="G61">
        <v>13.0</v>
      </c>
      <c r="H61" s="25" t="s">
        <v>239</v>
      </c>
      <c r="I61" t="s">
        <v>240</v>
      </c>
      <c r="J61" t="s">
        <v>258</v>
      </c>
      <c r="K61" t="s">
        <v>243</v>
      </c>
      <c r="L61" t="s">
        <v>244</v>
      </c>
      <c r="M61" t="s">
        <v>250</v>
      </c>
      <c r="N61" t="s">
        <v>250</v>
      </c>
      <c r="O61" t="s">
        <v>246</v>
      </c>
    </row>
    <row r="62">
      <c r="A62" t="s">
        <v>77</v>
      </c>
      <c r="B62" t="s">
        <v>331</v>
      </c>
      <c r="C62" t="s">
        <v>333</v>
      </c>
      <c r="D62">
        <v>1.0</v>
      </c>
      <c r="E62" t="s">
        <v>335</v>
      </c>
      <c r="F62">
        <v>18.0</v>
      </c>
      <c r="G62">
        <v>15.0</v>
      </c>
      <c r="H62" s="25" t="s">
        <v>239</v>
      </c>
      <c r="I62" t="s">
        <v>240</v>
      </c>
      <c r="J62" t="s">
        <v>258</v>
      </c>
      <c r="K62" t="s">
        <v>243</v>
      </c>
      <c r="L62" t="s">
        <v>336</v>
      </c>
      <c r="M62" t="s">
        <v>250</v>
      </c>
      <c r="N62" t="s">
        <v>245</v>
      </c>
      <c r="O62" t="s">
        <v>246</v>
      </c>
    </row>
    <row r="63">
      <c r="A63" t="s">
        <v>77</v>
      </c>
      <c r="B63" t="s">
        <v>331</v>
      </c>
      <c r="C63" t="s">
        <v>333</v>
      </c>
      <c r="D63">
        <v>2.0</v>
      </c>
      <c r="E63" t="s">
        <v>337</v>
      </c>
      <c r="F63">
        <v>22.0</v>
      </c>
      <c r="G63">
        <v>6.0</v>
      </c>
      <c r="H63" s="25" t="s">
        <v>239</v>
      </c>
      <c r="I63" t="s">
        <v>240</v>
      </c>
      <c r="J63" t="s">
        <v>258</v>
      </c>
      <c r="K63" t="s">
        <v>243</v>
      </c>
      <c r="L63" t="s">
        <v>336</v>
      </c>
      <c r="M63" t="s">
        <v>250</v>
      </c>
      <c r="N63" t="s">
        <v>245</v>
      </c>
      <c r="O63" t="s">
        <v>246</v>
      </c>
    </row>
    <row r="64">
      <c r="A64" t="s">
        <v>77</v>
      </c>
      <c r="B64" t="s">
        <v>331</v>
      </c>
      <c r="C64" t="s">
        <v>333</v>
      </c>
      <c r="D64">
        <v>2.0</v>
      </c>
      <c r="E64" t="s">
        <v>338</v>
      </c>
      <c r="F64">
        <v>22.0</v>
      </c>
      <c r="G64">
        <v>18.0</v>
      </c>
      <c r="H64" s="25" t="s">
        <v>239</v>
      </c>
      <c r="I64" t="s">
        <v>240</v>
      </c>
      <c r="J64" t="s">
        <v>258</v>
      </c>
      <c r="K64" t="s">
        <v>243</v>
      </c>
      <c r="L64" t="s">
        <v>336</v>
      </c>
      <c r="M64" t="s">
        <v>250</v>
      </c>
      <c r="N64" t="s">
        <v>245</v>
      </c>
      <c r="O64" t="s">
        <v>246</v>
      </c>
    </row>
    <row r="65">
      <c r="A65" t="s">
        <v>77</v>
      </c>
      <c r="B65" t="s">
        <v>331</v>
      </c>
      <c r="C65" t="s">
        <v>333</v>
      </c>
      <c r="D65">
        <v>2.0</v>
      </c>
      <c r="E65" t="s">
        <v>339</v>
      </c>
      <c r="F65">
        <v>22.0</v>
      </c>
      <c r="G65">
        <v>13.0</v>
      </c>
      <c r="H65" s="25" t="s">
        <v>239</v>
      </c>
      <c r="I65" t="s">
        <v>240</v>
      </c>
      <c r="J65" t="s">
        <v>258</v>
      </c>
      <c r="K65" t="s">
        <v>243</v>
      </c>
      <c r="L65" t="s">
        <v>336</v>
      </c>
      <c r="M65" t="s">
        <v>250</v>
      </c>
      <c r="N65" t="s">
        <v>245</v>
      </c>
      <c r="O65" t="s">
        <v>246</v>
      </c>
    </row>
    <row r="66">
      <c r="A66" t="s">
        <v>77</v>
      </c>
      <c r="B66" t="s">
        <v>331</v>
      </c>
      <c r="C66" t="s">
        <v>333</v>
      </c>
      <c r="D66">
        <v>2.0</v>
      </c>
      <c r="E66" t="s">
        <v>340</v>
      </c>
      <c r="F66">
        <v>24.0</v>
      </c>
      <c r="G66">
        <v>21.0</v>
      </c>
      <c r="H66" s="25" t="s">
        <v>239</v>
      </c>
      <c r="I66" t="s">
        <v>240</v>
      </c>
      <c r="J66" t="s">
        <v>258</v>
      </c>
      <c r="K66" t="s">
        <v>243</v>
      </c>
      <c r="L66" t="s">
        <v>336</v>
      </c>
      <c r="M66" t="s">
        <v>250</v>
      </c>
      <c r="N66" t="s">
        <v>245</v>
      </c>
      <c r="O66" t="s">
        <v>246</v>
      </c>
    </row>
    <row r="67">
      <c r="A67" t="s">
        <v>77</v>
      </c>
      <c r="B67" t="s">
        <v>331</v>
      </c>
      <c r="C67" t="s">
        <v>333</v>
      </c>
      <c r="D67">
        <v>4.0</v>
      </c>
      <c r="E67" t="s">
        <v>341</v>
      </c>
      <c r="F67">
        <v>23.0</v>
      </c>
      <c r="G67">
        <v>3.0</v>
      </c>
      <c r="H67" s="25" t="s">
        <v>239</v>
      </c>
      <c r="I67" t="s">
        <v>240</v>
      </c>
      <c r="J67" t="s">
        <v>258</v>
      </c>
      <c r="K67" t="s">
        <v>243</v>
      </c>
      <c r="L67" t="s">
        <v>336</v>
      </c>
      <c r="M67" t="s">
        <v>250</v>
      </c>
      <c r="N67" t="s">
        <v>245</v>
      </c>
      <c r="O67" t="s">
        <v>246</v>
      </c>
    </row>
    <row r="68">
      <c r="A68" t="s">
        <v>77</v>
      </c>
      <c r="B68" t="s">
        <v>331</v>
      </c>
      <c r="C68" t="s">
        <v>333</v>
      </c>
      <c r="D68">
        <v>4.0</v>
      </c>
      <c r="E68" t="s">
        <v>342</v>
      </c>
      <c r="F68">
        <v>25.0</v>
      </c>
      <c r="G68">
        <v>5.0</v>
      </c>
      <c r="H68" s="25" t="s">
        <v>239</v>
      </c>
      <c r="I68" t="s">
        <v>240</v>
      </c>
      <c r="J68" t="s">
        <v>258</v>
      </c>
      <c r="K68" t="s">
        <v>243</v>
      </c>
      <c r="L68" t="s">
        <v>336</v>
      </c>
      <c r="M68" t="s">
        <v>250</v>
      </c>
      <c r="N68" t="s">
        <v>245</v>
      </c>
      <c r="O68" t="s">
        <v>246</v>
      </c>
    </row>
    <row r="69">
      <c r="A69" t="s">
        <v>77</v>
      </c>
      <c r="B69" t="s">
        <v>331</v>
      </c>
      <c r="C69" t="s">
        <v>333</v>
      </c>
      <c r="D69">
        <v>4.0</v>
      </c>
      <c r="E69" t="s">
        <v>343</v>
      </c>
      <c r="F69">
        <v>25.0</v>
      </c>
      <c r="G69">
        <v>4.0</v>
      </c>
      <c r="H69" s="25" t="s">
        <v>239</v>
      </c>
      <c r="I69" t="s">
        <v>240</v>
      </c>
      <c r="J69" t="s">
        <v>258</v>
      </c>
      <c r="K69" t="s">
        <v>243</v>
      </c>
      <c r="L69" t="s">
        <v>336</v>
      </c>
      <c r="M69" t="s">
        <v>250</v>
      </c>
      <c r="N69" t="s">
        <v>245</v>
      </c>
      <c r="O69" t="s">
        <v>246</v>
      </c>
    </row>
    <row r="70">
      <c r="A70" t="s">
        <v>77</v>
      </c>
      <c r="B70" t="s">
        <v>331</v>
      </c>
      <c r="C70" t="s">
        <v>333</v>
      </c>
      <c r="D70">
        <v>4.0</v>
      </c>
      <c r="E70" t="s">
        <v>344</v>
      </c>
      <c r="F70">
        <v>24.0</v>
      </c>
      <c r="G70">
        <v>16.0</v>
      </c>
      <c r="H70" s="25" t="s">
        <v>239</v>
      </c>
      <c r="I70" t="s">
        <v>240</v>
      </c>
      <c r="J70" t="s">
        <v>258</v>
      </c>
      <c r="K70" t="s">
        <v>243</v>
      </c>
      <c r="L70" t="s">
        <v>336</v>
      </c>
      <c r="M70" t="s">
        <v>250</v>
      </c>
      <c r="N70" t="s">
        <v>245</v>
      </c>
      <c r="O70" t="s">
        <v>246</v>
      </c>
    </row>
    <row r="71">
      <c r="A71" t="s">
        <v>77</v>
      </c>
      <c r="B71" t="s">
        <v>345</v>
      </c>
      <c r="C71" t="s">
        <v>347</v>
      </c>
      <c r="D71">
        <v>2.0</v>
      </c>
      <c r="E71" t="s">
        <v>349</v>
      </c>
      <c r="F71">
        <v>76.0</v>
      </c>
      <c r="G71">
        <v>13.0</v>
      </c>
      <c r="H71" t="s">
        <v>633</v>
      </c>
      <c r="I71" t="s">
        <v>240</v>
      </c>
      <c r="J71" t="s">
        <v>258</v>
      </c>
      <c r="K71" t="s">
        <v>450</v>
      </c>
      <c r="L71" t="s">
        <v>336</v>
      </c>
      <c r="M71" t="s">
        <v>250</v>
      </c>
      <c r="N71" t="s">
        <v>250</v>
      </c>
      <c r="O71" t="s">
        <v>295</v>
      </c>
    </row>
    <row r="72">
      <c r="A72" t="s">
        <v>77</v>
      </c>
      <c r="B72" t="s">
        <v>345</v>
      </c>
      <c r="C72" t="s">
        <v>347</v>
      </c>
      <c r="D72">
        <v>3.0</v>
      </c>
      <c r="E72" t="s">
        <v>351</v>
      </c>
      <c r="F72">
        <v>80.0</v>
      </c>
      <c r="G72">
        <v>64.0</v>
      </c>
      <c r="H72" s="25" t="s">
        <v>239</v>
      </c>
      <c r="I72" t="s">
        <v>240</v>
      </c>
      <c r="J72" t="s">
        <v>258</v>
      </c>
      <c r="K72" t="s">
        <v>243</v>
      </c>
      <c r="L72" t="s">
        <v>336</v>
      </c>
      <c r="M72" t="s">
        <v>250</v>
      </c>
      <c r="N72" t="s">
        <v>250</v>
      </c>
      <c r="O72" t="s">
        <v>246</v>
      </c>
    </row>
    <row r="73">
      <c r="A73" t="s">
        <v>77</v>
      </c>
      <c r="B73" t="s">
        <v>345</v>
      </c>
      <c r="C73" t="s">
        <v>347</v>
      </c>
      <c r="D73">
        <v>4.0</v>
      </c>
      <c r="E73" t="s">
        <v>634</v>
      </c>
      <c r="F73">
        <v>49.0</v>
      </c>
      <c r="G73" s="25">
        <v>21.0</v>
      </c>
      <c r="H73" s="25" t="s">
        <v>239</v>
      </c>
      <c r="I73" t="s">
        <v>240</v>
      </c>
      <c r="J73" t="s">
        <v>258</v>
      </c>
      <c r="K73" t="s">
        <v>450</v>
      </c>
      <c r="L73" t="s">
        <v>336</v>
      </c>
      <c r="M73" t="s">
        <v>250</v>
      </c>
      <c r="N73" t="s">
        <v>250</v>
      </c>
      <c r="O73" t="s">
        <v>246</v>
      </c>
    </row>
    <row r="74">
      <c r="A74" t="s">
        <v>77</v>
      </c>
      <c r="B74" t="s">
        <v>345</v>
      </c>
      <c r="C74" t="s">
        <v>347</v>
      </c>
      <c r="D74">
        <v>4.0</v>
      </c>
      <c r="E74" t="s">
        <v>635</v>
      </c>
      <c r="F74">
        <v>49.0</v>
      </c>
      <c r="G74" s="25">
        <v>21.0</v>
      </c>
      <c r="H74" s="25" t="s">
        <v>239</v>
      </c>
      <c r="I74" t="s">
        <v>240</v>
      </c>
      <c r="J74" t="s">
        <v>258</v>
      </c>
      <c r="K74" t="s">
        <v>450</v>
      </c>
      <c r="L74" t="s">
        <v>336</v>
      </c>
      <c r="M74" t="s">
        <v>250</v>
      </c>
      <c r="N74" t="s">
        <v>250</v>
      </c>
      <c r="O74" t="s">
        <v>246</v>
      </c>
    </row>
    <row r="75">
      <c r="A75" t="s">
        <v>26</v>
      </c>
      <c r="B75" t="s">
        <v>233</v>
      </c>
      <c r="C75" t="s">
        <v>236</v>
      </c>
      <c r="D75">
        <v>1.0</v>
      </c>
      <c r="E75" t="s">
        <v>238</v>
      </c>
      <c r="F75">
        <v>19.0</v>
      </c>
      <c r="G75" s="25">
        <v>12.0</v>
      </c>
      <c r="H75" t="s">
        <v>239</v>
      </c>
      <c r="I75" t="s">
        <v>636</v>
      </c>
      <c r="J75" t="s">
        <v>241</v>
      </c>
      <c r="K75" t="s">
        <v>450</v>
      </c>
      <c r="L75" s="25" t="s">
        <v>244</v>
      </c>
      <c r="M75" t="s">
        <v>245</v>
      </c>
      <c r="N75" t="s">
        <v>245</v>
      </c>
      <c r="O75" s="31" t="s">
        <v>246</v>
      </c>
    </row>
    <row r="76">
      <c r="A76" t="s">
        <v>26</v>
      </c>
      <c r="B76" t="s">
        <v>233</v>
      </c>
      <c r="C76" t="s">
        <v>236</v>
      </c>
      <c r="D76">
        <v>1.0</v>
      </c>
      <c r="E76" t="s">
        <v>248</v>
      </c>
      <c r="F76">
        <v>19.0</v>
      </c>
      <c r="G76" s="25">
        <v>19.0</v>
      </c>
      <c r="H76" t="s">
        <v>239</v>
      </c>
      <c r="I76" t="s">
        <v>636</v>
      </c>
      <c r="J76" t="s">
        <v>241</v>
      </c>
      <c r="K76" t="s">
        <v>450</v>
      </c>
      <c r="L76" s="25" t="s">
        <v>244</v>
      </c>
      <c r="M76" t="s">
        <v>245</v>
      </c>
      <c r="N76" t="s">
        <v>245</v>
      </c>
      <c r="O76" s="31" t="s">
        <v>246</v>
      </c>
    </row>
    <row r="77">
      <c r="A77" t="s">
        <v>26</v>
      </c>
      <c r="B77" t="s">
        <v>233</v>
      </c>
      <c r="C77" t="s">
        <v>236</v>
      </c>
      <c r="D77">
        <v>2.0</v>
      </c>
      <c r="E77" t="s">
        <v>238</v>
      </c>
      <c r="F77">
        <v>24.0</v>
      </c>
      <c r="G77" s="25">
        <v>15.0</v>
      </c>
      <c r="H77" t="s">
        <v>239</v>
      </c>
      <c r="I77" t="s">
        <v>636</v>
      </c>
      <c r="J77" t="s">
        <v>241</v>
      </c>
      <c r="K77" t="s">
        <v>450</v>
      </c>
      <c r="L77" s="25" t="s">
        <v>244</v>
      </c>
      <c r="M77" t="s">
        <v>245</v>
      </c>
      <c r="N77" t="s">
        <v>250</v>
      </c>
      <c r="O77" s="31" t="s">
        <v>246</v>
      </c>
    </row>
    <row r="78">
      <c r="A78" t="s">
        <v>26</v>
      </c>
      <c r="B78" t="s">
        <v>233</v>
      </c>
      <c r="C78" t="s">
        <v>236</v>
      </c>
      <c r="D78">
        <v>2.0</v>
      </c>
      <c r="E78" t="s">
        <v>248</v>
      </c>
      <c r="F78">
        <v>25.0</v>
      </c>
      <c r="G78" s="25">
        <v>23.0</v>
      </c>
      <c r="H78" t="s">
        <v>239</v>
      </c>
      <c r="I78" t="s">
        <v>636</v>
      </c>
      <c r="J78" t="s">
        <v>241</v>
      </c>
      <c r="K78" t="s">
        <v>450</v>
      </c>
      <c r="L78" s="25" t="s">
        <v>244</v>
      </c>
      <c r="M78" t="s">
        <v>245</v>
      </c>
      <c r="N78" t="s">
        <v>250</v>
      </c>
      <c r="O78" s="31" t="s">
        <v>246</v>
      </c>
    </row>
    <row r="79">
      <c r="A79" t="s">
        <v>26</v>
      </c>
      <c r="B79" t="s">
        <v>233</v>
      </c>
      <c r="C79" t="s">
        <v>236</v>
      </c>
      <c r="D79">
        <v>2.0</v>
      </c>
      <c r="E79" t="s">
        <v>253</v>
      </c>
      <c r="F79">
        <v>25.0</v>
      </c>
      <c r="G79" s="25">
        <v>18.0</v>
      </c>
      <c r="H79" t="s">
        <v>239</v>
      </c>
      <c r="I79" t="s">
        <v>636</v>
      </c>
      <c r="J79" t="s">
        <v>241</v>
      </c>
      <c r="K79" t="s">
        <v>450</v>
      </c>
      <c r="L79" s="25" t="s">
        <v>244</v>
      </c>
      <c r="M79" t="s">
        <v>245</v>
      </c>
      <c r="N79" t="s">
        <v>250</v>
      </c>
      <c r="O79" s="31" t="s">
        <v>246</v>
      </c>
    </row>
    <row r="80">
      <c r="A80" t="s">
        <v>26</v>
      </c>
      <c r="B80" t="s">
        <v>254</v>
      </c>
      <c r="C80" t="s">
        <v>256</v>
      </c>
      <c r="D80">
        <v>1.0</v>
      </c>
      <c r="E80" t="s">
        <v>257</v>
      </c>
      <c r="F80">
        <v>44.0</v>
      </c>
      <c r="G80">
        <v>38.0</v>
      </c>
      <c r="H80" t="s">
        <v>239</v>
      </c>
      <c r="I80" t="s">
        <v>240</v>
      </c>
      <c r="J80" t="s">
        <v>258</v>
      </c>
      <c r="K80" t="s">
        <v>243</v>
      </c>
      <c r="L80" s="25" t="s">
        <v>244</v>
      </c>
      <c r="M80" t="s">
        <v>245</v>
      </c>
      <c r="N80" t="s">
        <v>250</v>
      </c>
      <c r="O80" s="31" t="s">
        <v>246</v>
      </c>
    </row>
    <row r="81">
      <c r="A81" t="s">
        <v>26</v>
      </c>
      <c r="B81" t="s">
        <v>254</v>
      </c>
      <c r="C81" t="s">
        <v>256</v>
      </c>
      <c r="D81">
        <v>1.0</v>
      </c>
      <c r="E81" t="s">
        <v>260</v>
      </c>
      <c r="F81">
        <v>45.0</v>
      </c>
      <c r="G81">
        <v>36.0</v>
      </c>
      <c r="H81" t="s">
        <v>239</v>
      </c>
      <c r="I81" t="s">
        <v>240</v>
      </c>
      <c r="J81" t="s">
        <v>258</v>
      </c>
      <c r="K81" t="s">
        <v>243</v>
      </c>
      <c r="L81" s="25" t="s">
        <v>244</v>
      </c>
      <c r="M81" t="s">
        <v>245</v>
      </c>
      <c r="N81" t="s">
        <v>250</v>
      </c>
      <c r="O81" s="31" t="s">
        <v>246</v>
      </c>
    </row>
    <row r="82">
      <c r="A82" t="s">
        <v>26</v>
      </c>
      <c r="B82" t="s">
        <v>254</v>
      </c>
      <c r="C82" t="s">
        <v>256</v>
      </c>
      <c r="D82">
        <v>2.0</v>
      </c>
      <c r="E82" t="s">
        <v>257</v>
      </c>
      <c r="F82">
        <v>29.0</v>
      </c>
      <c r="G82">
        <v>29.0</v>
      </c>
      <c r="H82" t="s">
        <v>239</v>
      </c>
      <c r="I82" t="s">
        <v>240</v>
      </c>
      <c r="J82" t="s">
        <v>258</v>
      </c>
      <c r="K82" t="s">
        <v>243</v>
      </c>
      <c r="L82" s="25" t="s">
        <v>244</v>
      </c>
      <c r="M82" t="s">
        <v>245</v>
      </c>
      <c r="N82" t="s">
        <v>250</v>
      </c>
      <c r="O82" s="31" t="s">
        <v>246</v>
      </c>
    </row>
    <row r="83">
      <c r="A83" t="s">
        <v>26</v>
      </c>
      <c r="B83" t="s">
        <v>254</v>
      </c>
      <c r="C83" t="s">
        <v>256</v>
      </c>
      <c r="D83">
        <v>2.0</v>
      </c>
      <c r="E83" t="s">
        <v>260</v>
      </c>
      <c r="F83">
        <v>28.0</v>
      </c>
      <c r="G83">
        <v>25.0</v>
      </c>
      <c r="H83" t="s">
        <v>239</v>
      </c>
      <c r="I83" t="s">
        <v>240</v>
      </c>
      <c r="J83" t="s">
        <v>258</v>
      </c>
      <c r="K83" t="s">
        <v>243</v>
      </c>
      <c r="L83" s="25" t="s">
        <v>244</v>
      </c>
      <c r="M83" t="s">
        <v>245</v>
      </c>
      <c r="N83" t="s">
        <v>250</v>
      </c>
      <c r="O83" s="31" t="s">
        <v>246</v>
      </c>
    </row>
    <row r="84">
      <c r="A84" t="s">
        <v>26</v>
      </c>
      <c r="B84" t="s">
        <v>261</v>
      </c>
      <c r="C84" t="s">
        <v>263</v>
      </c>
      <c r="D84">
        <v>1.0</v>
      </c>
      <c r="E84" t="s">
        <v>264</v>
      </c>
      <c r="F84">
        <v>24.0</v>
      </c>
      <c r="G84" s="25">
        <v>2.0</v>
      </c>
      <c r="H84" t="s">
        <v>239</v>
      </c>
      <c r="I84" t="s">
        <v>637</v>
      </c>
      <c r="J84" t="s">
        <v>258</v>
      </c>
      <c r="K84" t="s">
        <v>243</v>
      </c>
      <c r="L84" s="25" t="s">
        <v>244</v>
      </c>
      <c r="M84" t="s">
        <v>245</v>
      </c>
      <c r="N84" t="s">
        <v>245</v>
      </c>
      <c r="O84" s="31" t="s">
        <v>246</v>
      </c>
    </row>
    <row r="85">
      <c r="A85" t="s">
        <v>26</v>
      </c>
      <c r="B85" t="s">
        <v>261</v>
      </c>
      <c r="C85" t="s">
        <v>263</v>
      </c>
      <c r="D85">
        <v>1.0</v>
      </c>
      <c r="E85" t="s">
        <v>265</v>
      </c>
      <c r="F85">
        <v>24.0</v>
      </c>
      <c r="G85" s="25">
        <v>1.0</v>
      </c>
      <c r="H85" t="s">
        <v>239</v>
      </c>
      <c r="I85" t="s">
        <v>637</v>
      </c>
      <c r="J85" t="s">
        <v>258</v>
      </c>
      <c r="K85" t="s">
        <v>243</v>
      </c>
      <c r="L85" s="25" t="s">
        <v>244</v>
      </c>
      <c r="M85" t="s">
        <v>245</v>
      </c>
      <c r="N85" t="s">
        <v>245</v>
      </c>
      <c r="O85" s="31" t="s">
        <v>246</v>
      </c>
    </row>
    <row r="86">
      <c r="A86" t="s">
        <v>26</v>
      </c>
      <c r="B86" t="s">
        <v>261</v>
      </c>
      <c r="C86" t="s">
        <v>263</v>
      </c>
      <c r="D86">
        <v>1.0</v>
      </c>
      <c r="E86" t="s">
        <v>266</v>
      </c>
      <c r="F86">
        <v>24.0</v>
      </c>
      <c r="G86" s="25">
        <v>2.0</v>
      </c>
      <c r="H86" t="s">
        <v>239</v>
      </c>
      <c r="I86" t="s">
        <v>637</v>
      </c>
      <c r="J86" t="s">
        <v>258</v>
      </c>
      <c r="K86" t="s">
        <v>243</v>
      </c>
      <c r="L86" s="25" t="s">
        <v>244</v>
      </c>
      <c r="M86" t="s">
        <v>245</v>
      </c>
      <c r="N86" t="s">
        <v>245</v>
      </c>
      <c r="O86" s="31" t="s">
        <v>246</v>
      </c>
    </row>
    <row r="87">
      <c r="A87" t="s">
        <v>26</v>
      </c>
      <c r="B87" t="s">
        <v>261</v>
      </c>
      <c r="C87" t="s">
        <v>263</v>
      </c>
      <c r="D87">
        <v>1.0</v>
      </c>
      <c r="E87" t="s">
        <v>267</v>
      </c>
      <c r="F87">
        <v>24.0</v>
      </c>
      <c r="G87" s="25">
        <v>2.0</v>
      </c>
      <c r="H87" t="s">
        <v>239</v>
      </c>
      <c r="I87" t="s">
        <v>637</v>
      </c>
      <c r="J87" t="s">
        <v>258</v>
      </c>
      <c r="K87" t="s">
        <v>243</v>
      </c>
      <c r="L87" s="25" t="s">
        <v>244</v>
      </c>
      <c r="M87" t="s">
        <v>245</v>
      </c>
      <c r="N87" t="s">
        <v>245</v>
      </c>
      <c r="O87" s="31" t="s">
        <v>246</v>
      </c>
    </row>
    <row r="88">
      <c r="A88" t="s">
        <v>26</v>
      </c>
      <c r="B88" t="s">
        <v>261</v>
      </c>
      <c r="C88" t="s">
        <v>263</v>
      </c>
      <c r="D88">
        <v>1.0</v>
      </c>
      <c r="E88" t="s">
        <v>268</v>
      </c>
      <c r="F88">
        <v>24.0</v>
      </c>
      <c r="G88" s="25">
        <v>7.0</v>
      </c>
      <c r="H88" t="s">
        <v>239</v>
      </c>
      <c r="I88" t="s">
        <v>637</v>
      </c>
      <c r="J88" t="s">
        <v>258</v>
      </c>
      <c r="K88" t="s">
        <v>243</v>
      </c>
      <c r="L88" s="25" t="s">
        <v>244</v>
      </c>
      <c r="M88" t="s">
        <v>245</v>
      </c>
      <c r="N88" t="s">
        <v>245</v>
      </c>
      <c r="O88" s="31" t="s">
        <v>246</v>
      </c>
    </row>
    <row r="89">
      <c r="A89" t="s">
        <v>26</v>
      </c>
      <c r="B89" t="s">
        <v>261</v>
      </c>
      <c r="C89" t="s">
        <v>263</v>
      </c>
      <c r="D89">
        <v>1.0</v>
      </c>
      <c r="E89" t="s">
        <v>269</v>
      </c>
      <c r="F89">
        <v>24.0</v>
      </c>
      <c r="G89" s="25">
        <v>5.0</v>
      </c>
      <c r="H89" t="s">
        <v>239</v>
      </c>
      <c r="I89" t="s">
        <v>637</v>
      </c>
      <c r="J89" t="s">
        <v>258</v>
      </c>
      <c r="K89" t="s">
        <v>243</v>
      </c>
      <c r="L89" s="25" t="s">
        <v>244</v>
      </c>
      <c r="M89" t="s">
        <v>245</v>
      </c>
      <c r="N89" t="s">
        <v>245</v>
      </c>
      <c r="O89" s="31" t="s">
        <v>246</v>
      </c>
    </row>
    <row r="90">
      <c r="A90" t="s">
        <v>26</v>
      </c>
      <c r="B90" t="s">
        <v>261</v>
      </c>
      <c r="C90" t="s">
        <v>263</v>
      </c>
      <c r="D90">
        <v>1.0</v>
      </c>
      <c r="E90" t="s">
        <v>270</v>
      </c>
      <c r="F90">
        <v>24.0</v>
      </c>
      <c r="G90" s="25">
        <v>5.0</v>
      </c>
      <c r="H90" t="s">
        <v>239</v>
      </c>
      <c r="I90" t="s">
        <v>637</v>
      </c>
      <c r="J90" t="s">
        <v>258</v>
      </c>
      <c r="K90" t="s">
        <v>243</v>
      </c>
      <c r="L90" s="25" t="s">
        <v>244</v>
      </c>
      <c r="M90" t="s">
        <v>245</v>
      </c>
      <c r="N90" t="s">
        <v>245</v>
      </c>
      <c r="O90" s="31" t="s">
        <v>246</v>
      </c>
    </row>
    <row r="91">
      <c r="A91" t="s">
        <v>26</v>
      </c>
      <c r="B91" t="s">
        <v>261</v>
      </c>
      <c r="C91" t="s">
        <v>263</v>
      </c>
      <c r="D91">
        <v>1.0</v>
      </c>
      <c r="E91" t="s">
        <v>271</v>
      </c>
      <c r="F91">
        <v>24.0</v>
      </c>
      <c r="G91" s="25">
        <v>6.0</v>
      </c>
      <c r="H91" t="s">
        <v>239</v>
      </c>
      <c r="I91" t="s">
        <v>637</v>
      </c>
      <c r="J91" t="s">
        <v>258</v>
      </c>
      <c r="K91" t="s">
        <v>243</v>
      </c>
      <c r="L91" s="25" t="s">
        <v>244</v>
      </c>
      <c r="M91" t="s">
        <v>245</v>
      </c>
      <c r="N91" t="s">
        <v>245</v>
      </c>
      <c r="O91" s="31" t="s">
        <v>246</v>
      </c>
    </row>
    <row r="92">
      <c r="A92" t="s">
        <v>26</v>
      </c>
      <c r="B92" t="s">
        <v>261</v>
      </c>
      <c r="C92" t="s">
        <v>263</v>
      </c>
      <c r="D92">
        <v>1.0</v>
      </c>
      <c r="E92" t="s">
        <v>272</v>
      </c>
      <c r="F92">
        <v>24.0</v>
      </c>
      <c r="G92" s="25">
        <v>15.0</v>
      </c>
      <c r="H92" t="s">
        <v>239</v>
      </c>
      <c r="I92" t="s">
        <v>637</v>
      </c>
      <c r="J92" t="s">
        <v>258</v>
      </c>
      <c r="K92" t="s">
        <v>243</v>
      </c>
      <c r="L92" s="25" t="s">
        <v>244</v>
      </c>
      <c r="M92" t="s">
        <v>245</v>
      </c>
      <c r="N92" t="s">
        <v>245</v>
      </c>
      <c r="O92" s="31" t="s">
        <v>246</v>
      </c>
    </row>
    <row r="93">
      <c r="A93" t="s">
        <v>26</v>
      </c>
      <c r="B93" t="s">
        <v>261</v>
      </c>
      <c r="C93" t="s">
        <v>263</v>
      </c>
      <c r="D93">
        <v>1.0</v>
      </c>
      <c r="E93" t="s">
        <v>273</v>
      </c>
      <c r="F93">
        <v>24.0</v>
      </c>
      <c r="G93" s="25">
        <v>19.0</v>
      </c>
      <c r="H93" t="s">
        <v>239</v>
      </c>
      <c r="I93" t="s">
        <v>637</v>
      </c>
      <c r="J93" t="s">
        <v>258</v>
      </c>
      <c r="K93" t="s">
        <v>243</v>
      </c>
      <c r="L93" s="25" t="s">
        <v>244</v>
      </c>
      <c r="M93" t="s">
        <v>245</v>
      </c>
      <c r="N93" t="s">
        <v>245</v>
      </c>
      <c r="O93" s="31" t="s">
        <v>246</v>
      </c>
    </row>
    <row r="94">
      <c r="A94" t="s">
        <v>26</v>
      </c>
      <c r="B94" t="s">
        <v>261</v>
      </c>
      <c r="C94" t="s">
        <v>263</v>
      </c>
      <c r="D94">
        <v>1.0</v>
      </c>
      <c r="E94" t="s">
        <v>274</v>
      </c>
      <c r="F94">
        <v>24.0</v>
      </c>
      <c r="G94" s="25">
        <v>17.0</v>
      </c>
      <c r="H94" t="s">
        <v>239</v>
      </c>
      <c r="I94" t="s">
        <v>637</v>
      </c>
      <c r="J94" t="s">
        <v>258</v>
      </c>
      <c r="K94" t="s">
        <v>243</v>
      </c>
      <c r="L94" s="25" t="s">
        <v>244</v>
      </c>
      <c r="M94" t="s">
        <v>245</v>
      </c>
      <c r="N94" t="s">
        <v>245</v>
      </c>
      <c r="O94" s="31" t="s">
        <v>246</v>
      </c>
    </row>
    <row r="95">
      <c r="A95" t="s">
        <v>26</v>
      </c>
      <c r="B95" t="s">
        <v>261</v>
      </c>
      <c r="C95" t="s">
        <v>263</v>
      </c>
      <c r="D95">
        <v>1.0</v>
      </c>
      <c r="E95" t="s">
        <v>275</v>
      </c>
      <c r="F95">
        <v>24.0</v>
      </c>
      <c r="G95" s="25">
        <v>18.0</v>
      </c>
      <c r="H95" t="s">
        <v>239</v>
      </c>
      <c r="I95" t="s">
        <v>637</v>
      </c>
      <c r="J95" t="s">
        <v>258</v>
      </c>
      <c r="K95" t="s">
        <v>243</v>
      </c>
      <c r="L95" s="25" t="s">
        <v>244</v>
      </c>
      <c r="M95" t="s">
        <v>245</v>
      </c>
      <c r="N95" t="s">
        <v>245</v>
      </c>
      <c r="O95" s="31" t="s">
        <v>246</v>
      </c>
    </row>
    <row r="96">
      <c r="A96" t="s">
        <v>26</v>
      </c>
      <c r="B96" t="s">
        <v>276</v>
      </c>
      <c r="C96" t="s">
        <v>278</v>
      </c>
      <c r="D96">
        <v>1.0</v>
      </c>
      <c r="E96" t="s">
        <v>279</v>
      </c>
      <c r="F96">
        <v>44.0</v>
      </c>
      <c r="G96" s="25">
        <v>34.0</v>
      </c>
      <c r="H96" t="s">
        <v>239</v>
      </c>
      <c r="I96" t="s">
        <v>240</v>
      </c>
      <c r="K96" t="s">
        <v>243</v>
      </c>
      <c r="L96" s="25" t="s">
        <v>244</v>
      </c>
      <c r="M96" t="s">
        <v>245</v>
      </c>
      <c r="N96" t="s">
        <v>245</v>
      </c>
      <c r="O96" s="31" t="s">
        <v>246</v>
      </c>
    </row>
    <row r="97">
      <c r="A97" t="s">
        <v>26</v>
      </c>
      <c r="B97" t="s">
        <v>276</v>
      </c>
      <c r="C97" t="s">
        <v>278</v>
      </c>
      <c r="D97">
        <v>1.0</v>
      </c>
      <c r="E97" t="s">
        <v>282</v>
      </c>
      <c r="F97">
        <v>44.0</v>
      </c>
      <c r="G97" s="25">
        <v>43.0</v>
      </c>
      <c r="H97" t="s">
        <v>239</v>
      </c>
      <c r="I97" t="s">
        <v>240</v>
      </c>
      <c r="K97" t="s">
        <v>243</v>
      </c>
      <c r="L97" s="25" t="s">
        <v>244</v>
      </c>
      <c r="M97" t="s">
        <v>245</v>
      </c>
      <c r="N97" t="s">
        <v>250</v>
      </c>
      <c r="O97" s="31" t="s">
        <v>246</v>
      </c>
    </row>
    <row r="98">
      <c r="A98" t="s">
        <v>26</v>
      </c>
      <c r="B98" t="s">
        <v>276</v>
      </c>
      <c r="C98" t="s">
        <v>278</v>
      </c>
      <c r="D98">
        <v>1.0</v>
      </c>
      <c r="E98" t="s">
        <v>284</v>
      </c>
      <c r="F98">
        <v>42.0</v>
      </c>
      <c r="G98" s="25">
        <v>22.0</v>
      </c>
      <c r="H98" t="s">
        <v>239</v>
      </c>
      <c r="I98" t="s">
        <v>240</v>
      </c>
      <c r="K98" t="s">
        <v>243</v>
      </c>
      <c r="L98" s="25" t="s">
        <v>244</v>
      </c>
      <c r="M98" t="s">
        <v>245</v>
      </c>
      <c r="N98" t="s">
        <v>250</v>
      </c>
      <c r="O98" s="31" t="s">
        <v>246</v>
      </c>
    </row>
    <row r="99">
      <c r="A99" t="s">
        <v>26</v>
      </c>
      <c r="B99" t="s">
        <v>276</v>
      </c>
      <c r="C99" t="s">
        <v>278</v>
      </c>
      <c r="D99">
        <v>2.0</v>
      </c>
      <c r="E99" t="s">
        <v>286</v>
      </c>
      <c r="F99">
        <v>45.0</v>
      </c>
      <c r="G99" s="25">
        <v>37.0</v>
      </c>
      <c r="H99" t="s">
        <v>239</v>
      </c>
      <c r="I99" t="s">
        <v>240</v>
      </c>
      <c r="K99" t="s">
        <v>243</v>
      </c>
      <c r="L99" s="25" t="s">
        <v>244</v>
      </c>
      <c r="M99" t="s">
        <v>245</v>
      </c>
      <c r="N99" t="s">
        <v>245</v>
      </c>
      <c r="O99" s="31" t="s">
        <v>246</v>
      </c>
    </row>
    <row r="100">
      <c r="A100" t="s">
        <v>26</v>
      </c>
      <c r="B100" t="s">
        <v>276</v>
      </c>
      <c r="C100" t="s">
        <v>278</v>
      </c>
      <c r="D100">
        <v>2.0</v>
      </c>
      <c r="E100" t="s">
        <v>288</v>
      </c>
      <c r="F100">
        <v>45.0</v>
      </c>
      <c r="G100" s="25">
        <v>40.0</v>
      </c>
      <c r="H100" t="s">
        <v>239</v>
      </c>
      <c r="I100" t="s">
        <v>240</v>
      </c>
      <c r="K100" t="s">
        <v>243</v>
      </c>
      <c r="L100" s="25" t="s">
        <v>244</v>
      </c>
      <c r="M100" t="s">
        <v>245</v>
      </c>
      <c r="N100" t="s">
        <v>245</v>
      </c>
      <c r="O100" s="31" t="s">
        <v>246</v>
      </c>
    </row>
    <row r="101">
      <c r="A101" t="s">
        <v>26</v>
      </c>
      <c r="B101" t="s">
        <v>276</v>
      </c>
      <c r="C101" t="s">
        <v>278</v>
      </c>
      <c r="D101">
        <v>2.0</v>
      </c>
      <c r="E101" t="s">
        <v>290</v>
      </c>
      <c r="F101">
        <v>45.0</v>
      </c>
      <c r="G101" s="25">
        <v>26.0</v>
      </c>
      <c r="H101" t="s">
        <v>239</v>
      </c>
      <c r="I101" t="s">
        <v>240</v>
      </c>
      <c r="K101" t="s">
        <v>243</v>
      </c>
      <c r="L101" s="25" t="s">
        <v>244</v>
      </c>
      <c r="M101" t="s">
        <v>245</v>
      </c>
      <c r="N101" t="s">
        <v>245</v>
      </c>
      <c r="O101" s="31" t="s">
        <v>246</v>
      </c>
    </row>
    <row r="102">
      <c r="A102" t="s">
        <v>26</v>
      </c>
      <c r="B102" t="s">
        <v>276</v>
      </c>
      <c r="C102" t="s">
        <v>278</v>
      </c>
      <c r="D102">
        <v>3.0</v>
      </c>
      <c r="E102" t="s">
        <v>292</v>
      </c>
      <c r="F102">
        <v>12.0</v>
      </c>
      <c r="G102" s="25">
        <v>11.0</v>
      </c>
      <c r="H102" t="s">
        <v>638</v>
      </c>
      <c r="I102" t="s">
        <v>240</v>
      </c>
      <c r="K102" t="s">
        <v>243</v>
      </c>
      <c r="L102" s="25" t="s">
        <v>244</v>
      </c>
      <c r="M102" t="s">
        <v>245</v>
      </c>
      <c r="N102" t="s">
        <v>245</v>
      </c>
      <c r="O102" s="31" t="s">
        <v>246</v>
      </c>
    </row>
    <row r="103">
      <c r="A103" t="s">
        <v>26</v>
      </c>
      <c r="B103" t="s">
        <v>276</v>
      </c>
      <c r="C103" t="s">
        <v>278</v>
      </c>
      <c r="D103">
        <v>3.0</v>
      </c>
      <c r="E103" t="s">
        <v>294</v>
      </c>
      <c r="F103">
        <v>19.0</v>
      </c>
      <c r="G103" s="25">
        <v>17.0</v>
      </c>
      <c r="H103" t="s">
        <v>639</v>
      </c>
      <c r="I103" t="s">
        <v>240</v>
      </c>
      <c r="K103" t="s">
        <v>243</v>
      </c>
      <c r="L103" s="25" t="s">
        <v>244</v>
      </c>
      <c r="M103" t="s">
        <v>245</v>
      </c>
      <c r="N103" t="s">
        <v>245</v>
      </c>
      <c r="O103" s="31" t="s">
        <v>295</v>
      </c>
    </row>
    <row r="104">
      <c r="A104" t="s">
        <v>26</v>
      </c>
      <c r="B104" t="s">
        <v>276</v>
      </c>
      <c r="C104" t="s">
        <v>278</v>
      </c>
      <c r="D104">
        <v>3.0</v>
      </c>
      <c r="E104" t="s">
        <v>297</v>
      </c>
      <c r="F104">
        <v>12.0</v>
      </c>
      <c r="G104" s="25">
        <v>12.0</v>
      </c>
      <c r="H104" t="s">
        <v>638</v>
      </c>
      <c r="I104" t="s">
        <v>240</v>
      </c>
      <c r="K104" t="s">
        <v>243</v>
      </c>
      <c r="L104" s="25" t="s">
        <v>244</v>
      </c>
      <c r="M104" t="s">
        <v>245</v>
      </c>
      <c r="N104" t="s">
        <v>245</v>
      </c>
      <c r="O104" s="31" t="s">
        <v>246</v>
      </c>
    </row>
    <row r="105">
      <c r="A105" t="s">
        <v>26</v>
      </c>
      <c r="B105" t="s">
        <v>276</v>
      </c>
      <c r="C105" t="s">
        <v>278</v>
      </c>
      <c r="D105">
        <v>3.0</v>
      </c>
      <c r="E105" t="s">
        <v>299</v>
      </c>
      <c r="F105">
        <v>13.0</v>
      </c>
      <c r="G105" s="25">
        <v>13.0</v>
      </c>
      <c r="H105" t="s">
        <v>639</v>
      </c>
      <c r="I105" t="s">
        <v>240</v>
      </c>
      <c r="K105" t="s">
        <v>243</v>
      </c>
      <c r="L105" s="25" t="s">
        <v>244</v>
      </c>
      <c r="M105" t="s">
        <v>245</v>
      </c>
      <c r="N105" t="s">
        <v>245</v>
      </c>
      <c r="O105" s="31" t="s">
        <v>295</v>
      </c>
    </row>
    <row r="106">
      <c r="A106" t="s">
        <v>26</v>
      </c>
      <c r="B106" t="s">
        <v>276</v>
      </c>
      <c r="C106" t="s">
        <v>278</v>
      </c>
      <c r="D106">
        <v>3.0</v>
      </c>
      <c r="E106" t="s">
        <v>301</v>
      </c>
      <c r="F106">
        <v>17.0</v>
      </c>
      <c r="G106" s="25">
        <v>11.0</v>
      </c>
      <c r="H106" t="s">
        <v>638</v>
      </c>
      <c r="I106" t="s">
        <v>240</v>
      </c>
      <c r="K106" t="s">
        <v>243</v>
      </c>
      <c r="L106" s="25" t="s">
        <v>244</v>
      </c>
      <c r="M106" t="s">
        <v>245</v>
      </c>
      <c r="N106" t="s">
        <v>245</v>
      </c>
      <c r="O106" s="31" t="s">
        <v>246</v>
      </c>
    </row>
    <row r="107">
      <c r="A107" t="s">
        <v>26</v>
      </c>
      <c r="B107" t="s">
        <v>276</v>
      </c>
      <c r="C107" t="s">
        <v>278</v>
      </c>
      <c r="D107">
        <v>3.0</v>
      </c>
      <c r="E107" t="s">
        <v>303</v>
      </c>
      <c r="F107">
        <v>17.0</v>
      </c>
      <c r="G107" s="25">
        <v>7.0</v>
      </c>
      <c r="H107" t="s">
        <v>639</v>
      </c>
      <c r="I107" t="s">
        <v>240</v>
      </c>
      <c r="K107" t="s">
        <v>243</v>
      </c>
      <c r="L107" s="25" t="s">
        <v>244</v>
      </c>
      <c r="M107" t="s">
        <v>245</v>
      </c>
      <c r="N107" t="s">
        <v>245</v>
      </c>
      <c r="O107" s="31" t="s">
        <v>295</v>
      </c>
    </row>
    <row r="108">
      <c r="A108" t="s">
        <v>26</v>
      </c>
      <c r="B108" t="s">
        <v>276</v>
      </c>
      <c r="C108" t="s">
        <v>278</v>
      </c>
      <c r="D108">
        <v>4.0</v>
      </c>
      <c r="E108" t="s">
        <v>305</v>
      </c>
      <c r="F108">
        <v>24.0</v>
      </c>
      <c r="G108" s="25">
        <v>16.0</v>
      </c>
      <c r="H108" t="s">
        <v>239</v>
      </c>
      <c r="I108" t="s">
        <v>240</v>
      </c>
      <c r="K108" t="s">
        <v>243</v>
      </c>
      <c r="L108" s="25" t="s">
        <v>244</v>
      </c>
      <c r="M108" t="s">
        <v>245</v>
      </c>
      <c r="N108" t="s">
        <v>245</v>
      </c>
      <c r="O108" s="31" t="s">
        <v>295</v>
      </c>
    </row>
    <row r="109">
      <c r="A109" t="s">
        <v>26</v>
      </c>
      <c r="B109" t="s">
        <v>276</v>
      </c>
      <c r="C109" t="s">
        <v>278</v>
      </c>
      <c r="D109">
        <v>4.0</v>
      </c>
      <c r="E109" t="s">
        <v>307</v>
      </c>
      <c r="F109">
        <v>24.0</v>
      </c>
      <c r="G109" s="25">
        <v>15.0</v>
      </c>
      <c r="H109" t="s">
        <v>239</v>
      </c>
      <c r="I109" t="s">
        <v>240</v>
      </c>
      <c r="K109" t="s">
        <v>243</v>
      </c>
      <c r="L109" s="25" t="s">
        <v>244</v>
      </c>
      <c r="M109" t="s">
        <v>245</v>
      </c>
      <c r="N109" t="s">
        <v>245</v>
      </c>
      <c r="O109" s="31" t="s">
        <v>295</v>
      </c>
    </row>
    <row r="110">
      <c r="A110" t="s">
        <v>26</v>
      </c>
      <c r="B110" t="s">
        <v>308</v>
      </c>
      <c r="C110" t="s">
        <v>310</v>
      </c>
      <c r="D110">
        <v>1.0</v>
      </c>
      <c r="E110" t="s">
        <v>311</v>
      </c>
      <c r="F110">
        <v>16.0</v>
      </c>
      <c r="G110" s="60">
        <v>5.0</v>
      </c>
      <c r="H110" s="25" t="s">
        <v>312</v>
      </c>
      <c r="I110" t="s">
        <v>313</v>
      </c>
      <c r="J110" t="s">
        <v>314</v>
      </c>
      <c r="K110" t="s">
        <v>243</v>
      </c>
      <c r="L110" s="25" t="s">
        <v>244</v>
      </c>
      <c r="M110" t="s">
        <v>250</v>
      </c>
      <c r="N110" t="s">
        <v>250</v>
      </c>
      <c r="O110" s="25" t="s">
        <v>246</v>
      </c>
    </row>
    <row r="111">
      <c r="A111" t="s">
        <v>26</v>
      </c>
      <c r="B111" t="s">
        <v>308</v>
      </c>
      <c r="C111" t="s">
        <v>310</v>
      </c>
      <c r="D111">
        <v>1.0</v>
      </c>
      <c r="E111" t="s">
        <v>315</v>
      </c>
      <c r="F111">
        <v>14.0</v>
      </c>
      <c r="G111" s="25">
        <v>6.0</v>
      </c>
      <c r="H111" s="25" t="s">
        <v>312</v>
      </c>
      <c r="I111" t="s">
        <v>313</v>
      </c>
      <c r="J111" t="s">
        <v>314</v>
      </c>
      <c r="K111" t="s">
        <v>243</v>
      </c>
      <c r="L111" s="25" t="s">
        <v>244</v>
      </c>
      <c r="M111" t="s">
        <v>250</v>
      </c>
      <c r="N111" t="s">
        <v>250</v>
      </c>
      <c r="O111" s="25" t="s">
        <v>246</v>
      </c>
    </row>
    <row r="112">
      <c r="A112" t="s">
        <v>26</v>
      </c>
      <c r="B112" t="s">
        <v>308</v>
      </c>
      <c r="C112" t="s">
        <v>310</v>
      </c>
      <c r="D112">
        <v>1.0</v>
      </c>
      <c r="E112" t="s">
        <v>316</v>
      </c>
      <c r="F112">
        <v>15.0</v>
      </c>
      <c r="G112" s="25">
        <v>5.0</v>
      </c>
      <c r="H112" s="25" t="s">
        <v>312</v>
      </c>
      <c r="I112" t="s">
        <v>313</v>
      </c>
      <c r="J112" t="s">
        <v>314</v>
      </c>
      <c r="K112" t="s">
        <v>243</v>
      </c>
      <c r="L112" s="25" t="s">
        <v>244</v>
      </c>
      <c r="M112" t="s">
        <v>250</v>
      </c>
      <c r="N112" t="s">
        <v>250</v>
      </c>
      <c r="O112" s="25" t="s">
        <v>246</v>
      </c>
    </row>
    <row r="113">
      <c r="A113" t="s">
        <v>26</v>
      </c>
      <c r="B113" t="s">
        <v>308</v>
      </c>
      <c r="C113" t="s">
        <v>310</v>
      </c>
      <c r="D113">
        <v>1.0</v>
      </c>
      <c r="E113" t="s">
        <v>317</v>
      </c>
      <c r="F113">
        <v>15.0</v>
      </c>
      <c r="G113" s="25">
        <v>4.0</v>
      </c>
      <c r="H113" s="25" t="s">
        <v>312</v>
      </c>
      <c r="I113" t="s">
        <v>313</v>
      </c>
      <c r="J113" t="s">
        <v>314</v>
      </c>
      <c r="K113" t="s">
        <v>243</v>
      </c>
      <c r="L113" s="25" t="s">
        <v>244</v>
      </c>
      <c r="M113" t="s">
        <v>250</v>
      </c>
      <c r="N113" t="s">
        <v>250</v>
      </c>
      <c r="O113" s="25" t="s">
        <v>246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33" t="s">
        <v>0</v>
      </c>
      <c r="B1" s="133" t="s">
        <v>1</v>
      </c>
      <c r="C1" s="133" t="s">
        <v>5</v>
      </c>
      <c r="D1" s="134" t="s">
        <v>640</v>
      </c>
      <c r="E1" s="133" t="s">
        <v>7</v>
      </c>
      <c r="F1" s="133" t="s">
        <v>8</v>
      </c>
      <c r="G1" s="133" t="s">
        <v>12</v>
      </c>
      <c r="H1" s="133" t="s">
        <v>13</v>
      </c>
      <c r="I1" s="133" t="s">
        <v>14</v>
      </c>
      <c r="J1" s="133" t="s">
        <v>16</v>
      </c>
      <c r="K1" s="133" t="s">
        <v>18</v>
      </c>
      <c r="L1" s="133" t="s">
        <v>617</v>
      </c>
      <c r="M1" s="133" t="s">
        <v>20</v>
      </c>
      <c r="N1" s="135" t="s">
        <v>641</v>
      </c>
      <c r="O1" s="133" t="s">
        <v>9</v>
      </c>
      <c r="P1" s="133" t="s">
        <v>10</v>
      </c>
      <c r="Q1" s="133" t="s">
        <v>642</v>
      </c>
      <c r="R1" s="133" t="s">
        <v>643</v>
      </c>
      <c r="S1" s="133" t="s">
        <v>644</v>
      </c>
    </row>
    <row r="2">
      <c r="A2" t="s">
        <v>318</v>
      </c>
      <c r="B2" t="s">
        <v>319</v>
      </c>
      <c r="C2" t="s">
        <v>321</v>
      </c>
      <c r="D2" s="136" t="s">
        <v>645</v>
      </c>
      <c r="E2">
        <v>1.0</v>
      </c>
      <c r="F2" t="s">
        <v>322</v>
      </c>
      <c r="G2" t="s">
        <v>357</v>
      </c>
      <c r="H2" t="s">
        <v>240</v>
      </c>
      <c r="I2" t="s">
        <v>258</v>
      </c>
      <c r="J2" t="s">
        <v>450</v>
      </c>
      <c r="K2" t="s">
        <v>244</v>
      </c>
      <c r="L2" t="s">
        <v>245</v>
      </c>
      <c r="M2" t="s">
        <v>250</v>
      </c>
      <c r="N2" t="s">
        <v>246</v>
      </c>
      <c r="O2">
        <v>45.0</v>
      </c>
      <c r="P2">
        <v>38.0</v>
      </c>
      <c r="Q2">
        <v>0.844444444444444</v>
      </c>
      <c r="R2">
        <v>0.00291906721536351</v>
      </c>
      <c r="S2" t="s">
        <v>646</v>
      </c>
    </row>
    <row r="3">
      <c r="A3" t="s">
        <v>318</v>
      </c>
      <c r="B3" t="s">
        <v>319</v>
      </c>
      <c r="C3" t="s">
        <v>321</v>
      </c>
      <c r="D3" s="136" t="s">
        <v>645</v>
      </c>
      <c r="E3">
        <v>1.0</v>
      </c>
      <c r="F3" t="s">
        <v>323</v>
      </c>
      <c r="G3" t="s">
        <v>357</v>
      </c>
      <c r="H3" t="s">
        <v>240</v>
      </c>
      <c r="I3" t="s">
        <v>258</v>
      </c>
      <c r="J3" t="s">
        <v>450</v>
      </c>
      <c r="K3" t="s">
        <v>244</v>
      </c>
      <c r="L3" t="s">
        <v>245</v>
      </c>
      <c r="M3" t="s">
        <v>250</v>
      </c>
      <c r="N3" t="s">
        <v>246</v>
      </c>
      <c r="O3">
        <v>45.0</v>
      </c>
      <c r="P3">
        <v>36.0</v>
      </c>
      <c r="Q3">
        <v>0.8</v>
      </c>
      <c r="R3">
        <v>0.00355555555555555</v>
      </c>
      <c r="S3" t="s">
        <v>646</v>
      </c>
    </row>
    <row r="4">
      <c r="A4" t="s">
        <v>318</v>
      </c>
      <c r="B4" t="s">
        <v>319</v>
      </c>
      <c r="C4" t="s">
        <v>321</v>
      </c>
      <c r="D4" s="136" t="s">
        <v>645</v>
      </c>
      <c r="E4">
        <v>2.0</v>
      </c>
      <c r="F4" t="s">
        <v>322</v>
      </c>
      <c r="G4" t="s">
        <v>357</v>
      </c>
      <c r="H4" t="s">
        <v>240</v>
      </c>
      <c r="I4" t="s">
        <v>258</v>
      </c>
      <c r="J4" t="s">
        <v>450</v>
      </c>
      <c r="K4" t="s">
        <v>244</v>
      </c>
      <c r="L4" t="s">
        <v>245</v>
      </c>
      <c r="M4" t="s">
        <v>250</v>
      </c>
      <c r="N4" t="s">
        <v>246</v>
      </c>
      <c r="O4">
        <v>29.0</v>
      </c>
      <c r="P4">
        <v>29.0</v>
      </c>
      <c r="Q4">
        <v>1.0</v>
      </c>
      <c r="R4">
        <v>0.0</v>
      </c>
      <c r="S4" t="s">
        <v>646</v>
      </c>
    </row>
    <row r="5">
      <c r="A5" t="s">
        <v>318</v>
      </c>
      <c r="B5" t="s">
        <v>319</v>
      </c>
      <c r="C5" t="s">
        <v>321</v>
      </c>
      <c r="D5" s="136" t="s">
        <v>645</v>
      </c>
      <c r="E5">
        <v>2.0</v>
      </c>
      <c r="F5" t="s">
        <v>323</v>
      </c>
      <c r="G5" t="s">
        <v>357</v>
      </c>
      <c r="H5" t="s">
        <v>240</v>
      </c>
      <c r="I5" t="s">
        <v>258</v>
      </c>
      <c r="J5" t="s">
        <v>450</v>
      </c>
      <c r="K5" t="s">
        <v>244</v>
      </c>
      <c r="L5" t="s">
        <v>245</v>
      </c>
      <c r="M5" t="s">
        <v>250</v>
      </c>
      <c r="N5" t="s">
        <v>246</v>
      </c>
      <c r="O5">
        <v>28.0</v>
      </c>
      <c r="P5">
        <v>25.0</v>
      </c>
      <c r="Q5">
        <v>0.892857142857143</v>
      </c>
      <c r="R5">
        <v>0.00341654518950437</v>
      </c>
      <c r="S5" t="s">
        <v>646</v>
      </c>
    </row>
    <row r="6">
      <c r="A6" t="s">
        <v>318</v>
      </c>
      <c r="B6" t="s">
        <v>319</v>
      </c>
      <c r="C6" t="s">
        <v>321</v>
      </c>
      <c r="D6" s="136" t="s">
        <v>645</v>
      </c>
      <c r="E6">
        <v>3.0</v>
      </c>
      <c r="F6" t="s">
        <v>322</v>
      </c>
      <c r="G6" t="s">
        <v>357</v>
      </c>
      <c r="H6" t="s">
        <v>240</v>
      </c>
      <c r="I6" t="s">
        <v>258</v>
      </c>
      <c r="J6" t="s">
        <v>450</v>
      </c>
      <c r="K6" t="s">
        <v>324</v>
      </c>
      <c r="L6" t="s">
        <v>245</v>
      </c>
      <c r="M6" t="s">
        <v>250</v>
      </c>
      <c r="N6" t="s">
        <v>246</v>
      </c>
      <c r="O6">
        <v>92.0</v>
      </c>
      <c r="P6">
        <v>90.0</v>
      </c>
      <c r="Q6">
        <v>0.978260869565217</v>
      </c>
      <c r="R6">
        <v>2.31158050464371E-4</v>
      </c>
      <c r="S6" t="s">
        <v>646</v>
      </c>
    </row>
    <row r="7">
      <c r="A7" t="s">
        <v>318</v>
      </c>
      <c r="B7" t="s">
        <v>319</v>
      </c>
      <c r="C7" t="s">
        <v>321</v>
      </c>
      <c r="D7" s="136" t="s">
        <v>645</v>
      </c>
      <c r="E7">
        <v>3.0</v>
      </c>
      <c r="F7" t="s">
        <v>323</v>
      </c>
      <c r="G7" t="s">
        <v>357</v>
      </c>
      <c r="H7" t="s">
        <v>240</v>
      </c>
      <c r="I7" t="s">
        <v>258</v>
      </c>
      <c r="J7" t="s">
        <v>450</v>
      </c>
      <c r="K7" t="s">
        <v>324</v>
      </c>
      <c r="L7" t="s">
        <v>245</v>
      </c>
      <c r="M7" t="s">
        <v>250</v>
      </c>
      <c r="N7" t="s">
        <v>246</v>
      </c>
      <c r="O7">
        <v>60.0</v>
      </c>
      <c r="P7">
        <v>60.0</v>
      </c>
      <c r="Q7">
        <v>1.0</v>
      </c>
      <c r="R7">
        <v>0.0</v>
      </c>
      <c r="S7" t="s">
        <v>646</v>
      </c>
    </row>
    <row r="8">
      <c r="A8" t="s">
        <v>115</v>
      </c>
      <c r="B8" t="s">
        <v>405</v>
      </c>
      <c r="C8" t="s">
        <v>407</v>
      </c>
      <c r="D8" s="136" t="s">
        <v>647</v>
      </c>
      <c r="E8">
        <v>1.0</v>
      </c>
      <c r="F8" t="s">
        <v>409</v>
      </c>
      <c r="G8" t="s">
        <v>357</v>
      </c>
      <c r="H8" t="s">
        <v>240</v>
      </c>
      <c r="I8" t="s">
        <v>258</v>
      </c>
      <c r="J8" t="s">
        <v>243</v>
      </c>
      <c r="K8" t="s">
        <v>410</v>
      </c>
      <c r="L8" t="s">
        <v>250</v>
      </c>
      <c r="M8" t="s">
        <v>245</v>
      </c>
      <c r="N8" t="s">
        <v>246</v>
      </c>
      <c r="O8">
        <v>154.0</v>
      </c>
      <c r="P8">
        <v>73.0</v>
      </c>
      <c r="Q8">
        <v>0.474025974025974</v>
      </c>
      <c r="R8">
        <v>0.0016189957790565</v>
      </c>
      <c r="S8" t="s">
        <v>646</v>
      </c>
    </row>
    <row r="9">
      <c r="A9" t="s">
        <v>115</v>
      </c>
      <c r="B9" t="s">
        <v>405</v>
      </c>
      <c r="C9" t="s">
        <v>407</v>
      </c>
      <c r="D9" s="136" t="s">
        <v>647</v>
      </c>
      <c r="E9">
        <v>1.0</v>
      </c>
      <c r="F9" t="s">
        <v>411</v>
      </c>
      <c r="G9" t="s">
        <v>357</v>
      </c>
      <c r="H9" t="s">
        <v>240</v>
      </c>
      <c r="I9" t="s">
        <v>258</v>
      </c>
      <c r="J9" t="s">
        <v>243</v>
      </c>
      <c r="K9" t="s">
        <v>410</v>
      </c>
      <c r="L9" t="s">
        <v>250</v>
      </c>
      <c r="M9" t="s">
        <v>245</v>
      </c>
      <c r="N9" t="s">
        <v>246</v>
      </c>
      <c r="O9">
        <v>261.0</v>
      </c>
      <c r="P9">
        <v>184.0</v>
      </c>
      <c r="Q9">
        <v>0.704980842911877</v>
      </c>
      <c r="R9">
        <v>7.9686917256374E-4</v>
      </c>
      <c r="S9" t="s">
        <v>646</v>
      </c>
    </row>
    <row r="10">
      <c r="A10" t="s">
        <v>115</v>
      </c>
      <c r="B10" t="s">
        <v>405</v>
      </c>
      <c r="C10" t="s">
        <v>407</v>
      </c>
      <c r="D10" s="136" t="s">
        <v>647</v>
      </c>
      <c r="E10">
        <v>1.0</v>
      </c>
      <c r="F10" t="s">
        <v>412</v>
      </c>
      <c r="G10" t="s">
        <v>357</v>
      </c>
      <c r="H10" t="s">
        <v>240</v>
      </c>
      <c r="I10" t="s">
        <v>258</v>
      </c>
      <c r="J10" t="s">
        <v>243</v>
      </c>
      <c r="K10" t="s">
        <v>410</v>
      </c>
      <c r="L10" t="s">
        <v>250</v>
      </c>
      <c r="M10" t="s">
        <v>245</v>
      </c>
      <c r="N10" t="s">
        <v>246</v>
      </c>
      <c r="O10">
        <v>207.0</v>
      </c>
      <c r="P10">
        <v>128.0</v>
      </c>
      <c r="Q10">
        <v>0.618357487922705</v>
      </c>
      <c r="R10">
        <v>0.00114005557996438</v>
      </c>
      <c r="S10" t="s">
        <v>646</v>
      </c>
    </row>
    <row r="11">
      <c r="A11" t="s">
        <v>115</v>
      </c>
      <c r="B11" t="s">
        <v>405</v>
      </c>
      <c r="C11" t="s">
        <v>407</v>
      </c>
      <c r="D11" s="136" t="s">
        <v>647</v>
      </c>
      <c r="E11">
        <v>1.0</v>
      </c>
      <c r="F11" t="s">
        <v>413</v>
      </c>
      <c r="G11" t="s">
        <v>357</v>
      </c>
      <c r="H11" t="s">
        <v>240</v>
      </c>
      <c r="I11" t="s">
        <v>258</v>
      </c>
      <c r="J11" t="s">
        <v>243</v>
      </c>
      <c r="K11" t="s">
        <v>410</v>
      </c>
      <c r="L11" t="s">
        <v>250</v>
      </c>
      <c r="M11" t="s">
        <v>245</v>
      </c>
      <c r="N11" t="s">
        <v>246</v>
      </c>
      <c r="O11">
        <v>208.0</v>
      </c>
      <c r="P11">
        <v>129.0</v>
      </c>
      <c r="Q11">
        <v>0.620192307692308</v>
      </c>
      <c r="R11">
        <v>0.00113247023640191</v>
      </c>
      <c r="S11" t="s">
        <v>646</v>
      </c>
    </row>
    <row r="12">
      <c r="A12" t="s">
        <v>115</v>
      </c>
      <c r="B12" t="s">
        <v>405</v>
      </c>
      <c r="C12" t="s">
        <v>407</v>
      </c>
      <c r="D12" s="136" t="s">
        <v>647</v>
      </c>
      <c r="E12">
        <v>2.0</v>
      </c>
      <c r="F12" t="s">
        <v>409</v>
      </c>
      <c r="G12" t="s">
        <v>357</v>
      </c>
      <c r="H12" t="s">
        <v>240</v>
      </c>
      <c r="I12" t="s">
        <v>258</v>
      </c>
      <c r="J12" t="s">
        <v>243</v>
      </c>
      <c r="K12" t="s">
        <v>336</v>
      </c>
      <c r="L12" t="s">
        <v>250</v>
      </c>
      <c r="M12" t="s">
        <v>245</v>
      </c>
      <c r="N12" t="s">
        <v>246</v>
      </c>
      <c r="O12">
        <v>45.0</v>
      </c>
      <c r="P12">
        <v>16.0</v>
      </c>
      <c r="Q12">
        <v>0.355555555555556</v>
      </c>
      <c r="R12">
        <v>0.00509190672153635</v>
      </c>
      <c r="S12" t="s">
        <v>646</v>
      </c>
    </row>
    <row r="13">
      <c r="A13" t="s">
        <v>115</v>
      </c>
      <c r="B13" t="s">
        <v>405</v>
      </c>
      <c r="C13" t="s">
        <v>407</v>
      </c>
      <c r="D13" s="136" t="s">
        <v>647</v>
      </c>
      <c r="E13">
        <v>2.0</v>
      </c>
      <c r="F13" t="s">
        <v>411</v>
      </c>
      <c r="G13" t="s">
        <v>357</v>
      </c>
      <c r="H13" t="s">
        <v>240</v>
      </c>
      <c r="I13" t="s">
        <v>258</v>
      </c>
      <c r="J13" t="s">
        <v>243</v>
      </c>
      <c r="K13" t="s">
        <v>336</v>
      </c>
      <c r="L13" t="s">
        <v>250</v>
      </c>
      <c r="M13" t="s">
        <v>245</v>
      </c>
      <c r="N13" t="s">
        <v>246</v>
      </c>
      <c r="O13">
        <v>66.0</v>
      </c>
      <c r="P13">
        <v>46.0</v>
      </c>
      <c r="Q13">
        <v>0.696969696969697</v>
      </c>
      <c r="R13">
        <v>0.00320004452235857</v>
      </c>
      <c r="S13" t="s">
        <v>646</v>
      </c>
    </row>
    <row r="14">
      <c r="A14" t="s">
        <v>115</v>
      </c>
      <c r="B14" t="s">
        <v>405</v>
      </c>
      <c r="C14" t="s">
        <v>407</v>
      </c>
      <c r="D14" s="136" t="s">
        <v>647</v>
      </c>
      <c r="E14">
        <v>2.0</v>
      </c>
      <c r="F14" t="s">
        <v>412</v>
      </c>
      <c r="G14" t="s">
        <v>357</v>
      </c>
      <c r="H14" t="s">
        <v>240</v>
      </c>
      <c r="I14" t="s">
        <v>258</v>
      </c>
      <c r="J14" t="s">
        <v>243</v>
      </c>
      <c r="K14" t="s">
        <v>336</v>
      </c>
      <c r="L14" t="s">
        <v>250</v>
      </c>
      <c r="M14" t="s">
        <v>245</v>
      </c>
      <c r="N14" t="s">
        <v>246</v>
      </c>
      <c r="O14">
        <v>55.0</v>
      </c>
      <c r="P14">
        <v>38.0</v>
      </c>
      <c r="Q14">
        <v>0.690909090909091</v>
      </c>
      <c r="R14">
        <v>0.00388279489105935</v>
      </c>
      <c r="S14" t="s">
        <v>646</v>
      </c>
    </row>
    <row r="15">
      <c r="A15" t="s">
        <v>115</v>
      </c>
      <c r="B15" t="s">
        <v>405</v>
      </c>
      <c r="C15" t="s">
        <v>407</v>
      </c>
      <c r="D15" s="136" t="s">
        <v>647</v>
      </c>
      <c r="E15">
        <v>2.0</v>
      </c>
      <c r="F15" t="s">
        <v>413</v>
      </c>
      <c r="G15" t="s">
        <v>357</v>
      </c>
      <c r="H15" t="s">
        <v>240</v>
      </c>
      <c r="I15" t="s">
        <v>258</v>
      </c>
      <c r="J15" t="s">
        <v>243</v>
      </c>
      <c r="K15" t="s">
        <v>336</v>
      </c>
      <c r="L15" t="s">
        <v>250</v>
      </c>
      <c r="M15" t="s">
        <v>245</v>
      </c>
      <c r="N15" t="s">
        <v>246</v>
      </c>
      <c r="O15">
        <v>56.0</v>
      </c>
      <c r="P15">
        <v>24.0</v>
      </c>
      <c r="Q15">
        <v>0.428571428571429</v>
      </c>
      <c r="R15">
        <v>0.0043731778425656</v>
      </c>
      <c r="S15" t="s">
        <v>646</v>
      </c>
    </row>
    <row r="16">
      <c r="A16" t="s">
        <v>115</v>
      </c>
      <c r="B16" t="s">
        <v>405</v>
      </c>
      <c r="C16" t="s">
        <v>407</v>
      </c>
      <c r="D16" s="136" t="s">
        <v>647</v>
      </c>
      <c r="E16">
        <v>3.0</v>
      </c>
      <c r="F16" t="s">
        <v>409</v>
      </c>
      <c r="G16" t="s">
        <v>357</v>
      </c>
      <c r="H16" t="s">
        <v>240</v>
      </c>
      <c r="I16" t="s">
        <v>258</v>
      </c>
      <c r="J16" t="s">
        <v>243</v>
      </c>
      <c r="K16" t="s">
        <v>244</v>
      </c>
      <c r="L16" t="s">
        <v>250</v>
      </c>
      <c r="M16" t="s">
        <v>245</v>
      </c>
      <c r="N16" t="s">
        <v>295</v>
      </c>
      <c r="O16">
        <v>249.0</v>
      </c>
      <c r="P16">
        <v>104.0</v>
      </c>
      <c r="Q16">
        <v>0.417670682730924</v>
      </c>
      <c r="R16">
        <v>9.76794712923726E-4</v>
      </c>
      <c r="S16" t="s">
        <v>646</v>
      </c>
    </row>
    <row r="17">
      <c r="A17" t="s">
        <v>115</v>
      </c>
      <c r="B17" t="s">
        <v>405</v>
      </c>
      <c r="C17" t="s">
        <v>407</v>
      </c>
      <c r="D17" s="136" t="s">
        <v>647</v>
      </c>
      <c r="E17">
        <v>3.0</v>
      </c>
      <c r="F17" t="s">
        <v>411</v>
      </c>
      <c r="G17" t="s">
        <v>357</v>
      </c>
      <c r="H17" t="s">
        <v>240</v>
      </c>
      <c r="I17" t="s">
        <v>258</v>
      </c>
      <c r="J17" t="s">
        <v>243</v>
      </c>
      <c r="K17" t="s">
        <v>244</v>
      </c>
      <c r="L17" t="s">
        <v>250</v>
      </c>
      <c r="M17" t="s">
        <v>245</v>
      </c>
      <c r="N17" t="s">
        <v>295</v>
      </c>
      <c r="O17">
        <v>112.0</v>
      </c>
      <c r="P17">
        <v>69.0</v>
      </c>
      <c r="Q17">
        <v>0.616071428571429</v>
      </c>
      <c r="R17">
        <v>0.00211185199526239</v>
      </c>
      <c r="S17" t="s">
        <v>646</v>
      </c>
    </row>
    <row r="18">
      <c r="A18" t="s">
        <v>115</v>
      </c>
      <c r="B18" t="s">
        <v>405</v>
      </c>
      <c r="C18" t="s">
        <v>407</v>
      </c>
      <c r="D18" s="136" t="s">
        <v>647</v>
      </c>
      <c r="E18">
        <v>3.0</v>
      </c>
      <c r="F18" t="s">
        <v>412</v>
      </c>
      <c r="G18" t="s">
        <v>357</v>
      </c>
      <c r="H18" t="s">
        <v>240</v>
      </c>
      <c r="I18" t="s">
        <v>258</v>
      </c>
      <c r="J18" t="s">
        <v>243</v>
      </c>
      <c r="K18" t="s">
        <v>244</v>
      </c>
      <c r="L18" t="s">
        <v>250</v>
      </c>
      <c r="M18" t="s">
        <v>245</v>
      </c>
      <c r="N18" t="s">
        <v>295</v>
      </c>
      <c r="O18">
        <v>182.0</v>
      </c>
      <c r="P18">
        <v>85.0</v>
      </c>
      <c r="Q18">
        <v>0.467032967032967</v>
      </c>
      <c r="R18">
        <v>0.00136765480624918</v>
      </c>
      <c r="S18" t="s">
        <v>646</v>
      </c>
    </row>
    <row r="19">
      <c r="A19" t="s">
        <v>115</v>
      </c>
      <c r="B19" t="s">
        <v>405</v>
      </c>
      <c r="C19" t="s">
        <v>407</v>
      </c>
      <c r="D19" s="136" t="s">
        <v>647</v>
      </c>
      <c r="E19">
        <v>3.0</v>
      </c>
      <c r="F19" t="s">
        <v>413</v>
      </c>
      <c r="G19" t="s">
        <v>357</v>
      </c>
      <c r="H19" t="s">
        <v>240</v>
      </c>
      <c r="I19" t="s">
        <v>258</v>
      </c>
      <c r="J19" t="s">
        <v>243</v>
      </c>
      <c r="K19" t="s">
        <v>244</v>
      </c>
      <c r="L19" t="s">
        <v>250</v>
      </c>
      <c r="M19" t="s">
        <v>245</v>
      </c>
      <c r="N19" t="s">
        <v>295</v>
      </c>
      <c r="O19">
        <v>179.0</v>
      </c>
      <c r="P19">
        <v>88.0</v>
      </c>
      <c r="Q19">
        <v>0.491620111731844</v>
      </c>
      <c r="R19">
        <v>0.00139625574007047</v>
      </c>
      <c r="S19" t="s">
        <v>646</v>
      </c>
    </row>
    <row r="20">
      <c r="A20" t="s">
        <v>115</v>
      </c>
      <c r="B20" t="s">
        <v>392</v>
      </c>
      <c r="C20" t="s">
        <v>394</v>
      </c>
      <c r="D20" s="136" t="s">
        <v>648</v>
      </c>
      <c r="E20">
        <v>1.0</v>
      </c>
      <c r="F20" t="s">
        <v>395</v>
      </c>
      <c r="G20" t="s">
        <v>619</v>
      </c>
      <c r="H20" t="s">
        <v>240</v>
      </c>
      <c r="I20" t="s">
        <v>258</v>
      </c>
      <c r="J20" t="s">
        <v>243</v>
      </c>
      <c r="K20" t="s">
        <v>244</v>
      </c>
      <c r="L20" t="s">
        <v>250</v>
      </c>
      <c r="M20" t="s">
        <v>245</v>
      </c>
      <c r="N20" t="s">
        <v>246</v>
      </c>
      <c r="O20">
        <v>20.0</v>
      </c>
      <c r="P20">
        <v>15.0</v>
      </c>
      <c r="Q20">
        <v>0.75</v>
      </c>
      <c r="R20">
        <v>0.009375</v>
      </c>
      <c r="S20" t="s">
        <v>646</v>
      </c>
    </row>
    <row r="21">
      <c r="A21" t="s">
        <v>115</v>
      </c>
      <c r="B21" t="s">
        <v>392</v>
      </c>
      <c r="C21" t="s">
        <v>394</v>
      </c>
      <c r="D21" s="136" t="s">
        <v>648</v>
      </c>
      <c r="E21">
        <v>1.0</v>
      </c>
      <c r="F21" t="s">
        <v>396</v>
      </c>
      <c r="G21" t="s">
        <v>619</v>
      </c>
      <c r="H21" t="s">
        <v>240</v>
      </c>
      <c r="I21" t="s">
        <v>258</v>
      </c>
      <c r="J21" t="s">
        <v>243</v>
      </c>
      <c r="K21" t="s">
        <v>244</v>
      </c>
      <c r="L21" t="s">
        <v>250</v>
      </c>
      <c r="M21" t="s">
        <v>245</v>
      </c>
      <c r="N21" t="s">
        <v>295</v>
      </c>
      <c r="O21">
        <v>40.0</v>
      </c>
      <c r="P21">
        <v>18.0</v>
      </c>
      <c r="Q21">
        <v>0.45</v>
      </c>
      <c r="R21">
        <v>0.0061875</v>
      </c>
      <c r="S21" t="s">
        <v>646</v>
      </c>
    </row>
    <row r="22">
      <c r="A22" t="s">
        <v>115</v>
      </c>
      <c r="B22" t="s">
        <v>392</v>
      </c>
      <c r="C22" t="s">
        <v>394</v>
      </c>
      <c r="D22" s="136" t="s">
        <v>648</v>
      </c>
      <c r="E22">
        <v>1.0</v>
      </c>
      <c r="F22" t="s">
        <v>397</v>
      </c>
      <c r="G22" t="s">
        <v>619</v>
      </c>
      <c r="H22" t="s">
        <v>240</v>
      </c>
      <c r="I22" t="s">
        <v>258</v>
      </c>
      <c r="J22" t="s">
        <v>243</v>
      </c>
      <c r="K22" t="s">
        <v>244</v>
      </c>
      <c r="L22" t="s">
        <v>250</v>
      </c>
      <c r="M22" t="s">
        <v>250</v>
      </c>
      <c r="N22" t="s">
        <v>246</v>
      </c>
      <c r="O22">
        <v>40.0</v>
      </c>
      <c r="P22">
        <v>31.0</v>
      </c>
      <c r="Q22">
        <v>0.775</v>
      </c>
      <c r="R22">
        <v>0.004359375</v>
      </c>
      <c r="S22" t="s">
        <v>646</v>
      </c>
    </row>
    <row r="23">
      <c r="A23" t="s">
        <v>115</v>
      </c>
      <c r="B23" t="s">
        <v>392</v>
      </c>
      <c r="C23" t="s">
        <v>394</v>
      </c>
      <c r="D23" s="136" t="s">
        <v>648</v>
      </c>
      <c r="E23">
        <v>1.0</v>
      </c>
      <c r="F23" t="s">
        <v>398</v>
      </c>
      <c r="G23" t="s">
        <v>619</v>
      </c>
      <c r="H23" t="s">
        <v>240</v>
      </c>
      <c r="I23" t="s">
        <v>258</v>
      </c>
      <c r="J23" t="s">
        <v>243</v>
      </c>
      <c r="K23" t="s">
        <v>244</v>
      </c>
      <c r="L23" t="s">
        <v>250</v>
      </c>
      <c r="M23" t="s">
        <v>250</v>
      </c>
      <c r="N23" t="s">
        <v>295</v>
      </c>
      <c r="O23">
        <v>80.0</v>
      </c>
      <c r="P23">
        <v>32.0</v>
      </c>
      <c r="Q23">
        <v>0.4</v>
      </c>
      <c r="R23">
        <v>0.003</v>
      </c>
      <c r="S23" t="s">
        <v>646</v>
      </c>
    </row>
    <row r="24">
      <c r="A24" t="s">
        <v>115</v>
      </c>
      <c r="B24" t="s">
        <v>392</v>
      </c>
      <c r="C24" t="s">
        <v>394</v>
      </c>
      <c r="D24" s="136" t="s">
        <v>648</v>
      </c>
      <c r="E24">
        <v>2.0</v>
      </c>
      <c r="F24" t="s">
        <v>399</v>
      </c>
      <c r="G24" t="s">
        <v>619</v>
      </c>
      <c r="H24" t="s">
        <v>240</v>
      </c>
      <c r="I24" t="s">
        <v>258</v>
      </c>
      <c r="J24" t="s">
        <v>243</v>
      </c>
      <c r="K24" t="s">
        <v>244</v>
      </c>
      <c r="L24" t="s">
        <v>250</v>
      </c>
      <c r="M24" t="s">
        <v>250</v>
      </c>
      <c r="N24" t="s">
        <v>246</v>
      </c>
      <c r="O24">
        <v>40.0</v>
      </c>
      <c r="P24">
        <v>31.0</v>
      </c>
      <c r="Q24">
        <v>0.775</v>
      </c>
      <c r="R24">
        <v>0.004359375</v>
      </c>
      <c r="S24" t="s">
        <v>646</v>
      </c>
    </row>
    <row r="25">
      <c r="A25" t="s">
        <v>115</v>
      </c>
      <c r="B25" t="s">
        <v>392</v>
      </c>
      <c r="C25" t="s">
        <v>394</v>
      </c>
      <c r="D25" s="136" t="s">
        <v>648</v>
      </c>
      <c r="E25">
        <v>2.0</v>
      </c>
      <c r="F25" t="s">
        <v>400</v>
      </c>
      <c r="G25" t="s">
        <v>619</v>
      </c>
      <c r="H25" t="s">
        <v>240</v>
      </c>
      <c r="I25" t="s">
        <v>258</v>
      </c>
      <c r="J25" t="s">
        <v>243</v>
      </c>
      <c r="K25" t="s">
        <v>244</v>
      </c>
      <c r="L25" t="s">
        <v>250</v>
      </c>
      <c r="M25" t="s">
        <v>250</v>
      </c>
      <c r="N25" t="s">
        <v>295</v>
      </c>
      <c r="O25">
        <v>80.0</v>
      </c>
      <c r="P25">
        <v>36.0</v>
      </c>
      <c r="Q25">
        <v>0.45</v>
      </c>
      <c r="R25">
        <v>0.00309375</v>
      </c>
      <c r="S25" t="s">
        <v>646</v>
      </c>
    </row>
    <row r="26">
      <c r="A26" t="s">
        <v>115</v>
      </c>
      <c r="B26" t="s">
        <v>392</v>
      </c>
      <c r="C26" t="s">
        <v>394</v>
      </c>
      <c r="D26" s="136" t="s">
        <v>648</v>
      </c>
      <c r="E26">
        <v>2.0</v>
      </c>
      <c r="F26" t="s">
        <v>401</v>
      </c>
      <c r="G26" t="s">
        <v>619</v>
      </c>
      <c r="H26" t="s">
        <v>240</v>
      </c>
      <c r="I26" t="s">
        <v>258</v>
      </c>
      <c r="J26" t="s">
        <v>243</v>
      </c>
      <c r="K26" t="s">
        <v>244</v>
      </c>
      <c r="L26" t="s">
        <v>250</v>
      </c>
      <c r="M26" t="s">
        <v>250</v>
      </c>
      <c r="N26" t="s">
        <v>246</v>
      </c>
      <c r="O26">
        <v>40.0</v>
      </c>
      <c r="P26">
        <v>39.0</v>
      </c>
      <c r="Q26">
        <v>0.975</v>
      </c>
      <c r="R26">
        <v>6.09375000000001E-4</v>
      </c>
      <c r="S26" t="s">
        <v>646</v>
      </c>
    </row>
    <row r="27">
      <c r="A27" t="s">
        <v>115</v>
      </c>
      <c r="B27" t="s">
        <v>392</v>
      </c>
      <c r="C27" t="s">
        <v>394</v>
      </c>
      <c r="D27" s="136" t="s">
        <v>648</v>
      </c>
      <c r="E27">
        <v>2.0</v>
      </c>
      <c r="F27" t="s">
        <v>402</v>
      </c>
      <c r="G27" t="s">
        <v>619</v>
      </c>
      <c r="H27" t="s">
        <v>240</v>
      </c>
      <c r="I27" t="s">
        <v>258</v>
      </c>
      <c r="J27" t="s">
        <v>243</v>
      </c>
      <c r="K27" t="s">
        <v>244</v>
      </c>
      <c r="L27" t="s">
        <v>250</v>
      </c>
      <c r="M27" t="s">
        <v>250</v>
      </c>
      <c r="N27" t="s">
        <v>295</v>
      </c>
      <c r="O27">
        <v>80.0</v>
      </c>
      <c r="P27">
        <v>75.0</v>
      </c>
      <c r="Q27">
        <v>0.9375</v>
      </c>
      <c r="R27">
        <v>7.32421875E-4</v>
      </c>
      <c r="S27" t="s">
        <v>646</v>
      </c>
    </row>
    <row r="28">
      <c r="A28" t="s">
        <v>115</v>
      </c>
      <c r="B28" t="s">
        <v>392</v>
      </c>
      <c r="C28" t="s">
        <v>394</v>
      </c>
      <c r="D28" s="136" t="s">
        <v>648</v>
      </c>
      <c r="E28">
        <v>2.0</v>
      </c>
      <c r="F28" t="s">
        <v>403</v>
      </c>
      <c r="G28" t="s">
        <v>619</v>
      </c>
      <c r="H28" t="s">
        <v>240</v>
      </c>
      <c r="I28" t="s">
        <v>258</v>
      </c>
      <c r="J28" t="s">
        <v>243</v>
      </c>
      <c r="K28" t="s">
        <v>244</v>
      </c>
      <c r="L28" t="s">
        <v>250</v>
      </c>
      <c r="M28" t="s">
        <v>250</v>
      </c>
      <c r="N28" t="s">
        <v>246</v>
      </c>
      <c r="O28">
        <v>40.0</v>
      </c>
      <c r="P28">
        <v>31.0</v>
      </c>
      <c r="Q28">
        <v>0.775</v>
      </c>
      <c r="R28">
        <v>0.004359375</v>
      </c>
      <c r="S28" t="s">
        <v>646</v>
      </c>
    </row>
    <row r="29">
      <c r="A29" t="s">
        <v>115</v>
      </c>
      <c r="B29" t="s">
        <v>392</v>
      </c>
      <c r="C29" t="s">
        <v>394</v>
      </c>
      <c r="D29" s="136" t="s">
        <v>648</v>
      </c>
      <c r="E29">
        <v>2.0</v>
      </c>
      <c r="F29" t="s">
        <v>404</v>
      </c>
      <c r="G29" t="s">
        <v>619</v>
      </c>
      <c r="H29" t="s">
        <v>240</v>
      </c>
      <c r="I29" t="s">
        <v>258</v>
      </c>
      <c r="J29" t="s">
        <v>243</v>
      </c>
      <c r="K29" t="s">
        <v>244</v>
      </c>
      <c r="L29" t="s">
        <v>250</v>
      </c>
      <c r="M29" t="s">
        <v>250</v>
      </c>
      <c r="N29" t="s">
        <v>295</v>
      </c>
      <c r="O29">
        <v>80.0</v>
      </c>
      <c r="P29">
        <v>61.0</v>
      </c>
      <c r="Q29">
        <v>0.7625</v>
      </c>
      <c r="R29">
        <v>0.002263671875</v>
      </c>
      <c r="S29" t="s">
        <v>646</v>
      </c>
    </row>
    <row r="30">
      <c r="A30" t="s">
        <v>115</v>
      </c>
      <c r="B30" t="s">
        <v>414</v>
      </c>
      <c r="C30" t="s">
        <v>416</v>
      </c>
      <c r="D30" s="136" t="s">
        <v>647</v>
      </c>
      <c r="E30">
        <v>5.0</v>
      </c>
      <c r="F30" t="s">
        <v>418</v>
      </c>
      <c r="G30" t="s">
        <v>357</v>
      </c>
      <c r="H30" t="s">
        <v>240</v>
      </c>
      <c r="I30" t="s">
        <v>258</v>
      </c>
      <c r="J30" t="s">
        <v>243</v>
      </c>
      <c r="K30" t="s">
        <v>336</v>
      </c>
      <c r="L30" t="s">
        <v>250</v>
      </c>
      <c r="M30" t="s">
        <v>245</v>
      </c>
      <c r="N30" t="s">
        <v>246</v>
      </c>
      <c r="O30">
        <v>158.0</v>
      </c>
      <c r="P30">
        <v>66.0</v>
      </c>
      <c r="Q30">
        <v>0.417721518987342</v>
      </c>
      <c r="R30">
        <v>0.00153943197191297</v>
      </c>
      <c r="S30" t="s">
        <v>646</v>
      </c>
    </row>
    <row r="31">
      <c r="A31" t="s">
        <v>115</v>
      </c>
      <c r="B31" t="s">
        <v>419</v>
      </c>
      <c r="C31" t="s">
        <v>421</v>
      </c>
      <c r="D31" s="136" t="s">
        <v>649</v>
      </c>
      <c r="E31">
        <v>1.0</v>
      </c>
      <c r="F31" t="s">
        <v>422</v>
      </c>
      <c r="G31" t="s">
        <v>357</v>
      </c>
      <c r="H31" t="s">
        <v>240</v>
      </c>
      <c r="I31" t="s">
        <v>258</v>
      </c>
      <c r="J31" t="s">
        <v>450</v>
      </c>
      <c r="K31" t="s">
        <v>424</v>
      </c>
      <c r="L31" t="s">
        <v>250</v>
      </c>
      <c r="M31" t="s">
        <v>245</v>
      </c>
      <c r="N31" t="s">
        <v>246</v>
      </c>
      <c r="O31">
        <v>20.0</v>
      </c>
      <c r="P31">
        <v>19.0</v>
      </c>
      <c r="Q31">
        <v>0.95</v>
      </c>
      <c r="R31">
        <v>0.002375</v>
      </c>
      <c r="S31" t="s">
        <v>646</v>
      </c>
    </row>
    <row r="32">
      <c r="A32" t="s">
        <v>115</v>
      </c>
      <c r="B32" t="s">
        <v>419</v>
      </c>
      <c r="C32" t="s">
        <v>421</v>
      </c>
      <c r="D32" s="136" t="s">
        <v>649</v>
      </c>
      <c r="E32">
        <v>1.0</v>
      </c>
      <c r="F32" t="s">
        <v>425</v>
      </c>
      <c r="G32" t="s">
        <v>357</v>
      </c>
      <c r="H32" t="s">
        <v>240</v>
      </c>
      <c r="I32" t="s">
        <v>258</v>
      </c>
      <c r="J32" t="s">
        <v>450</v>
      </c>
      <c r="K32" t="s">
        <v>424</v>
      </c>
      <c r="L32" t="s">
        <v>250</v>
      </c>
      <c r="M32" t="s">
        <v>245</v>
      </c>
      <c r="N32" t="s">
        <v>246</v>
      </c>
      <c r="O32">
        <v>17.0</v>
      </c>
      <c r="P32">
        <v>16.0</v>
      </c>
      <c r="Q32">
        <v>0.941176470588235</v>
      </c>
      <c r="R32">
        <v>0.00325666598819459</v>
      </c>
      <c r="S32" t="s">
        <v>646</v>
      </c>
    </row>
    <row r="33">
      <c r="A33" t="s">
        <v>115</v>
      </c>
      <c r="B33" t="s">
        <v>427</v>
      </c>
      <c r="C33" t="s">
        <v>429</v>
      </c>
      <c r="D33" s="136" t="s">
        <v>650</v>
      </c>
      <c r="E33">
        <v>1.0</v>
      </c>
      <c r="F33" t="s">
        <v>430</v>
      </c>
      <c r="G33" t="s">
        <v>357</v>
      </c>
      <c r="H33" t="s">
        <v>240</v>
      </c>
      <c r="I33" t="s">
        <v>258</v>
      </c>
      <c r="J33" t="s">
        <v>450</v>
      </c>
      <c r="K33" t="s">
        <v>324</v>
      </c>
      <c r="L33" t="s">
        <v>250</v>
      </c>
      <c r="M33" t="s">
        <v>250</v>
      </c>
      <c r="N33" t="s">
        <v>246</v>
      </c>
      <c r="O33">
        <v>60.0</v>
      </c>
      <c r="P33">
        <v>51.0</v>
      </c>
      <c r="Q33">
        <v>0.85</v>
      </c>
      <c r="R33">
        <v>0.002125</v>
      </c>
      <c r="S33" t="s">
        <v>646</v>
      </c>
    </row>
    <row r="34">
      <c r="A34" t="s">
        <v>115</v>
      </c>
      <c r="B34" t="s">
        <v>427</v>
      </c>
      <c r="C34" t="s">
        <v>429</v>
      </c>
      <c r="D34" s="136" t="s">
        <v>650</v>
      </c>
      <c r="E34">
        <v>2.0</v>
      </c>
      <c r="F34" t="s">
        <v>431</v>
      </c>
      <c r="G34" t="s">
        <v>357</v>
      </c>
      <c r="H34" t="s">
        <v>240</v>
      </c>
      <c r="I34" t="s">
        <v>258</v>
      </c>
      <c r="J34" t="s">
        <v>450</v>
      </c>
      <c r="K34" t="s">
        <v>324</v>
      </c>
      <c r="L34" t="s">
        <v>250</v>
      </c>
      <c r="M34" t="s">
        <v>250</v>
      </c>
      <c r="N34" t="s">
        <v>246</v>
      </c>
      <c r="O34">
        <v>60.0</v>
      </c>
      <c r="P34">
        <v>47.0</v>
      </c>
      <c r="Q34">
        <v>0.783333333333333</v>
      </c>
      <c r="R34">
        <v>0.0028287037037037</v>
      </c>
      <c r="S34" t="s">
        <v>646</v>
      </c>
    </row>
    <row r="35">
      <c r="A35" t="s">
        <v>86</v>
      </c>
      <c r="B35" t="s">
        <v>352</v>
      </c>
      <c r="C35" t="s">
        <v>354</v>
      </c>
      <c r="D35" s="136" t="s">
        <v>354</v>
      </c>
      <c r="E35">
        <v>1.0</v>
      </c>
      <c r="F35" t="s">
        <v>620</v>
      </c>
      <c r="G35" t="s">
        <v>357</v>
      </c>
      <c r="H35" t="s">
        <v>240</v>
      </c>
      <c r="I35" t="s">
        <v>258</v>
      </c>
      <c r="J35" t="s">
        <v>450</v>
      </c>
      <c r="K35" t="s">
        <v>244</v>
      </c>
      <c r="L35" t="s">
        <v>245</v>
      </c>
      <c r="M35" t="s">
        <v>245</v>
      </c>
      <c r="N35" t="s">
        <v>295</v>
      </c>
      <c r="O35">
        <v>48.0</v>
      </c>
      <c r="P35">
        <v>39.0</v>
      </c>
      <c r="Q35">
        <v>0.8125</v>
      </c>
      <c r="R35">
        <v>0.003173828125</v>
      </c>
      <c r="S35" t="s">
        <v>646</v>
      </c>
    </row>
    <row r="36">
      <c r="A36" t="s">
        <v>86</v>
      </c>
      <c r="B36" t="s">
        <v>352</v>
      </c>
      <c r="C36" t="s">
        <v>354</v>
      </c>
      <c r="D36" s="136" t="s">
        <v>354</v>
      </c>
      <c r="E36">
        <v>2.0</v>
      </c>
      <c r="F36" t="s">
        <v>621</v>
      </c>
      <c r="G36" t="s">
        <v>357</v>
      </c>
      <c r="H36" t="s">
        <v>240</v>
      </c>
      <c r="I36" t="s">
        <v>258</v>
      </c>
      <c r="J36" t="s">
        <v>450</v>
      </c>
      <c r="K36" t="s">
        <v>244</v>
      </c>
      <c r="L36" t="s">
        <v>245</v>
      </c>
      <c r="M36" t="s">
        <v>245</v>
      </c>
      <c r="N36" t="s">
        <v>295</v>
      </c>
      <c r="O36">
        <v>48.0</v>
      </c>
      <c r="P36">
        <v>23.0</v>
      </c>
      <c r="Q36">
        <v>0.479166666666667</v>
      </c>
      <c r="R36">
        <v>0.00519929108796296</v>
      </c>
      <c r="S36" t="s">
        <v>646</v>
      </c>
    </row>
    <row r="37">
      <c r="A37" t="s">
        <v>86</v>
      </c>
      <c r="B37" t="s">
        <v>352</v>
      </c>
      <c r="C37" t="s">
        <v>354</v>
      </c>
      <c r="D37" s="136" t="s">
        <v>354</v>
      </c>
      <c r="E37">
        <v>3.0</v>
      </c>
      <c r="F37" t="s">
        <v>253</v>
      </c>
      <c r="G37" t="s">
        <v>357</v>
      </c>
      <c r="H37" t="s">
        <v>240</v>
      </c>
      <c r="I37" t="s">
        <v>258</v>
      </c>
      <c r="J37" t="s">
        <v>450</v>
      </c>
      <c r="K37" t="s">
        <v>244</v>
      </c>
      <c r="L37" t="s">
        <v>245</v>
      </c>
      <c r="M37" t="s">
        <v>245</v>
      </c>
      <c r="N37" t="s">
        <v>295</v>
      </c>
      <c r="O37">
        <v>48.0</v>
      </c>
      <c r="P37">
        <v>43.0</v>
      </c>
      <c r="Q37">
        <v>0.895833333333333</v>
      </c>
      <c r="R37">
        <v>0.00194408275462963</v>
      </c>
      <c r="S37" t="s">
        <v>646</v>
      </c>
    </row>
    <row r="38">
      <c r="A38" t="s">
        <v>86</v>
      </c>
      <c r="B38" t="s">
        <v>360</v>
      </c>
      <c r="C38" t="s">
        <v>362</v>
      </c>
      <c r="D38" s="136" t="s">
        <v>651</v>
      </c>
      <c r="E38">
        <v>1.0</v>
      </c>
      <c r="F38" t="s">
        <v>622</v>
      </c>
      <c r="G38" t="s">
        <v>357</v>
      </c>
      <c r="H38" t="s">
        <v>240</v>
      </c>
      <c r="I38" t="s">
        <v>258</v>
      </c>
      <c r="J38" t="s">
        <v>243</v>
      </c>
      <c r="K38" t="s">
        <v>244</v>
      </c>
      <c r="L38" t="s">
        <v>245</v>
      </c>
      <c r="M38" t="s">
        <v>245</v>
      </c>
      <c r="N38" t="s">
        <v>295</v>
      </c>
      <c r="O38">
        <v>54.0</v>
      </c>
      <c r="P38">
        <v>49.0</v>
      </c>
      <c r="Q38">
        <v>0.907407407407407</v>
      </c>
      <c r="R38">
        <v>0.00155591119239953</v>
      </c>
      <c r="S38" t="s">
        <v>646</v>
      </c>
    </row>
    <row r="39">
      <c r="A39" t="s">
        <v>86</v>
      </c>
      <c r="B39" t="s">
        <v>360</v>
      </c>
      <c r="C39" t="s">
        <v>362</v>
      </c>
      <c r="D39" s="136" t="s">
        <v>651</v>
      </c>
      <c r="E39">
        <v>1.0</v>
      </c>
      <c r="F39" t="s">
        <v>623</v>
      </c>
      <c r="G39" t="s">
        <v>357</v>
      </c>
      <c r="H39" t="s">
        <v>240</v>
      </c>
      <c r="I39" t="s">
        <v>258</v>
      </c>
      <c r="J39" t="s">
        <v>243</v>
      </c>
      <c r="K39" t="s">
        <v>244</v>
      </c>
      <c r="L39" t="s">
        <v>245</v>
      </c>
      <c r="M39" t="s">
        <v>245</v>
      </c>
      <c r="N39" t="s">
        <v>295</v>
      </c>
      <c r="O39">
        <v>54.0</v>
      </c>
      <c r="P39">
        <v>32.0</v>
      </c>
      <c r="Q39">
        <v>0.592592592592593</v>
      </c>
      <c r="R39">
        <v>0.0044708631814256</v>
      </c>
      <c r="S39" t="s">
        <v>646</v>
      </c>
    </row>
    <row r="40">
      <c r="A40" t="s">
        <v>86</v>
      </c>
      <c r="B40" t="s">
        <v>360</v>
      </c>
      <c r="C40" t="s">
        <v>362</v>
      </c>
      <c r="D40" s="136" t="s">
        <v>651</v>
      </c>
      <c r="E40">
        <v>1.0</v>
      </c>
      <c r="F40" t="s">
        <v>624</v>
      </c>
      <c r="G40" t="s">
        <v>357</v>
      </c>
      <c r="H40" t="s">
        <v>240</v>
      </c>
      <c r="I40" t="s">
        <v>258</v>
      </c>
      <c r="J40" t="s">
        <v>243</v>
      </c>
      <c r="K40" t="s">
        <v>244</v>
      </c>
      <c r="L40" t="s">
        <v>245</v>
      </c>
      <c r="M40" t="s">
        <v>245</v>
      </c>
      <c r="N40" t="s">
        <v>295</v>
      </c>
      <c r="O40">
        <v>54.0</v>
      </c>
      <c r="P40">
        <v>41.0</v>
      </c>
      <c r="Q40">
        <v>0.759259259259259</v>
      </c>
      <c r="R40">
        <v>0.00338490067571</v>
      </c>
      <c r="S40" t="s">
        <v>646</v>
      </c>
    </row>
    <row r="41">
      <c r="A41" t="s">
        <v>86</v>
      </c>
      <c r="B41" t="s">
        <v>360</v>
      </c>
      <c r="C41" t="s">
        <v>362</v>
      </c>
      <c r="D41" s="136" t="s">
        <v>651</v>
      </c>
      <c r="E41">
        <v>1.0</v>
      </c>
      <c r="F41" t="s">
        <v>625</v>
      </c>
      <c r="G41" t="s">
        <v>357</v>
      </c>
      <c r="H41" t="s">
        <v>240</v>
      </c>
      <c r="I41" t="s">
        <v>258</v>
      </c>
      <c r="J41" t="s">
        <v>243</v>
      </c>
      <c r="K41" t="s">
        <v>244</v>
      </c>
      <c r="L41" t="s">
        <v>245</v>
      </c>
      <c r="M41" t="s">
        <v>245</v>
      </c>
      <c r="N41" t="s">
        <v>295</v>
      </c>
      <c r="O41">
        <v>61.0</v>
      </c>
      <c r="P41">
        <v>40.0</v>
      </c>
      <c r="Q41">
        <v>0.655737704918033</v>
      </c>
      <c r="R41">
        <v>0.00370075028306334</v>
      </c>
      <c r="S41" t="s">
        <v>646</v>
      </c>
    </row>
    <row r="42">
      <c r="A42" t="s">
        <v>86</v>
      </c>
      <c r="B42" t="s">
        <v>360</v>
      </c>
      <c r="C42" t="s">
        <v>362</v>
      </c>
      <c r="D42" s="136" t="s">
        <v>651</v>
      </c>
      <c r="E42">
        <v>2.0</v>
      </c>
      <c r="F42" t="s">
        <v>625</v>
      </c>
      <c r="G42" t="s">
        <v>357</v>
      </c>
      <c r="H42" t="s">
        <v>240</v>
      </c>
      <c r="I42" t="s">
        <v>258</v>
      </c>
      <c r="J42" t="s">
        <v>243</v>
      </c>
      <c r="K42" t="s">
        <v>244</v>
      </c>
      <c r="L42" t="s">
        <v>245</v>
      </c>
      <c r="M42" t="s">
        <v>245</v>
      </c>
      <c r="N42" t="s">
        <v>295</v>
      </c>
      <c r="O42">
        <v>98.0</v>
      </c>
      <c r="P42">
        <v>70.0</v>
      </c>
      <c r="Q42">
        <v>0.714285714285714</v>
      </c>
      <c r="R42">
        <v>0.00208246563931695</v>
      </c>
      <c r="S42" t="s">
        <v>646</v>
      </c>
    </row>
    <row r="43">
      <c r="A43" t="s">
        <v>86</v>
      </c>
      <c r="B43" t="s">
        <v>360</v>
      </c>
      <c r="C43" t="s">
        <v>362</v>
      </c>
      <c r="D43" s="136" t="s">
        <v>651</v>
      </c>
      <c r="E43">
        <v>2.0</v>
      </c>
      <c r="F43" t="s">
        <v>623</v>
      </c>
      <c r="G43" t="s">
        <v>357</v>
      </c>
      <c r="H43" t="s">
        <v>240</v>
      </c>
      <c r="I43" t="s">
        <v>258</v>
      </c>
      <c r="J43" t="s">
        <v>243</v>
      </c>
      <c r="K43" t="s">
        <v>244</v>
      </c>
      <c r="L43" t="s">
        <v>245</v>
      </c>
      <c r="M43" t="s">
        <v>245</v>
      </c>
      <c r="N43" t="s">
        <v>295</v>
      </c>
      <c r="O43">
        <v>98.0</v>
      </c>
      <c r="P43">
        <v>65.0</v>
      </c>
      <c r="Q43">
        <v>0.663265306122449</v>
      </c>
      <c r="R43">
        <v>0.00227902489608921</v>
      </c>
      <c r="S43" t="s">
        <v>646</v>
      </c>
    </row>
    <row r="44">
      <c r="A44" t="s">
        <v>86</v>
      </c>
      <c r="B44" t="s">
        <v>360</v>
      </c>
      <c r="C44" t="s">
        <v>362</v>
      </c>
      <c r="D44" s="136" t="s">
        <v>651</v>
      </c>
      <c r="E44">
        <v>2.0</v>
      </c>
      <c r="F44" t="s">
        <v>626</v>
      </c>
      <c r="G44" t="s">
        <v>357</v>
      </c>
      <c r="H44" t="s">
        <v>240</v>
      </c>
      <c r="I44" t="s">
        <v>258</v>
      </c>
      <c r="J44" t="s">
        <v>243</v>
      </c>
      <c r="K44" t="s">
        <v>244</v>
      </c>
      <c r="L44" t="s">
        <v>245</v>
      </c>
      <c r="M44" t="s">
        <v>245</v>
      </c>
      <c r="N44" t="s">
        <v>295</v>
      </c>
      <c r="O44">
        <v>98.0</v>
      </c>
      <c r="P44">
        <v>34.0</v>
      </c>
      <c r="Q44">
        <v>0.346938775510204</v>
      </c>
      <c r="R44">
        <v>0.00231196185262943</v>
      </c>
      <c r="S44" t="s">
        <v>646</v>
      </c>
    </row>
    <row r="45">
      <c r="A45" t="s">
        <v>86</v>
      </c>
      <c r="B45" t="s">
        <v>360</v>
      </c>
      <c r="C45" t="s">
        <v>362</v>
      </c>
      <c r="D45" s="136" t="s">
        <v>651</v>
      </c>
      <c r="E45">
        <v>2.0</v>
      </c>
      <c r="F45" t="s">
        <v>627</v>
      </c>
      <c r="G45" t="s">
        <v>357</v>
      </c>
      <c r="H45" t="s">
        <v>240</v>
      </c>
      <c r="I45" t="s">
        <v>258</v>
      </c>
      <c r="J45" t="s">
        <v>243</v>
      </c>
      <c r="K45" t="s">
        <v>244</v>
      </c>
      <c r="L45" t="s">
        <v>245</v>
      </c>
      <c r="M45" t="s">
        <v>245</v>
      </c>
      <c r="N45" t="s">
        <v>295</v>
      </c>
      <c r="O45">
        <v>98.0</v>
      </c>
      <c r="P45">
        <v>56.0</v>
      </c>
      <c r="Q45">
        <v>0.571428571428571</v>
      </c>
      <c r="R45">
        <v>0.00249895876718034</v>
      </c>
      <c r="S45" t="s">
        <v>646</v>
      </c>
    </row>
    <row r="46">
      <c r="A46" t="s">
        <v>86</v>
      </c>
      <c r="B46" t="s">
        <v>360</v>
      </c>
      <c r="C46" t="s">
        <v>362</v>
      </c>
      <c r="D46" s="136" t="s">
        <v>651</v>
      </c>
      <c r="E46">
        <v>3.0</v>
      </c>
      <c r="F46" t="s">
        <v>625</v>
      </c>
      <c r="G46" t="s">
        <v>357</v>
      </c>
      <c r="H46" t="s">
        <v>240</v>
      </c>
      <c r="I46" t="s">
        <v>258</v>
      </c>
      <c r="J46" t="s">
        <v>243</v>
      </c>
      <c r="K46" t="s">
        <v>244</v>
      </c>
      <c r="L46" t="s">
        <v>245</v>
      </c>
      <c r="M46" t="s">
        <v>245</v>
      </c>
      <c r="N46" t="s">
        <v>246</v>
      </c>
      <c r="O46">
        <v>64.0</v>
      </c>
      <c r="P46">
        <v>24.0</v>
      </c>
      <c r="Q46">
        <v>0.375</v>
      </c>
      <c r="R46">
        <v>0.003662109375</v>
      </c>
      <c r="S46" t="s">
        <v>646</v>
      </c>
    </row>
    <row r="47">
      <c r="A47" t="s">
        <v>86</v>
      </c>
      <c r="B47" t="s">
        <v>360</v>
      </c>
      <c r="C47" t="s">
        <v>362</v>
      </c>
      <c r="D47" s="136" t="s">
        <v>651</v>
      </c>
      <c r="E47">
        <v>3.0</v>
      </c>
      <c r="F47" t="s">
        <v>623</v>
      </c>
      <c r="G47" t="s">
        <v>357</v>
      </c>
      <c r="H47" t="s">
        <v>240</v>
      </c>
      <c r="I47" t="s">
        <v>258</v>
      </c>
      <c r="J47" t="s">
        <v>243</v>
      </c>
      <c r="K47" t="s">
        <v>244</v>
      </c>
      <c r="L47" t="s">
        <v>245</v>
      </c>
      <c r="M47" t="s">
        <v>245</v>
      </c>
      <c r="N47" t="s">
        <v>246</v>
      </c>
      <c r="O47">
        <v>64.0</v>
      </c>
      <c r="P47">
        <v>18.0</v>
      </c>
      <c r="Q47">
        <v>0.28125</v>
      </c>
      <c r="R47">
        <v>0.0031585693359375</v>
      </c>
      <c r="S47" t="s">
        <v>646</v>
      </c>
    </row>
    <row r="48">
      <c r="A48" t="s">
        <v>86</v>
      </c>
      <c r="B48" t="s">
        <v>360</v>
      </c>
      <c r="C48" t="s">
        <v>362</v>
      </c>
      <c r="D48" s="136" t="s">
        <v>651</v>
      </c>
      <c r="E48">
        <v>3.0</v>
      </c>
      <c r="F48" t="s">
        <v>626</v>
      </c>
      <c r="G48" t="s">
        <v>357</v>
      </c>
      <c r="H48" t="s">
        <v>240</v>
      </c>
      <c r="I48" t="s">
        <v>258</v>
      </c>
      <c r="J48" t="s">
        <v>243</v>
      </c>
      <c r="K48" t="s">
        <v>244</v>
      </c>
      <c r="L48" t="s">
        <v>245</v>
      </c>
      <c r="M48" t="s">
        <v>245</v>
      </c>
      <c r="N48" t="s">
        <v>246</v>
      </c>
      <c r="O48">
        <v>64.0</v>
      </c>
      <c r="P48">
        <v>7.0</v>
      </c>
      <c r="Q48">
        <v>0.109375</v>
      </c>
      <c r="R48">
        <v>0.00152206420898438</v>
      </c>
      <c r="S48" t="s">
        <v>646</v>
      </c>
    </row>
    <row r="49">
      <c r="A49" t="s">
        <v>86</v>
      </c>
      <c r="B49" t="s">
        <v>360</v>
      </c>
      <c r="C49" t="s">
        <v>362</v>
      </c>
      <c r="D49" s="136" t="s">
        <v>651</v>
      </c>
      <c r="E49">
        <v>3.0</v>
      </c>
      <c r="F49" t="s">
        <v>627</v>
      </c>
      <c r="G49" t="s">
        <v>357</v>
      </c>
      <c r="H49" t="s">
        <v>240</v>
      </c>
      <c r="I49" t="s">
        <v>258</v>
      </c>
      <c r="J49" t="s">
        <v>243</v>
      </c>
      <c r="K49" t="s">
        <v>244</v>
      </c>
      <c r="L49" t="s">
        <v>245</v>
      </c>
      <c r="M49" t="s">
        <v>245</v>
      </c>
      <c r="N49" t="s">
        <v>246</v>
      </c>
      <c r="O49">
        <v>64.0</v>
      </c>
      <c r="P49">
        <v>14.0</v>
      </c>
      <c r="Q49">
        <v>0.21875</v>
      </c>
      <c r="R49">
        <v>0.0026702880859375</v>
      </c>
      <c r="S49" t="s">
        <v>646</v>
      </c>
    </row>
    <row r="50">
      <c r="A50" t="s">
        <v>86</v>
      </c>
      <c r="B50" t="s">
        <v>360</v>
      </c>
      <c r="C50" t="s">
        <v>362</v>
      </c>
      <c r="D50" s="136" t="s">
        <v>651</v>
      </c>
      <c r="E50">
        <v>4.0</v>
      </c>
      <c r="F50" t="s">
        <v>625</v>
      </c>
      <c r="G50" t="s">
        <v>357</v>
      </c>
      <c r="H50" t="s">
        <v>240</v>
      </c>
      <c r="I50" t="s">
        <v>258</v>
      </c>
      <c r="J50" t="s">
        <v>243</v>
      </c>
      <c r="K50" t="s">
        <v>244</v>
      </c>
      <c r="L50" t="s">
        <v>245</v>
      </c>
      <c r="M50" t="s">
        <v>245</v>
      </c>
      <c r="N50" t="s">
        <v>246</v>
      </c>
      <c r="O50">
        <v>36.0</v>
      </c>
      <c r="P50">
        <v>29.0</v>
      </c>
      <c r="Q50">
        <v>0.805555555555556</v>
      </c>
      <c r="R50">
        <v>0.00435099451303155</v>
      </c>
      <c r="S50" t="s">
        <v>646</v>
      </c>
    </row>
    <row r="51">
      <c r="A51" t="s">
        <v>86</v>
      </c>
      <c r="B51" t="s">
        <v>360</v>
      </c>
      <c r="C51" t="s">
        <v>362</v>
      </c>
      <c r="D51" s="136" t="s">
        <v>651</v>
      </c>
      <c r="E51">
        <v>4.0</v>
      </c>
      <c r="F51" t="s">
        <v>623</v>
      </c>
      <c r="G51" t="s">
        <v>357</v>
      </c>
      <c r="H51" t="s">
        <v>240</v>
      </c>
      <c r="I51" t="s">
        <v>258</v>
      </c>
      <c r="J51" t="s">
        <v>243</v>
      </c>
      <c r="K51" t="s">
        <v>244</v>
      </c>
      <c r="L51" t="s">
        <v>245</v>
      </c>
      <c r="M51" t="s">
        <v>245</v>
      </c>
      <c r="N51" t="s">
        <v>246</v>
      </c>
      <c r="O51">
        <v>22.0</v>
      </c>
      <c r="P51">
        <v>14.0</v>
      </c>
      <c r="Q51">
        <v>0.636363636363636</v>
      </c>
      <c r="R51">
        <v>0.0105184072126221</v>
      </c>
      <c r="S51" t="s">
        <v>646</v>
      </c>
    </row>
    <row r="52">
      <c r="A52" t="s">
        <v>86</v>
      </c>
      <c r="B52" t="s">
        <v>375</v>
      </c>
      <c r="C52" t="s">
        <v>377</v>
      </c>
      <c r="D52" s="136" t="s">
        <v>652</v>
      </c>
      <c r="E52">
        <v>1.0</v>
      </c>
      <c r="F52" t="s">
        <v>628</v>
      </c>
      <c r="G52" s="25" t="s">
        <v>619</v>
      </c>
      <c r="H52" t="s">
        <v>240</v>
      </c>
      <c r="I52" t="s">
        <v>258</v>
      </c>
      <c r="J52" t="s">
        <v>243</v>
      </c>
      <c r="K52" t="s">
        <v>244</v>
      </c>
      <c r="L52" t="s">
        <v>245</v>
      </c>
      <c r="M52" t="s">
        <v>250</v>
      </c>
      <c r="N52" t="s">
        <v>246</v>
      </c>
      <c r="O52">
        <v>67.0</v>
      </c>
      <c r="P52">
        <v>33.0</v>
      </c>
      <c r="Q52">
        <v>0.492537313432836</v>
      </c>
      <c r="R52">
        <v>0.00373051206431642</v>
      </c>
      <c r="S52" t="s">
        <v>646</v>
      </c>
    </row>
    <row r="53">
      <c r="A53" t="s">
        <v>86</v>
      </c>
      <c r="B53" t="s">
        <v>375</v>
      </c>
      <c r="C53" t="s">
        <v>377</v>
      </c>
      <c r="D53" s="136" t="s">
        <v>652</v>
      </c>
      <c r="E53">
        <v>1.0</v>
      </c>
      <c r="F53" t="s">
        <v>630</v>
      </c>
      <c r="G53" s="25" t="s">
        <v>619</v>
      </c>
      <c r="H53" t="s">
        <v>240</v>
      </c>
      <c r="I53" t="s">
        <v>258</v>
      </c>
      <c r="J53" t="s">
        <v>243</v>
      </c>
      <c r="K53" t="s">
        <v>244</v>
      </c>
      <c r="L53" t="s">
        <v>245</v>
      </c>
      <c r="M53" t="s">
        <v>250</v>
      </c>
      <c r="N53" t="s">
        <v>246</v>
      </c>
      <c r="O53">
        <v>63.0</v>
      </c>
      <c r="P53">
        <v>27.0</v>
      </c>
      <c r="Q53">
        <v>0.428571428571429</v>
      </c>
      <c r="R53">
        <v>0.00388726919339164</v>
      </c>
      <c r="S53" t="s">
        <v>646</v>
      </c>
    </row>
    <row r="54">
      <c r="A54" t="s">
        <v>86</v>
      </c>
      <c r="B54" t="s">
        <v>382</v>
      </c>
      <c r="C54" t="s">
        <v>384</v>
      </c>
      <c r="D54" s="136" t="s">
        <v>653</v>
      </c>
      <c r="E54">
        <v>1.0</v>
      </c>
      <c r="F54" t="s">
        <v>386</v>
      </c>
      <c r="G54" s="25" t="s">
        <v>619</v>
      </c>
      <c r="H54" t="s">
        <v>240</v>
      </c>
      <c r="I54" t="s">
        <v>258</v>
      </c>
      <c r="J54" t="s">
        <v>243</v>
      </c>
      <c r="K54" t="s">
        <v>244</v>
      </c>
      <c r="L54" t="s">
        <v>245</v>
      </c>
      <c r="M54" t="s">
        <v>245</v>
      </c>
      <c r="N54" t="s">
        <v>246</v>
      </c>
      <c r="O54">
        <v>41.0</v>
      </c>
      <c r="P54">
        <v>34.0</v>
      </c>
      <c r="Q54">
        <v>0.829268292682927</v>
      </c>
      <c r="R54">
        <v>0.00345322905935782</v>
      </c>
      <c r="S54" t="s">
        <v>646</v>
      </c>
    </row>
    <row r="55">
      <c r="A55" t="s">
        <v>86</v>
      </c>
      <c r="B55" t="s">
        <v>382</v>
      </c>
      <c r="C55" t="s">
        <v>384</v>
      </c>
      <c r="D55" s="136" t="s">
        <v>653</v>
      </c>
      <c r="E55">
        <v>1.0</v>
      </c>
      <c r="F55" t="s">
        <v>387</v>
      </c>
      <c r="G55" s="25" t="s">
        <v>619</v>
      </c>
      <c r="H55" t="s">
        <v>240</v>
      </c>
      <c r="I55" t="s">
        <v>258</v>
      </c>
      <c r="J55" t="s">
        <v>243</v>
      </c>
      <c r="K55" t="s">
        <v>244</v>
      </c>
      <c r="L55" t="s">
        <v>245</v>
      </c>
      <c r="M55" t="s">
        <v>245</v>
      </c>
      <c r="N55" t="s">
        <v>246</v>
      </c>
      <c r="O55">
        <v>41.0</v>
      </c>
      <c r="P55">
        <v>35.0</v>
      </c>
      <c r="Q55">
        <v>0.853658536585366</v>
      </c>
      <c r="R55">
        <v>0.00304696681708043</v>
      </c>
      <c r="S55" t="s">
        <v>646</v>
      </c>
    </row>
    <row r="56">
      <c r="A56" t="s">
        <v>86</v>
      </c>
      <c r="B56" t="s">
        <v>388</v>
      </c>
      <c r="C56" t="s">
        <v>390</v>
      </c>
      <c r="D56" s="136" t="s">
        <v>390</v>
      </c>
      <c r="E56">
        <v>1.0</v>
      </c>
      <c r="G56" s="25" t="s">
        <v>619</v>
      </c>
      <c r="H56" t="s">
        <v>240</v>
      </c>
      <c r="I56" t="s">
        <v>258</v>
      </c>
      <c r="J56" t="s">
        <v>243</v>
      </c>
      <c r="K56" t="s">
        <v>244</v>
      </c>
      <c r="L56" t="s">
        <v>245</v>
      </c>
      <c r="M56" t="s">
        <v>245</v>
      </c>
      <c r="N56" s="25" t="s">
        <v>295</v>
      </c>
      <c r="O56">
        <v>40.0</v>
      </c>
      <c r="P56">
        <v>23.0</v>
      </c>
      <c r="Q56">
        <v>0.575</v>
      </c>
      <c r="R56">
        <v>0.006109375</v>
      </c>
      <c r="S56" t="s">
        <v>646</v>
      </c>
    </row>
    <row r="57">
      <c r="A57" t="s">
        <v>77</v>
      </c>
      <c r="B57" t="s">
        <v>325</v>
      </c>
      <c r="C57" t="s">
        <v>327</v>
      </c>
      <c r="D57" s="136" t="s">
        <v>327</v>
      </c>
      <c r="E57">
        <v>1.0</v>
      </c>
      <c r="F57" t="s">
        <v>329</v>
      </c>
      <c r="G57" s="25" t="s">
        <v>357</v>
      </c>
      <c r="H57" t="s">
        <v>240</v>
      </c>
      <c r="I57" t="s">
        <v>258</v>
      </c>
      <c r="J57" t="s">
        <v>243</v>
      </c>
      <c r="K57" t="s">
        <v>244</v>
      </c>
      <c r="L57" t="s">
        <v>250</v>
      </c>
      <c r="M57" t="s">
        <v>250</v>
      </c>
      <c r="N57" t="s">
        <v>246</v>
      </c>
      <c r="O57">
        <v>54.0</v>
      </c>
      <c r="P57">
        <v>39.0</v>
      </c>
      <c r="Q57">
        <v>0.722222222222222</v>
      </c>
      <c r="R57">
        <v>0.00371513488797439</v>
      </c>
      <c r="S57" t="s">
        <v>646</v>
      </c>
    </row>
    <row r="58">
      <c r="A58" t="s">
        <v>77</v>
      </c>
      <c r="B58" t="s">
        <v>325</v>
      </c>
      <c r="C58" t="s">
        <v>327</v>
      </c>
      <c r="D58" s="136" t="s">
        <v>327</v>
      </c>
      <c r="E58">
        <v>1.0</v>
      </c>
      <c r="F58" t="s">
        <v>330</v>
      </c>
      <c r="G58" s="25" t="s">
        <v>357</v>
      </c>
      <c r="H58" t="s">
        <v>240</v>
      </c>
      <c r="I58" t="s">
        <v>258</v>
      </c>
      <c r="J58" t="s">
        <v>243</v>
      </c>
      <c r="K58" t="s">
        <v>244</v>
      </c>
      <c r="L58" t="s">
        <v>250</v>
      </c>
      <c r="M58" t="s">
        <v>250</v>
      </c>
      <c r="N58" t="s">
        <v>246</v>
      </c>
      <c r="O58">
        <v>54.0</v>
      </c>
      <c r="P58">
        <v>15.0</v>
      </c>
      <c r="Q58">
        <v>0.277777777777778</v>
      </c>
      <c r="R58">
        <v>0.00371513488797439</v>
      </c>
      <c r="S58" t="s">
        <v>646</v>
      </c>
    </row>
    <row r="59">
      <c r="A59" t="s">
        <v>77</v>
      </c>
      <c r="B59" t="s">
        <v>325</v>
      </c>
      <c r="C59" t="s">
        <v>327</v>
      </c>
      <c r="D59" s="136" t="s">
        <v>327</v>
      </c>
      <c r="E59">
        <v>2.0</v>
      </c>
      <c r="F59" t="s">
        <v>329</v>
      </c>
      <c r="G59" s="25" t="s">
        <v>357</v>
      </c>
      <c r="H59" t="s">
        <v>240</v>
      </c>
      <c r="I59" t="s">
        <v>258</v>
      </c>
      <c r="J59" t="s">
        <v>243</v>
      </c>
      <c r="K59" t="s">
        <v>244</v>
      </c>
      <c r="L59" t="s">
        <v>250</v>
      </c>
      <c r="M59" t="s">
        <v>250</v>
      </c>
      <c r="N59" t="s">
        <v>246</v>
      </c>
      <c r="O59">
        <v>24.0</v>
      </c>
      <c r="P59">
        <v>21.0</v>
      </c>
      <c r="Q59">
        <v>0.875</v>
      </c>
      <c r="R59">
        <v>0.00455729166666667</v>
      </c>
      <c r="S59" t="s">
        <v>646</v>
      </c>
    </row>
    <row r="60">
      <c r="A60" t="s">
        <v>77</v>
      </c>
      <c r="B60" t="s">
        <v>325</v>
      </c>
      <c r="C60" t="s">
        <v>327</v>
      </c>
      <c r="D60" s="136" t="s">
        <v>327</v>
      </c>
      <c r="E60">
        <v>2.0</v>
      </c>
      <c r="F60" t="s">
        <v>330</v>
      </c>
      <c r="G60" s="25" t="s">
        <v>357</v>
      </c>
      <c r="H60" t="s">
        <v>240</v>
      </c>
      <c r="I60" t="s">
        <v>258</v>
      </c>
      <c r="J60" t="s">
        <v>243</v>
      </c>
      <c r="K60" t="s">
        <v>244</v>
      </c>
      <c r="L60" t="s">
        <v>250</v>
      </c>
      <c r="M60" t="s">
        <v>250</v>
      </c>
      <c r="N60" t="s">
        <v>246</v>
      </c>
      <c r="O60">
        <v>24.0</v>
      </c>
      <c r="P60">
        <v>13.0</v>
      </c>
      <c r="Q60">
        <v>0.541666666666667</v>
      </c>
      <c r="R60">
        <v>0.0103443287037037</v>
      </c>
      <c r="S60" t="s">
        <v>646</v>
      </c>
    </row>
    <row r="61">
      <c r="A61" t="s">
        <v>77</v>
      </c>
      <c r="B61" t="s">
        <v>331</v>
      </c>
      <c r="C61" t="s">
        <v>333</v>
      </c>
      <c r="D61" s="136" t="s">
        <v>333</v>
      </c>
      <c r="E61">
        <v>1.0</v>
      </c>
      <c r="F61" t="s">
        <v>335</v>
      </c>
      <c r="G61" s="25" t="s">
        <v>357</v>
      </c>
      <c r="H61" t="s">
        <v>240</v>
      </c>
      <c r="I61" t="s">
        <v>258</v>
      </c>
      <c r="J61" t="s">
        <v>243</v>
      </c>
      <c r="K61" t="s">
        <v>336</v>
      </c>
      <c r="L61" t="s">
        <v>250</v>
      </c>
      <c r="M61" t="s">
        <v>245</v>
      </c>
      <c r="N61" t="s">
        <v>246</v>
      </c>
      <c r="O61">
        <v>18.0</v>
      </c>
      <c r="P61">
        <v>15.0</v>
      </c>
      <c r="Q61">
        <v>0.833333333333333</v>
      </c>
      <c r="R61">
        <v>0.00771604938271605</v>
      </c>
      <c r="S61" t="s">
        <v>646</v>
      </c>
    </row>
    <row r="62">
      <c r="A62" t="s">
        <v>77</v>
      </c>
      <c r="B62" t="s">
        <v>331</v>
      </c>
      <c r="C62" t="s">
        <v>333</v>
      </c>
      <c r="D62" s="136" t="s">
        <v>333</v>
      </c>
      <c r="E62">
        <v>2.0</v>
      </c>
      <c r="F62" t="s">
        <v>337</v>
      </c>
      <c r="G62" s="25" t="s">
        <v>357</v>
      </c>
      <c r="H62" t="s">
        <v>240</v>
      </c>
      <c r="I62" t="s">
        <v>258</v>
      </c>
      <c r="J62" t="s">
        <v>243</v>
      </c>
      <c r="K62" t="s">
        <v>336</v>
      </c>
      <c r="L62" t="s">
        <v>250</v>
      </c>
      <c r="M62" t="s">
        <v>245</v>
      </c>
      <c r="N62" t="s">
        <v>246</v>
      </c>
      <c r="O62">
        <v>22.0</v>
      </c>
      <c r="P62">
        <v>6.0</v>
      </c>
      <c r="Q62">
        <v>0.272727272727273</v>
      </c>
      <c r="R62">
        <v>0.00901577761081893</v>
      </c>
      <c r="S62" t="s">
        <v>646</v>
      </c>
    </row>
    <row r="63">
      <c r="A63" t="s">
        <v>77</v>
      </c>
      <c r="B63" t="s">
        <v>331</v>
      </c>
      <c r="C63" t="s">
        <v>333</v>
      </c>
      <c r="D63" s="136" t="s">
        <v>333</v>
      </c>
      <c r="E63">
        <v>2.0</v>
      </c>
      <c r="F63" t="s">
        <v>338</v>
      </c>
      <c r="G63" s="25" t="s">
        <v>357</v>
      </c>
      <c r="H63" t="s">
        <v>240</v>
      </c>
      <c r="I63" t="s">
        <v>258</v>
      </c>
      <c r="J63" t="s">
        <v>243</v>
      </c>
      <c r="K63" t="s">
        <v>336</v>
      </c>
      <c r="L63" t="s">
        <v>250</v>
      </c>
      <c r="M63" t="s">
        <v>245</v>
      </c>
      <c r="N63" t="s">
        <v>246</v>
      </c>
      <c r="O63">
        <v>22.0</v>
      </c>
      <c r="P63">
        <v>18.0</v>
      </c>
      <c r="Q63">
        <v>0.818181818181818</v>
      </c>
      <c r="R63">
        <v>0.0067618332081142</v>
      </c>
      <c r="S63" t="s">
        <v>646</v>
      </c>
    </row>
    <row r="64">
      <c r="A64" t="s">
        <v>77</v>
      </c>
      <c r="B64" t="s">
        <v>331</v>
      </c>
      <c r="C64" t="s">
        <v>333</v>
      </c>
      <c r="D64" s="136" t="s">
        <v>333</v>
      </c>
      <c r="E64">
        <v>2.0</v>
      </c>
      <c r="F64" t="s">
        <v>339</v>
      </c>
      <c r="G64" s="25" t="s">
        <v>357</v>
      </c>
      <c r="H64" t="s">
        <v>240</v>
      </c>
      <c r="I64" t="s">
        <v>258</v>
      </c>
      <c r="J64" t="s">
        <v>243</v>
      </c>
      <c r="K64" t="s">
        <v>336</v>
      </c>
      <c r="L64" t="s">
        <v>250</v>
      </c>
      <c r="M64" t="s">
        <v>245</v>
      </c>
      <c r="N64" t="s">
        <v>246</v>
      </c>
      <c r="O64">
        <v>22.0</v>
      </c>
      <c r="P64">
        <v>13.0</v>
      </c>
      <c r="Q64">
        <v>0.590909090909091</v>
      </c>
      <c r="R64">
        <v>0.0109879789631856</v>
      </c>
      <c r="S64" t="s">
        <v>646</v>
      </c>
    </row>
    <row r="65">
      <c r="A65" t="s">
        <v>77</v>
      </c>
      <c r="B65" t="s">
        <v>331</v>
      </c>
      <c r="C65" t="s">
        <v>333</v>
      </c>
      <c r="D65" s="136" t="s">
        <v>333</v>
      </c>
      <c r="E65">
        <v>2.0</v>
      </c>
      <c r="F65" t="s">
        <v>340</v>
      </c>
      <c r="G65" s="25" t="s">
        <v>357</v>
      </c>
      <c r="H65" t="s">
        <v>240</v>
      </c>
      <c r="I65" t="s">
        <v>258</v>
      </c>
      <c r="J65" t="s">
        <v>243</v>
      </c>
      <c r="K65" t="s">
        <v>336</v>
      </c>
      <c r="L65" t="s">
        <v>250</v>
      </c>
      <c r="M65" t="s">
        <v>245</v>
      </c>
      <c r="N65" t="s">
        <v>246</v>
      </c>
      <c r="O65">
        <v>24.0</v>
      </c>
      <c r="P65">
        <v>21.0</v>
      </c>
      <c r="Q65">
        <v>0.875</v>
      </c>
      <c r="R65">
        <v>0.00455729166666667</v>
      </c>
      <c r="S65" t="s">
        <v>646</v>
      </c>
    </row>
    <row r="66">
      <c r="A66" t="s">
        <v>77</v>
      </c>
      <c r="B66" t="s">
        <v>331</v>
      </c>
      <c r="C66" t="s">
        <v>333</v>
      </c>
      <c r="D66" s="136" t="s">
        <v>333</v>
      </c>
      <c r="E66">
        <v>4.0</v>
      </c>
      <c r="F66" t="s">
        <v>341</v>
      </c>
      <c r="G66" s="25" t="s">
        <v>357</v>
      </c>
      <c r="H66" t="s">
        <v>240</v>
      </c>
      <c r="I66" t="s">
        <v>258</v>
      </c>
      <c r="J66" t="s">
        <v>243</v>
      </c>
      <c r="K66" t="s">
        <v>336</v>
      </c>
      <c r="L66" t="s">
        <v>250</v>
      </c>
      <c r="M66" t="s">
        <v>245</v>
      </c>
      <c r="N66" t="s">
        <v>246</v>
      </c>
      <c r="O66">
        <v>23.0</v>
      </c>
      <c r="P66">
        <v>3.0</v>
      </c>
      <c r="Q66">
        <v>0.130434782608696</v>
      </c>
      <c r="R66">
        <v>0.00493137174323991</v>
      </c>
      <c r="S66" t="s">
        <v>646</v>
      </c>
    </row>
    <row r="67">
      <c r="A67" t="s">
        <v>77</v>
      </c>
      <c r="B67" t="s">
        <v>331</v>
      </c>
      <c r="C67" t="s">
        <v>333</v>
      </c>
      <c r="D67" s="136" t="s">
        <v>333</v>
      </c>
      <c r="E67">
        <v>4.0</v>
      </c>
      <c r="F67" t="s">
        <v>342</v>
      </c>
      <c r="G67" s="25" t="s">
        <v>357</v>
      </c>
      <c r="H67" t="s">
        <v>240</v>
      </c>
      <c r="I67" t="s">
        <v>258</v>
      </c>
      <c r="J67" t="s">
        <v>243</v>
      </c>
      <c r="K67" t="s">
        <v>336</v>
      </c>
      <c r="L67" t="s">
        <v>250</v>
      </c>
      <c r="M67" t="s">
        <v>245</v>
      </c>
      <c r="N67" t="s">
        <v>246</v>
      </c>
      <c r="O67">
        <v>25.0</v>
      </c>
      <c r="P67">
        <v>5.0</v>
      </c>
      <c r="Q67">
        <v>0.2</v>
      </c>
      <c r="R67">
        <v>0.0064</v>
      </c>
      <c r="S67" t="s">
        <v>646</v>
      </c>
    </row>
    <row r="68">
      <c r="A68" t="s">
        <v>77</v>
      </c>
      <c r="B68" t="s">
        <v>331</v>
      </c>
      <c r="C68" t="s">
        <v>333</v>
      </c>
      <c r="D68" s="136" t="s">
        <v>333</v>
      </c>
      <c r="E68">
        <v>4.0</v>
      </c>
      <c r="F68" t="s">
        <v>343</v>
      </c>
      <c r="G68" s="25" t="s">
        <v>357</v>
      </c>
      <c r="H68" t="s">
        <v>240</v>
      </c>
      <c r="I68" t="s">
        <v>258</v>
      </c>
      <c r="J68" t="s">
        <v>243</v>
      </c>
      <c r="K68" t="s">
        <v>336</v>
      </c>
      <c r="L68" t="s">
        <v>250</v>
      </c>
      <c r="M68" t="s">
        <v>245</v>
      </c>
      <c r="N68" t="s">
        <v>246</v>
      </c>
      <c r="O68">
        <v>25.0</v>
      </c>
      <c r="P68">
        <v>4.0</v>
      </c>
      <c r="Q68">
        <v>0.16</v>
      </c>
      <c r="R68">
        <v>0.005376</v>
      </c>
      <c r="S68" t="s">
        <v>646</v>
      </c>
    </row>
    <row r="69">
      <c r="A69" t="s">
        <v>77</v>
      </c>
      <c r="B69" t="s">
        <v>331</v>
      </c>
      <c r="C69" t="s">
        <v>333</v>
      </c>
      <c r="D69" s="136" t="s">
        <v>333</v>
      </c>
      <c r="E69">
        <v>4.0</v>
      </c>
      <c r="F69" t="s">
        <v>344</v>
      </c>
      <c r="G69" s="25" t="s">
        <v>357</v>
      </c>
      <c r="H69" t="s">
        <v>240</v>
      </c>
      <c r="I69" t="s">
        <v>258</v>
      </c>
      <c r="J69" t="s">
        <v>243</v>
      </c>
      <c r="K69" t="s">
        <v>336</v>
      </c>
      <c r="L69" t="s">
        <v>250</v>
      </c>
      <c r="M69" t="s">
        <v>245</v>
      </c>
      <c r="N69" t="s">
        <v>246</v>
      </c>
      <c r="O69">
        <v>24.0</v>
      </c>
      <c r="P69">
        <v>16.0</v>
      </c>
      <c r="Q69">
        <v>0.666666666666667</v>
      </c>
      <c r="R69">
        <v>0.00925925925925926</v>
      </c>
      <c r="S69" t="s">
        <v>646</v>
      </c>
    </row>
    <row r="70">
      <c r="A70" t="s">
        <v>77</v>
      </c>
      <c r="B70" t="s">
        <v>345</v>
      </c>
      <c r="C70" t="s">
        <v>347</v>
      </c>
      <c r="D70" s="136" t="s">
        <v>654</v>
      </c>
      <c r="E70">
        <v>2.0</v>
      </c>
      <c r="F70" t="s">
        <v>349</v>
      </c>
      <c r="G70" s="25" t="s">
        <v>619</v>
      </c>
      <c r="H70" t="s">
        <v>240</v>
      </c>
      <c r="I70" t="s">
        <v>258</v>
      </c>
      <c r="J70" t="s">
        <v>450</v>
      </c>
      <c r="K70" t="s">
        <v>336</v>
      </c>
      <c r="L70" t="s">
        <v>250</v>
      </c>
      <c r="M70" t="s">
        <v>250</v>
      </c>
      <c r="N70" t="s">
        <v>295</v>
      </c>
      <c r="O70">
        <v>76.0</v>
      </c>
      <c r="P70">
        <v>13.0</v>
      </c>
      <c r="Q70">
        <v>0.171052631578947</v>
      </c>
      <c r="R70">
        <v>0.0018657056422219</v>
      </c>
      <c r="S70" t="s">
        <v>646</v>
      </c>
    </row>
    <row r="71">
      <c r="A71" t="s">
        <v>77</v>
      </c>
      <c r="B71" t="s">
        <v>345</v>
      </c>
      <c r="C71" t="s">
        <v>347</v>
      </c>
      <c r="D71" s="136" t="s">
        <v>654</v>
      </c>
      <c r="E71">
        <v>3.0</v>
      </c>
      <c r="F71" t="s">
        <v>351</v>
      </c>
      <c r="G71" s="25" t="s">
        <v>357</v>
      </c>
      <c r="H71" t="s">
        <v>240</v>
      </c>
      <c r="I71" t="s">
        <v>258</v>
      </c>
      <c r="J71" t="s">
        <v>243</v>
      </c>
      <c r="K71" t="s">
        <v>336</v>
      </c>
      <c r="L71" t="s">
        <v>250</v>
      </c>
      <c r="M71" t="s">
        <v>250</v>
      </c>
      <c r="N71" t="s">
        <v>246</v>
      </c>
      <c r="O71">
        <v>80.0</v>
      </c>
      <c r="P71">
        <v>64.0</v>
      </c>
      <c r="Q71">
        <v>0.8</v>
      </c>
      <c r="R71">
        <v>0.002</v>
      </c>
      <c r="S71" t="s">
        <v>646</v>
      </c>
    </row>
    <row r="72">
      <c r="A72" t="s">
        <v>77</v>
      </c>
      <c r="B72" t="s">
        <v>345</v>
      </c>
      <c r="C72" t="s">
        <v>347</v>
      </c>
      <c r="D72" s="136" t="s">
        <v>654</v>
      </c>
      <c r="E72">
        <v>4.0</v>
      </c>
      <c r="F72" t="s">
        <v>634</v>
      </c>
      <c r="G72" s="25" t="s">
        <v>357</v>
      </c>
      <c r="H72" t="s">
        <v>240</v>
      </c>
      <c r="I72" t="s">
        <v>258</v>
      </c>
      <c r="J72" t="s">
        <v>450</v>
      </c>
      <c r="K72" t="s">
        <v>336</v>
      </c>
      <c r="L72" t="s">
        <v>250</v>
      </c>
      <c r="M72" t="s">
        <v>250</v>
      </c>
      <c r="N72" t="s">
        <v>246</v>
      </c>
      <c r="O72">
        <v>49.0</v>
      </c>
      <c r="P72">
        <v>21.0</v>
      </c>
      <c r="Q72">
        <v>0.428571428571429</v>
      </c>
      <c r="R72">
        <v>0.00499791753436068</v>
      </c>
      <c r="S72" t="s">
        <v>646</v>
      </c>
    </row>
    <row r="73">
      <c r="A73" t="s">
        <v>77</v>
      </c>
      <c r="B73" t="s">
        <v>345</v>
      </c>
      <c r="C73" t="s">
        <v>347</v>
      </c>
      <c r="D73" s="136" t="s">
        <v>654</v>
      </c>
      <c r="E73">
        <v>4.0</v>
      </c>
      <c r="F73" t="s">
        <v>635</v>
      </c>
      <c r="G73" s="25" t="s">
        <v>357</v>
      </c>
      <c r="H73" t="s">
        <v>240</v>
      </c>
      <c r="I73" t="s">
        <v>258</v>
      </c>
      <c r="J73" t="s">
        <v>450</v>
      </c>
      <c r="K73" t="s">
        <v>336</v>
      </c>
      <c r="L73" t="s">
        <v>250</v>
      </c>
      <c r="M73" t="s">
        <v>250</v>
      </c>
      <c r="N73" t="s">
        <v>246</v>
      </c>
      <c r="O73">
        <v>49.0</v>
      </c>
      <c r="P73">
        <v>21.0</v>
      </c>
      <c r="Q73">
        <v>0.428571428571429</v>
      </c>
      <c r="R73">
        <v>0.00499791753436068</v>
      </c>
      <c r="S73" t="s">
        <v>646</v>
      </c>
    </row>
    <row r="74">
      <c r="A74" t="s">
        <v>26</v>
      </c>
      <c r="B74" t="s">
        <v>233</v>
      </c>
      <c r="C74" t="s">
        <v>236</v>
      </c>
      <c r="D74" s="137" t="s">
        <v>655</v>
      </c>
      <c r="E74">
        <v>1.0</v>
      </c>
      <c r="F74" t="s">
        <v>238</v>
      </c>
      <c r="G74" s="25" t="s">
        <v>357</v>
      </c>
      <c r="H74" t="s">
        <v>636</v>
      </c>
      <c r="I74" t="s">
        <v>241</v>
      </c>
      <c r="J74" t="s">
        <v>450</v>
      </c>
      <c r="K74" t="s">
        <v>244</v>
      </c>
      <c r="L74" t="s">
        <v>245</v>
      </c>
      <c r="M74" t="s">
        <v>245</v>
      </c>
      <c r="N74" t="s">
        <v>246</v>
      </c>
      <c r="O74">
        <v>19.0</v>
      </c>
      <c r="P74">
        <v>12.0</v>
      </c>
      <c r="Q74">
        <v>0.631578947368421</v>
      </c>
      <c r="R74">
        <v>0.0122466831899694</v>
      </c>
      <c r="S74" t="s">
        <v>646</v>
      </c>
    </row>
    <row r="75">
      <c r="A75" t="s">
        <v>26</v>
      </c>
      <c r="B75" t="s">
        <v>233</v>
      </c>
      <c r="C75" t="s">
        <v>236</v>
      </c>
      <c r="D75" s="137" t="s">
        <v>655</v>
      </c>
      <c r="E75">
        <v>1.0</v>
      </c>
      <c r="F75" t="s">
        <v>248</v>
      </c>
      <c r="G75" s="25" t="s">
        <v>357</v>
      </c>
      <c r="H75" t="s">
        <v>636</v>
      </c>
      <c r="I75" t="s">
        <v>241</v>
      </c>
      <c r="J75" t="s">
        <v>450</v>
      </c>
      <c r="K75" t="s">
        <v>244</v>
      </c>
      <c r="L75" t="s">
        <v>245</v>
      </c>
      <c r="M75" t="s">
        <v>245</v>
      </c>
      <c r="N75" t="s">
        <v>246</v>
      </c>
      <c r="O75">
        <v>19.0</v>
      </c>
      <c r="P75">
        <v>19.0</v>
      </c>
      <c r="Q75">
        <v>1.0</v>
      </c>
      <c r="R75">
        <v>0.0</v>
      </c>
      <c r="S75" t="s">
        <v>646</v>
      </c>
    </row>
    <row r="76">
      <c r="A76" t="s">
        <v>26</v>
      </c>
      <c r="B76" t="s">
        <v>233</v>
      </c>
      <c r="C76" t="s">
        <v>236</v>
      </c>
      <c r="D76" s="137" t="s">
        <v>655</v>
      </c>
      <c r="E76">
        <v>2.0</v>
      </c>
      <c r="F76" t="s">
        <v>238</v>
      </c>
      <c r="G76" s="25" t="s">
        <v>357</v>
      </c>
      <c r="H76" t="s">
        <v>636</v>
      </c>
      <c r="I76" t="s">
        <v>241</v>
      </c>
      <c r="J76" t="s">
        <v>450</v>
      </c>
      <c r="K76" t="s">
        <v>244</v>
      </c>
      <c r="L76" t="s">
        <v>245</v>
      </c>
      <c r="M76" t="s">
        <v>250</v>
      </c>
      <c r="N76" t="s">
        <v>246</v>
      </c>
      <c r="O76">
        <v>24.0</v>
      </c>
      <c r="P76">
        <v>15.0</v>
      </c>
      <c r="Q76">
        <v>0.625</v>
      </c>
      <c r="R76">
        <v>0.009765625</v>
      </c>
      <c r="S76" t="s">
        <v>646</v>
      </c>
    </row>
    <row r="77">
      <c r="A77" t="s">
        <v>26</v>
      </c>
      <c r="B77" t="s">
        <v>233</v>
      </c>
      <c r="C77" t="s">
        <v>236</v>
      </c>
      <c r="D77" s="137" t="s">
        <v>655</v>
      </c>
      <c r="E77">
        <v>2.0</v>
      </c>
      <c r="F77" t="s">
        <v>248</v>
      </c>
      <c r="G77" s="25" t="s">
        <v>357</v>
      </c>
      <c r="H77" t="s">
        <v>636</v>
      </c>
      <c r="I77" t="s">
        <v>241</v>
      </c>
      <c r="J77" t="s">
        <v>450</v>
      </c>
      <c r="K77" t="s">
        <v>244</v>
      </c>
      <c r="L77" t="s">
        <v>245</v>
      </c>
      <c r="M77" t="s">
        <v>250</v>
      </c>
      <c r="N77" t="s">
        <v>246</v>
      </c>
      <c r="O77">
        <v>25.0</v>
      </c>
      <c r="P77">
        <v>23.0</v>
      </c>
      <c r="Q77">
        <v>0.92</v>
      </c>
      <c r="R77">
        <v>0.002944</v>
      </c>
      <c r="S77" t="s">
        <v>646</v>
      </c>
    </row>
    <row r="78">
      <c r="A78" t="s">
        <v>26</v>
      </c>
      <c r="B78" t="s">
        <v>233</v>
      </c>
      <c r="C78" t="s">
        <v>236</v>
      </c>
      <c r="D78" s="137" t="s">
        <v>655</v>
      </c>
      <c r="E78">
        <v>2.0</v>
      </c>
      <c r="F78" t="s">
        <v>253</v>
      </c>
      <c r="G78" s="25" t="s">
        <v>357</v>
      </c>
      <c r="H78" t="s">
        <v>636</v>
      </c>
      <c r="I78" t="s">
        <v>241</v>
      </c>
      <c r="J78" t="s">
        <v>450</v>
      </c>
      <c r="K78" t="s">
        <v>244</v>
      </c>
      <c r="L78" t="s">
        <v>245</v>
      </c>
      <c r="M78" t="s">
        <v>250</v>
      </c>
      <c r="N78" t="s">
        <v>246</v>
      </c>
      <c r="O78">
        <v>25.0</v>
      </c>
      <c r="P78">
        <v>18.0</v>
      </c>
      <c r="Q78">
        <v>0.72</v>
      </c>
      <c r="R78">
        <v>0.008064</v>
      </c>
      <c r="S78" t="s">
        <v>646</v>
      </c>
    </row>
    <row r="79">
      <c r="A79" t="s">
        <v>26</v>
      </c>
      <c r="B79" t="s">
        <v>254</v>
      </c>
      <c r="C79" t="s">
        <v>256</v>
      </c>
      <c r="D79" s="25" t="s">
        <v>656</v>
      </c>
      <c r="E79">
        <v>1.0</v>
      </c>
      <c r="F79" t="s">
        <v>257</v>
      </c>
      <c r="G79" s="25" t="s">
        <v>357</v>
      </c>
      <c r="H79" t="s">
        <v>240</v>
      </c>
      <c r="I79" t="s">
        <v>258</v>
      </c>
      <c r="J79" t="s">
        <v>243</v>
      </c>
      <c r="K79" t="s">
        <v>244</v>
      </c>
      <c r="L79" t="s">
        <v>245</v>
      </c>
      <c r="M79" t="s">
        <v>250</v>
      </c>
      <c r="N79" t="s">
        <v>246</v>
      </c>
      <c r="O79">
        <v>44.0</v>
      </c>
      <c r="P79">
        <v>38.0</v>
      </c>
      <c r="Q79">
        <v>0.863636363636364</v>
      </c>
      <c r="R79">
        <v>0.00267655897821187</v>
      </c>
      <c r="S79" t="s">
        <v>646</v>
      </c>
    </row>
    <row r="80">
      <c r="A80" t="s">
        <v>26</v>
      </c>
      <c r="B80" t="s">
        <v>254</v>
      </c>
      <c r="C80" t="s">
        <v>256</v>
      </c>
      <c r="D80" s="25" t="s">
        <v>656</v>
      </c>
      <c r="E80">
        <v>1.0</v>
      </c>
      <c r="F80" t="s">
        <v>260</v>
      </c>
      <c r="G80" s="25" t="s">
        <v>357</v>
      </c>
      <c r="H80" t="s">
        <v>240</v>
      </c>
      <c r="I80" t="s">
        <v>258</v>
      </c>
      <c r="J80" t="s">
        <v>243</v>
      </c>
      <c r="K80" t="s">
        <v>244</v>
      </c>
      <c r="L80" t="s">
        <v>245</v>
      </c>
      <c r="M80" t="s">
        <v>250</v>
      </c>
      <c r="N80" t="s">
        <v>246</v>
      </c>
      <c r="O80">
        <v>45.0</v>
      </c>
      <c r="P80">
        <v>36.0</v>
      </c>
      <c r="Q80">
        <v>0.8</v>
      </c>
      <c r="R80">
        <v>0.00355555555555555</v>
      </c>
      <c r="S80" t="s">
        <v>646</v>
      </c>
    </row>
    <row r="81">
      <c r="A81" t="s">
        <v>26</v>
      </c>
      <c r="B81" t="s">
        <v>254</v>
      </c>
      <c r="C81" t="s">
        <v>256</v>
      </c>
      <c r="D81" t="s">
        <v>256</v>
      </c>
      <c r="E81">
        <v>2.0</v>
      </c>
      <c r="F81" t="s">
        <v>257</v>
      </c>
      <c r="G81" s="25" t="s">
        <v>357</v>
      </c>
      <c r="H81" t="s">
        <v>240</v>
      </c>
      <c r="I81" t="s">
        <v>258</v>
      </c>
      <c r="J81" t="s">
        <v>243</v>
      </c>
      <c r="K81" t="s">
        <v>244</v>
      </c>
      <c r="L81" t="s">
        <v>245</v>
      </c>
      <c r="M81" t="s">
        <v>250</v>
      </c>
      <c r="N81" t="s">
        <v>246</v>
      </c>
      <c r="O81">
        <v>29.0</v>
      </c>
      <c r="P81">
        <v>29.0</v>
      </c>
      <c r="Q81">
        <v>1.0</v>
      </c>
      <c r="R81">
        <v>0.0</v>
      </c>
      <c r="S81" t="s">
        <v>646</v>
      </c>
    </row>
    <row r="82">
      <c r="A82" t="s">
        <v>26</v>
      </c>
      <c r="B82" t="s">
        <v>254</v>
      </c>
      <c r="C82" t="s">
        <v>256</v>
      </c>
      <c r="D82" t="s">
        <v>256</v>
      </c>
      <c r="E82">
        <v>2.0</v>
      </c>
      <c r="F82" t="s">
        <v>260</v>
      </c>
      <c r="G82" s="25" t="s">
        <v>357</v>
      </c>
      <c r="H82" t="s">
        <v>240</v>
      </c>
      <c r="I82" t="s">
        <v>258</v>
      </c>
      <c r="J82" t="s">
        <v>243</v>
      </c>
      <c r="K82" t="s">
        <v>244</v>
      </c>
      <c r="L82" t="s">
        <v>245</v>
      </c>
      <c r="M82" t="s">
        <v>250</v>
      </c>
      <c r="N82" t="s">
        <v>246</v>
      </c>
      <c r="O82">
        <v>28.0</v>
      </c>
      <c r="P82">
        <v>25.0</v>
      </c>
      <c r="Q82">
        <v>0.892857142857143</v>
      </c>
      <c r="R82">
        <v>0.00341654518950437</v>
      </c>
      <c r="S82" t="s">
        <v>646</v>
      </c>
    </row>
    <row r="83">
      <c r="A83" t="s">
        <v>26</v>
      </c>
      <c r="B83" t="s">
        <v>261</v>
      </c>
      <c r="C83" t="s">
        <v>263</v>
      </c>
      <c r="D83" t="s">
        <v>263</v>
      </c>
      <c r="E83">
        <v>1.0</v>
      </c>
      <c r="F83" t="s">
        <v>264</v>
      </c>
      <c r="G83" s="25" t="s">
        <v>357</v>
      </c>
      <c r="H83" t="s">
        <v>637</v>
      </c>
      <c r="I83" t="s">
        <v>258</v>
      </c>
      <c r="J83" t="s">
        <v>243</v>
      </c>
      <c r="K83" t="s">
        <v>244</v>
      </c>
      <c r="L83" t="s">
        <v>245</v>
      </c>
      <c r="M83" t="s">
        <v>245</v>
      </c>
      <c r="N83" t="s">
        <v>246</v>
      </c>
      <c r="O83">
        <v>24.0</v>
      </c>
      <c r="P83">
        <v>2.0</v>
      </c>
      <c r="Q83">
        <v>0.0833333333333333</v>
      </c>
      <c r="R83">
        <v>0.00318287037037037</v>
      </c>
      <c r="S83" t="s">
        <v>646</v>
      </c>
    </row>
    <row r="84">
      <c r="A84" t="s">
        <v>26</v>
      </c>
      <c r="B84" t="s">
        <v>261</v>
      </c>
      <c r="C84" t="s">
        <v>263</v>
      </c>
      <c r="D84" t="s">
        <v>263</v>
      </c>
      <c r="E84">
        <v>1.0</v>
      </c>
      <c r="F84" t="s">
        <v>266</v>
      </c>
      <c r="G84" s="25" t="s">
        <v>357</v>
      </c>
      <c r="H84" t="s">
        <v>637</v>
      </c>
      <c r="I84" t="s">
        <v>258</v>
      </c>
      <c r="J84" t="s">
        <v>243</v>
      </c>
      <c r="K84" t="s">
        <v>244</v>
      </c>
      <c r="L84" t="s">
        <v>245</v>
      </c>
      <c r="M84" t="s">
        <v>245</v>
      </c>
      <c r="N84" t="s">
        <v>246</v>
      </c>
      <c r="O84">
        <v>24.0</v>
      </c>
      <c r="P84">
        <v>2.0</v>
      </c>
      <c r="Q84">
        <v>0.0833333333333333</v>
      </c>
      <c r="R84">
        <v>0.00318287037037037</v>
      </c>
      <c r="S84" t="s">
        <v>646</v>
      </c>
    </row>
    <row r="85">
      <c r="A85" t="s">
        <v>26</v>
      </c>
      <c r="B85" t="s">
        <v>261</v>
      </c>
      <c r="C85" t="s">
        <v>263</v>
      </c>
      <c r="D85" t="s">
        <v>263</v>
      </c>
      <c r="E85">
        <v>1.0</v>
      </c>
      <c r="F85" t="s">
        <v>267</v>
      </c>
      <c r="G85" s="25" t="s">
        <v>357</v>
      </c>
      <c r="H85" t="s">
        <v>637</v>
      </c>
      <c r="I85" t="s">
        <v>258</v>
      </c>
      <c r="J85" t="s">
        <v>243</v>
      </c>
      <c r="K85" t="s">
        <v>244</v>
      </c>
      <c r="L85" t="s">
        <v>245</v>
      </c>
      <c r="M85" t="s">
        <v>245</v>
      </c>
      <c r="N85" t="s">
        <v>246</v>
      </c>
      <c r="O85">
        <v>24.0</v>
      </c>
      <c r="P85">
        <v>2.0</v>
      </c>
      <c r="Q85">
        <v>0.0833333333333333</v>
      </c>
      <c r="R85">
        <v>0.00318287037037037</v>
      </c>
      <c r="S85" t="s">
        <v>646</v>
      </c>
    </row>
    <row r="86">
      <c r="A86" t="s">
        <v>26</v>
      </c>
      <c r="B86" t="s">
        <v>261</v>
      </c>
      <c r="C86" t="s">
        <v>263</v>
      </c>
      <c r="D86" t="s">
        <v>263</v>
      </c>
      <c r="E86">
        <v>1.0</v>
      </c>
      <c r="F86" t="s">
        <v>268</v>
      </c>
      <c r="G86" s="25" t="s">
        <v>357</v>
      </c>
      <c r="H86" t="s">
        <v>637</v>
      </c>
      <c r="I86" t="s">
        <v>258</v>
      </c>
      <c r="J86" t="s">
        <v>243</v>
      </c>
      <c r="K86" t="s">
        <v>244</v>
      </c>
      <c r="L86" t="s">
        <v>245</v>
      </c>
      <c r="M86" t="s">
        <v>245</v>
      </c>
      <c r="N86" t="s">
        <v>246</v>
      </c>
      <c r="O86">
        <v>24.0</v>
      </c>
      <c r="P86">
        <v>7.0</v>
      </c>
      <c r="Q86">
        <v>0.291666666666667</v>
      </c>
      <c r="R86">
        <v>0.00860821759259259</v>
      </c>
      <c r="S86" t="s">
        <v>646</v>
      </c>
    </row>
    <row r="87">
      <c r="A87" t="s">
        <v>26</v>
      </c>
      <c r="B87" t="s">
        <v>261</v>
      </c>
      <c r="C87" t="s">
        <v>263</v>
      </c>
      <c r="D87" t="s">
        <v>263</v>
      </c>
      <c r="E87">
        <v>1.0</v>
      </c>
      <c r="F87" t="s">
        <v>269</v>
      </c>
      <c r="G87" s="25" t="s">
        <v>357</v>
      </c>
      <c r="H87" t="s">
        <v>637</v>
      </c>
      <c r="I87" t="s">
        <v>258</v>
      </c>
      <c r="J87" t="s">
        <v>243</v>
      </c>
      <c r="K87" t="s">
        <v>244</v>
      </c>
      <c r="L87" t="s">
        <v>245</v>
      </c>
      <c r="M87" t="s">
        <v>245</v>
      </c>
      <c r="N87" t="s">
        <v>246</v>
      </c>
      <c r="O87">
        <v>24.0</v>
      </c>
      <c r="P87">
        <v>5.0</v>
      </c>
      <c r="Q87">
        <v>0.208333333333333</v>
      </c>
      <c r="R87">
        <v>0.00687210648148148</v>
      </c>
      <c r="S87" t="s">
        <v>646</v>
      </c>
    </row>
    <row r="88">
      <c r="A88" t="s">
        <v>26</v>
      </c>
      <c r="B88" t="s">
        <v>261</v>
      </c>
      <c r="C88" t="s">
        <v>263</v>
      </c>
      <c r="D88" t="s">
        <v>263</v>
      </c>
      <c r="E88">
        <v>1.0</v>
      </c>
      <c r="F88" t="s">
        <v>270</v>
      </c>
      <c r="G88" s="25" t="s">
        <v>357</v>
      </c>
      <c r="H88" t="s">
        <v>637</v>
      </c>
      <c r="I88" t="s">
        <v>258</v>
      </c>
      <c r="J88" t="s">
        <v>243</v>
      </c>
      <c r="K88" t="s">
        <v>244</v>
      </c>
      <c r="L88" t="s">
        <v>245</v>
      </c>
      <c r="M88" t="s">
        <v>245</v>
      </c>
      <c r="N88" t="s">
        <v>246</v>
      </c>
      <c r="O88">
        <v>24.0</v>
      </c>
      <c r="P88">
        <v>5.0</v>
      </c>
      <c r="Q88">
        <v>0.208333333333333</v>
      </c>
      <c r="R88">
        <v>0.00687210648148148</v>
      </c>
      <c r="S88" t="s">
        <v>646</v>
      </c>
    </row>
    <row r="89">
      <c r="A89" t="s">
        <v>26</v>
      </c>
      <c r="B89" t="s">
        <v>261</v>
      </c>
      <c r="C89" t="s">
        <v>263</v>
      </c>
      <c r="D89" t="s">
        <v>263</v>
      </c>
      <c r="E89">
        <v>1.0</v>
      </c>
      <c r="F89" t="s">
        <v>271</v>
      </c>
      <c r="G89" s="25" t="s">
        <v>357</v>
      </c>
      <c r="H89" t="s">
        <v>637</v>
      </c>
      <c r="I89" t="s">
        <v>258</v>
      </c>
      <c r="J89" t="s">
        <v>243</v>
      </c>
      <c r="K89" t="s">
        <v>244</v>
      </c>
      <c r="L89" t="s">
        <v>245</v>
      </c>
      <c r="M89" t="s">
        <v>245</v>
      </c>
      <c r="N89" t="s">
        <v>246</v>
      </c>
      <c r="O89">
        <v>24.0</v>
      </c>
      <c r="P89">
        <v>6.0</v>
      </c>
      <c r="Q89">
        <v>0.25</v>
      </c>
      <c r="R89">
        <v>0.0078125</v>
      </c>
      <c r="S89" t="s">
        <v>646</v>
      </c>
    </row>
    <row r="90">
      <c r="A90" t="s">
        <v>26</v>
      </c>
      <c r="B90" t="s">
        <v>261</v>
      </c>
      <c r="C90" t="s">
        <v>263</v>
      </c>
      <c r="D90" t="s">
        <v>263</v>
      </c>
      <c r="E90">
        <v>1.0</v>
      </c>
      <c r="F90" t="s">
        <v>272</v>
      </c>
      <c r="G90" s="25" t="s">
        <v>357</v>
      </c>
      <c r="H90" t="s">
        <v>637</v>
      </c>
      <c r="I90" t="s">
        <v>258</v>
      </c>
      <c r="J90" t="s">
        <v>243</v>
      </c>
      <c r="K90" t="s">
        <v>244</v>
      </c>
      <c r="L90" t="s">
        <v>245</v>
      </c>
      <c r="M90" t="s">
        <v>245</v>
      </c>
      <c r="N90" t="s">
        <v>246</v>
      </c>
      <c r="O90">
        <v>24.0</v>
      </c>
      <c r="P90">
        <v>15.0</v>
      </c>
      <c r="Q90">
        <v>0.625</v>
      </c>
      <c r="R90">
        <v>0.009765625</v>
      </c>
      <c r="S90" t="s">
        <v>646</v>
      </c>
    </row>
    <row r="91">
      <c r="A91" t="s">
        <v>26</v>
      </c>
      <c r="B91" t="s">
        <v>261</v>
      </c>
      <c r="C91" t="s">
        <v>263</v>
      </c>
      <c r="D91" t="s">
        <v>263</v>
      </c>
      <c r="E91">
        <v>1.0</v>
      </c>
      <c r="F91" t="s">
        <v>273</v>
      </c>
      <c r="G91" s="25" t="s">
        <v>357</v>
      </c>
      <c r="H91" t="s">
        <v>637</v>
      </c>
      <c r="I91" t="s">
        <v>258</v>
      </c>
      <c r="J91" t="s">
        <v>243</v>
      </c>
      <c r="K91" t="s">
        <v>244</v>
      </c>
      <c r="L91" t="s">
        <v>245</v>
      </c>
      <c r="M91" t="s">
        <v>245</v>
      </c>
      <c r="N91" t="s">
        <v>246</v>
      </c>
      <c r="O91">
        <v>24.0</v>
      </c>
      <c r="P91">
        <v>19.0</v>
      </c>
      <c r="Q91">
        <v>0.791666666666667</v>
      </c>
      <c r="R91">
        <v>0.00687210648148148</v>
      </c>
      <c r="S91" t="s">
        <v>646</v>
      </c>
    </row>
    <row r="92">
      <c r="A92" t="s">
        <v>26</v>
      </c>
      <c r="B92" t="s">
        <v>261</v>
      </c>
      <c r="C92" t="s">
        <v>263</v>
      </c>
      <c r="D92" t="s">
        <v>263</v>
      </c>
      <c r="E92">
        <v>1.0</v>
      </c>
      <c r="F92" t="s">
        <v>274</v>
      </c>
      <c r="G92" s="25" t="s">
        <v>357</v>
      </c>
      <c r="H92" t="s">
        <v>637</v>
      </c>
      <c r="I92" t="s">
        <v>258</v>
      </c>
      <c r="J92" t="s">
        <v>243</v>
      </c>
      <c r="K92" t="s">
        <v>244</v>
      </c>
      <c r="L92" t="s">
        <v>245</v>
      </c>
      <c r="M92" t="s">
        <v>245</v>
      </c>
      <c r="N92" t="s">
        <v>246</v>
      </c>
      <c r="O92">
        <v>24.0</v>
      </c>
      <c r="P92">
        <v>17.0</v>
      </c>
      <c r="Q92">
        <v>0.708333333333333</v>
      </c>
      <c r="R92">
        <v>0.00860821759259259</v>
      </c>
      <c r="S92" t="s">
        <v>646</v>
      </c>
    </row>
    <row r="93">
      <c r="A93" t="s">
        <v>26</v>
      </c>
      <c r="B93" t="s">
        <v>261</v>
      </c>
      <c r="C93" t="s">
        <v>263</v>
      </c>
      <c r="D93" t="s">
        <v>263</v>
      </c>
      <c r="E93">
        <v>1.0</v>
      </c>
      <c r="F93" t="s">
        <v>275</v>
      </c>
      <c r="G93" s="25" t="s">
        <v>357</v>
      </c>
      <c r="H93" t="s">
        <v>637</v>
      </c>
      <c r="I93" t="s">
        <v>258</v>
      </c>
      <c r="J93" t="s">
        <v>243</v>
      </c>
      <c r="K93" t="s">
        <v>244</v>
      </c>
      <c r="L93" t="s">
        <v>245</v>
      </c>
      <c r="M93" t="s">
        <v>245</v>
      </c>
      <c r="N93" t="s">
        <v>246</v>
      </c>
      <c r="O93">
        <v>24.0</v>
      </c>
      <c r="P93">
        <v>18.0</v>
      </c>
      <c r="Q93">
        <v>0.75</v>
      </c>
      <c r="R93">
        <v>0.0078125</v>
      </c>
      <c r="S93" t="s">
        <v>646</v>
      </c>
    </row>
    <row r="94">
      <c r="A94" t="s">
        <v>26</v>
      </c>
      <c r="B94" t="s">
        <v>276</v>
      </c>
      <c r="C94" t="s">
        <v>278</v>
      </c>
      <c r="D94" s="138" t="s">
        <v>657</v>
      </c>
      <c r="E94">
        <v>1.0</v>
      </c>
      <c r="F94" t="s">
        <v>279</v>
      </c>
      <c r="G94" s="25" t="s">
        <v>357</v>
      </c>
      <c r="H94" t="s">
        <v>240</v>
      </c>
      <c r="I94" s="25" t="s">
        <v>258</v>
      </c>
      <c r="J94" t="s">
        <v>243</v>
      </c>
      <c r="K94" t="s">
        <v>244</v>
      </c>
      <c r="L94" t="s">
        <v>245</v>
      </c>
      <c r="M94" t="s">
        <v>245</v>
      </c>
      <c r="N94" t="s">
        <v>246</v>
      </c>
      <c r="O94">
        <v>44.0</v>
      </c>
      <c r="P94">
        <v>34.0</v>
      </c>
      <c r="Q94">
        <v>0.772727272727273</v>
      </c>
      <c r="R94">
        <v>0.00399135987978963</v>
      </c>
      <c r="S94" t="s">
        <v>646</v>
      </c>
    </row>
    <row r="95">
      <c r="A95" t="s">
        <v>26</v>
      </c>
      <c r="B95" t="s">
        <v>276</v>
      </c>
      <c r="C95" t="s">
        <v>278</v>
      </c>
      <c r="D95" s="138" t="s">
        <v>657</v>
      </c>
      <c r="E95">
        <v>1.0</v>
      </c>
      <c r="F95" t="s">
        <v>282</v>
      </c>
      <c r="G95" s="25" t="s">
        <v>357</v>
      </c>
      <c r="H95" t="s">
        <v>240</v>
      </c>
      <c r="I95" s="25" t="s">
        <v>258</v>
      </c>
      <c r="J95" t="s">
        <v>243</v>
      </c>
      <c r="K95" t="s">
        <v>244</v>
      </c>
      <c r="L95" t="s">
        <v>245</v>
      </c>
      <c r="M95" t="s">
        <v>250</v>
      </c>
      <c r="N95" t="s">
        <v>246</v>
      </c>
      <c r="O95">
        <v>44.0</v>
      </c>
      <c r="P95">
        <v>43.0</v>
      </c>
      <c r="Q95">
        <v>0.977272727272727</v>
      </c>
      <c r="R95">
        <v>5.04789631855747E-4</v>
      </c>
      <c r="S95" t="s">
        <v>646</v>
      </c>
    </row>
    <row r="96">
      <c r="A96" t="s">
        <v>26</v>
      </c>
      <c r="B96" t="s">
        <v>276</v>
      </c>
      <c r="C96" t="s">
        <v>278</v>
      </c>
      <c r="D96" s="138" t="s">
        <v>657</v>
      </c>
      <c r="E96">
        <v>1.0</v>
      </c>
      <c r="F96" t="s">
        <v>284</v>
      </c>
      <c r="G96" s="25" t="s">
        <v>357</v>
      </c>
      <c r="H96" t="s">
        <v>240</v>
      </c>
      <c r="I96" s="25" t="s">
        <v>258</v>
      </c>
      <c r="J96" t="s">
        <v>243</v>
      </c>
      <c r="K96" t="s">
        <v>244</v>
      </c>
      <c r="L96" t="s">
        <v>245</v>
      </c>
      <c r="M96" t="s">
        <v>250</v>
      </c>
      <c r="N96" t="s">
        <v>246</v>
      </c>
      <c r="O96">
        <v>42.0</v>
      </c>
      <c r="P96">
        <v>22.0</v>
      </c>
      <c r="Q96">
        <v>0.523809523809524</v>
      </c>
      <c r="R96">
        <v>0.0059388834899039</v>
      </c>
      <c r="S96" t="s">
        <v>646</v>
      </c>
    </row>
    <row r="97">
      <c r="A97" t="s">
        <v>26</v>
      </c>
      <c r="B97" t="s">
        <v>276</v>
      </c>
      <c r="C97" t="s">
        <v>278</v>
      </c>
      <c r="D97" s="138" t="s">
        <v>657</v>
      </c>
      <c r="E97">
        <v>2.0</v>
      </c>
      <c r="F97" t="s">
        <v>286</v>
      </c>
      <c r="G97" s="25" t="s">
        <v>357</v>
      </c>
      <c r="H97" t="s">
        <v>240</v>
      </c>
      <c r="I97" s="25" t="s">
        <v>258</v>
      </c>
      <c r="J97" t="s">
        <v>243</v>
      </c>
      <c r="K97" t="s">
        <v>244</v>
      </c>
      <c r="L97" t="s">
        <v>245</v>
      </c>
      <c r="M97" t="s">
        <v>245</v>
      </c>
      <c r="N97" t="s">
        <v>246</v>
      </c>
      <c r="O97">
        <v>45.0</v>
      </c>
      <c r="P97">
        <v>37.0</v>
      </c>
      <c r="Q97">
        <v>0.822222222222222</v>
      </c>
      <c r="R97">
        <v>0.0032482853223594</v>
      </c>
      <c r="S97" t="s">
        <v>646</v>
      </c>
    </row>
    <row r="98">
      <c r="A98" t="s">
        <v>26</v>
      </c>
      <c r="B98" t="s">
        <v>276</v>
      </c>
      <c r="C98" t="s">
        <v>278</v>
      </c>
      <c r="D98" s="138" t="s">
        <v>657</v>
      </c>
      <c r="E98">
        <v>2.0</v>
      </c>
      <c r="F98" t="s">
        <v>288</v>
      </c>
      <c r="G98" s="25" t="s">
        <v>357</v>
      </c>
      <c r="H98" t="s">
        <v>240</v>
      </c>
      <c r="I98" s="25" t="s">
        <v>258</v>
      </c>
      <c r="J98" t="s">
        <v>243</v>
      </c>
      <c r="K98" t="s">
        <v>244</v>
      </c>
      <c r="L98" t="s">
        <v>245</v>
      </c>
      <c r="M98" t="s">
        <v>245</v>
      </c>
      <c r="N98" t="s">
        <v>246</v>
      </c>
      <c r="O98">
        <v>45.0</v>
      </c>
      <c r="P98">
        <v>40.0</v>
      </c>
      <c r="Q98">
        <v>0.888888888888889</v>
      </c>
      <c r="R98">
        <v>0.00219478737997257</v>
      </c>
      <c r="S98" t="s">
        <v>646</v>
      </c>
    </row>
    <row r="99">
      <c r="A99" t="s">
        <v>26</v>
      </c>
      <c r="B99" t="s">
        <v>276</v>
      </c>
      <c r="C99" t="s">
        <v>278</v>
      </c>
      <c r="D99" s="138" t="s">
        <v>657</v>
      </c>
      <c r="E99">
        <v>2.0</v>
      </c>
      <c r="F99" t="s">
        <v>290</v>
      </c>
      <c r="G99" s="25" t="s">
        <v>357</v>
      </c>
      <c r="H99" t="s">
        <v>240</v>
      </c>
      <c r="I99" s="25" t="s">
        <v>258</v>
      </c>
      <c r="J99" t="s">
        <v>243</v>
      </c>
      <c r="K99" t="s">
        <v>244</v>
      </c>
      <c r="L99" t="s">
        <v>245</v>
      </c>
      <c r="M99" t="s">
        <v>245</v>
      </c>
      <c r="N99" t="s">
        <v>246</v>
      </c>
      <c r="O99">
        <v>45.0</v>
      </c>
      <c r="P99">
        <v>26.0</v>
      </c>
      <c r="Q99">
        <v>0.577777777777778</v>
      </c>
      <c r="R99">
        <v>0.00542112482853224</v>
      </c>
      <c r="S99" t="s">
        <v>646</v>
      </c>
    </row>
    <row r="100">
      <c r="A100" t="s">
        <v>26</v>
      </c>
      <c r="B100" t="s">
        <v>276</v>
      </c>
      <c r="C100" t="s">
        <v>278</v>
      </c>
      <c r="D100" s="138" t="s">
        <v>657</v>
      </c>
      <c r="E100">
        <v>3.0</v>
      </c>
      <c r="F100" t="s">
        <v>292</v>
      </c>
      <c r="G100" s="25" t="s">
        <v>357</v>
      </c>
      <c r="H100" t="s">
        <v>240</v>
      </c>
      <c r="I100" s="25" t="s">
        <v>258</v>
      </c>
      <c r="J100" t="s">
        <v>243</v>
      </c>
      <c r="K100" t="s">
        <v>244</v>
      </c>
      <c r="L100" t="s">
        <v>245</v>
      </c>
      <c r="M100" t="s">
        <v>245</v>
      </c>
      <c r="N100" t="s">
        <v>246</v>
      </c>
      <c r="O100">
        <v>12.0</v>
      </c>
      <c r="P100">
        <v>11.0</v>
      </c>
      <c r="Q100">
        <v>0.916666666666667</v>
      </c>
      <c r="R100">
        <v>0.00636574074074074</v>
      </c>
      <c r="S100" t="s">
        <v>646</v>
      </c>
    </row>
    <row r="101">
      <c r="A101" t="s">
        <v>26</v>
      </c>
      <c r="B101" t="s">
        <v>276</v>
      </c>
      <c r="C101" t="s">
        <v>278</v>
      </c>
      <c r="D101" s="138" t="s">
        <v>657</v>
      </c>
      <c r="E101">
        <v>3.0</v>
      </c>
      <c r="F101" t="s">
        <v>294</v>
      </c>
      <c r="G101" s="25" t="s">
        <v>357</v>
      </c>
      <c r="H101" t="s">
        <v>240</v>
      </c>
      <c r="I101" s="25" t="s">
        <v>258</v>
      </c>
      <c r="J101" t="s">
        <v>243</v>
      </c>
      <c r="K101" t="s">
        <v>244</v>
      </c>
      <c r="L101" t="s">
        <v>245</v>
      </c>
      <c r="M101" t="s">
        <v>245</v>
      </c>
      <c r="N101" t="s">
        <v>295</v>
      </c>
      <c r="O101">
        <v>19.0</v>
      </c>
      <c r="P101">
        <v>17.0</v>
      </c>
      <c r="Q101">
        <v>0.894736842105263</v>
      </c>
      <c r="R101">
        <v>0.00495699081498761</v>
      </c>
      <c r="S101" t="s">
        <v>646</v>
      </c>
    </row>
    <row r="102">
      <c r="A102" t="s">
        <v>26</v>
      </c>
      <c r="B102" t="s">
        <v>276</v>
      </c>
      <c r="C102" t="s">
        <v>278</v>
      </c>
      <c r="D102" s="138" t="s">
        <v>657</v>
      </c>
      <c r="E102">
        <v>3.0</v>
      </c>
      <c r="F102" t="s">
        <v>297</v>
      </c>
      <c r="G102" s="25" t="s">
        <v>357</v>
      </c>
      <c r="H102" t="s">
        <v>240</v>
      </c>
      <c r="I102" s="25" t="s">
        <v>258</v>
      </c>
      <c r="J102" t="s">
        <v>243</v>
      </c>
      <c r="K102" t="s">
        <v>244</v>
      </c>
      <c r="L102" t="s">
        <v>245</v>
      </c>
      <c r="M102" t="s">
        <v>245</v>
      </c>
      <c r="N102" t="s">
        <v>246</v>
      </c>
      <c r="O102">
        <v>12.0</v>
      </c>
      <c r="P102">
        <v>12.0</v>
      </c>
      <c r="Q102">
        <v>1.0</v>
      </c>
      <c r="R102">
        <v>0.0</v>
      </c>
      <c r="S102" t="s">
        <v>646</v>
      </c>
    </row>
    <row r="103">
      <c r="A103" t="s">
        <v>26</v>
      </c>
      <c r="B103" t="s">
        <v>276</v>
      </c>
      <c r="C103" t="s">
        <v>278</v>
      </c>
      <c r="D103" s="138" t="s">
        <v>657</v>
      </c>
      <c r="E103">
        <v>3.0</v>
      </c>
      <c r="F103" t="s">
        <v>299</v>
      </c>
      <c r="G103" s="25" t="s">
        <v>357</v>
      </c>
      <c r="H103" t="s">
        <v>240</v>
      </c>
      <c r="I103" s="25" t="s">
        <v>258</v>
      </c>
      <c r="J103" t="s">
        <v>243</v>
      </c>
      <c r="K103" t="s">
        <v>244</v>
      </c>
      <c r="L103" t="s">
        <v>245</v>
      </c>
      <c r="M103" t="s">
        <v>245</v>
      </c>
      <c r="N103" t="s">
        <v>295</v>
      </c>
      <c r="O103">
        <v>13.0</v>
      </c>
      <c r="P103">
        <v>13.0</v>
      </c>
      <c r="Q103">
        <v>1.0</v>
      </c>
      <c r="R103">
        <v>0.0</v>
      </c>
      <c r="S103" t="s">
        <v>646</v>
      </c>
    </row>
    <row r="104">
      <c r="A104" t="s">
        <v>26</v>
      </c>
      <c r="B104" t="s">
        <v>276</v>
      </c>
      <c r="C104" t="s">
        <v>278</v>
      </c>
      <c r="D104" s="138" t="s">
        <v>657</v>
      </c>
      <c r="E104">
        <v>3.0</v>
      </c>
      <c r="F104" t="s">
        <v>301</v>
      </c>
      <c r="G104" s="25" t="s">
        <v>357</v>
      </c>
      <c r="H104" t="s">
        <v>240</v>
      </c>
      <c r="I104" s="25" t="s">
        <v>258</v>
      </c>
      <c r="J104" t="s">
        <v>243</v>
      </c>
      <c r="K104" t="s">
        <v>244</v>
      </c>
      <c r="L104" t="s">
        <v>245</v>
      </c>
      <c r="M104" t="s">
        <v>245</v>
      </c>
      <c r="N104" t="s">
        <v>246</v>
      </c>
      <c r="O104">
        <v>17.0</v>
      </c>
      <c r="P104">
        <v>11.0</v>
      </c>
      <c r="Q104">
        <v>0.647058823529412</v>
      </c>
      <c r="R104">
        <v>0.0134337472013027</v>
      </c>
      <c r="S104" t="s">
        <v>646</v>
      </c>
    </row>
    <row r="105">
      <c r="A105" t="s">
        <v>26</v>
      </c>
      <c r="B105" t="s">
        <v>276</v>
      </c>
      <c r="C105" t="s">
        <v>278</v>
      </c>
      <c r="D105" s="138" t="s">
        <v>657</v>
      </c>
      <c r="E105">
        <v>3.0</v>
      </c>
      <c r="F105" t="s">
        <v>303</v>
      </c>
      <c r="G105" s="25" t="s">
        <v>357</v>
      </c>
      <c r="H105" t="s">
        <v>240</v>
      </c>
      <c r="I105" s="25" t="s">
        <v>258</v>
      </c>
      <c r="J105" t="s">
        <v>243</v>
      </c>
      <c r="K105" t="s">
        <v>244</v>
      </c>
      <c r="L105" t="s">
        <v>245</v>
      </c>
      <c r="M105" t="s">
        <v>245</v>
      </c>
      <c r="N105" t="s">
        <v>295</v>
      </c>
      <c r="O105">
        <v>17.0</v>
      </c>
      <c r="P105">
        <v>7.0</v>
      </c>
      <c r="Q105">
        <v>0.411764705882353</v>
      </c>
      <c r="R105">
        <v>0.0142479136983513</v>
      </c>
      <c r="S105" t="s">
        <v>646</v>
      </c>
    </row>
    <row r="106">
      <c r="A106" t="s">
        <v>26</v>
      </c>
      <c r="B106" t="s">
        <v>276</v>
      </c>
      <c r="C106" t="s">
        <v>278</v>
      </c>
      <c r="D106" s="138" t="s">
        <v>657</v>
      </c>
      <c r="E106">
        <v>4.0</v>
      </c>
      <c r="F106" t="s">
        <v>305</v>
      </c>
      <c r="G106" s="25" t="s">
        <v>357</v>
      </c>
      <c r="H106" t="s">
        <v>240</v>
      </c>
      <c r="I106" s="25" t="s">
        <v>258</v>
      </c>
      <c r="J106" t="s">
        <v>243</v>
      </c>
      <c r="K106" t="s">
        <v>244</v>
      </c>
      <c r="L106" t="s">
        <v>245</v>
      </c>
      <c r="M106" t="s">
        <v>245</v>
      </c>
      <c r="N106" t="s">
        <v>295</v>
      </c>
      <c r="O106">
        <v>24.0</v>
      </c>
      <c r="P106">
        <v>16.0</v>
      </c>
      <c r="Q106">
        <v>0.666666666666667</v>
      </c>
      <c r="R106">
        <v>0.00925925925925926</v>
      </c>
      <c r="S106" t="s">
        <v>646</v>
      </c>
    </row>
    <row r="107">
      <c r="A107" t="s">
        <v>26</v>
      </c>
      <c r="B107" t="s">
        <v>276</v>
      </c>
      <c r="C107" t="s">
        <v>278</v>
      </c>
      <c r="D107" s="138" t="s">
        <v>657</v>
      </c>
      <c r="E107">
        <v>4.0</v>
      </c>
      <c r="F107" t="s">
        <v>307</v>
      </c>
      <c r="G107" s="25" t="s">
        <v>357</v>
      </c>
      <c r="H107" t="s">
        <v>240</v>
      </c>
      <c r="I107" s="25" t="s">
        <v>258</v>
      </c>
      <c r="J107" t="s">
        <v>243</v>
      </c>
      <c r="K107" t="s">
        <v>244</v>
      </c>
      <c r="L107" t="s">
        <v>245</v>
      </c>
      <c r="M107" t="s">
        <v>245</v>
      </c>
      <c r="N107" t="s">
        <v>295</v>
      </c>
      <c r="O107">
        <v>24.0</v>
      </c>
      <c r="P107">
        <v>15.0</v>
      </c>
      <c r="Q107">
        <v>0.625</v>
      </c>
      <c r="R107">
        <v>0.009765625</v>
      </c>
      <c r="S107" t="s">
        <v>646</v>
      </c>
    </row>
    <row r="108">
      <c r="A108" t="s">
        <v>26</v>
      </c>
      <c r="B108" t="s">
        <v>308</v>
      </c>
      <c r="C108" t="s">
        <v>310</v>
      </c>
      <c r="D108" t="s">
        <v>310</v>
      </c>
      <c r="E108">
        <v>1.0</v>
      </c>
      <c r="F108" t="s">
        <v>311</v>
      </c>
      <c r="G108" s="25" t="s">
        <v>619</v>
      </c>
      <c r="H108" t="s">
        <v>313</v>
      </c>
      <c r="I108" t="s">
        <v>314</v>
      </c>
      <c r="J108" t="s">
        <v>243</v>
      </c>
      <c r="K108" t="s">
        <v>244</v>
      </c>
      <c r="L108" t="s">
        <v>250</v>
      </c>
      <c r="M108" t="s">
        <v>250</v>
      </c>
      <c r="N108" t="s">
        <v>246</v>
      </c>
      <c r="O108">
        <v>16.0</v>
      </c>
      <c r="P108">
        <v>5.0</v>
      </c>
      <c r="Q108">
        <v>0.3125</v>
      </c>
      <c r="R108">
        <v>0.013427734375</v>
      </c>
      <c r="S108" t="s">
        <v>646</v>
      </c>
    </row>
    <row r="109">
      <c r="A109" t="s">
        <v>26</v>
      </c>
      <c r="B109" t="s">
        <v>308</v>
      </c>
      <c r="C109" t="s">
        <v>310</v>
      </c>
      <c r="D109" t="s">
        <v>310</v>
      </c>
      <c r="E109">
        <v>1.0</v>
      </c>
      <c r="F109" t="s">
        <v>315</v>
      </c>
      <c r="G109" s="25" t="s">
        <v>619</v>
      </c>
      <c r="H109" t="s">
        <v>313</v>
      </c>
      <c r="I109" t="s">
        <v>314</v>
      </c>
      <c r="J109" t="s">
        <v>243</v>
      </c>
      <c r="K109" t="s">
        <v>244</v>
      </c>
      <c r="L109" t="s">
        <v>250</v>
      </c>
      <c r="M109" t="s">
        <v>250</v>
      </c>
      <c r="N109" t="s">
        <v>246</v>
      </c>
      <c r="O109">
        <v>14.0</v>
      </c>
      <c r="P109">
        <v>6.0</v>
      </c>
      <c r="Q109">
        <v>0.428571428571429</v>
      </c>
      <c r="R109">
        <v>0.0174927113702624</v>
      </c>
      <c r="S109" t="s">
        <v>646</v>
      </c>
    </row>
    <row r="110">
      <c r="A110" t="s">
        <v>26</v>
      </c>
      <c r="B110" t="s">
        <v>308</v>
      </c>
      <c r="C110" t="s">
        <v>310</v>
      </c>
      <c r="D110" t="s">
        <v>310</v>
      </c>
      <c r="E110">
        <v>1.0</v>
      </c>
      <c r="F110" t="s">
        <v>316</v>
      </c>
      <c r="G110" s="25" t="s">
        <v>619</v>
      </c>
      <c r="H110" t="s">
        <v>313</v>
      </c>
      <c r="I110" t="s">
        <v>314</v>
      </c>
      <c r="J110" t="s">
        <v>243</v>
      </c>
      <c r="K110" t="s">
        <v>244</v>
      </c>
      <c r="L110" t="s">
        <v>250</v>
      </c>
      <c r="M110" t="s">
        <v>250</v>
      </c>
      <c r="N110" t="s">
        <v>246</v>
      </c>
      <c r="O110">
        <v>15.0</v>
      </c>
      <c r="P110">
        <v>5.0</v>
      </c>
      <c r="Q110">
        <v>0.333333333333333</v>
      </c>
      <c r="R110">
        <v>0.0148148148148148</v>
      </c>
      <c r="S110" t="s">
        <v>646</v>
      </c>
    </row>
    <row r="111">
      <c r="A111" t="s">
        <v>26</v>
      </c>
      <c r="B111" t="s">
        <v>308</v>
      </c>
      <c r="C111" t="s">
        <v>310</v>
      </c>
      <c r="D111" t="s">
        <v>310</v>
      </c>
      <c r="E111">
        <v>1.0</v>
      </c>
      <c r="F111" t="s">
        <v>317</v>
      </c>
      <c r="G111" s="25" t="s">
        <v>619</v>
      </c>
      <c r="H111" t="s">
        <v>313</v>
      </c>
      <c r="I111" t="s">
        <v>314</v>
      </c>
      <c r="J111" t="s">
        <v>243</v>
      </c>
      <c r="K111" t="s">
        <v>244</v>
      </c>
      <c r="L111" t="s">
        <v>250</v>
      </c>
      <c r="M111" t="s">
        <v>250</v>
      </c>
      <c r="N111" t="s">
        <v>246</v>
      </c>
      <c r="O111">
        <v>15.0</v>
      </c>
      <c r="P111">
        <v>4.0</v>
      </c>
      <c r="Q111">
        <v>0.266666666666667</v>
      </c>
      <c r="R111">
        <v>0.013037037037037</v>
      </c>
      <c r="S111" t="s">
        <v>646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33" t="s">
        <v>0</v>
      </c>
      <c r="B1" s="133" t="s">
        <v>1</v>
      </c>
      <c r="C1" s="133" t="s">
        <v>2</v>
      </c>
      <c r="D1" s="133" t="s">
        <v>3</v>
      </c>
      <c r="E1" s="133" t="s">
        <v>4</v>
      </c>
      <c r="F1" s="133" t="s">
        <v>5</v>
      </c>
      <c r="G1" s="133" t="s">
        <v>6</v>
      </c>
      <c r="H1" s="133" t="s">
        <v>7</v>
      </c>
      <c r="I1" s="133" t="s">
        <v>8</v>
      </c>
      <c r="J1" s="133" t="s">
        <v>11</v>
      </c>
      <c r="K1" s="133" t="s">
        <v>12</v>
      </c>
      <c r="L1" s="133" t="s">
        <v>13</v>
      </c>
      <c r="M1" s="133" t="s">
        <v>14</v>
      </c>
      <c r="N1" s="133" t="s">
        <v>15</v>
      </c>
      <c r="O1" s="133" t="s">
        <v>16</v>
      </c>
      <c r="P1" s="133" t="s">
        <v>17</v>
      </c>
      <c r="Q1" s="133" t="s">
        <v>18</v>
      </c>
      <c r="R1" s="133" t="s">
        <v>19</v>
      </c>
      <c r="S1" s="133" t="s">
        <v>20</v>
      </c>
      <c r="T1" s="133" t="s">
        <v>21</v>
      </c>
      <c r="U1" s="133" t="s">
        <v>22</v>
      </c>
      <c r="V1" s="133" t="s">
        <v>23</v>
      </c>
      <c r="W1" s="133" t="s">
        <v>24</v>
      </c>
      <c r="X1" s="133" t="s">
        <v>25</v>
      </c>
      <c r="Y1" s="133" t="s">
        <v>9</v>
      </c>
      <c r="Z1" s="133" t="s">
        <v>10</v>
      </c>
      <c r="AA1" s="133" t="s">
        <v>642</v>
      </c>
      <c r="AB1" s="133" t="s">
        <v>643</v>
      </c>
      <c r="AC1" s="133" t="s">
        <v>644</v>
      </c>
    </row>
    <row r="2">
      <c r="A2" t="s">
        <v>26</v>
      </c>
      <c r="B2" t="s">
        <v>233</v>
      </c>
      <c r="C2" t="s">
        <v>234</v>
      </c>
      <c r="D2" t="s">
        <v>235</v>
      </c>
      <c r="F2" t="s">
        <v>236</v>
      </c>
      <c r="G2" t="s">
        <v>237</v>
      </c>
      <c r="H2">
        <v>1.0</v>
      </c>
      <c r="I2" t="s">
        <v>238</v>
      </c>
      <c r="K2" t="s">
        <v>239</v>
      </c>
      <c r="L2" t="s">
        <v>240</v>
      </c>
      <c r="M2" t="s">
        <v>241</v>
      </c>
      <c r="N2" t="s">
        <v>242</v>
      </c>
      <c r="O2" t="s">
        <v>243</v>
      </c>
      <c r="P2">
        <v>1.0</v>
      </c>
      <c r="Q2" t="s">
        <v>244</v>
      </c>
      <c r="R2" t="s">
        <v>245</v>
      </c>
      <c r="S2" t="s">
        <v>245</v>
      </c>
      <c r="T2" t="s">
        <v>246</v>
      </c>
      <c r="Y2">
        <v>19.0</v>
      </c>
      <c r="Z2">
        <v>12.0</v>
      </c>
      <c r="AA2">
        <v>0.631578947368421</v>
      </c>
      <c r="AB2">
        <v>0.0122466831899694</v>
      </c>
      <c r="AC2" t="s">
        <v>646</v>
      </c>
    </row>
    <row r="3">
      <c r="A3" t="s">
        <v>26</v>
      </c>
      <c r="B3" t="s">
        <v>233</v>
      </c>
      <c r="C3" t="s">
        <v>247</v>
      </c>
      <c r="D3" t="s">
        <v>235</v>
      </c>
      <c r="F3" t="s">
        <v>236</v>
      </c>
      <c r="G3" t="s">
        <v>237</v>
      </c>
      <c r="H3">
        <v>1.0</v>
      </c>
      <c r="I3" t="s">
        <v>248</v>
      </c>
      <c r="K3" t="s">
        <v>239</v>
      </c>
      <c r="L3" t="s">
        <v>240</v>
      </c>
      <c r="M3" t="s">
        <v>241</v>
      </c>
      <c r="N3" t="s">
        <v>242</v>
      </c>
      <c r="O3" t="s">
        <v>243</v>
      </c>
      <c r="P3">
        <v>1.0</v>
      </c>
      <c r="Q3" t="s">
        <v>244</v>
      </c>
      <c r="R3" t="s">
        <v>245</v>
      </c>
      <c r="S3" t="s">
        <v>245</v>
      </c>
      <c r="T3" t="s">
        <v>246</v>
      </c>
      <c r="Y3">
        <v>19.0</v>
      </c>
      <c r="Z3">
        <v>19.0</v>
      </c>
      <c r="AA3">
        <v>1.0</v>
      </c>
      <c r="AB3">
        <v>0.0</v>
      </c>
      <c r="AC3" t="s">
        <v>646</v>
      </c>
    </row>
    <row r="4">
      <c r="A4" t="s">
        <v>26</v>
      </c>
      <c r="B4" t="s">
        <v>233</v>
      </c>
      <c r="C4" t="s">
        <v>249</v>
      </c>
      <c r="D4" t="s">
        <v>235</v>
      </c>
      <c r="F4" t="s">
        <v>236</v>
      </c>
      <c r="G4" t="s">
        <v>237</v>
      </c>
      <c r="H4">
        <v>2.0</v>
      </c>
      <c r="I4" t="s">
        <v>238</v>
      </c>
      <c r="K4" t="s">
        <v>239</v>
      </c>
      <c r="L4" t="s">
        <v>240</v>
      </c>
      <c r="M4" t="s">
        <v>241</v>
      </c>
      <c r="N4" t="s">
        <v>242</v>
      </c>
      <c r="O4" t="s">
        <v>243</v>
      </c>
      <c r="P4">
        <v>1.0</v>
      </c>
      <c r="Q4" t="s">
        <v>244</v>
      </c>
      <c r="R4" t="s">
        <v>245</v>
      </c>
      <c r="S4" t="s">
        <v>250</v>
      </c>
      <c r="T4" t="s">
        <v>246</v>
      </c>
      <c r="Y4">
        <v>24.0</v>
      </c>
      <c r="Z4">
        <v>15.0</v>
      </c>
      <c r="AA4">
        <v>0.625</v>
      </c>
      <c r="AB4">
        <v>0.009765625</v>
      </c>
      <c r="AC4" t="s">
        <v>646</v>
      </c>
    </row>
    <row r="5">
      <c r="A5" t="s">
        <v>26</v>
      </c>
      <c r="B5" t="s">
        <v>233</v>
      </c>
      <c r="C5" t="s">
        <v>251</v>
      </c>
      <c r="D5" t="s">
        <v>235</v>
      </c>
      <c r="F5" t="s">
        <v>236</v>
      </c>
      <c r="G5" t="s">
        <v>237</v>
      </c>
      <c r="H5">
        <v>2.0</v>
      </c>
      <c r="I5" t="s">
        <v>248</v>
      </c>
      <c r="K5" t="s">
        <v>239</v>
      </c>
      <c r="L5" t="s">
        <v>240</v>
      </c>
      <c r="M5" t="s">
        <v>241</v>
      </c>
      <c r="N5" t="s">
        <v>242</v>
      </c>
      <c r="O5" t="s">
        <v>243</v>
      </c>
      <c r="P5">
        <v>1.0</v>
      </c>
      <c r="Q5" t="s">
        <v>244</v>
      </c>
      <c r="R5" t="s">
        <v>245</v>
      </c>
      <c r="S5" t="s">
        <v>250</v>
      </c>
      <c r="T5" t="s">
        <v>246</v>
      </c>
      <c r="Y5">
        <v>25.0</v>
      </c>
      <c r="Z5">
        <v>23.0</v>
      </c>
      <c r="AA5">
        <v>0.92</v>
      </c>
      <c r="AB5">
        <v>0.002944</v>
      </c>
      <c r="AC5" t="s">
        <v>646</v>
      </c>
    </row>
    <row r="6">
      <c r="A6" t="s">
        <v>26</v>
      </c>
      <c r="B6" t="s">
        <v>233</v>
      </c>
      <c r="C6" t="s">
        <v>252</v>
      </c>
      <c r="D6" t="s">
        <v>235</v>
      </c>
      <c r="F6" t="s">
        <v>236</v>
      </c>
      <c r="G6" t="s">
        <v>237</v>
      </c>
      <c r="H6">
        <v>2.0</v>
      </c>
      <c r="I6" t="s">
        <v>253</v>
      </c>
      <c r="K6" t="s">
        <v>239</v>
      </c>
      <c r="L6" t="s">
        <v>240</v>
      </c>
      <c r="M6" t="s">
        <v>241</v>
      </c>
      <c r="N6" t="s">
        <v>242</v>
      </c>
      <c r="O6" t="s">
        <v>243</v>
      </c>
      <c r="P6">
        <v>1.0</v>
      </c>
      <c r="Q6" t="s">
        <v>244</v>
      </c>
      <c r="R6" t="s">
        <v>245</v>
      </c>
      <c r="S6" t="s">
        <v>250</v>
      </c>
      <c r="T6" t="s">
        <v>246</v>
      </c>
      <c r="Y6">
        <v>25.0</v>
      </c>
      <c r="Z6">
        <v>18.0</v>
      </c>
      <c r="AA6">
        <v>0.72</v>
      </c>
      <c r="AB6">
        <v>0.008064</v>
      </c>
      <c r="AC6" t="s">
        <v>646</v>
      </c>
    </row>
    <row r="7">
      <c r="A7" t="s">
        <v>26</v>
      </c>
      <c r="B7" t="s">
        <v>254</v>
      </c>
      <c r="C7" t="s">
        <v>255</v>
      </c>
      <c r="D7" t="s">
        <v>235</v>
      </c>
      <c r="F7" t="s">
        <v>256</v>
      </c>
      <c r="G7" t="s">
        <v>237</v>
      </c>
      <c r="H7">
        <v>1.0</v>
      </c>
      <c r="I7" t="s">
        <v>257</v>
      </c>
      <c r="K7" t="s">
        <v>239</v>
      </c>
      <c r="L7" t="s">
        <v>240</v>
      </c>
      <c r="M7" t="s">
        <v>258</v>
      </c>
      <c r="N7" t="s">
        <v>259</v>
      </c>
      <c r="O7" t="s">
        <v>243</v>
      </c>
      <c r="P7">
        <v>1.0</v>
      </c>
      <c r="Q7" t="s">
        <v>244</v>
      </c>
      <c r="R7" t="s">
        <v>245</v>
      </c>
      <c r="S7" t="s">
        <v>250</v>
      </c>
      <c r="T7" t="s">
        <v>246</v>
      </c>
      <c r="V7">
        <v>2.52</v>
      </c>
      <c r="Y7">
        <v>44.0</v>
      </c>
      <c r="Z7">
        <v>38.0</v>
      </c>
      <c r="AA7">
        <v>0.863636363636364</v>
      </c>
      <c r="AB7">
        <v>0.00267655897821187</v>
      </c>
      <c r="AC7" t="s">
        <v>646</v>
      </c>
    </row>
    <row r="8">
      <c r="A8" t="s">
        <v>26</v>
      </c>
      <c r="B8" t="s">
        <v>254</v>
      </c>
      <c r="C8" t="s">
        <v>255</v>
      </c>
      <c r="D8" t="s">
        <v>235</v>
      </c>
      <c r="F8" t="s">
        <v>256</v>
      </c>
      <c r="G8" t="s">
        <v>237</v>
      </c>
      <c r="H8">
        <v>1.0</v>
      </c>
      <c r="I8" t="s">
        <v>260</v>
      </c>
      <c r="K8" t="s">
        <v>239</v>
      </c>
      <c r="L8" t="s">
        <v>240</v>
      </c>
      <c r="M8" t="s">
        <v>258</v>
      </c>
      <c r="N8" t="s">
        <v>259</v>
      </c>
      <c r="O8" t="s">
        <v>243</v>
      </c>
      <c r="P8">
        <v>1.0</v>
      </c>
      <c r="Q8" t="s">
        <v>244</v>
      </c>
      <c r="R8" t="s">
        <v>245</v>
      </c>
      <c r="S8" t="s">
        <v>250</v>
      </c>
      <c r="T8" t="s">
        <v>246</v>
      </c>
      <c r="V8">
        <v>2.37</v>
      </c>
      <c r="Y8">
        <v>45.0</v>
      </c>
      <c r="Z8">
        <v>36.0</v>
      </c>
      <c r="AA8">
        <v>0.8</v>
      </c>
      <c r="AB8">
        <v>0.00355555555555555</v>
      </c>
      <c r="AC8" t="s">
        <v>646</v>
      </c>
    </row>
    <row r="9">
      <c r="A9" t="s">
        <v>26</v>
      </c>
      <c r="B9" t="s">
        <v>254</v>
      </c>
      <c r="C9" t="s">
        <v>255</v>
      </c>
      <c r="D9" t="s">
        <v>235</v>
      </c>
      <c r="F9" t="s">
        <v>256</v>
      </c>
      <c r="G9" t="s">
        <v>237</v>
      </c>
      <c r="H9">
        <v>2.0</v>
      </c>
      <c r="I9" t="s">
        <v>257</v>
      </c>
      <c r="K9" t="s">
        <v>239</v>
      </c>
      <c r="L9" t="s">
        <v>240</v>
      </c>
      <c r="M9" t="s">
        <v>258</v>
      </c>
      <c r="N9" t="s">
        <v>259</v>
      </c>
      <c r="O9" t="s">
        <v>243</v>
      </c>
      <c r="P9">
        <v>1.0</v>
      </c>
      <c r="Q9" t="s">
        <v>244</v>
      </c>
      <c r="R9" t="s">
        <v>245</v>
      </c>
      <c r="S9" t="s">
        <v>250</v>
      </c>
      <c r="T9" t="s">
        <v>246</v>
      </c>
      <c r="V9">
        <v>1.6</v>
      </c>
      <c r="Y9">
        <v>29.0</v>
      </c>
      <c r="Z9">
        <v>29.0</v>
      </c>
      <c r="AA9">
        <v>1.0</v>
      </c>
      <c r="AB9">
        <v>0.0</v>
      </c>
      <c r="AC9" t="s">
        <v>646</v>
      </c>
    </row>
    <row r="10">
      <c r="A10" t="s">
        <v>26</v>
      </c>
      <c r="B10" t="s">
        <v>254</v>
      </c>
      <c r="C10" t="s">
        <v>255</v>
      </c>
      <c r="D10" t="s">
        <v>235</v>
      </c>
      <c r="F10" t="s">
        <v>256</v>
      </c>
      <c r="G10" t="s">
        <v>237</v>
      </c>
      <c r="H10">
        <v>2.0</v>
      </c>
      <c r="I10" t="s">
        <v>260</v>
      </c>
      <c r="K10" t="s">
        <v>239</v>
      </c>
      <c r="L10" t="s">
        <v>240</v>
      </c>
      <c r="M10" t="s">
        <v>258</v>
      </c>
      <c r="N10" t="s">
        <v>259</v>
      </c>
      <c r="O10" t="s">
        <v>243</v>
      </c>
      <c r="P10">
        <v>1.0</v>
      </c>
      <c r="Q10" t="s">
        <v>244</v>
      </c>
      <c r="R10" t="s">
        <v>245</v>
      </c>
      <c r="S10" t="s">
        <v>250</v>
      </c>
      <c r="T10" t="s">
        <v>246</v>
      </c>
      <c r="V10">
        <v>2.63</v>
      </c>
      <c r="Y10">
        <v>28.0</v>
      </c>
      <c r="Z10">
        <v>25.0</v>
      </c>
      <c r="AA10">
        <v>0.892857142857143</v>
      </c>
      <c r="AB10">
        <v>0.00341654518950437</v>
      </c>
      <c r="AC10" t="s">
        <v>646</v>
      </c>
    </row>
    <row r="11">
      <c r="A11" t="s">
        <v>26</v>
      </c>
      <c r="B11" t="s">
        <v>261</v>
      </c>
      <c r="C11" t="s">
        <v>262</v>
      </c>
      <c r="D11" t="s">
        <v>235</v>
      </c>
      <c r="F11" t="s">
        <v>263</v>
      </c>
      <c r="G11" t="s">
        <v>237</v>
      </c>
      <c r="H11">
        <v>1.0</v>
      </c>
      <c r="I11" t="s">
        <v>264</v>
      </c>
      <c r="K11" t="s">
        <v>239</v>
      </c>
      <c r="L11" t="s">
        <v>240</v>
      </c>
      <c r="M11" t="s">
        <v>258</v>
      </c>
      <c r="N11" t="s">
        <v>259</v>
      </c>
      <c r="O11" t="s">
        <v>243</v>
      </c>
      <c r="P11">
        <v>1.0</v>
      </c>
      <c r="Q11" t="s">
        <v>244</v>
      </c>
      <c r="R11" t="s">
        <v>245</v>
      </c>
      <c r="S11" t="s">
        <v>245</v>
      </c>
      <c r="T11" t="s">
        <v>246</v>
      </c>
      <c r="Y11">
        <v>24.0</v>
      </c>
      <c r="Z11">
        <v>2.0</v>
      </c>
      <c r="AA11">
        <v>0.0833333333333333</v>
      </c>
      <c r="AB11">
        <v>0.00318287037037037</v>
      </c>
      <c r="AC11" t="s">
        <v>646</v>
      </c>
    </row>
    <row r="12">
      <c r="A12" t="s">
        <v>26</v>
      </c>
      <c r="B12" t="s">
        <v>261</v>
      </c>
      <c r="C12" t="s">
        <v>262</v>
      </c>
      <c r="D12" t="s">
        <v>235</v>
      </c>
      <c r="F12" t="s">
        <v>263</v>
      </c>
      <c r="G12" t="s">
        <v>237</v>
      </c>
      <c r="H12">
        <v>1.0</v>
      </c>
      <c r="I12" t="s">
        <v>266</v>
      </c>
      <c r="K12" t="s">
        <v>239</v>
      </c>
      <c r="L12" t="s">
        <v>240</v>
      </c>
      <c r="M12" t="s">
        <v>258</v>
      </c>
      <c r="N12" t="s">
        <v>259</v>
      </c>
      <c r="O12" t="s">
        <v>243</v>
      </c>
      <c r="P12">
        <v>1.0</v>
      </c>
      <c r="Q12" t="s">
        <v>244</v>
      </c>
      <c r="R12" t="s">
        <v>245</v>
      </c>
      <c r="S12" t="s">
        <v>245</v>
      </c>
      <c r="T12" t="s">
        <v>246</v>
      </c>
      <c r="Y12">
        <v>24.0</v>
      </c>
      <c r="Z12">
        <v>2.0</v>
      </c>
      <c r="AA12">
        <v>0.0833333333333333</v>
      </c>
      <c r="AB12">
        <v>0.00318287037037037</v>
      </c>
      <c r="AC12" t="s">
        <v>646</v>
      </c>
    </row>
    <row r="13">
      <c r="A13" t="s">
        <v>26</v>
      </c>
      <c r="B13" t="s">
        <v>261</v>
      </c>
      <c r="C13" t="s">
        <v>262</v>
      </c>
      <c r="D13" t="s">
        <v>235</v>
      </c>
      <c r="F13" t="s">
        <v>263</v>
      </c>
      <c r="G13" t="s">
        <v>237</v>
      </c>
      <c r="H13">
        <v>1.0</v>
      </c>
      <c r="I13" t="s">
        <v>267</v>
      </c>
      <c r="K13" t="s">
        <v>239</v>
      </c>
      <c r="L13" t="s">
        <v>240</v>
      </c>
      <c r="M13" t="s">
        <v>258</v>
      </c>
      <c r="N13" t="s">
        <v>259</v>
      </c>
      <c r="O13" t="s">
        <v>243</v>
      </c>
      <c r="P13">
        <v>1.0</v>
      </c>
      <c r="Q13" t="s">
        <v>244</v>
      </c>
      <c r="R13" t="s">
        <v>245</v>
      </c>
      <c r="S13" t="s">
        <v>245</v>
      </c>
      <c r="T13" t="s">
        <v>246</v>
      </c>
      <c r="Y13">
        <v>24.0</v>
      </c>
      <c r="Z13">
        <v>2.0</v>
      </c>
      <c r="AA13">
        <v>0.0833333333333333</v>
      </c>
      <c r="AB13">
        <v>0.00318287037037037</v>
      </c>
      <c r="AC13" t="s">
        <v>646</v>
      </c>
    </row>
    <row r="14">
      <c r="A14" t="s">
        <v>26</v>
      </c>
      <c r="B14" t="s">
        <v>261</v>
      </c>
      <c r="C14" t="s">
        <v>262</v>
      </c>
      <c r="D14" t="s">
        <v>235</v>
      </c>
      <c r="F14" t="s">
        <v>263</v>
      </c>
      <c r="G14" t="s">
        <v>237</v>
      </c>
      <c r="H14">
        <v>1.0</v>
      </c>
      <c r="I14" t="s">
        <v>268</v>
      </c>
      <c r="K14" t="s">
        <v>239</v>
      </c>
      <c r="L14" t="s">
        <v>240</v>
      </c>
      <c r="M14" t="s">
        <v>258</v>
      </c>
      <c r="N14" t="s">
        <v>259</v>
      </c>
      <c r="O14" t="s">
        <v>243</v>
      </c>
      <c r="P14">
        <v>1.0</v>
      </c>
      <c r="Q14" t="s">
        <v>244</v>
      </c>
      <c r="R14" t="s">
        <v>245</v>
      </c>
      <c r="S14" t="s">
        <v>245</v>
      </c>
      <c r="T14" t="s">
        <v>246</v>
      </c>
      <c r="Y14">
        <v>24.0</v>
      </c>
      <c r="Z14">
        <v>7.0</v>
      </c>
      <c r="AA14">
        <v>0.291666666666667</v>
      </c>
      <c r="AB14">
        <v>0.00860821759259259</v>
      </c>
      <c r="AC14" t="s">
        <v>646</v>
      </c>
    </row>
    <row r="15">
      <c r="A15" t="s">
        <v>26</v>
      </c>
      <c r="B15" t="s">
        <v>261</v>
      </c>
      <c r="C15" t="s">
        <v>262</v>
      </c>
      <c r="D15" t="s">
        <v>235</v>
      </c>
      <c r="F15" t="s">
        <v>263</v>
      </c>
      <c r="G15" t="s">
        <v>237</v>
      </c>
      <c r="H15">
        <v>1.0</v>
      </c>
      <c r="I15" t="s">
        <v>269</v>
      </c>
      <c r="K15" t="s">
        <v>239</v>
      </c>
      <c r="L15" t="s">
        <v>240</v>
      </c>
      <c r="M15" t="s">
        <v>258</v>
      </c>
      <c r="N15" t="s">
        <v>259</v>
      </c>
      <c r="O15" t="s">
        <v>243</v>
      </c>
      <c r="P15">
        <v>1.0</v>
      </c>
      <c r="Q15" t="s">
        <v>244</v>
      </c>
      <c r="R15" t="s">
        <v>245</v>
      </c>
      <c r="S15" t="s">
        <v>245</v>
      </c>
      <c r="T15" t="s">
        <v>246</v>
      </c>
      <c r="Y15">
        <v>24.0</v>
      </c>
      <c r="Z15">
        <v>5.0</v>
      </c>
      <c r="AA15">
        <v>0.208333333333333</v>
      </c>
      <c r="AB15">
        <v>0.00687210648148148</v>
      </c>
      <c r="AC15" t="s">
        <v>646</v>
      </c>
    </row>
    <row r="16">
      <c r="A16" t="s">
        <v>26</v>
      </c>
      <c r="B16" t="s">
        <v>261</v>
      </c>
      <c r="C16" t="s">
        <v>262</v>
      </c>
      <c r="D16" t="s">
        <v>235</v>
      </c>
      <c r="F16" t="s">
        <v>263</v>
      </c>
      <c r="G16" t="s">
        <v>237</v>
      </c>
      <c r="H16">
        <v>1.0</v>
      </c>
      <c r="I16" t="s">
        <v>270</v>
      </c>
      <c r="K16" t="s">
        <v>239</v>
      </c>
      <c r="L16" t="s">
        <v>240</v>
      </c>
      <c r="M16" t="s">
        <v>258</v>
      </c>
      <c r="N16" t="s">
        <v>259</v>
      </c>
      <c r="O16" t="s">
        <v>243</v>
      </c>
      <c r="P16">
        <v>1.0</v>
      </c>
      <c r="Q16" t="s">
        <v>244</v>
      </c>
      <c r="R16" t="s">
        <v>245</v>
      </c>
      <c r="S16" t="s">
        <v>245</v>
      </c>
      <c r="T16" t="s">
        <v>246</v>
      </c>
      <c r="Y16">
        <v>24.0</v>
      </c>
      <c r="Z16">
        <v>5.0</v>
      </c>
      <c r="AA16">
        <v>0.208333333333333</v>
      </c>
      <c r="AB16">
        <v>0.00687210648148148</v>
      </c>
      <c r="AC16" t="s">
        <v>646</v>
      </c>
    </row>
    <row r="17">
      <c r="A17" t="s">
        <v>26</v>
      </c>
      <c r="B17" t="s">
        <v>261</v>
      </c>
      <c r="C17" t="s">
        <v>262</v>
      </c>
      <c r="D17" t="s">
        <v>235</v>
      </c>
      <c r="F17" t="s">
        <v>263</v>
      </c>
      <c r="G17" t="s">
        <v>237</v>
      </c>
      <c r="H17">
        <v>1.0</v>
      </c>
      <c r="I17" t="s">
        <v>271</v>
      </c>
      <c r="K17" t="s">
        <v>239</v>
      </c>
      <c r="L17" t="s">
        <v>240</v>
      </c>
      <c r="M17" t="s">
        <v>258</v>
      </c>
      <c r="N17" t="s">
        <v>259</v>
      </c>
      <c r="O17" t="s">
        <v>243</v>
      </c>
      <c r="P17">
        <v>1.0</v>
      </c>
      <c r="Q17" t="s">
        <v>244</v>
      </c>
      <c r="R17" t="s">
        <v>245</v>
      </c>
      <c r="S17" t="s">
        <v>245</v>
      </c>
      <c r="T17" t="s">
        <v>246</v>
      </c>
      <c r="Y17">
        <v>24.0</v>
      </c>
      <c r="Z17">
        <v>6.0</v>
      </c>
      <c r="AA17">
        <v>0.25</v>
      </c>
      <c r="AB17">
        <v>0.0078125</v>
      </c>
      <c r="AC17" t="s">
        <v>646</v>
      </c>
    </row>
    <row r="18">
      <c r="A18" t="s">
        <v>26</v>
      </c>
      <c r="B18" t="s">
        <v>261</v>
      </c>
      <c r="C18" t="s">
        <v>262</v>
      </c>
      <c r="D18" t="s">
        <v>235</v>
      </c>
      <c r="F18" t="s">
        <v>263</v>
      </c>
      <c r="G18" t="s">
        <v>237</v>
      </c>
      <c r="H18">
        <v>1.0</v>
      </c>
      <c r="I18" t="s">
        <v>272</v>
      </c>
      <c r="K18" t="s">
        <v>239</v>
      </c>
      <c r="L18" t="s">
        <v>240</v>
      </c>
      <c r="M18" t="s">
        <v>258</v>
      </c>
      <c r="N18" t="s">
        <v>259</v>
      </c>
      <c r="O18" t="s">
        <v>243</v>
      </c>
      <c r="P18">
        <v>1.0</v>
      </c>
      <c r="Q18" t="s">
        <v>244</v>
      </c>
      <c r="R18" t="s">
        <v>245</v>
      </c>
      <c r="S18" t="s">
        <v>245</v>
      </c>
      <c r="T18" t="s">
        <v>246</v>
      </c>
      <c r="Y18">
        <v>24.0</v>
      </c>
      <c r="Z18">
        <v>15.0</v>
      </c>
      <c r="AA18">
        <v>0.625</v>
      </c>
      <c r="AB18">
        <v>0.009765625</v>
      </c>
      <c r="AC18" t="s">
        <v>646</v>
      </c>
    </row>
    <row r="19">
      <c r="A19" t="s">
        <v>26</v>
      </c>
      <c r="B19" t="s">
        <v>261</v>
      </c>
      <c r="C19" t="s">
        <v>262</v>
      </c>
      <c r="D19" t="s">
        <v>235</v>
      </c>
      <c r="F19" t="s">
        <v>263</v>
      </c>
      <c r="G19" t="s">
        <v>237</v>
      </c>
      <c r="H19">
        <v>1.0</v>
      </c>
      <c r="I19" t="s">
        <v>273</v>
      </c>
      <c r="K19" t="s">
        <v>239</v>
      </c>
      <c r="L19" t="s">
        <v>240</v>
      </c>
      <c r="M19" t="s">
        <v>258</v>
      </c>
      <c r="N19" t="s">
        <v>259</v>
      </c>
      <c r="O19" t="s">
        <v>243</v>
      </c>
      <c r="P19">
        <v>1.0</v>
      </c>
      <c r="Q19" t="s">
        <v>244</v>
      </c>
      <c r="R19" t="s">
        <v>245</v>
      </c>
      <c r="S19" t="s">
        <v>245</v>
      </c>
      <c r="T19" t="s">
        <v>246</v>
      </c>
      <c r="Y19">
        <v>24.0</v>
      </c>
      <c r="Z19">
        <v>19.0</v>
      </c>
      <c r="AA19">
        <v>0.791666666666667</v>
      </c>
      <c r="AB19">
        <v>0.00687210648148148</v>
      </c>
      <c r="AC19" t="s">
        <v>646</v>
      </c>
    </row>
    <row r="20">
      <c r="A20" t="s">
        <v>26</v>
      </c>
      <c r="B20" t="s">
        <v>261</v>
      </c>
      <c r="C20" t="s">
        <v>262</v>
      </c>
      <c r="D20" t="s">
        <v>235</v>
      </c>
      <c r="F20" t="s">
        <v>263</v>
      </c>
      <c r="G20" t="s">
        <v>237</v>
      </c>
      <c r="H20">
        <v>1.0</v>
      </c>
      <c r="I20" t="s">
        <v>274</v>
      </c>
      <c r="K20" t="s">
        <v>239</v>
      </c>
      <c r="L20" t="s">
        <v>240</v>
      </c>
      <c r="M20" t="s">
        <v>258</v>
      </c>
      <c r="N20" t="s">
        <v>259</v>
      </c>
      <c r="O20" t="s">
        <v>243</v>
      </c>
      <c r="P20">
        <v>1.0</v>
      </c>
      <c r="Q20" t="s">
        <v>244</v>
      </c>
      <c r="R20" t="s">
        <v>245</v>
      </c>
      <c r="S20" t="s">
        <v>245</v>
      </c>
      <c r="T20" t="s">
        <v>246</v>
      </c>
      <c r="Y20">
        <v>24.0</v>
      </c>
      <c r="Z20">
        <v>17.0</v>
      </c>
      <c r="AA20">
        <v>0.708333333333333</v>
      </c>
      <c r="AB20">
        <v>0.00860821759259259</v>
      </c>
      <c r="AC20" t="s">
        <v>646</v>
      </c>
    </row>
    <row r="21">
      <c r="A21" t="s">
        <v>26</v>
      </c>
      <c r="B21" t="s">
        <v>261</v>
      </c>
      <c r="C21" t="s">
        <v>262</v>
      </c>
      <c r="D21" t="s">
        <v>235</v>
      </c>
      <c r="F21" t="s">
        <v>263</v>
      </c>
      <c r="G21" t="s">
        <v>237</v>
      </c>
      <c r="H21">
        <v>1.0</v>
      </c>
      <c r="I21" t="s">
        <v>275</v>
      </c>
      <c r="K21" t="s">
        <v>239</v>
      </c>
      <c r="L21" t="s">
        <v>240</v>
      </c>
      <c r="M21" t="s">
        <v>258</v>
      </c>
      <c r="N21" t="s">
        <v>259</v>
      </c>
      <c r="O21" t="s">
        <v>243</v>
      </c>
      <c r="P21">
        <v>1.0</v>
      </c>
      <c r="Q21" t="s">
        <v>244</v>
      </c>
      <c r="R21" t="s">
        <v>245</v>
      </c>
      <c r="S21" t="s">
        <v>245</v>
      </c>
      <c r="T21" t="s">
        <v>246</v>
      </c>
      <c r="Y21">
        <v>24.0</v>
      </c>
      <c r="Z21">
        <v>18.0</v>
      </c>
      <c r="AA21">
        <v>0.75</v>
      </c>
      <c r="AB21">
        <v>0.0078125</v>
      </c>
      <c r="AC21" t="s">
        <v>646</v>
      </c>
    </row>
    <row r="22">
      <c r="A22" t="s">
        <v>26</v>
      </c>
      <c r="B22" t="s">
        <v>276</v>
      </c>
      <c r="C22" t="s">
        <v>277</v>
      </c>
      <c r="D22" t="s">
        <v>235</v>
      </c>
      <c r="F22" t="s">
        <v>278</v>
      </c>
      <c r="G22" t="s">
        <v>237</v>
      </c>
      <c r="H22">
        <v>1.0</v>
      </c>
      <c r="I22" t="s">
        <v>279</v>
      </c>
      <c r="K22" t="s">
        <v>239</v>
      </c>
      <c r="L22" t="s">
        <v>240</v>
      </c>
      <c r="M22" t="s">
        <v>280</v>
      </c>
      <c r="N22" t="s">
        <v>259</v>
      </c>
      <c r="O22" t="s">
        <v>243</v>
      </c>
      <c r="P22">
        <v>1.0</v>
      </c>
      <c r="Q22" t="s">
        <v>244</v>
      </c>
      <c r="R22" t="s">
        <v>245</v>
      </c>
      <c r="S22" t="s">
        <v>245</v>
      </c>
      <c r="T22" t="s">
        <v>246</v>
      </c>
      <c r="Y22">
        <v>44.0</v>
      </c>
      <c r="Z22">
        <v>34.0</v>
      </c>
      <c r="AA22">
        <v>0.772727272727273</v>
      </c>
      <c r="AB22">
        <v>0.00399135987978963</v>
      </c>
      <c r="AC22" t="s">
        <v>646</v>
      </c>
    </row>
    <row r="23">
      <c r="A23" t="s">
        <v>26</v>
      </c>
      <c r="B23" t="s">
        <v>276</v>
      </c>
      <c r="C23" t="s">
        <v>281</v>
      </c>
      <c r="D23" t="s">
        <v>235</v>
      </c>
      <c r="F23" t="s">
        <v>278</v>
      </c>
      <c r="G23" t="s">
        <v>237</v>
      </c>
      <c r="H23">
        <v>1.0</v>
      </c>
      <c r="I23" t="s">
        <v>282</v>
      </c>
      <c r="K23" t="s">
        <v>239</v>
      </c>
      <c r="L23" t="s">
        <v>240</v>
      </c>
      <c r="M23" t="s">
        <v>280</v>
      </c>
      <c r="N23" t="s">
        <v>259</v>
      </c>
      <c r="O23" t="s">
        <v>243</v>
      </c>
      <c r="P23">
        <v>1.0</v>
      </c>
      <c r="Q23" t="s">
        <v>244</v>
      </c>
      <c r="R23" t="s">
        <v>245</v>
      </c>
      <c r="S23" t="s">
        <v>250</v>
      </c>
      <c r="T23" t="s">
        <v>246</v>
      </c>
      <c r="Y23">
        <v>44.0</v>
      </c>
      <c r="Z23">
        <v>43.0</v>
      </c>
      <c r="AA23">
        <v>0.977272727272727</v>
      </c>
      <c r="AB23">
        <v>5.04789631855747E-4</v>
      </c>
      <c r="AC23" t="s">
        <v>646</v>
      </c>
    </row>
    <row r="24">
      <c r="A24" t="s">
        <v>26</v>
      </c>
      <c r="B24" t="s">
        <v>276</v>
      </c>
      <c r="C24" t="s">
        <v>283</v>
      </c>
      <c r="D24" t="s">
        <v>235</v>
      </c>
      <c r="F24" t="s">
        <v>278</v>
      </c>
      <c r="G24" t="s">
        <v>237</v>
      </c>
      <c r="H24">
        <v>1.0</v>
      </c>
      <c r="I24" t="s">
        <v>284</v>
      </c>
      <c r="K24" t="s">
        <v>239</v>
      </c>
      <c r="L24" t="s">
        <v>240</v>
      </c>
      <c r="M24" t="s">
        <v>280</v>
      </c>
      <c r="N24" t="s">
        <v>259</v>
      </c>
      <c r="O24" t="s">
        <v>243</v>
      </c>
      <c r="P24">
        <v>1.0</v>
      </c>
      <c r="Q24" t="s">
        <v>244</v>
      </c>
      <c r="R24" t="s">
        <v>245</v>
      </c>
      <c r="S24" t="s">
        <v>250</v>
      </c>
      <c r="T24" t="s">
        <v>246</v>
      </c>
      <c r="Y24">
        <v>42.0</v>
      </c>
      <c r="Z24">
        <v>22.0</v>
      </c>
      <c r="AA24">
        <v>0.523809523809524</v>
      </c>
      <c r="AB24">
        <v>0.0059388834899039</v>
      </c>
      <c r="AC24" t="s">
        <v>646</v>
      </c>
    </row>
    <row r="25">
      <c r="A25" t="s">
        <v>26</v>
      </c>
      <c r="B25" t="s">
        <v>276</v>
      </c>
      <c r="C25" t="s">
        <v>285</v>
      </c>
      <c r="D25" t="s">
        <v>235</v>
      </c>
      <c r="F25" t="s">
        <v>278</v>
      </c>
      <c r="G25" t="s">
        <v>237</v>
      </c>
      <c r="H25">
        <v>2.0</v>
      </c>
      <c r="I25" t="s">
        <v>286</v>
      </c>
      <c r="K25" t="s">
        <v>239</v>
      </c>
      <c r="L25" t="s">
        <v>240</v>
      </c>
      <c r="M25" t="s">
        <v>280</v>
      </c>
      <c r="N25" t="s">
        <v>259</v>
      </c>
      <c r="O25" t="s">
        <v>243</v>
      </c>
      <c r="P25">
        <v>1.0</v>
      </c>
      <c r="Q25" t="s">
        <v>244</v>
      </c>
      <c r="R25" t="s">
        <v>245</v>
      </c>
      <c r="S25" t="s">
        <v>245</v>
      </c>
      <c r="T25" t="s">
        <v>246</v>
      </c>
      <c r="Y25">
        <v>45.0</v>
      </c>
      <c r="Z25">
        <v>37.0</v>
      </c>
      <c r="AA25">
        <v>0.822222222222222</v>
      </c>
      <c r="AB25">
        <v>0.0032482853223594</v>
      </c>
      <c r="AC25" t="s">
        <v>646</v>
      </c>
    </row>
    <row r="26">
      <c r="A26" t="s">
        <v>26</v>
      </c>
      <c r="B26" t="s">
        <v>276</v>
      </c>
      <c r="C26" t="s">
        <v>658</v>
      </c>
      <c r="D26" t="s">
        <v>235</v>
      </c>
      <c r="F26" t="s">
        <v>278</v>
      </c>
      <c r="G26" t="s">
        <v>237</v>
      </c>
      <c r="H26">
        <v>2.0</v>
      </c>
      <c r="I26" t="s">
        <v>288</v>
      </c>
      <c r="K26" t="s">
        <v>239</v>
      </c>
      <c r="L26" t="s">
        <v>240</v>
      </c>
      <c r="M26" t="s">
        <v>280</v>
      </c>
      <c r="N26" t="s">
        <v>259</v>
      </c>
      <c r="O26" t="s">
        <v>243</v>
      </c>
      <c r="P26">
        <v>1.0</v>
      </c>
      <c r="Q26" t="s">
        <v>244</v>
      </c>
      <c r="R26" t="s">
        <v>245</v>
      </c>
      <c r="S26" t="s">
        <v>245</v>
      </c>
      <c r="T26" t="s">
        <v>246</v>
      </c>
      <c r="Y26">
        <v>45.0</v>
      </c>
      <c r="Z26">
        <v>40.0</v>
      </c>
      <c r="AA26">
        <v>0.888888888888889</v>
      </c>
      <c r="AB26">
        <v>0.00219478737997257</v>
      </c>
      <c r="AC26" t="s">
        <v>646</v>
      </c>
    </row>
    <row r="27">
      <c r="A27" t="s">
        <v>26</v>
      </c>
      <c r="B27" t="s">
        <v>276</v>
      </c>
      <c r="C27" t="s">
        <v>289</v>
      </c>
      <c r="D27" t="s">
        <v>235</v>
      </c>
      <c r="F27" t="s">
        <v>278</v>
      </c>
      <c r="G27" t="s">
        <v>237</v>
      </c>
      <c r="H27">
        <v>2.0</v>
      </c>
      <c r="I27" t="s">
        <v>290</v>
      </c>
      <c r="K27" t="s">
        <v>239</v>
      </c>
      <c r="L27" t="s">
        <v>240</v>
      </c>
      <c r="M27" t="s">
        <v>280</v>
      </c>
      <c r="N27" t="s">
        <v>259</v>
      </c>
      <c r="O27" t="s">
        <v>243</v>
      </c>
      <c r="P27">
        <v>1.0</v>
      </c>
      <c r="Q27" t="s">
        <v>244</v>
      </c>
      <c r="R27" t="s">
        <v>245</v>
      </c>
      <c r="S27" t="s">
        <v>245</v>
      </c>
      <c r="T27" t="s">
        <v>246</v>
      </c>
      <c r="Y27">
        <v>45.0</v>
      </c>
      <c r="Z27">
        <v>26.0</v>
      </c>
      <c r="AA27">
        <v>0.577777777777778</v>
      </c>
      <c r="AB27">
        <v>0.00542112482853224</v>
      </c>
      <c r="AC27" t="s">
        <v>646</v>
      </c>
    </row>
    <row r="28">
      <c r="A28" t="s">
        <v>26</v>
      </c>
      <c r="B28" t="s">
        <v>276</v>
      </c>
      <c r="C28" t="s">
        <v>291</v>
      </c>
      <c r="D28" t="s">
        <v>235</v>
      </c>
      <c r="F28" t="s">
        <v>278</v>
      </c>
      <c r="G28" t="s">
        <v>237</v>
      </c>
      <c r="H28">
        <v>3.0</v>
      </c>
      <c r="I28" t="s">
        <v>292</v>
      </c>
      <c r="K28" t="s">
        <v>239</v>
      </c>
      <c r="L28" t="s">
        <v>240</v>
      </c>
      <c r="M28" t="s">
        <v>280</v>
      </c>
      <c r="N28" t="s">
        <v>259</v>
      </c>
      <c r="O28" t="s">
        <v>243</v>
      </c>
      <c r="P28">
        <v>1.0</v>
      </c>
      <c r="Q28" t="s">
        <v>244</v>
      </c>
      <c r="R28" t="s">
        <v>245</v>
      </c>
      <c r="S28" t="s">
        <v>245</v>
      </c>
      <c r="T28" t="s">
        <v>246</v>
      </c>
      <c r="Y28">
        <v>12.0</v>
      </c>
      <c r="Z28">
        <v>11.0</v>
      </c>
      <c r="AA28">
        <v>0.916666666666667</v>
      </c>
      <c r="AB28">
        <v>0.00636574074074074</v>
      </c>
      <c r="AC28" t="s">
        <v>646</v>
      </c>
    </row>
    <row r="29">
      <c r="A29" t="s">
        <v>26</v>
      </c>
      <c r="B29" t="s">
        <v>276</v>
      </c>
      <c r="C29" t="s">
        <v>293</v>
      </c>
      <c r="D29" t="s">
        <v>235</v>
      </c>
      <c r="F29" t="s">
        <v>278</v>
      </c>
      <c r="G29" t="s">
        <v>237</v>
      </c>
      <c r="H29">
        <v>3.0</v>
      </c>
      <c r="I29" t="s">
        <v>294</v>
      </c>
      <c r="K29" t="s">
        <v>239</v>
      </c>
      <c r="L29" t="s">
        <v>240</v>
      </c>
      <c r="M29" t="s">
        <v>280</v>
      </c>
      <c r="N29" t="s">
        <v>259</v>
      </c>
      <c r="O29" t="s">
        <v>243</v>
      </c>
      <c r="P29">
        <v>1.0</v>
      </c>
      <c r="Q29" t="s">
        <v>244</v>
      </c>
      <c r="R29" t="s">
        <v>245</v>
      </c>
      <c r="S29" t="s">
        <v>245</v>
      </c>
      <c r="T29" t="s">
        <v>295</v>
      </c>
      <c r="Y29">
        <v>19.0</v>
      </c>
      <c r="Z29">
        <v>17.0</v>
      </c>
      <c r="AA29">
        <v>0.894736842105263</v>
      </c>
      <c r="AB29">
        <v>0.00495699081498761</v>
      </c>
      <c r="AC29" t="s">
        <v>646</v>
      </c>
    </row>
    <row r="30">
      <c r="A30" t="s">
        <v>26</v>
      </c>
      <c r="B30" t="s">
        <v>276</v>
      </c>
      <c r="C30" t="s">
        <v>296</v>
      </c>
      <c r="D30" t="s">
        <v>235</v>
      </c>
      <c r="F30" t="s">
        <v>278</v>
      </c>
      <c r="G30" t="s">
        <v>237</v>
      </c>
      <c r="H30">
        <v>3.0</v>
      </c>
      <c r="I30" t="s">
        <v>297</v>
      </c>
      <c r="K30" t="s">
        <v>239</v>
      </c>
      <c r="L30" t="s">
        <v>240</v>
      </c>
      <c r="M30" t="s">
        <v>280</v>
      </c>
      <c r="N30" t="s">
        <v>259</v>
      </c>
      <c r="O30" t="s">
        <v>243</v>
      </c>
      <c r="P30">
        <v>1.0</v>
      </c>
      <c r="Q30" t="s">
        <v>244</v>
      </c>
      <c r="R30" t="s">
        <v>245</v>
      </c>
      <c r="S30" t="s">
        <v>245</v>
      </c>
      <c r="T30" t="s">
        <v>246</v>
      </c>
      <c r="Y30">
        <v>12.0</v>
      </c>
      <c r="Z30">
        <v>12.0</v>
      </c>
      <c r="AA30">
        <v>1.0</v>
      </c>
      <c r="AB30">
        <v>0.0</v>
      </c>
      <c r="AC30" t="s">
        <v>646</v>
      </c>
    </row>
    <row r="31">
      <c r="A31" t="s">
        <v>26</v>
      </c>
      <c r="B31" t="s">
        <v>276</v>
      </c>
      <c r="C31" t="s">
        <v>298</v>
      </c>
      <c r="D31" t="s">
        <v>235</v>
      </c>
      <c r="F31" t="s">
        <v>278</v>
      </c>
      <c r="G31" t="s">
        <v>237</v>
      </c>
      <c r="H31">
        <v>3.0</v>
      </c>
      <c r="I31" t="s">
        <v>299</v>
      </c>
      <c r="K31" t="s">
        <v>239</v>
      </c>
      <c r="L31" t="s">
        <v>240</v>
      </c>
      <c r="M31" t="s">
        <v>280</v>
      </c>
      <c r="N31" t="s">
        <v>259</v>
      </c>
      <c r="O31" t="s">
        <v>243</v>
      </c>
      <c r="P31">
        <v>1.0</v>
      </c>
      <c r="Q31" t="s">
        <v>244</v>
      </c>
      <c r="R31" t="s">
        <v>245</v>
      </c>
      <c r="S31" t="s">
        <v>245</v>
      </c>
      <c r="T31" t="s">
        <v>295</v>
      </c>
      <c r="Y31">
        <v>13.0</v>
      </c>
      <c r="Z31">
        <v>13.0</v>
      </c>
      <c r="AA31">
        <v>1.0</v>
      </c>
      <c r="AB31">
        <v>0.0</v>
      </c>
      <c r="AC31" t="s">
        <v>646</v>
      </c>
    </row>
    <row r="32">
      <c r="A32" t="s">
        <v>26</v>
      </c>
      <c r="B32" t="s">
        <v>276</v>
      </c>
      <c r="C32" t="s">
        <v>300</v>
      </c>
      <c r="D32" t="s">
        <v>235</v>
      </c>
      <c r="F32" t="s">
        <v>278</v>
      </c>
      <c r="G32" t="s">
        <v>237</v>
      </c>
      <c r="H32">
        <v>3.0</v>
      </c>
      <c r="I32" t="s">
        <v>301</v>
      </c>
      <c r="K32" t="s">
        <v>239</v>
      </c>
      <c r="L32" t="s">
        <v>240</v>
      </c>
      <c r="M32" t="s">
        <v>280</v>
      </c>
      <c r="N32" t="s">
        <v>259</v>
      </c>
      <c r="O32" t="s">
        <v>243</v>
      </c>
      <c r="P32">
        <v>1.0</v>
      </c>
      <c r="Q32" t="s">
        <v>244</v>
      </c>
      <c r="R32" t="s">
        <v>245</v>
      </c>
      <c r="S32" t="s">
        <v>245</v>
      </c>
      <c r="T32" t="s">
        <v>246</v>
      </c>
      <c r="Y32">
        <v>17.0</v>
      </c>
      <c r="Z32">
        <v>11.0</v>
      </c>
      <c r="AA32">
        <v>0.647058823529412</v>
      </c>
      <c r="AB32">
        <v>0.0134337472013027</v>
      </c>
      <c r="AC32" t="s">
        <v>646</v>
      </c>
    </row>
    <row r="33">
      <c r="A33" t="s">
        <v>26</v>
      </c>
      <c r="B33" t="s">
        <v>276</v>
      </c>
      <c r="C33" t="s">
        <v>302</v>
      </c>
      <c r="D33" t="s">
        <v>235</v>
      </c>
      <c r="F33" t="s">
        <v>278</v>
      </c>
      <c r="G33" t="s">
        <v>237</v>
      </c>
      <c r="H33">
        <v>3.0</v>
      </c>
      <c r="I33" t="s">
        <v>303</v>
      </c>
      <c r="K33" t="s">
        <v>239</v>
      </c>
      <c r="L33" t="s">
        <v>240</v>
      </c>
      <c r="M33" t="s">
        <v>280</v>
      </c>
      <c r="N33" t="s">
        <v>259</v>
      </c>
      <c r="O33" t="s">
        <v>243</v>
      </c>
      <c r="P33">
        <v>1.0</v>
      </c>
      <c r="Q33" t="s">
        <v>244</v>
      </c>
      <c r="R33" t="s">
        <v>245</v>
      </c>
      <c r="S33" t="s">
        <v>245</v>
      </c>
      <c r="T33" t="s">
        <v>295</v>
      </c>
      <c r="Y33">
        <v>17.0</v>
      </c>
      <c r="Z33">
        <v>7.0</v>
      </c>
      <c r="AA33">
        <v>0.411764705882353</v>
      </c>
      <c r="AB33">
        <v>0.0142479136983513</v>
      </c>
      <c r="AC33" t="s">
        <v>646</v>
      </c>
    </row>
    <row r="34">
      <c r="A34" t="s">
        <v>26</v>
      </c>
      <c r="B34" t="s">
        <v>276</v>
      </c>
      <c r="C34" t="s">
        <v>304</v>
      </c>
      <c r="D34" t="s">
        <v>235</v>
      </c>
      <c r="F34" t="s">
        <v>278</v>
      </c>
      <c r="G34" t="s">
        <v>237</v>
      </c>
      <c r="H34">
        <v>4.0</v>
      </c>
      <c r="I34" t="s">
        <v>305</v>
      </c>
      <c r="K34" t="s">
        <v>239</v>
      </c>
      <c r="L34" t="s">
        <v>240</v>
      </c>
      <c r="M34" t="s">
        <v>280</v>
      </c>
      <c r="N34" t="s">
        <v>259</v>
      </c>
      <c r="O34" t="s">
        <v>243</v>
      </c>
      <c r="P34">
        <v>1.0</v>
      </c>
      <c r="Q34" t="s">
        <v>244</v>
      </c>
      <c r="R34" t="s">
        <v>245</v>
      </c>
      <c r="S34" t="s">
        <v>245</v>
      </c>
      <c r="T34" t="s">
        <v>295</v>
      </c>
      <c r="Y34">
        <v>24.0</v>
      </c>
      <c r="Z34">
        <v>16.0</v>
      </c>
      <c r="AA34">
        <v>0.666666666666667</v>
      </c>
      <c r="AB34">
        <v>0.00925925925925926</v>
      </c>
      <c r="AC34" t="s">
        <v>646</v>
      </c>
    </row>
    <row r="35">
      <c r="A35" t="s">
        <v>26</v>
      </c>
      <c r="B35" t="s">
        <v>276</v>
      </c>
      <c r="C35" t="s">
        <v>306</v>
      </c>
      <c r="D35" t="s">
        <v>235</v>
      </c>
      <c r="F35" t="s">
        <v>278</v>
      </c>
      <c r="G35" t="s">
        <v>237</v>
      </c>
      <c r="H35">
        <v>4.0</v>
      </c>
      <c r="I35" t="s">
        <v>307</v>
      </c>
      <c r="K35" t="s">
        <v>239</v>
      </c>
      <c r="L35" t="s">
        <v>240</v>
      </c>
      <c r="M35" t="s">
        <v>280</v>
      </c>
      <c r="N35" t="s">
        <v>259</v>
      </c>
      <c r="O35" t="s">
        <v>243</v>
      </c>
      <c r="P35">
        <v>1.0</v>
      </c>
      <c r="Q35" t="s">
        <v>244</v>
      </c>
      <c r="R35" t="s">
        <v>245</v>
      </c>
      <c r="S35" t="s">
        <v>245</v>
      </c>
      <c r="T35" t="s">
        <v>295</v>
      </c>
      <c r="Y35">
        <v>24.0</v>
      </c>
      <c r="Z35">
        <v>15.0</v>
      </c>
      <c r="AA35">
        <v>0.625</v>
      </c>
      <c r="AB35">
        <v>0.009765625</v>
      </c>
      <c r="AC35" t="s">
        <v>646</v>
      </c>
    </row>
    <row r="36">
      <c r="A36" t="s">
        <v>26</v>
      </c>
      <c r="B36" t="s">
        <v>308</v>
      </c>
      <c r="C36" t="s">
        <v>309</v>
      </c>
      <c r="D36" t="s">
        <v>235</v>
      </c>
      <c r="F36" t="s">
        <v>310</v>
      </c>
      <c r="G36" t="s">
        <v>237</v>
      </c>
      <c r="H36">
        <v>1.0</v>
      </c>
      <c r="I36" t="s">
        <v>311</v>
      </c>
      <c r="J36">
        <v>0.313</v>
      </c>
      <c r="K36" t="s">
        <v>312</v>
      </c>
      <c r="L36" t="s">
        <v>313</v>
      </c>
      <c r="M36" t="s">
        <v>314</v>
      </c>
      <c r="N36" t="s">
        <v>242</v>
      </c>
      <c r="O36" t="s">
        <v>243</v>
      </c>
      <c r="P36">
        <v>1.0</v>
      </c>
      <c r="Q36" t="s">
        <v>244</v>
      </c>
      <c r="R36" t="s">
        <v>250</v>
      </c>
      <c r="S36" t="s">
        <v>250</v>
      </c>
      <c r="T36" t="s">
        <v>246</v>
      </c>
      <c r="Y36">
        <v>16.0</v>
      </c>
      <c r="Z36">
        <v>5.0</v>
      </c>
      <c r="AA36">
        <v>0.3125</v>
      </c>
      <c r="AB36">
        <v>0.013427734375</v>
      </c>
      <c r="AC36" t="s">
        <v>646</v>
      </c>
    </row>
    <row r="37">
      <c r="A37" t="s">
        <v>26</v>
      </c>
      <c r="B37" t="s">
        <v>308</v>
      </c>
      <c r="C37" t="s">
        <v>309</v>
      </c>
      <c r="D37" t="s">
        <v>235</v>
      </c>
      <c r="F37" t="s">
        <v>310</v>
      </c>
      <c r="G37" t="s">
        <v>237</v>
      </c>
      <c r="H37">
        <v>1.0</v>
      </c>
      <c r="I37" t="s">
        <v>315</v>
      </c>
      <c r="J37">
        <v>0.398</v>
      </c>
      <c r="K37" t="s">
        <v>312</v>
      </c>
      <c r="L37" t="s">
        <v>313</v>
      </c>
      <c r="M37" t="s">
        <v>314</v>
      </c>
      <c r="N37" t="s">
        <v>242</v>
      </c>
      <c r="O37" t="s">
        <v>243</v>
      </c>
      <c r="P37">
        <v>1.0</v>
      </c>
      <c r="Q37" t="s">
        <v>244</v>
      </c>
      <c r="R37" t="s">
        <v>250</v>
      </c>
      <c r="S37" t="s">
        <v>250</v>
      </c>
      <c r="T37" t="s">
        <v>246</v>
      </c>
      <c r="Y37">
        <v>14.0</v>
      </c>
      <c r="Z37">
        <v>6.0</v>
      </c>
      <c r="AA37">
        <v>0.428571428571429</v>
      </c>
      <c r="AB37">
        <v>0.0174927113702624</v>
      </c>
      <c r="AC37" t="s">
        <v>646</v>
      </c>
    </row>
    <row r="38">
      <c r="A38" t="s">
        <v>26</v>
      </c>
      <c r="B38" t="s">
        <v>308</v>
      </c>
      <c r="C38" t="s">
        <v>309</v>
      </c>
      <c r="D38" t="s">
        <v>235</v>
      </c>
      <c r="F38" t="s">
        <v>310</v>
      </c>
      <c r="G38" t="s">
        <v>237</v>
      </c>
      <c r="H38">
        <v>1.0</v>
      </c>
      <c r="I38" t="s">
        <v>316</v>
      </c>
      <c r="J38">
        <v>0.333</v>
      </c>
      <c r="K38" t="s">
        <v>312</v>
      </c>
      <c r="L38" t="s">
        <v>313</v>
      </c>
      <c r="M38" t="s">
        <v>314</v>
      </c>
      <c r="N38" t="s">
        <v>242</v>
      </c>
      <c r="O38" t="s">
        <v>243</v>
      </c>
      <c r="P38">
        <v>1.0</v>
      </c>
      <c r="Q38" t="s">
        <v>244</v>
      </c>
      <c r="R38" t="s">
        <v>250</v>
      </c>
      <c r="S38" t="s">
        <v>250</v>
      </c>
      <c r="T38" t="s">
        <v>246</v>
      </c>
      <c r="Y38">
        <v>15.0</v>
      </c>
      <c r="Z38">
        <v>5.0</v>
      </c>
      <c r="AA38">
        <v>0.333333333333333</v>
      </c>
      <c r="AB38">
        <v>0.0148148148148148</v>
      </c>
      <c r="AC38" t="s">
        <v>646</v>
      </c>
    </row>
    <row r="39">
      <c r="A39" t="s">
        <v>26</v>
      </c>
      <c r="B39" t="s">
        <v>308</v>
      </c>
      <c r="C39" t="s">
        <v>309</v>
      </c>
      <c r="D39" t="s">
        <v>235</v>
      </c>
      <c r="F39" t="s">
        <v>310</v>
      </c>
      <c r="G39" t="s">
        <v>237</v>
      </c>
      <c r="H39">
        <v>1.0</v>
      </c>
      <c r="I39" t="s">
        <v>317</v>
      </c>
      <c r="J39">
        <v>0.286</v>
      </c>
      <c r="K39" t="s">
        <v>312</v>
      </c>
      <c r="L39" t="s">
        <v>313</v>
      </c>
      <c r="M39" t="s">
        <v>314</v>
      </c>
      <c r="N39" t="s">
        <v>242</v>
      </c>
      <c r="O39" t="s">
        <v>243</v>
      </c>
      <c r="P39">
        <v>1.0</v>
      </c>
      <c r="Q39" t="s">
        <v>244</v>
      </c>
      <c r="R39" t="s">
        <v>250</v>
      </c>
      <c r="S39" t="s">
        <v>250</v>
      </c>
      <c r="T39" t="s">
        <v>246</v>
      </c>
      <c r="Y39">
        <v>15.0</v>
      </c>
      <c r="Z39">
        <v>4.0</v>
      </c>
      <c r="AA39">
        <v>0.266666666666667</v>
      </c>
      <c r="AB39">
        <v>0.013037037037037</v>
      </c>
      <c r="AC39" t="s">
        <v>646</v>
      </c>
    </row>
    <row r="40">
      <c r="A40" t="s">
        <v>318</v>
      </c>
      <c r="B40" t="s">
        <v>319</v>
      </c>
      <c r="C40" t="s">
        <v>320</v>
      </c>
      <c r="D40" t="s">
        <v>235</v>
      </c>
      <c r="F40" t="s">
        <v>321</v>
      </c>
      <c r="G40" t="s">
        <v>237</v>
      </c>
      <c r="H40">
        <v>1.0</v>
      </c>
      <c r="I40" t="s">
        <v>322</v>
      </c>
      <c r="J40">
        <v>0.37777</v>
      </c>
      <c r="K40" t="s">
        <v>239</v>
      </c>
      <c r="L40" t="s">
        <v>240</v>
      </c>
      <c r="M40" t="s">
        <v>258</v>
      </c>
      <c r="N40" t="s">
        <v>259</v>
      </c>
      <c r="O40" t="s">
        <v>243</v>
      </c>
      <c r="P40">
        <v>1.0</v>
      </c>
      <c r="Q40" t="s">
        <v>244</v>
      </c>
      <c r="R40" t="s">
        <v>245</v>
      </c>
      <c r="S40" t="s">
        <v>250</v>
      </c>
      <c r="T40" t="s">
        <v>246</v>
      </c>
      <c r="U40">
        <v>0.3777778</v>
      </c>
      <c r="V40">
        <v>0.2833333</v>
      </c>
      <c r="Y40">
        <v>45.0</v>
      </c>
      <c r="Z40">
        <v>38.0</v>
      </c>
      <c r="AA40">
        <v>0.844444444444444</v>
      </c>
      <c r="AB40">
        <v>0.00291906721536351</v>
      </c>
      <c r="AC40" t="s">
        <v>646</v>
      </c>
    </row>
    <row r="41">
      <c r="A41" t="s">
        <v>318</v>
      </c>
      <c r="B41" t="s">
        <v>319</v>
      </c>
      <c r="C41" t="s">
        <v>320</v>
      </c>
      <c r="D41" t="s">
        <v>235</v>
      </c>
      <c r="F41" t="s">
        <v>321</v>
      </c>
      <c r="G41" t="s">
        <v>237</v>
      </c>
      <c r="H41">
        <v>1.0</v>
      </c>
      <c r="I41" t="s">
        <v>323</v>
      </c>
      <c r="J41">
        <v>0.3555</v>
      </c>
      <c r="K41" t="s">
        <v>239</v>
      </c>
      <c r="L41" t="s">
        <v>240</v>
      </c>
      <c r="M41" t="s">
        <v>258</v>
      </c>
      <c r="N41" t="s">
        <v>259</v>
      </c>
      <c r="O41" t="s">
        <v>243</v>
      </c>
      <c r="P41">
        <v>1.0</v>
      </c>
      <c r="Q41" t="s">
        <v>244</v>
      </c>
      <c r="R41" t="s">
        <v>245</v>
      </c>
      <c r="S41" t="s">
        <v>250</v>
      </c>
      <c r="T41" t="s">
        <v>246</v>
      </c>
      <c r="U41">
        <v>0.3555556</v>
      </c>
      <c r="V41">
        <v>0.2588889</v>
      </c>
      <c r="Y41">
        <v>45.0</v>
      </c>
      <c r="Z41">
        <v>36.0</v>
      </c>
      <c r="AA41">
        <v>0.8</v>
      </c>
      <c r="AB41">
        <v>0.00355555555555555</v>
      </c>
      <c r="AC41" t="s">
        <v>646</v>
      </c>
    </row>
    <row r="42">
      <c r="A42" t="s">
        <v>318</v>
      </c>
      <c r="B42" t="s">
        <v>319</v>
      </c>
      <c r="C42" t="s">
        <v>320</v>
      </c>
      <c r="D42" t="s">
        <v>235</v>
      </c>
      <c r="F42" t="s">
        <v>321</v>
      </c>
      <c r="G42" t="s">
        <v>237</v>
      </c>
      <c r="H42">
        <v>2.0</v>
      </c>
      <c r="I42" t="s">
        <v>322</v>
      </c>
      <c r="J42">
        <v>0.659</v>
      </c>
      <c r="K42" t="s">
        <v>239</v>
      </c>
      <c r="L42" t="s">
        <v>240</v>
      </c>
      <c r="M42" t="s">
        <v>258</v>
      </c>
      <c r="N42" t="s">
        <v>259</v>
      </c>
      <c r="O42" t="s">
        <v>243</v>
      </c>
      <c r="P42">
        <v>1.0</v>
      </c>
      <c r="Q42" t="s">
        <v>244</v>
      </c>
      <c r="R42" t="s">
        <v>245</v>
      </c>
      <c r="S42" t="s">
        <v>250</v>
      </c>
      <c r="T42" t="s">
        <v>246</v>
      </c>
      <c r="U42">
        <v>0.2944444</v>
      </c>
      <c r="V42">
        <v>0.6588889</v>
      </c>
      <c r="Y42">
        <v>29.0</v>
      </c>
      <c r="Z42">
        <v>29.0</v>
      </c>
      <c r="AA42">
        <v>1.0</v>
      </c>
      <c r="AB42">
        <v>0.0</v>
      </c>
      <c r="AC42" t="s">
        <v>646</v>
      </c>
    </row>
    <row r="43">
      <c r="A43" t="s">
        <v>318</v>
      </c>
      <c r="B43" t="s">
        <v>319</v>
      </c>
      <c r="C43" t="s">
        <v>320</v>
      </c>
      <c r="D43" t="s">
        <v>235</v>
      </c>
      <c r="F43" t="s">
        <v>321</v>
      </c>
      <c r="G43" t="s">
        <v>237</v>
      </c>
      <c r="H43">
        <v>2.0</v>
      </c>
      <c r="I43" t="s">
        <v>323</v>
      </c>
      <c r="J43">
        <v>0.54</v>
      </c>
      <c r="K43" t="s">
        <v>239</v>
      </c>
      <c r="L43" t="s">
        <v>240</v>
      </c>
      <c r="M43" t="s">
        <v>258</v>
      </c>
      <c r="N43" t="s">
        <v>259</v>
      </c>
      <c r="O43" t="s">
        <v>243</v>
      </c>
      <c r="P43">
        <v>1.0</v>
      </c>
      <c r="Q43" t="s">
        <v>244</v>
      </c>
      <c r="R43" t="s">
        <v>245</v>
      </c>
      <c r="S43" t="s">
        <v>250</v>
      </c>
      <c r="T43" t="s">
        <v>246</v>
      </c>
      <c r="U43">
        <v>0.54</v>
      </c>
      <c r="V43">
        <v>0.2944444</v>
      </c>
      <c r="Y43">
        <v>28.0</v>
      </c>
      <c r="Z43">
        <v>25.0</v>
      </c>
      <c r="AA43">
        <v>0.892857142857143</v>
      </c>
      <c r="AB43">
        <v>0.00341654518950437</v>
      </c>
      <c r="AC43" t="s">
        <v>646</v>
      </c>
    </row>
    <row r="44">
      <c r="A44" t="s">
        <v>318</v>
      </c>
      <c r="B44" t="s">
        <v>319</v>
      </c>
      <c r="C44" t="s">
        <v>320</v>
      </c>
      <c r="D44" t="s">
        <v>235</v>
      </c>
      <c r="F44" t="s">
        <v>321</v>
      </c>
      <c r="G44" t="s">
        <v>237</v>
      </c>
      <c r="H44">
        <v>3.0</v>
      </c>
      <c r="I44" t="s">
        <v>322</v>
      </c>
      <c r="J44">
        <v>0.481</v>
      </c>
      <c r="K44" t="s">
        <v>239</v>
      </c>
      <c r="L44" t="s">
        <v>240</v>
      </c>
      <c r="M44" t="s">
        <v>258</v>
      </c>
      <c r="N44" t="s">
        <v>259</v>
      </c>
      <c r="O44" t="s">
        <v>243</v>
      </c>
      <c r="P44">
        <v>1.0</v>
      </c>
      <c r="Q44" t="s">
        <v>324</v>
      </c>
      <c r="R44" t="s">
        <v>245</v>
      </c>
      <c r="S44" t="s">
        <v>250</v>
      </c>
      <c r="T44" t="s">
        <v>246</v>
      </c>
      <c r="U44">
        <v>0.4811111</v>
      </c>
      <c r="V44">
        <v>0.1788889</v>
      </c>
      <c r="Y44">
        <v>92.0</v>
      </c>
      <c r="Z44">
        <v>90.0</v>
      </c>
      <c r="AA44">
        <v>0.978260869565217</v>
      </c>
      <c r="AB44">
        <v>2.31158050464371E-4</v>
      </c>
      <c r="AC44" t="s">
        <v>646</v>
      </c>
    </row>
    <row r="45">
      <c r="A45" t="s">
        <v>318</v>
      </c>
      <c r="B45" t="s">
        <v>319</v>
      </c>
      <c r="C45" t="s">
        <v>320</v>
      </c>
      <c r="D45" t="s">
        <v>235</v>
      </c>
      <c r="F45" t="s">
        <v>321</v>
      </c>
      <c r="G45" t="s">
        <v>237</v>
      </c>
      <c r="H45">
        <v>3.0</v>
      </c>
      <c r="I45" t="s">
        <v>323</v>
      </c>
      <c r="J45">
        <v>0.53888</v>
      </c>
      <c r="K45" t="s">
        <v>239</v>
      </c>
      <c r="L45" t="s">
        <v>240</v>
      </c>
      <c r="M45" t="s">
        <v>258</v>
      </c>
      <c r="N45" t="s">
        <v>259</v>
      </c>
      <c r="O45" t="s">
        <v>243</v>
      </c>
      <c r="P45">
        <v>1.0</v>
      </c>
      <c r="Q45" t="s">
        <v>324</v>
      </c>
      <c r="R45" t="s">
        <v>245</v>
      </c>
      <c r="S45" t="s">
        <v>250</v>
      </c>
      <c r="T45" t="s">
        <v>246</v>
      </c>
      <c r="U45">
        <v>0.1788889</v>
      </c>
      <c r="V45">
        <v>0.5388889</v>
      </c>
      <c r="Y45">
        <v>60.0</v>
      </c>
      <c r="Z45">
        <v>60.0</v>
      </c>
      <c r="AA45">
        <v>1.0</v>
      </c>
      <c r="AB45">
        <v>0.0</v>
      </c>
      <c r="AC45" t="s">
        <v>646</v>
      </c>
    </row>
    <row r="46">
      <c r="A46" t="s">
        <v>77</v>
      </c>
      <c r="B46" t="s">
        <v>325</v>
      </c>
      <c r="C46" t="s">
        <v>326</v>
      </c>
      <c r="D46" t="s">
        <v>235</v>
      </c>
      <c r="F46" t="s">
        <v>327</v>
      </c>
      <c r="G46" t="s">
        <v>328</v>
      </c>
      <c r="H46">
        <v>1.0</v>
      </c>
      <c r="I46" t="s">
        <v>329</v>
      </c>
      <c r="K46" t="s">
        <v>239</v>
      </c>
      <c r="L46" t="s">
        <v>240</v>
      </c>
      <c r="M46" t="s">
        <v>258</v>
      </c>
      <c r="N46" t="s">
        <v>259</v>
      </c>
      <c r="O46" t="s">
        <v>243</v>
      </c>
      <c r="P46">
        <v>1.0</v>
      </c>
      <c r="Q46" t="s">
        <v>244</v>
      </c>
      <c r="R46" t="s">
        <v>250</v>
      </c>
      <c r="S46" t="s">
        <v>250</v>
      </c>
      <c r="T46" t="s">
        <v>246</v>
      </c>
      <c r="Y46">
        <v>54.0</v>
      </c>
      <c r="Z46">
        <v>39.0</v>
      </c>
      <c r="AA46">
        <v>0.722222222222222</v>
      </c>
      <c r="AB46">
        <v>0.00371513488797439</v>
      </c>
      <c r="AC46" t="s">
        <v>646</v>
      </c>
    </row>
    <row r="47">
      <c r="A47" t="s">
        <v>77</v>
      </c>
      <c r="B47" t="s">
        <v>325</v>
      </c>
      <c r="C47" t="s">
        <v>326</v>
      </c>
      <c r="D47" t="s">
        <v>235</v>
      </c>
      <c r="F47" t="s">
        <v>327</v>
      </c>
      <c r="G47" t="s">
        <v>328</v>
      </c>
      <c r="H47">
        <v>1.0</v>
      </c>
      <c r="I47" t="s">
        <v>330</v>
      </c>
      <c r="K47" t="s">
        <v>239</v>
      </c>
      <c r="L47" t="s">
        <v>240</v>
      </c>
      <c r="M47" t="s">
        <v>258</v>
      </c>
      <c r="N47" t="s">
        <v>259</v>
      </c>
      <c r="O47" t="s">
        <v>243</v>
      </c>
      <c r="P47">
        <v>1.0</v>
      </c>
      <c r="Q47" t="s">
        <v>244</v>
      </c>
      <c r="R47" t="s">
        <v>250</v>
      </c>
      <c r="S47" t="s">
        <v>250</v>
      </c>
      <c r="T47" t="s">
        <v>246</v>
      </c>
      <c r="Y47">
        <v>54.0</v>
      </c>
      <c r="Z47">
        <v>15.0</v>
      </c>
      <c r="AA47">
        <v>0.277777777777778</v>
      </c>
      <c r="AB47">
        <v>0.00371513488797439</v>
      </c>
      <c r="AC47" t="s">
        <v>646</v>
      </c>
    </row>
    <row r="48">
      <c r="A48" t="s">
        <v>77</v>
      </c>
      <c r="B48" t="s">
        <v>325</v>
      </c>
      <c r="C48" t="s">
        <v>326</v>
      </c>
      <c r="D48" t="s">
        <v>235</v>
      </c>
      <c r="F48" t="s">
        <v>327</v>
      </c>
      <c r="G48" t="s">
        <v>328</v>
      </c>
      <c r="H48">
        <v>2.0</v>
      </c>
      <c r="I48" t="s">
        <v>329</v>
      </c>
      <c r="K48" t="s">
        <v>239</v>
      </c>
      <c r="L48" t="s">
        <v>240</v>
      </c>
      <c r="M48" t="s">
        <v>258</v>
      </c>
      <c r="N48" t="s">
        <v>259</v>
      </c>
      <c r="O48" t="s">
        <v>243</v>
      </c>
      <c r="P48">
        <v>1.0</v>
      </c>
      <c r="Q48" t="s">
        <v>244</v>
      </c>
      <c r="R48" t="s">
        <v>250</v>
      </c>
      <c r="S48" t="s">
        <v>250</v>
      </c>
      <c r="T48" t="s">
        <v>246</v>
      </c>
      <c r="Y48">
        <v>24.0</v>
      </c>
      <c r="Z48">
        <v>21.0</v>
      </c>
      <c r="AA48">
        <v>0.875</v>
      </c>
      <c r="AB48">
        <v>0.00455729166666667</v>
      </c>
      <c r="AC48" t="s">
        <v>646</v>
      </c>
    </row>
    <row r="49">
      <c r="A49" t="s">
        <v>77</v>
      </c>
      <c r="B49" t="s">
        <v>325</v>
      </c>
      <c r="C49" t="s">
        <v>326</v>
      </c>
      <c r="D49" t="s">
        <v>235</v>
      </c>
      <c r="F49" t="s">
        <v>327</v>
      </c>
      <c r="G49" t="s">
        <v>328</v>
      </c>
      <c r="H49">
        <v>2.0</v>
      </c>
      <c r="I49" t="s">
        <v>330</v>
      </c>
      <c r="K49" t="s">
        <v>239</v>
      </c>
      <c r="L49" t="s">
        <v>240</v>
      </c>
      <c r="M49" t="s">
        <v>258</v>
      </c>
      <c r="N49" t="s">
        <v>259</v>
      </c>
      <c r="O49" t="s">
        <v>243</v>
      </c>
      <c r="P49">
        <v>1.0</v>
      </c>
      <c r="Q49" t="s">
        <v>244</v>
      </c>
      <c r="R49" t="s">
        <v>250</v>
      </c>
      <c r="S49" t="s">
        <v>250</v>
      </c>
      <c r="T49" t="s">
        <v>246</v>
      </c>
      <c r="Y49">
        <v>24.0</v>
      </c>
      <c r="Z49">
        <v>13.0</v>
      </c>
      <c r="AA49">
        <v>0.541666666666667</v>
      </c>
      <c r="AB49">
        <v>0.0103443287037037</v>
      </c>
      <c r="AC49" t="s">
        <v>646</v>
      </c>
    </row>
    <row r="50">
      <c r="A50" t="s">
        <v>77</v>
      </c>
      <c r="B50" t="s">
        <v>331</v>
      </c>
      <c r="C50" t="s">
        <v>332</v>
      </c>
      <c r="D50" t="s">
        <v>235</v>
      </c>
      <c r="F50" t="s">
        <v>333</v>
      </c>
      <c r="G50" t="s">
        <v>334</v>
      </c>
      <c r="H50">
        <v>1.0</v>
      </c>
      <c r="I50" t="s">
        <v>335</v>
      </c>
      <c r="K50" t="s">
        <v>239</v>
      </c>
      <c r="L50" t="s">
        <v>240</v>
      </c>
      <c r="M50" t="s">
        <v>258</v>
      </c>
      <c r="N50" t="s">
        <v>259</v>
      </c>
      <c r="O50" t="s">
        <v>243</v>
      </c>
      <c r="P50">
        <v>1.0</v>
      </c>
      <c r="Q50" t="s">
        <v>336</v>
      </c>
      <c r="R50" t="s">
        <v>250</v>
      </c>
      <c r="S50" t="s">
        <v>245</v>
      </c>
      <c r="T50" t="s">
        <v>246</v>
      </c>
      <c r="Y50">
        <v>18.0</v>
      </c>
      <c r="Z50">
        <v>15.0</v>
      </c>
      <c r="AA50">
        <v>0.833333333333333</v>
      </c>
      <c r="AB50">
        <v>0.00771604938271605</v>
      </c>
      <c r="AC50" t="s">
        <v>646</v>
      </c>
    </row>
    <row r="51">
      <c r="A51" t="s">
        <v>77</v>
      </c>
      <c r="B51" t="s">
        <v>331</v>
      </c>
      <c r="C51" t="s">
        <v>332</v>
      </c>
      <c r="D51" t="s">
        <v>235</v>
      </c>
      <c r="F51" t="s">
        <v>333</v>
      </c>
      <c r="G51" t="s">
        <v>334</v>
      </c>
      <c r="H51">
        <v>2.0</v>
      </c>
      <c r="I51" t="s">
        <v>337</v>
      </c>
      <c r="K51" t="s">
        <v>239</v>
      </c>
      <c r="L51" t="s">
        <v>240</v>
      </c>
      <c r="M51" t="s">
        <v>258</v>
      </c>
      <c r="N51" t="s">
        <v>259</v>
      </c>
      <c r="O51" t="s">
        <v>243</v>
      </c>
      <c r="P51">
        <v>1.0</v>
      </c>
      <c r="Q51" t="s">
        <v>336</v>
      </c>
      <c r="R51" t="s">
        <v>250</v>
      </c>
      <c r="S51" t="s">
        <v>245</v>
      </c>
      <c r="T51" t="s">
        <v>246</v>
      </c>
      <c r="Y51">
        <v>22.0</v>
      </c>
      <c r="Z51">
        <v>6.0</v>
      </c>
      <c r="AA51">
        <v>0.272727272727273</v>
      </c>
      <c r="AB51">
        <v>0.00901577761081893</v>
      </c>
      <c r="AC51" t="s">
        <v>646</v>
      </c>
    </row>
    <row r="52">
      <c r="A52" t="s">
        <v>77</v>
      </c>
      <c r="B52" t="s">
        <v>331</v>
      </c>
      <c r="C52" t="s">
        <v>332</v>
      </c>
      <c r="D52" t="s">
        <v>235</v>
      </c>
      <c r="F52" t="s">
        <v>333</v>
      </c>
      <c r="G52" t="s">
        <v>334</v>
      </c>
      <c r="H52">
        <v>2.0</v>
      </c>
      <c r="I52" t="s">
        <v>338</v>
      </c>
      <c r="K52" t="s">
        <v>239</v>
      </c>
      <c r="L52" t="s">
        <v>240</v>
      </c>
      <c r="M52" t="s">
        <v>258</v>
      </c>
      <c r="N52" t="s">
        <v>259</v>
      </c>
      <c r="O52" t="s">
        <v>243</v>
      </c>
      <c r="P52">
        <v>1.0</v>
      </c>
      <c r="Q52" t="s">
        <v>336</v>
      </c>
      <c r="R52" t="s">
        <v>250</v>
      </c>
      <c r="S52" t="s">
        <v>245</v>
      </c>
      <c r="T52" t="s">
        <v>246</v>
      </c>
      <c r="Y52">
        <v>22.0</v>
      </c>
      <c r="Z52">
        <v>18.0</v>
      </c>
      <c r="AA52">
        <v>0.818181818181818</v>
      </c>
      <c r="AB52">
        <v>0.0067618332081142</v>
      </c>
      <c r="AC52" t="s">
        <v>646</v>
      </c>
    </row>
    <row r="53">
      <c r="A53" t="s">
        <v>77</v>
      </c>
      <c r="B53" t="s">
        <v>331</v>
      </c>
      <c r="C53" t="s">
        <v>332</v>
      </c>
      <c r="D53" t="s">
        <v>235</v>
      </c>
      <c r="F53" t="s">
        <v>333</v>
      </c>
      <c r="G53" t="s">
        <v>334</v>
      </c>
      <c r="H53">
        <v>2.0</v>
      </c>
      <c r="I53" t="s">
        <v>339</v>
      </c>
      <c r="K53" t="s">
        <v>239</v>
      </c>
      <c r="L53" t="s">
        <v>240</v>
      </c>
      <c r="M53" t="s">
        <v>258</v>
      </c>
      <c r="N53" t="s">
        <v>259</v>
      </c>
      <c r="O53" t="s">
        <v>243</v>
      </c>
      <c r="P53">
        <v>1.0</v>
      </c>
      <c r="Q53" t="s">
        <v>336</v>
      </c>
      <c r="R53" t="s">
        <v>250</v>
      </c>
      <c r="S53" t="s">
        <v>245</v>
      </c>
      <c r="T53" t="s">
        <v>246</v>
      </c>
      <c r="Y53">
        <v>22.0</v>
      </c>
      <c r="Z53">
        <v>13.0</v>
      </c>
      <c r="AA53">
        <v>0.590909090909091</v>
      </c>
      <c r="AB53">
        <v>0.0109879789631856</v>
      </c>
      <c r="AC53" t="s">
        <v>646</v>
      </c>
    </row>
    <row r="54">
      <c r="A54" t="s">
        <v>77</v>
      </c>
      <c r="B54" t="s">
        <v>331</v>
      </c>
      <c r="C54" t="s">
        <v>332</v>
      </c>
      <c r="D54" t="s">
        <v>235</v>
      </c>
      <c r="F54" t="s">
        <v>333</v>
      </c>
      <c r="G54" t="s">
        <v>334</v>
      </c>
      <c r="H54">
        <v>2.0</v>
      </c>
      <c r="I54" t="s">
        <v>340</v>
      </c>
      <c r="K54" t="s">
        <v>239</v>
      </c>
      <c r="L54" t="s">
        <v>240</v>
      </c>
      <c r="M54" t="s">
        <v>258</v>
      </c>
      <c r="N54" t="s">
        <v>259</v>
      </c>
      <c r="O54" t="s">
        <v>243</v>
      </c>
      <c r="P54">
        <v>1.0</v>
      </c>
      <c r="Q54" t="s">
        <v>336</v>
      </c>
      <c r="R54" t="s">
        <v>250</v>
      </c>
      <c r="S54" t="s">
        <v>245</v>
      </c>
      <c r="T54" t="s">
        <v>246</v>
      </c>
      <c r="Y54">
        <v>24.0</v>
      </c>
      <c r="Z54">
        <v>21.0</v>
      </c>
      <c r="AA54">
        <v>0.875</v>
      </c>
      <c r="AB54">
        <v>0.00455729166666667</v>
      </c>
      <c r="AC54" t="s">
        <v>646</v>
      </c>
    </row>
    <row r="55">
      <c r="A55" t="s">
        <v>77</v>
      </c>
      <c r="B55" t="s">
        <v>331</v>
      </c>
      <c r="C55" t="s">
        <v>332</v>
      </c>
      <c r="D55" t="s">
        <v>235</v>
      </c>
      <c r="F55" t="s">
        <v>333</v>
      </c>
      <c r="G55" t="s">
        <v>334</v>
      </c>
      <c r="H55">
        <v>4.0</v>
      </c>
      <c r="I55" t="s">
        <v>341</v>
      </c>
      <c r="K55" t="s">
        <v>239</v>
      </c>
      <c r="L55" t="s">
        <v>240</v>
      </c>
      <c r="M55" t="s">
        <v>258</v>
      </c>
      <c r="N55" t="s">
        <v>259</v>
      </c>
      <c r="O55" t="s">
        <v>243</v>
      </c>
      <c r="P55">
        <v>1.0</v>
      </c>
      <c r="Q55" t="s">
        <v>336</v>
      </c>
      <c r="R55" t="s">
        <v>250</v>
      </c>
      <c r="S55" t="s">
        <v>245</v>
      </c>
      <c r="T55" t="s">
        <v>246</v>
      </c>
      <c r="Y55">
        <v>23.0</v>
      </c>
      <c r="Z55">
        <v>3.0</v>
      </c>
      <c r="AA55">
        <v>0.130434782608696</v>
      </c>
      <c r="AB55">
        <v>0.00493137174323991</v>
      </c>
      <c r="AC55" t="s">
        <v>646</v>
      </c>
    </row>
    <row r="56">
      <c r="A56" t="s">
        <v>77</v>
      </c>
      <c r="B56" t="s">
        <v>331</v>
      </c>
      <c r="C56" t="s">
        <v>332</v>
      </c>
      <c r="D56" t="s">
        <v>235</v>
      </c>
      <c r="F56" t="s">
        <v>333</v>
      </c>
      <c r="G56" t="s">
        <v>334</v>
      </c>
      <c r="H56">
        <v>4.0</v>
      </c>
      <c r="I56" t="s">
        <v>342</v>
      </c>
      <c r="K56" t="s">
        <v>239</v>
      </c>
      <c r="L56" t="s">
        <v>240</v>
      </c>
      <c r="M56" t="s">
        <v>258</v>
      </c>
      <c r="N56" t="s">
        <v>259</v>
      </c>
      <c r="O56" t="s">
        <v>243</v>
      </c>
      <c r="P56">
        <v>1.0</v>
      </c>
      <c r="Q56" t="s">
        <v>336</v>
      </c>
      <c r="R56" t="s">
        <v>250</v>
      </c>
      <c r="S56" t="s">
        <v>245</v>
      </c>
      <c r="T56" t="s">
        <v>246</v>
      </c>
      <c r="Y56">
        <v>25.0</v>
      </c>
      <c r="Z56">
        <v>5.0</v>
      </c>
      <c r="AA56">
        <v>0.2</v>
      </c>
      <c r="AB56">
        <v>0.0064</v>
      </c>
      <c r="AC56" t="s">
        <v>646</v>
      </c>
    </row>
    <row r="57">
      <c r="A57" t="s">
        <v>77</v>
      </c>
      <c r="B57" t="s">
        <v>331</v>
      </c>
      <c r="C57" t="s">
        <v>332</v>
      </c>
      <c r="D57" t="s">
        <v>235</v>
      </c>
      <c r="F57" t="s">
        <v>333</v>
      </c>
      <c r="G57" t="s">
        <v>334</v>
      </c>
      <c r="H57">
        <v>4.0</v>
      </c>
      <c r="I57" t="s">
        <v>343</v>
      </c>
      <c r="K57" t="s">
        <v>239</v>
      </c>
      <c r="L57" t="s">
        <v>240</v>
      </c>
      <c r="M57" t="s">
        <v>258</v>
      </c>
      <c r="N57" t="s">
        <v>259</v>
      </c>
      <c r="O57" t="s">
        <v>243</v>
      </c>
      <c r="P57">
        <v>1.0</v>
      </c>
      <c r="Q57" t="s">
        <v>336</v>
      </c>
      <c r="R57" t="s">
        <v>250</v>
      </c>
      <c r="S57" t="s">
        <v>245</v>
      </c>
      <c r="T57" t="s">
        <v>246</v>
      </c>
      <c r="Y57">
        <v>25.0</v>
      </c>
      <c r="Z57">
        <v>4.0</v>
      </c>
      <c r="AA57">
        <v>0.16</v>
      </c>
      <c r="AB57">
        <v>0.005376</v>
      </c>
      <c r="AC57" t="s">
        <v>646</v>
      </c>
    </row>
    <row r="58">
      <c r="A58" t="s">
        <v>77</v>
      </c>
      <c r="B58" t="s">
        <v>331</v>
      </c>
      <c r="C58" t="s">
        <v>332</v>
      </c>
      <c r="D58" t="s">
        <v>235</v>
      </c>
      <c r="F58" t="s">
        <v>333</v>
      </c>
      <c r="G58" t="s">
        <v>334</v>
      </c>
      <c r="H58">
        <v>4.0</v>
      </c>
      <c r="I58" t="s">
        <v>344</v>
      </c>
      <c r="K58" t="s">
        <v>239</v>
      </c>
      <c r="L58" t="s">
        <v>240</v>
      </c>
      <c r="M58" t="s">
        <v>258</v>
      </c>
      <c r="N58" t="s">
        <v>259</v>
      </c>
      <c r="O58" t="s">
        <v>243</v>
      </c>
      <c r="P58">
        <v>1.0</v>
      </c>
      <c r="Q58" t="s">
        <v>336</v>
      </c>
      <c r="R58" t="s">
        <v>250</v>
      </c>
      <c r="S58" t="s">
        <v>245</v>
      </c>
      <c r="T58" t="s">
        <v>246</v>
      </c>
      <c r="Y58">
        <v>24.0</v>
      </c>
      <c r="Z58">
        <v>16.0</v>
      </c>
      <c r="AA58">
        <v>0.666666666666667</v>
      </c>
      <c r="AB58">
        <v>0.00925925925925926</v>
      </c>
      <c r="AC58" t="s">
        <v>646</v>
      </c>
    </row>
    <row r="59">
      <c r="A59" t="s">
        <v>77</v>
      </c>
      <c r="B59" t="s">
        <v>345</v>
      </c>
      <c r="C59" t="s">
        <v>346</v>
      </c>
      <c r="D59" t="s">
        <v>235</v>
      </c>
      <c r="F59" t="s">
        <v>347</v>
      </c>
      <c r="G59" t="s">
        <v>348</v>
      </c>
      <c r="H59">
        <v>2.0</v>
      </c>
      <c r="I59" t="s">
        <v>349</v>
      </c>
      <c r="K59" t="s">
        <v>239</v>
      </c>
      <c r="L59" t="s">
        <v>240</v>
      </c>
      <c r="M59" t="s">
        <v>258</v>
      </c>
      <c r="N59" t="s">
        <v>259</v>
      </c>
      <c r="O59" t="s">
        <v>243</v>
      </c>
      <c r="P59">
        <v>1.0</v>
      </c>
      <c r="Q59" t="s">
        <v>336</v>
      </c>
      <c r="R59" t="s">
        <v>250</v>
      </c>
      <c r="S59" t="s">
        <v>250</v>
      </c>
      <c r="T59" t="s">
        <v>295</v>
      </c>
      <c r="Y59">
        <v>76.0</v>
      </c>
      <c r="Z59">
        <v>13.0</v>
      </c>
      <c r="AA59">
        <v>0.171052631578947</v>
      </c>
      <c r="AB59">
        <v>0.0018657056422219</v>
      </c>
      <c r="AC59" t="s">
        <v>646</v>
      </c>
    </row>
    <row r="60">
      <c r="A60" t="s">
        <v>77</v>
      </c>
      <c r="B60" t="s">
        <v>345</v>
      </c>
      <c r="C60" t="s">
        <v>346</v>
      </c>
      <c r="D60" t="s">
        <v>235</v>
      </c>
      <c r="F60" t="s">
        <v>347</v>
      </c>
      <c r="G60" t="s">
        <v>350</v>
      </c>
      <c r="H60">
        <v>3.0</v>
      </c>
      <c r="I60" t="s">
        <v>351</v>
      </c>
      <c r="K60" t="s">
        <v>239</v>
      </c>
      <c r="L60" t="s">
        <v>240</v>
      </c>
      <c r="M60" t="s">
        <v>258</v>
      </c>
      <c r="N60" t="s">
        <v>259</v>
      </c>
      <c r="O60" t="s">
        <v>243</v>
      </c>
      <c r="P60">
        <v>1.0</v>
      </c>
      <c r="Q60" t="s">
        <v>336</v>
      </c>
      <c r="R60" t="s">
        <v>250</v>
      </c>
      <c r="S60" t="s">
        <v>250</v>
      </c>
      <c r="T60" t="s">
        <v>246</v>
      </c>
      <c r="Y60">
        <v>80.0</v>
      </c>
      <c r="Z60">
        <v>64.0</v>
      </c>
      <c r="AA60">
        <v>0.8</v>
      </c>
      <c r="AB60">
        <v>0.002</v>
      </c>
      <c r="AC60" t="s">
        <v>646</v>
      </c>
    </row>
    <row r="61">
      <c r="A61" t="s">
        <v>86</v>
      </c>
      <c r="B61" t="s">
        <v>352</v>
      </c>
      <c r="C61" t="s">
        <v>353</v>
      </c>
      <c r="D61" t="s">
        <v>235</v>
      </c>
      <c r="F61" t="s">
        <v>354</v>
      </c>
      <c r="G61" t="s">
        <v>355</v>
      </c>
      <c r="H61">
        <v>1.0</v>
      </c>
      <c r="I61" t="s">
        <v>356</v>
      </c>
      <c r="K61" t="s">
        <v>357</v>
      </c>
      <c r="L61" t="s">
        <v>240</v>
      </c>
      <c r="M61" t="s">
        <v>258</v>
      </c>
      <c r="N61" t="s">
        <v>259</v>
      </c>
      <c r="O61" t="s">
        <v>243</v>
      </c>
      <c r="P61">
        <v>1.0</v>
      </c>
      <c r="Q61" t="s">
        <v>244</v>
      </c>
      <c r="R61" t="s">
        <v>245</v>
      </c>
      <c r="S61" t="s">
        <v>245</v>
      </c>
      <c r="T61" t="s">
        <v>295</v>
      </c>
      <c r="Y61">
        <v>48.0</v>
      </c>
      <c r="Z61">
        <v>39.0</v>
      </c>
      <c r="AA61">
        <v>0.8125</v>
      </c>
      <c r="AB61">
        <v>0.003173828125</v>
      </c>
      <c r="AC61" t="s">
        <v>646</v>
      </c>
    </row>
    <row r="62">
      <c r="A62" t="s">
        <v>86</v>
      </c>
      <c r="B62" t="s">
        <v>352</v>
      </c>
      <c r="C62" t="s">
        <v>353</v>
      </c>
      <c r="D62" t="s">
        <v>235</v>
      </c>
      <c r="F62" t="s">
        <v>354</v>
      </c>
      <c r="G62" t="s">
        <v>355</v>
      </c>
      <c r="H62">
        <v>2.0</v>
      </c>
      <c r="I62" t="s">
        <v>358</v>
      </c>
      <c r="K62" t="s">
        <v>357</v>
      </c>
      <c r="L62" t="s">
        <v>240</v>
      </c>
      <c r="M62" t="s">
        <v>258</v>
      </c>
      <c r="N62" t="s">
        <v>259</v>
      </c>
      <c r="O62" t="s">
        <v>243</v>
      </c>
      <c r="P62">
        <v>1.0</v>
      </c>
      <c r="Q62" t="s">
        <v>244</v>
      </c>
      <c r="R62" t="s">
        <v>245</v>
      </c>
      <c r="S62" t="s">
        <v>245</v>
      </c>
      <c r="T62" t="s">
        <v>295</v>
      </c>
      <c r="Y62">
        <v>48.0</v>
      </c>
      <c r="Z62">
        <v>23.0</v>
      </c>
      <c r="AA62">
        <v>0.479166666666667</v>
      </c>
      <c r="AB62">
        <v>0.00519929108796296</v>
      </c>
      <c r="AC62" t="s">
        <v>646</v>
      </c>
    </row>
    <row r="63">
      <c r="A63" t="s">
        <v>86</v>
      </c>
      <c r="B63" t="s">
        <v>352</v>
      </c>
      <c r="C63" t="s">
        <v>353</v>
      </c>
      <c r="D63" t="s">
        <v>235</v>
      </c>
      <c r="F63" t="s">
        <v>354</v>
      </c>
      <c r="G63" t="s">
        <v>355</v>
      </c>
      <c r="H63">
        <v>3.0</v>
      </c>
      <c r="I63" t="s">
        <v>359</v>
      </c>
      <c r="K63" t="s">
        <v>357</v>
      </c>
      <c r="L63" t="s">
        <v>240</v>
      </c>
      <c r="M63" t="s">
        <v>258</v>
      </c>
      <c r="N63" t="s">
        <v>259</v>
      </c>
      <c r="O63" t="s">
        <v>243</v>
      </c>
      <c r="P63">
        <v>1.0</v>
      </c>
      <c r="Q63" t="s">
        <v>244</v>
      </c>
      <c r="R63" t="s">
        <v>245</v>
      </c>
      <c r="S63" t="s">
        <v>245</v>
      </c>
      <c r="T63" t="s">
        <v>295</v>
      </c>
      <c r="Y63">
        <v>48.0</v>
      </c>
      <c r="Z63">
        <v>43.0</v>
      </c>
      <c r="AA63">
        <v>0.895833333333333</v>
      </c>
      <c r="AB63">
        <v>0.00194408275462963</v>
      </c>
      <c r="AC63" t="s">
        <v>646</v>
      </c>
    </row>
    <row r="64">
      <c r="A64" t="s">
        <v>86</v>
      </c>
      <c r="B64" t="s">
        <v>360</v>
      </c>
      <c r="C64" t="s">
        <v>361</v>
      </c>
      <c r="D64" t="s">
        <v>235</v>
      </c>
      <c r="F64" t="s">
        <v>362</v>
      </c>
      <c r="G64" t="s">
        <v>363</v>
      </c>
      <c r="H64">
        <v>1.0</v>
      </c>
      <c r="I64" t="s">
        <v>364</v>
      </c>
      <c r="K64" t="s">
        <v>357</v>
      </c>
      <c r="L64" t="s">
        <v>240</v>
      </c>
      <c r="M64" t="s">
        <v>280</v>
      </c>
      <c r="N64" t="s">
        <v>259</v>
      </c>
      <c r="O64" t="s">
        <v>243</v>
      </c>
      <c r="P64">
        <v>1.0</v>
      </c>
      <c r="Q64" t="s">
        <v>244</v>
      </c>
      <c r="R64" t="s">
        <v>245</v>
      </c>
      <c r="S64" t="s">
        <v>245</v>
      </c>
      <c r="T64" t="s">
        <v>295</v>
      </c>
      <c r="Y64">
        <v>54.0</v>
      </c>
      <c r="Z64">
        <v>49.0</v>
      </c>
      <c r="AA64">
        <v>0.907407407407407</v>
      </c>
      <c r="AB64">
        <v>0.00155591119239953</v>
      </c>
      <c r="AC64" t="s">
        <v>646</v>
      </c>
    </row>
    <row r="65">
      <c r="A65" t="s">
        <v>86</v>
      </c>
      <c r="B65" t="s">
        <v>360</v>
      </c>
      <c r="C65" t="s">
        <v>361</v>
      </c>
      <c r="D65" t="s">
        <v>235</v>
      </c>
      <c r="F65" t="s">
        <v>362</v>
      </c>
      <c r="G65" t="s">
        <v>363</v>
      </c>
      <c r="H65">
        <v>1.0</v>
      </c>
      <c r="I65" t="s">
        <v>365</v>
      </c>
      <c r="K65" t="s">
        <v>357</v>
      </c>
      <c r="L65" t="s">
        <v>240</v>
      </c>
      <c r="M65" t="s">
        <v>280</v>
      </c>
      <c r="N65" t="s">
        <v>259</v>
      </c>
      <c r="O65" t="s">
        <v>243</v>
      </c>
      <c r="P65">
        <v>1.0</v>
      </c>
      <c r="Q65" t="s">
        <v>244</v>
      </c>
      <c r="R65" t="s">
        <v>245</v>
      </c>
      <c r="S65" t="s">
        <v>245</v>
      </c>
      <c r="T65" t="s">
        <v>295</v>
      </c>
      <c r="Y65">
        <v>54.0</v>
      </c>
      <c r="Z65">
        <v>32.0</v>
      </c>
      <c r="AA65">
        <v>0.592592592592593</v>
      </c>
      <c r="AB65">
        <v>0.0044708631814256</v>
      </c>
      <c r="AC65" t="s">
        <v>646</v>
      </c>
    </row>
    <row r="66">
      <c r="A66" t="s">
        <v>86</v>
      </c>
      <c r="B66" t="s">
        <v>360</v>
      </c>
      <c r="C66" t="s">
        <v>361</v>
      </c>
      <c r="D66" t="s">
        <v>235</v>
      </c>
      <c r="F66" t="s">
        <v>362</v>
      </c>
      <c r="G66" t="s">
        <v>363</v>
      </c>
      <c r="H66">
        <v>1.0</v>
      </c>
      <c r="I66" t="s">
        <v>366</v>
      </c>
      <c r="K66" t="s">
        <v>357</v>
      </c>
      <c r="L66" t="s">
        <v>240</v>
      </c>
      <c r="M66" t="s">
        <v>280</v>
      </c>
      <c r="N66" t="s">
        <v>259</v>
      </c>
      <c r="O66" t="s">
        <v>243</v>
      </c>
      <c r="P66">
        <v>1.0</v>
      </c>
      <c r="Q66" t="s">
        <v>244</v>
      </c>
      <c r="R66" t="s">
        <v>245</v>
      </c>
      <c r="S66" t="s">
        <v>245</v>
      </c>
      <c r="T66" t="s">
        <v>295</v>
      </c>
      <c r="Y66">
        <v>54.0</v>
      </c>
      <c r="Z66">
        <v>41.0</v>
      </c>
      <c r="AA66">
        <v>0.759259259259259</v>
      </c>
      <c r="AB66">
        <v>0.00338490067571</v>
      </c>
      <c r="AC66" t="s">
        <v>646</v>
      </c>
    </row>
    <row r="67">
      <c r="A67" t="s">
        <v>86</v>
      </c>
      <c r="B67" t="s">
        <v>360</v>
      </c>
      <c r="C67" t="s">
        <v>361</v>
      </c>
      <c r="D67" t="s">
        <v>235</v>
      </c>
      <c r="F67" t="s">
        <v>362</v>
      </c>
      <c r="G67" t="s">
        <v>363</v>
      </c>
      <c r="H67">
        <v>1.0</v>
      </c>
      <c r="I67" t="s">
        <v>367</v>
      </c>
      <c r="K67" t="s">
        <v>357</v>
      </c>
      <c r="L67" t="s">
        <v>240</v>
      </c>
      <c r="M67" t="s">
        <v>280</v>
      </c>
      <c r="N67" t="s">
        <v>259</v>
      </c>
      <c r="O67" t="s">
        <v>243</v>
      </c>
      <c r="P67">
        <v>1.0</v>
      </c>
      <c r="Q67" t="s">
        <v>244</v>
      </c>
      <c r="R67" t="s">
        <v>245</v>
      </c>
      <c r="S67" t="s">
        <v>245</v>
      </c>
      <c r="T67" t="s">
        <v>295</v>
      </c>
      <c r="Y67">
        <v>61.0</v>
      </c>
      <c r="Z67">
        <v>40.0</v>
      </c>
      <c r="AA67">
        <v>0.655737704918033</v>
      </c>
      <c r="AB67">
        <v>0.00370075028306334</v>
      </c>
      <c r="AC67" t="s">
        <v>646</v>
      </c>
    </row>
    <row r="68">
      <c r="A68" t="s">
        <v>86</v>
      </c>
      <c r="B68" t="s">
        <v>360</v>
      </c>
      <c r="C68" t="s">
        <v>361</v>
      </c>
      <c r="D68" t="s">
        <v>235</v>
      </c>
      <c r="F68" t="s">
        <v>362</v>
      </c>
      <c r="G68" t="s">
        <v>368</v>
      </c>
      <c r="H68">
        <v>2.0</v>
      </c>
      <c r="I68" t="s">
        <v>369</v>
      </c>
      <c r="K68" t="s">
        <v>357</v>
      </c>
      <c r="L68" t="s">
        <v>240</v>
      </c>
      <c r="M68" t="s">
        <v>280</v>
      </c>
      <c r="N68" t="s">
        <v>259</v>
      </c>
      <c r="O68" t="s">
        <v>243</v>
      </c>
      <c r="P68">
        <v>1.0</v>
      </c>
      <c r="Q68" t="s">
        <v>244</v>
      </c>
      <c r="R68" t="s">
        <v>245</v>
      </c>
      <c r="S68" t="s">
        <v>245</v>
      </c>
      <c r="T68" t="s">
        <v>295</v>
      </c>
      <c r="Y68">
        <v>98.0</v>
      </c>
      <c r="Z68">
        <v>70.0</v>
      </c>
      <c r="AA68">
        <v>0.714285714285714</v>
      </c>
      <c r="AB68">
        <v>0.00208246563931695</v>
      </c>
      <c r="AC68" t="s">
        <v>646</v>
      </c>
    </row>
    <row r="69">
      <c r="A69" t="s">
        <v>86</v>
      </c>
      <c r="B69" t="s">
        <v>360</v>
      </c>
      <c r="C69" t="s">
        <v>361</v>
      </c>
      <c r="D69" t="s">
        <v>235</v>
      </c>
      <c r="F69" t="s">
        <v>362</v>
      </c>
      <c r="G69" t="s">
        <v>368</v>
      </c>
      <c r="H69">
        <v>2.0</v>
      </c>
      <c r="I69" t="s">
        <v>370</v>
      </c>
      <c r="K69" t="s">
        <v>357</v>
      </c>
      <c r="L69" t="s">
        <v>240</v>
      </c>
      <c r="M69" t="s">
        <v>280</v>
      </c>
      <c r="N69" t="s">
        <v>259</v>
      </c>
      <c r="O69" t="s">
        <v>243</v>
      </c>
      <c r="P69">
        <v>1.0</v>
      </c>
      <c r="Q69" t="s">
        <v>244</v>
      </c>
      <c r="R69" t="s">
        <v>245</v>
      </c>
      <c r="S69" t="s">
        <v>245</v>
      </c>
      <c r="T69" t="s">
        <v>295</v>
      </c>
      <c r="Y69">
        <v>98.0</v>
      </c>
      <c r="Z69">
        <v>65.0</v>
      </c>
      <c r="AA69">
        <v>0.663265306122449</v>
      </c>
      <c r="AB69">
        <v>0.00227902489608921</v>
      </c>
      <c r="AC69" t="s">
        <v>646</v>
      </c>
    </row>
    <row r="70">
      <c r="A70" t="s">
        <v>86</v>
      </c>
      <c r="B70" t="s">
        <v>360</v>
      </c>
      <c r="C70" t="s">
        <v>361</v>
      </c>
      <c r="D70" t="s">
        <v>235</v>
      </c>
      <c r="F70" t="s">
        <v>362</v>
      </c>
      <c r="G70" t="s">
        <v>368</v>
      </c>
      <c r="H70">
        <v>2.0</v>
      </c>
      <c r="I70" t="s">
        <v>371</v>
      </c>
      <c r="K70" t="s">
        <v>357</v>
      </c>
      <c r="L70" t="s">
        <v>240</v>
      </c>
      <c r="M70" t="s">
        <v>280</v>
      </c>
      <c r="N70" t="s">
        <v>259</v>
      </c>
      <c r="O70" t="s">
        <v>243</v>
      </c>
      <c r="P70">
        <v>1.0</v>
      </c>
      <c r="Q70" t="s">
        <v>244</v>
      </c>
      <c r="R70" t="s">
        <v>245</v>
      </c>
      <c r="S70" t="s">
        <v>245</v>
      </c>
      <c r="T70" t="s">
        <v>295</v>
      </c>
      <c r="Y70">
        <v>98.0</v>
      </c>
      <c r="Z70">
        <v>34.0</v>
      </c>
      <c r="AA70">
        <v>0.346938775510204</v>
      </c>
      <c r="AB70">
        <v>0.00231196185262943</v>
      </c>
      <c r="AC70" t="s">
        <v>646</v>
      </c>
    </row>
    <row r="71">
      <c r="A71" t="s">
        <v>86</v>
      </c>
      <c r="B71" t="s">
        <v>360</v>
      </c>
      <c r="C71" t="s">
        <v>361</v>
      </c>
      <c r="D71" t="s">
        <v>235</v>
      </c>
      <c r="F71" t="s">
        <v>362</v>
      </c>
      <c r="G71" t="s">
        <v>368</v>
      </c>
      <c r="H71">
        <v>2.0</v>
      </c>
      <c r="I71" t="s">
        <v>372</v>
      </c>
      <c r="K71" t="s">
        <v>357</v>
      </c>
      <c r="L71" t="s">
        <v>240</v>
      </c>
      <c r="M71" t="s">
        <v>280</v>
      </c>
      <c r="N71" t="s">
        <v>259</v>
      </c>
      <c r="O71" t="s">
        <v>243</v>
      </c>
      <c r="P71">
        <v>1.0</v>
      </c>
      <c r="Q71" t="s">
        <v>244</v>
      </c>
      <c r="R71" t="s">
        <v>245</v>
      </c>
      <c r="S71" t="s">
        <v>245</v>
      </c>
      <c r="T71" t="s">
        <v>295</v>
      </c>
      <c r="Y71">
        <v>98.0</v>
      </c>
      <c r="Z71">
        <v>56.0</v>
      </c>
      <c r="AA71">
        <v>0.571428571428571</v>
      </c>
      <c r="AB71">
        <v>0.00249895876718034</v>
      </c>
      <c r="AC71" t="s">
        <v>646</v>
      </c>
    </row>
    <row r="72">
      <c r="A72" t="s">
        <v>86</v>
      </c>
      <c r="B72" t="s">
        <v>360</v>
      </c>
      <c r="C72" t="s">
        <v>361</v>
      </c>
      <c r="D72" t="s">
        <v>235</v>
      </c>
      <c r="F72" t="s">
        <v>362</v>
      </c>
      <c r="G72" t="s">
        <v>373</v>
      </c>
      <c r="H72">
        <v>3.0</v>
      </c>
      <c r="I72" t="s">
        <v>369</v>
      </c>
      <c r="K72" t="s">
        <v>357</v>
      </c>
      <c r="L72" t="s">
        <v>240</v>
      </c>
      <c r="M72" t="s">
        <v>280</v>
      </c>
      <c r="N72" t="s">
        <v>259</v>
      </c>
      <c r="O72" t="s">
        <v>243</v>
      </c>
      <c r="P72">
        <v>1.0</v>
      </c>
      <c r="Q72" t="s">
        <v>244</v>
      </c>
      <c r="R72" t="s">
        <v>245</v>
      </c>
      <c r="S72" t="s">
        <v>245</v>
      </c>
      <c r="T72" t="s">
        <v>246</v>
      </c>
      <c r="Y72">
        <v>64.0</v>
      </c>
      <c r="Z72">
        <v>24.0</v>
      </c>
      <c r="AA72">
        <v>0.375</v>
      </c>
      <c r="AB72">
        <v>0.003662109375</v>
      </c>
      <c r="AC72" t="s">
        <v>646</v>
      </c>
    </row>
    <row r="73">
      <c r="A73" t="s">
        <v>86</v>
      </c>
      <c r="B73" t="s">
        <v>360</v>
      </c>
      <c r="C73" t="s">
        <v>361</v>
      </c>
      <c r="D73" t="s">
        <v>235</v>
      </c>
      <c r="F73" t="s">
        <v>362</v>
      </c>
      <c r="G73" t="s">
        <v>373</v>
      </c>
      <c r="H73">
        <v>3.0</v>
      </c>
      <c r="I73" t="s">
        <v>370</v>
      </c>
      <c r="K73" t="s">
        <v>357</v>
      </c>
      <c r="L73" t="s">
        <v>240</v>
      </c>
      <c r="M73" t="s">
        <v>280</v>
      </c>
      <c r="N73" t="s">
        <v>259</v>
      </c>
      <c r="O73" t="s">
        <v>243</v>
      </c>
      <c r="P73">
        <v>1.0</v>
      </c>
      <c r="Q73" t="s">
        <v>244</v>
      </c>
      <c r="R73" t="s">
        <v>245</v>
      </c>
      <c r="S73" t="s">
        <v>245</v>
      </c>
      <c r="T73" t="s">
        <v>246</v>
      </c>
      <c r="Y73">
        <v>64.0</v>
      </c>
      <c r="Z73">
        <v>18.0</v>
      </c>
      <c r="AA73">
        <v>0.28125</v>
      </c>
      <c r="AB73">
        <v>0.0031585693359375</v>
      </c>
      <c r="AC73" t="s">
        <v>646</v>
      </c>
    </row>
    <row r="74">
      <c r="A74" t="s">
        <v>86</v>
      </c>
      <c r="B74" t="s">
        <v>360</v>
      </c>
      <c r="C74" t="s">
        <v>361</v>
      </c>
      <c r="D74" t="s">
        <v>235</v>
      </c>
      <c r="F74" t="s">
        <v>362</v>
      </c>
      <c r="G74" t="s">
        <v>373</v>
      </c>
      <c r="H74">
        <v>3.0</v>
      </c>
      <c r="I74" t="s">
        <v>371</v>
      </c>
      <c r="K74" t="s">
        <v>357</v>
      </c>
      <c r="L74" t="s">
        <v>240</v>
      </c>
      <c r="M74" t="s">
        <v>280</v>
      </c>
      <c r="N74" t="s">
        <v>259</v>
      </c>
      <c r="O74" t="s">
        <v>243</v>
      </c>
      <c r="P74">
        <v>1.0</v>
      </c>
      <c r="Q74" t="s">
        <v>244</v>
      </c>
      <c r="R74" t="s">
        <v>245</v>
      </c>
      <c r="S74" t="s">
        <v>245</v>
      </c>
      <c r="T74" t="s">
        <v>246</v>
      </c>
      <c r="Y74">
        <v>64.0</v>
      </c>
      <c r="Z74">
        <v>7.0</v>
      </c>
      <c r="AA74">
        <v>0.109375</v>
      </c>
      <c r="AB74">
        <v>0.00152206420898438</v>
      </c>
      <c r="AC74" t="s">
        <v>646</v>
      </c>
    </row>
    <row r="75">
      <c r="A75" t="s">
        <v>86</v>
      </c>
      <c r="B75" t="s">
        <v>360</v>
      </c>
      <c r="C75" t="s">
        <v>361</v>
      </c>
      <c r="D75" t="s">
        <v>235</v>
      </c>
      <c r="F75" t="s">
        <v>362</v>
      </c>
      <c r="G75" t="s">
        <v>373</v>
      </c>
      <c r="H75">
        <v>3.0</v>
      </c>
      <c r="I75" t="s">
        <v>372</v>
      </c>
      <c r="K75" t="s">
        <v>357</v>
      </c>
      <c r="L75" t="s">
        <v>240</v>
      </c>
      <c r="M75" t="s">
        <v>280</v>
      </c>
      <c r="N75" t="s">
        <v>259</v>
      </c>
      <c r="O75" t="s">
        <v>243</v>
      </c>
      <c r="P75">
        <v>1.0</v>
      </c>
      <c r="Q75" t="s">
        <v>244</v>
      </c>
      <c r="R75" t="s">
        <v>245</v>
      </c>
      <c r="S75" t="s">
        <v>245</v>
      </c>
      <c r="T75" t="s">
        <v>246</v>
      </c>
      <c r="Y75">
        <v>64.0</v>
      </c>
      <c r="Z75">
        <v>14.0</v>
      </c>
      <c r="AA75">
        <v>0.21875</v>
      </c>
      <c r="AB75">
        <v>0.0026702880859375</v>
      </c>
      <c r="AC75" t="s">
        <v>646</v>
      </c>
    </row>
    <row r="76">
      <c r="A76" t="s">
        <v>86</v>
      </c>
      <c r="B76" t="s">
        <v>360</v>
      </c>
      <c r="C76" t="s">
        <v>361</v>
      </c>
      <c r="D76" t="s">
        <v>235</v>
      </c>
      <c r="F76" t="s">
        <v>362</v>
      </c>
      <c r="G76" t="s">
        <v>374</v>
      </c>
      <c r="H76">
        <v>4.0</v>
      </c>
      <c r="I76" t="s">
        <v>369</v>
      </c>
      <c r="K76" t="s">
        <v>357</v>
      </c>
      <c r="L76" t="s">
        <v>240</v>
      </c>
      <c r="M76" t="s">
        <v>280</v>
      </c>
      <c r="N76" t="s">
        <v>259</v>
      </c>
      <c r="O76" t="s">
        <v>243</v>
      </c>
      <c r="P76">
        <v>1.0</v>
      </c>
      <c r="Q76" t="s">
        <v>244</v>
      </c>
      <c r="R76" t="s">
        <v>245</v>
      </c>
      <c r="S76" t="s">
        <v>245</v>
      </c>
      <c r="T76" t="s">
        <v>246</v>
      </c>
      <c r="Y76">
        <v>36.0</v>
      </c>
      <c r="Z76">
        <v>29.0</v>
      </c>
      <c r="AA76">
        <v>0.805555555555556</v>
      </c>
      <c r="AB76">
        <v>0.00435099451303155</v>
      </c>
      <c r="AC76" t="s">
        <v>646</v>
      </c>
    </row>
    <row r="77">
      <c r="A77" t="s">
        <v>86</v>
      </c>
      <c r="B77" t="s">
        <v>360</v>
      </c>
      <c r="C77" t="s">
        <v>361</v>
      </c>
      <c r="D77" t="s">
        <v>235</v>
      </c>
      <c r="F77" t="s">
        <v>362</v>
      </c>
      <c r="G77" t="s">
        <v>374</v>
      </c>
      <c r="H77">
        <v>4.0</v>
      </c>
      <c r="I77" t="s">
        <v>370</v>
      </c>
      <c r="K77" t="s">
        <v>357</v>
      </c>
      <c r="L77" t="s">
        <v>240</v>
      </c>
      <c r="M77" t="s">
        <v>280</v>
      </c>
      <c r="N77" t="s">
        <v>259</v>
      </c>
      <c r="O77" t="s">
        <v>243</v>
      </c>
      <c r="P77">
        <v>1.0</v>
      </c>
      <c r="Q77" t="s">
        <v>244</v>
      </c>
      <c r="R77" t="s">
        <v>245</v>
      </c>
      <c r="S77" t="s">
        <v>245</v>
      </c>
      <c r="T77" t="s">
        <v>246</v>
      </c>
      <c r="Y77">
        <v>22.0</v>
      </c>
      <c r="Z77">
        <v>14.0</v>
      </c>
      <c r="AA77">
        <v>0.636363636363636</v>
      </c>
      <c r="AB77">
        <v>0.0105184072126221</v>
      </c>
      <c r="AC77" t="s">
        <v>646</v>
      </c>
    </row>
    <row r="78">
      <c r="A78" t="s">
        <v>86</v>
      </c>
      <c r="B78" t="s">
        <v>375</v>
      </c>
      <c r="C78" t="s">
        <v>376</v>
      </c>
      <c r="D78" t="s">
        <v>235</v>
      </c>
      <c r="F78" t="s">
        <v>377</v>
      </c>
      <c r="G78" t="s">
        <v>378</v>
      </c>
      <c r="H78">
        <v>1.0</v>
      </c>
      <c r="I78" t="s">
        <v>379</v>
      </c>
      <c r="K78" t="s">
        <v>312</v>
      </c>
      <c r="L78" t="s">
        <v>240</v>
      </c>
      <c r="M78" t="s">
        <v>241</v>
      </c>
      <c r="N78" t="s">
        <v>380</v>
      </c>
      <c r="O78" t="s">
        <v>243</v>
      </c>
      <c r="P78">
        <v>1.0</v>
      </c>
      <c r="Q78" t="s">
        <v>244</v>
      </c>
      <c r="R78" t="s">
        <v>245</v>
      </c>
      <c r="S78" t="s">
        <v>250</v>
      </c>
      <c r="T78" t="s">
        <v>246</v>
      </c>
      <c r="Y78">
        <v>67.0</v>
      </c>
      <c r="Z78">
        <v>33.0</v>
      </c>
      <c r="AA78">
        <v>0.492537313432836</v>
      </c>
      <c r="AB78">
        <v>0.00373051206431642</v>
      </c>
      <c r="AC78" t="s">
        <v>646</v>
      </c>
    </row>
    <row r="79">
      <c r="A79" t="s">
        <v>86</v>
      </c>
      <c r="B79" t="s">
        <v>375</v>
      </c>
      <c r="C79" t="s">
        <v>376</v>
      </c>
      <c r="D79" t="s">
        <v>235</v>
      </c>
      <c r="F79" t="s">
        <v>377</v>
      </c>
      <c r="H79">
        <v>1.0</v>
      </c>
      <c r="I79" t="s">
        <v>381</v>
      </c>
      <c r="K79" t="s">
        <v>312</v>
      </c>
      <c r="L79" t="s">
        <v>240</v>
      </c>
      <c r="M79" t="s">
        <v>241</v>
      </c>
      <c r="N79" t="s">
        <v>380</v>
      </c>
      <c r="O79" t="s">
        <v>243</v>
      </c>
      <c r="P79">
        <v>1.0</v>
      </c>
      <c r="Q79" t="s">
        <v>244</v>
      </c>
      <c r="R79" t="s">
        <v>245</v>
      </c>
      <c r="S79" t="s">
        <v>250</v>
      </c>
      <c r="T79" t="s">
        <v>246</v>
      </c>
      <c r="Y79">
        <v>63.0</v>
      </c>
      <c r="Z79">
        <v>27.0</v>
      </c>
      <c r="AA79">
        <v>0.428571428571429</v>
      </c>
      <c r="AB79">
        <v>0.00388726919339164</v>
      </c>
      <c r="AC79" t="s">
        <v>646</v>
      </c>
    </row>
    <row r="80">
      <c r="A80" t="s">
        <v>86</v>
      </c>
      <c r="B80" t="s">
        <v>382</v>
      </c>
      <c r="C80" t="s">
        <v>383</v>
      </c>
      <c r="D80" t="s">
        <v>235</v>
      </c>
      <c r="F80" t="s">
        <v>384</v>
      </c>
      <c r="G80" t="s">
        <v>385</v>
      </c>
      <c r="H80">
        <v>1.0</v>
      </c>
      <c r="I80" t="s">
        <v>386</v>
      </c>
      <c r="K80" t="s">
        <v>312</v>
      </c>
      <c r="L80" t="s">
        <v>240</v>
      </c>
      <c r="M80" t="s">
        <v>280</v>
      </c>
      <c r="N80" t="s">
        <v>259</v>
      </c>
      <c r="O80" t="s">
        <v>243</v>
      </c>
      <c r="P80">
        <v>1.0</v>
      </c>
      <c r="Q80" t="s">
        <v>244</v>
      </c>
      <c r="R80" t="s">
        <v>245</v>
      </c>
      <c r="S80" t="s">
        <v>245</v>
      </c>
      <c r="T80" t="s">
        <v>246</v>
      </c>
      <c r="Y80">
        <v>41.0</v>
      </c>
      <c r="Z80">
        <v>34.0</v>
      </c>
      <c r="AA80">
        <v>0.829268292682927</v>
      </c>
      <c r="AB80">
        <v>0.00345322905935782</v>
      </c>
      <c r="AC80" t="s">
        <v>646</v>
      </c>
    </row>
    <row r="81">
      <c r="A81" t="s">
        <v>86</v>
      </c>
      <c r="B81" t="s">
        <v>382</v>
      </c>
      <c r="C81" t="s">
        <v>383</v>
      </c>
      <c r="D81" t="s">
        <v>235</v>
      </c>
      <c r="F81" t="s">
        <v>384</v>
      </c>
      <c r="G81" t="s">
        <v>385</v>
      </c>
      <c r="H81">
        <v>1.0</v>
      </c>
      <c r="I81" t="s">
        <v>387</v>
      </c>
      <c r="K81" t="s">
        <v>312</v>
      </c>
      <c r="L81" t="s">
        <v>240</v>
      </c>
      <c r="M81" t="s">
        <v>280</v>
      </c>
      <c r="N81" t="s">
        <v>259</v>
      </c>
      <c r="O81" t="s">
        <v>243</v>
      </c>
      <c r="P81">
        <v>1.0</v>
      </c>
      <c r="Q81" t="s">
        <v>244</v>
      </c>
      <c r="R81" t="s">
        <v>245</v>
      </c>
      <c r="S81" t="s">
        <v>245</v>
      </c>
      <c r="T81" t="s">
        <v>246</v>
      </c>
      <c r="Y81">
        <v>41.0</v>
      </c>
      <c r="Z81">
        <v>35.0</v>
      </c>
      <c r="AA81">
        <v>0.853658536585366</v>
      </c>
      <c r="AB81">
        <v>0.00304696681708043</v>
      </c>
      <c r="AC81" t="s">
        <v>646</v>
      </c>
    </row>
    <row r="82">
      <c r="A82" t="s">
        <v>86</v>
      </c>
      <c r="B82" t="s">
        <v>388</v>
      </c>
      <c r="C82" t="s">
        <v>389</v>
      </c>
      <c r="D82" t="s">
        <v>235</v>
      </c>
      <c r="F82" t="s">
        <v>390</v>
      </c>
      <c r="G82" t="s">
        <v>391</v>
      </c>
      <c r="H82">
        <v>1.0</v>
      </c>
      <c r="K82" t="s">
        <v>239</v>
      </c>
      <c r="L82" t="s">
        <v>240</v>
      </c>
      <c r="M82" t="s">
        <v>280</v>
      </c>
      <c r="N82" t="s">
        <v>259</v>
      </c>
      <c r="O82" t="s">
        <v>243</v>
      </c>
      <c r="P82">
        <v>1.0</v>
      </c>
      <c r="Q82" t="s">
        <v>244</v>
      </c>
      <c r="R82" t="s">
        <v>245</v>
      </c>
      <c r="S82" t="s">
        <v>245</v>
      </c>
      <c r="T82" t="s">
        <v>295</v>
      </c>
      <c r="Y82">
        <v>40.0</v>
      </c>
      <c r="Z82">
        <v>23.0</v>
      </c>
      <c r="AA82">
        <v>0.575</v>
      </c>
      <c r="AB82">
        <v>0.006109375</v>
      </c>
      <c r="AC82" t="s">
        <v>646</v>
      </c>
    </row>
    <row r="83">
      <c r="A83" t="s">
        <v>115</v>
      </c>
      <c r="B83" t="s">
        <v>392</v>
      </c>
      <c r="C83" t="s">
        <v>393</v>
      </c>
      <c r="D83" t="s">
        <v>235</v>
      </c>
      <c r="F83" t="s">
        <v>394</v>
      </c>
      <c r="G83" t="s">
        <v>237</v>
      </c>
      <c r="H83">
        <v>1.0</v>
      </c>
      <c r="I83" t="s">
        <v>395</v>
      </c>
      <c r="K83" t="s">
        <v>312</v>
      </c>
      <c r="L83" t="s">
        <v>240</v>
      </c>
      <c r="M83" t="s">
        <v>258</v>
      </c>
      <c r="N83" t="s">
        <v>259</v>
      </c>
      <c r="O83" t="s">
        <v>243</v>
      </c>
      <c r="P83">
        <v>1.0</v>
      </c>
      <c r="Q83" t="s">
        <v>244</v>
      </c>
      <c r="R83" t="s">
        <v>250</v>
      </c>
      <c r="S83" t="s">
        <v>245</v>
      </c>
      <c r="T83" t="s">
        <v>246</v>
      </c>
      <c r="Y83">
        <v>20.0</v>
      </c>
      <c r="Z83">
        <v>15.0</v>
      </c>
      <c r="AA83">
        <v>0.75</v>
      </c>
      <c r="AB83">
        <v>0.009375</v>
      </c>
      <c r="AC83" t="s">
        <v>646</v>
      </c>
    </row>
    <row r="84">
      <c r="A84" t="s">
        <v>115</v>
      </c>
      <c r="B84" t="s">
        <v>392</v>
      </c>
      <c r="C84" t="s">
        <v>393</v>
      </c>
      <c r="D84" t="s">
        <v>235</v>
      </c>
      <c r="F84" t="s">
        <v>394</v>
      </c>
      <c r="G84" t="s">
        <v>237</v>
      </c>
      <c r="H84">
        <v>1.0</v>
      </c>
      <c r="I84" t="s">
        <v>396</v>
      </c>
      <c r="K84" t="s">
        <v>312</v>
      </c>
      <c r="L84" t="s">
        <v>240</v>
      </c>
      <c r="M84" t="s">
        <v>258</v>
      </c>
      <c r="N84" t="s">
        <v>259</v>
      </c>
      <c r="O84" t="s">
        <v>243</v>
      </c>
      <c r="P84">
        <v>1.0</v>
      </c>
      <c r="Q84" t="s">
        <v>244</v>
      </c>
      <c r="R84" t="s">
        <v>250</v>
      </c>
      <c r="S84" t="s">
        <v>245</v>
      </c>
      <c r="T84" t="s">
        <v>295</v>
      </c>
      <c r="Y84">
        <v>40.0</v>
      </c>
      <c r="Z84">
        <v>18.0</v>
      </c>
      <c r="AA84">
        <v>0.45</v>
      </c>
      <c r="AB84">
        <v>0.0061875</v>
      </c>
      <c r="AC84" t="s">
        <v>646</v>
      </c>
    </row>
    <row r="85">
      <c r="A85" t="s">
        <v>115</v>
      </c>
      <c r="B85" t="s">
        <v>392</v>
      </c>
      <c r="C85" t="s">
        <v>393</v>
      </c>
      <c r="D85" t="s">
        <v>235</v>
      </c>
      <c r="F85" t="s">
        <v>394</v>
      </c>
      <c r="G85" t="s">
        <v>237</v>
      </c>
      <c r="H85">
        <v>1.0</v>
      </c>
      <c r="I85" t="s">
        <v>397</v>
      </c>
      <c r="K85" t="s">
        <v>312</v>
      </c>
      <c r="L85" t="s">
        <v>240</v>
      </c>
      <c r="M85" t="s">
        <v>258</v>
      </c>
      <c r="N85" t="s">
        <v>259</v>
      </c>
      <c r="O85" t="s">
        <v>243</v>
      </c>
      <c r="P85">
        <v>1.0</v>
      </c>
      <c r="Q85" t="s">
        <v>244</v>
      </c>
      <c r="R85" t="s">
        <v>250</v>
      </c>
      <c r="S85" t="s">
        <v>250</v>
      </c>
      <c r="T85" t="s">
        <v>246</v>
      </c>
      <c r="Y85">
        <v>320.0</v>
      </c>
      <c r="Z85">
        <v>250.0</v>
      </c>
      <c r="AA85">
        <v>0.78125</v>
      </c>
      <c r="AB85">
        <v>5.340576171875E-4</v>
      </c>
      <c r="AC85" t="s">
        <v>646</v>
      </c>
    </row>
    <row r="86">
      <c r="A86" t="s">
        <v>115</v>
      </c>
      <c r="B86" t="s">
        <v>392</v>
      </c>
      <c r="C86" t="s">
        <v>393</v>
      </c>
      <c r="D86" t="s">
        <v>235</v>
      </c>
      <c r="F86" t="s">
        <v>394</v>
      </c>
      <c r="G86" t="s">
        <v>237</v>
      </c>
      <c r="H86">
        <v>1.0</v>
      </c>
      <c r="I86" t="s">
        <v>398</v>
      </c>
      <c r="K86" t="s">
        <v>312</v>
      </c>
      <c r="L86" t="s">
        <v>240</v>
      </c>
      <c r="M86" t="s">
        <v>258</v>
      </c>
      <c r="N86" t="s">
        <v>259</v>
      </c>
      <c r="O86" t="s">
        <v>243</v>
      </c>
      <c r="P86">
        <v>1.0</v>
      </c>
      <c r="Q86" t="s">
        <v>244</v>
      </c>
      <c r="R86" t="s">
        <v>250</v>
      </c>
      <c r="S86" t="s">
        <v>250</v>
      </c>
      <c r="T86" t="s">
        <v>295</v>
      </c>
      <c r="Y86">
        <v>640.0</v>
      </c>
      <c r="Z86">
        <v>260.0</v>
      </c>
      <c r="AA86">
        <v>0.40625</v>
      </c>
      <c r="AB86">
        <v>3.7689208984375E-4</v>
      </c>
      <c r="AC86" t="s">
        <v>646</v>
      </c>
    </row>
    <row r="87">
      <c r="A87" t="s">
        <v>115</v>
      </c>
      <c r="B87" t="s">
        <v>392</v>
      </c>
      <c r="C87" t="s">
        <v>393</v>
      </c>
      <c r="D87" t="s">
        <v>235</v>
      </c>
      <c r="F87" t="s">
        <v>394</v>
      </c>
      <c r="G87" t="s">
        <v>237</v>
      </c>
      <c r="H87">
        <v>2.0</v>
      </c>
      <c r="I87" t="s">
        <v>399</v>
      </c>
      <c r="K87" t="s">
        <v>312</v>
      </c>
      <c r="L87" t="s">
        <v>240</v>
      </c>
      <c r="M87" t="s">
        <v>258</v>
      </c>
      <c r="N87" t="s">
        <v>259</v>
      </c>
      <c r="O87" t="s">
        <v>243</v>
      </c>
      <c r="P87">
        <v>1.0</v>
      </c>
      <c r="Q87" t="s">
        <v>244</v>
      </c>
      <c r="R87" t="s">
        <v>250</v>
      </c>
      <c r="S87" t="s">
        <v>250</v>
      </c>
      <c r="T87" t="s">
        <v>246</v>
      </c>
      <c r="Y87">
        <v>120.0</v>
      </c>
      <c r="Z87">
        <v>92.0</v>
      </c>
      <c r="AA87">
        <v>0.766666666666667</v>
      </c>
      <c r="AB87">
        <v>0.00149074074074074</v>
      </c>
      <c r="AC87" t="s">
        <v>646</v>
      </c>
    </row>
    <row r="88">
      <c r="A88" t="s">
        <v>115</v>
      </c>
      <c r="B88" t="s">
        <v>392</v>
      </c>
      <c r="C88" t="s">
        <v>393</v>
      </c>
      <c r="D88" t="s">
        <v>235</v>
      </c>
      <c r="F88" t="s">
        <v>394</v>
      </c>
      <c r="G88" t="s">
        <v>237</v>
      </c>
      <c r="H88">
        <v>2.0</v>
      </c>
      <c r="I88" t="s">
        <v>400</v>
      </c>
      <c r="K88" t="s">
        <v>312</v>
      </c>
      <c r="L88" t="s">
        <v>240</v>
      </c>
      <c r="M88" t="s">
        <v>258</v>
      </c>
      <c r="N88" t="s">
        <v>259</v>
      </c>
      <c r="O88" t="s">
        <v>243</v>
      </c>
      <c r="P88">
        <v>1.0</v>
      </c>
      <c r="Q88" t="s">
        <v>244</v>
      </c>
      <c r="R88" t="s">
        <v>250</v>
      </c>
      <c r="S88" t="s">
        <v>250</v>
      </c>
      <c r="T88" t="s">
        <v>295</v>
      </c>
      <c r="Y88">
        <v>120.0</v>
      </c>
      <c r="Z88">
        <v>54.0</v>
      </c>
      <c r="AA88">
        <v>0.45</v>
      </c>
      <c r="AB88">
        <v>0.0020625</v>
      </c>
      <c r="AC88" t="s">
        <v>646</v>
      </c>
    </row>
    <row r="89">
      <c r="A89" t="s">
        <v>115</v>
      </c>
      <c r="B89" t="s">
        <v>392</v>
      </c>
      <c r="C89" t="s">
        <v>393</v>
      </c>
      <c r="D89" t="s">
        <v>235</v>
      </c>
      <c r="F89" t="s">
        <v>394</v>
      </c>
      <c r="G89" t="s">
        <v>237</v>
      </c>
      <c r="H89">
        <v>2.0</v>
      </c>
      <c r="I89" t="s">
        <v>401</v>
      </c>
      <c r="K89" t="s">
        <v>312</v>
      </c>
      <c r="L89" t="s">
        <v>240</v>
      </c>
      <c r="M89" t="s">
        <v>258</v>
      </c>
      <c r="N89" t="s">
        <v>259</v>
      </c>
      <c r="O89" t="s">
        <v>243</v>
      </c>
      <c r="P89">
        <v>1.0</v>
      </c>
      <c r="Q89" t="s">
        <v>244</v>
      </c>
      <c r="R89" t="s">
        <v>250</v>
      </c>
      <c r="S89" t="s">
        <v>250</v>
      </c>
      <c r="T89" t="s">
        <v>246</v>
      </c>
      <c r="Y89">
        <v>120.0</v>
      </c>
      <c r="Z89">
        <v>116.0</v>
      </c>
      <c r="AA89">
        <v>0.966666666666667</v>
      </c>
      <c r="AB89">
        <v>2.68518518518518E-4</v>
      </c>
      <c r="AC89" t="s">
        <v>646</v>
      </c>
    </row>
    <row r="90">
      <c r="A90" t="s">
        <v>115</v>
      </c>
      <c r="B90" t="s">
        <v>392</v>
      </c>
      <c r="C90" t="s">
        <v>393</v>
      </c>
      <c r="D90" t="s">
        <v>235</v>
      </c>
      <c r="F90" t="s">
        <v>394</v>
      </c>
      <c r="G90" t="s">
        <v>237</v>
      </c>
      <c r="H90">
        <v>2.0</v>
      </c>
      <c r="I90" t="s">
        <v>402</v>
      </c>
      <c r="K90" t="s">
        <v>312</v>
      </c>
      <c r="L90" t="s">
        <v>240</v>
      </c>
      <c r="M90" t="s">
        <v>258</v>
      </c>
      <c r="N90" t="s">
        <v>259</v>
      </c>
      <c r="O90" t="s">
        <v>243</v>
      </c>
      <c r="P90">
        <v>1.0</v>
      </c>
      <c r="Q90" t="s">
        <v>244</v>
      </c>
      <c r="R90" t="s">
        <v>250</v>
      </c>
      <c r="S90" t="s">
        <v>250</v>
      </c>
      <c r="T90" t="s">
        <v>295</v>
      </c>
      <c r="Y90">
        <v>120.0</v>
      </c>
      <c r="Z90">
        <v>113.0</v>
      </c>
      <c r="AA90">
        <v>0.941666666666667</v>
      </c>
      <c r="AB90">
        <v>4.5775462962963E-4</v>
      </c>
      <c r="AC90" t="s">
        <v>646</v>
      </c>
    </row>
    <row r="91">
      <c r="A91" t="s">
        <v>115</v>
      </c>
      <c r="B91" t="s">
        <v>392</v>
      </c>
      <c r="C91" t="s">
        <v>393</v>
      </c>
      <c r="D91" t="s">
        <v>235</v>
      </c>
      <c r="F91" t="s">
        <v>394</v>
      </c>
      <c r="G91" t="s">
        <v>237</v>
      </c>
      <c r="H91">
        <v>2.0</v>
      </c>
      <c r="I91" t="s">
        <v>403</v>
      </c>
      <c r="K91" t="s">
        <v>312</v>
      </c>
      <c r="L91" t="s">
        <v>240</v>
      </c>
      <c r="M91" t="s">
        <v>258</v>
      </c>
      <c r="N91" t="s">
        <v>259</v>
      </c>
      <c r="O91" t="s">
        <v>243</v>
      </c>
      <c r="P91">
        <v>1.0</v>
      </c>
      <c r="Q91" t="s">
        <v>244</v>
      </c>
      <c r="R91" t="s">
        <v>250</v>
      </c>
      <c r="S91" t="s">
        <v>250</v>
      </c>
      <c r="T91" t="s">
        <v>246</v>
      </c>
      <c r="Y91">
        <v>120.0</v>
      </c>
      <c r="Z91">
        <v>93.0</v>
      </c>
      <c r="AA91">
        <v>0.775</v>
      </c>
      <c r="AB91">
        <v>0.001453125</v>
      </c>
      <c r="AC91" t="s">
        <v>646</v>
      </c>
    </row>
    <row r="92">
      <c r="A92" t="s">
        <v>115</v>
      </c>
      <c r="B92" t="s">
        <v>392</v>
      </c>
      <c r="C92" t="s">
        <v>393</v>
      </c>
      <c r="D92" t="s">
        <v>235</v>
      </c>
      <c r="F92" t="s">
        <v>394</v>
      </c>
      <c r="G92" t="s">
        <v>237</v>
      </c>
      <c r="H92">
        <v>2.0</v>
      </c>
      <c r="I92" t="s">
        <v>404</v>
      </c>
      <c r="K92" t="s">
        <v>312</v>
      </c>
      <c r="L92" t="s">
        <v>240</v>
      </c>
      <c r="M92" t="s">
        <v>258</v>
      </c>
      <c r="N92" t="s">
        <v>259</v>
      </c>
      <c r="O92" t="s">
        <v>243</v>
      </c>
      <c r="P92">
        <v>1.0</v>
      </c>
      <c r="Q92" t="s">
        <v>244</v>
      </c>
      <c r="R92" t="s">
        <v>250</v>
      </c>
      <c r="S92" t="s">
        <v>250</v>
      </c>
      <c r="T92" t="s">
        <v>295</v>
      </c>
      <c r="Y92">
        <v>120.0</v>
      </c>
      <c r="Z92">
        <v>92.0</v>
      </c>
      <c r="AA92">
        <v>0.766666666666667</v>
      </c>
      <c r="AB92">
        <v>0.00149074074074074</v>
      </c>
      <c r="AC92" t="s">
        <v>646</v>
      </c>
    </row>
    <row r="93">
      <c r="A93" t="s">
        <v>115</v>
      </c>
      <c r="B93" t="s">
        <v>405</v>
      </c>
      <c r="C93" t="s">
        <v>406</v>
      </c>
      <c r="D93" t="s">
        <v>235</v>
      </c>
      <c r="F93" t="s">
        <v>407</v>
      </c>
      <c r="G93" t="s">
        <v>408</v>
      </c>
      <c r="H93">
        <v>1.0</v>
      </c>
      <c r="I93" t="s">
        <v>409</v>
      </c>
      <c r="K93" t="s">
        <v>239</v>
      </c>
      <c r="L93" t="s">
        <v>240</v>
      </c>
      <c r="M93" t="s">
        <v>258</v>
      </c>
      <c r="N93" t="s">
        <v>259</v>
      </c>
      <c r="O93" t="s">
        <v>243</v>
      </c>
      <c r="P93">
        <v>1.0</v>
      </c>
      <c r="Q93" t="s">
        <v>410</v>
      </c>
      <c r="R93" t="s">
        <v>250</v>
      </c>
      <c r="S93" t="s">
        <v>245</v>
      </c>
      <c r="T93" t="s">
        <v>246</v>
      </c>
      <c r="Y93">
        <v>154.0</v>
      </c>
      <c r="Z93">
        <v>73.0</v>
      </c>
      <c r="AA93">
        <v>0.474025974025974</v>
      </c>
      <c r="AB93">
        <v>0.0016189957790565</v>
      </c>
      <c r="AC93" t="s">
        <v>646</v>
      </c>
    </row>
    <row r="94">
      <c r="A94" t="s">
        <v>115</v>
      </c>
      <c r="B94" t="s">
        <v>405</v>
      </c>
      <c r="C94" t="s">
        <v>406</v>
      </c>
      <c r="D94" t="s">
        <v>235</v>
      </c>
      <c r="F94" t="s">
        <v>407</v>
      </c>
      <c r="G94" t="s">
        <v>408</v>
      </c>
      <c r="H94">
        <v>1.0</v>
      </c>
      <c r="I94" t="s">
        <v>411</v>
      </c>
      <c r="K94" t="s">
        <v>239</v>
      </c>
      <c r="L94" t="s">
        <v>240</v>
      </c>
      <c r="M94" t="s">
        <v>258</v>
      </c>
      <c r="N94" t="s">
        <v>259</v>
      </c>
      <c r="O94" t="s">
        <v>243</v>
      </c>
      <c r="P94">
        <v>1.0</v>
      </c>
      <c r="Q94" t="s">
        <v>410</v>
      </c>
      <c r="R94" t="s">
        <v>250</v>
      </c>
      <c r="S94" t="s">
        <v>245</v>
      </c>
      <c r="T94" t="s">
        <v>246</v>
      </c>
      <c r="Y94">
        <v>261.0</v>
      </c>
      <c r="Z94">
        <v>184.0</v>
      </c>
      <c r="AA94">
        <v>0.704980842911877</v>
      </c>
      <c r="AB94">
        <v>7.9686917256374E-4</v>
      </c>
      <c r="AC94" t="s">
        <v>646</v>
      </c>
    </row>
    <row r="95">
      <c r="A95" t="s">
        <v>115</v>
      </c>
      <c r="B95" t="s">
        <v>405</v>
      </c>
      <c r="C95" t="s">
        <v>406</v>
      </c>
      <c r="D95" t="s">
        <v>235</v>
      </c>
      <c r="F95" t="s">
        <v>407</v>
      </c>
      <c r="G95" t="s">
        <v>408</v>
      </c>
      <c r="H95">
        <v>1.0</v>
      </c>
      <c r="I95" t="s">
        <v>412</v>
      </c>
      <c r="K95" t="s">
        <v>239</v>
      </c>
      <c r="L95" t="s">
        <v>240</v>
      </c>
      <c r="M95" t="s">
        <v>258</v>
      </c>
      <c r="N95" t="s">
        <v>259</v>
      </c>
      <c r="O95" t="s">
        <v>243</v>
      </c>
      <c r="P95">
        <v>1.0</v>
      </c>
      <c r="Q95" t="s">
        <v>410</v>
      </c>
      <c r="R95" t="s">
        <v>250</v>
      </c>
      <c r="S95" t="s">
        <v>245</v>
      </c>
      <c r="T95" t="s">
        <v>246</v>
      </c>
      <c r="Y95">
        <v>207.0</v>
      </c>
      <c r="Z95">
        <v>128.0</v>
      </c>
      <c r="AA95">
        <v>0.618357487922705</v>
      </c>
      <c r="AB95">
        <v>0.00114005557996438</v>
      </c>
      <c r="AC95" t="s">
        <v>646</v>
      </c>
    </row>
    <row r="96">
      <c r="A96" t="s">
        <v>115</v>
      </c>
      <c r="B96" t="s">
        <v>405</v>
      </c>
      <c r="C96" t="s">
        <v>406</v>
      </c>
      <c r="D96" t="s">
        <v>235</v>
      </c>
      <c r="F96" t="s">
        <v>407</v>
      </c>
      <c r="G96" t="s">
        <v>408</v>
      </c>
      <c r="H96">
        <v>1.0</v>
      </c>
      <c r="I96" t="s">
        <v>413</v>
      </c>
      <c r="K96" t="s">
        <v>239</v>
      </c>
      <c r="L96" t="s">
        <v>240</v>
      </c>
      <c r="M96" t="s">
        <v>258</v>
      </c>
      <c r="N96" t="s">
        <v>259</v>
      </c>
      <c r="O96" t="s">
        <v>243</v>
      </c>
      <c r="P96">
        <v>1.0</v>
      </c>
      <c r="Q96" t="s">
        <v>410</v>
      </c>
      <c r="R96" t="s">
        <v>250</v>
      </c>
      <c r="S96" t="s">
        <v>245</v>
      </c>
      <c r="T96" t="s">
        <v>246</v>
      </c>
      <c r="Y96">
        <v>208.0</v>
      </c>
      <c r="Z96">
        <v>129.0</v>
      </c>
      <c r="AA96">
        <v>0.620192307692308</v>
      </c>
      <c r="AB96">
        <v>0.00113247023640191</v>
      </c>
      <c r="AC96" t="s">
        <v>646</v>
      </c>
    </row>
    <row r="97">
      <c r="A97" t="s">
        <v>115</v>
      </c>
      <c r="B97" t="s">
        <v>405</v>
      </c>
      <c r="C97" t="s">
        <v>406</v>
      </c>
      <c r="D97" t="s">
        <v>235</v>
      </c>
      <c r="F97" t="s">
        <v>407</v>
      </c>
      <c r="G97" t="s">
        <v>408</v>
      </c>
      <c r="H97">
        <v>2.0</v>
      </c>
      <c r="I97" t="s">
        <v>409</v>
      </c>
      <c r="K97" t="s">
        <v>239</v>
      </c>
      <c r="L97" t="s">
        <v>240</v>
      </c>
      <c r="M97" t="s">
        <v>258</v>
      </c>
      <c r="N97" t="s">
        <v>259</v>
      </c>
      <c r="O97" t="s">
        <v>243</v>
      </c>
      <c r="P97">
        <v>1.0</v>
      </c>
      <c r="Q97" t="s">
        <v>336</v>
      </c>
      <c r="R97" t="s">
        <v>250</v>
      </c>
      <c r="S97" t="s">
        <v>245</v>
      </c>
      <c r="T97" t="s">
        <v>246</v>
      </c>
      <c r="Y97">
        <v>45.0</v>
      </c>
      <c r="Z97">
        <v>16.0</v>
      </c>
      <c r="AA97">
        <v>0.355555555555556</v>
      </c>
      <c r="AB97">
        <v>0.00509190672153635</v>
      </c>
      <c r="AC97" t="s">
        <v>646</v>
      </c>
    </row>
    <row r="98">
      <c r="A98" t="s">
        <v>115</v>
      </c>
      <c r="B98" t="s">
        <v>405</v>
      </c>
      <c r="C98" t="s">
        <v>406</v>
      </c>
      <c r="D98" t="s">
        <v>235</v>
      </c>
      <c r="F98" t="s">
        <v>407</v>
      </c>
      <c r="G98" t="s">
        <v>408</v>
      </c>
      <c r="H98">
        <v>2.0</v>
      </c>
      <c r="I98" t="s">
        <v>411</v>
      </c>
      <c r="K98" t="s">
        <v>239</v>
      </c>
      <c r="L98" t="s">
        <v>240</v>
      </c>
      <c r="M98" t="s">
        <v>258</v>
      </c>
      <c r="N98" t="s">
        <v>259</v>
      </c>
      <c r="O98" t="s">
        <v>243</v>
      </c>
      <c r="P98">
        <v>1.0</v>
      </c>
      <c r="Q98" t="s">
        <v>336</v>
      </c>
      <c r="R98" t="s">
        <v>250</v>
      </c>
      <c r="S98" t="s">
        <v>245</v>
      </c>
      <c r="T98" t="s">
        <v>246</v>
      </c>
      <c r="Y98">
        <v>66.0</v>
      </c>
      <c r="Z98">
        <v>46.0</v>
      </c>
      <c r="AA98">
        <v>0.696969696969697</v>
      </c>
      <c r="AB98">
        <v>0.00320004452235857</v>
      </c>
      <c r="AC98" t="s">
        <v>646</v>
      </c>
    </row>
    <row r="99">
      <c r="A99" t="s">
        <v>115</v>
      </c>
      <c r="B99" t="s">
        <v>405</v>
      </c>
      <c r="C99" t="s">
        <v>406</v>
      </c>
      <c r="D99" t="s">
        <v>235</v>
      </c>
      <c r="F99" t="s">
        <v>407</v>
      </c>
      <c r="G99" t="s">
        <v>408</v>
      </c>
      <c r="H99">
        <v>2.0</v>
      </c>
      <c r="I99" t="s">
        <v>412</v>
      </c>
      <c r="K99" t="s">
        <v>239</v>
      </c>
      <c r="L99" t="s">
        <v>240</v>
      </c>
      <c r="M99" t="s">
        <v>258</v>
      </c>
      <c r="N99" t="s">
        <v>259</v>
      </c>
      <c r="O99" t="s">
        <v>243</v>
      </c>
      <c r="P99">
        <v>1.0</v>
      </c>
      <c r="Q99" t="s">
        <v>336</v>
      </c>
      <c r="R99" t="s">
        <v>250</v>
      </c>
      <c r="S99" t="s">
        <v>245</v>
      </c>
      <c r="T99" t="s">
        <v>246</v>
      </c>
      <c r="Y99">
        <v>55.0</v>
      </c>
      <c r="Z99">
        <v>38.0</v>
      </c>
      <c r="AA99">
        <v>0.690909090909091</v>
      </c>
      <c r="AB99">
        <v>0.00388279489105935</v>
      </c>
      <c r="AC99" t="s">
        <v>646</v>
      </c>
    </row>
    <row r="100">
      <c r="A100" t="s">
        <v>115</v>
      </c>
      <c r="B100" t="s">
        <v>405</v>
      </c>
      <c r="C100" t="s">
        <v>406</v>
      </c>
      <c r="D100" t="s">
        <v>235</v>
      </c>
      <c r="F100" t="s">
        <v>407</v>
      </c>
      <c r="G100" t="s">
        <v>408</v>
      </c>
      <c r="H100">
        <v>2.0</v>
      </c>
      <c r="I100" t="s">
        <v>413</v>
      </c>
      <c r="K100" t="s">
        <v>239</v>
      </c>
      <c r="L100" t="s">
        <v>240</v>
      </c>
      <c r="M100" t="s">
        <v>258</v>
      </c>
      <c r="N100" t="s">
        <v>259</v>
      </c>
      <c r="O100" t="s">
        <v>243</v>
      </c>
      <c r="P100">
        <v>1.0</v>
      </c>
      <c r="Q100" t="s">
        <v>336</v>
      </c>
      <c r="R100" t="s">
        <v>250</v>
      </c>
      <c r="S100" t="s">
        <v>245</v>
      </c>
      <c r="T100" t="s">
        <v>246</v>
      </c>
      <c r="Y100">
        <v>56.0</v>
      </c>
      <c r="Z100">
        <v>24.0</v>
      </c>
      <c r="AA100">
        <v>0.428571428571429</v>
      </c>
      <c r="AB100">
        <v>0.0043731778425656</v>
      </c>
      <c r="AC100" t="s">
        <v>646</v>
      </c>
    </row>
    <row r="101">
      <c r="A101" t="s">
        <v>115</v>
      </c>
      <c r="B101" t="s">
        <v>405</v>
      </c>
      <c r="C101" t="s">
        <v>406</v>
      </c>
      <c r="D101" t="s">
        <v>235</v>
      </c>
      <c r="F101" t="s">
        <v>407</v>
      </c>
      <c r="G101" t="s">
        <v>408</v>
      </c>
      <c r="H101">
        <v>3.0</v>
      </c>
      <c r="I101" t="s">
        <v>409</v>
      </c>
      <c r="K101" t="s">
        <v>239</v>
      </c>
      <c r="L101" t="s">
        <v>240</v>
      </c>
      <c r="M101" t="s">
        <v>258</v>
      </c>
      <c r="N101" t="s">
        <v>259</v>
      </c>
      <c r="O101" t="s">
        <v>243</v>
      </c>
      <c r="P101">
        <v>1.0</v>
      </c>
      <c r="Q101" t="s">
        <v>244</v>
      </c>
      <c r="R101" t="s">
        <v>250</v>
      </c>
      <c r="S101" t="s">
        <v>245</v>
      </c>
      <c r="T101" t="s">
        <v>295</v>
      </c>
      <c r="Y101">
        <v>249.0</v>
      </c>
      <c r="Z101">
        <v>104.0</v>
      </c>
      <c r="AA101">
        <v>0.417670682730924</v>
      </c>
      <c r="AB101">
        <v>9.76794712923726E-4</v>
      </c>
      <c r="AC101" t="s">
        <v>646</v>
      </c>
    </row>
    <row r="102">
      <c r="A102" t="s">
        <v>115</v>
      </c>
      <c r="B102" t="s">
        <v>405</v>
      </c>
      <c r="C102" t="s">
        <v>406</v>
      </c>
      <c r="D102" t="s">
        <v>235</v>
      </c>
      <c r="F102" t="s">
        <v>407</v>
      </c>
      <c r="G102" t="s">
        <v>408</v>
      </c>
      <c r="H102">
        <v>3.0</v>
      </c>
      <c r="I102" t="s">
        <v>411</v>
      </c>
      <c r="K102" t="s">
        <v>239</v>
      </c>
      <c r="L102" t="s">
        <v>240</v>
      </c>
      <c r="M102" t="s">
        <v>258</v>
      </c>
      <c r="N102" t="s">
        <v>259</v>
      </c>
      <c r="O102" t="s">
        <v>243</v>
      </c>
      <c r="P102">
        <v>1.0</v>
      </c>
      <c r="Q102" t="s">
        <v>244</v>
      </c>
      <c r="R102" t="s">
        <v>250</v>
      </c>
      <c r="S102" t="s">
        <v>245</v>
      </c>
      <c r="T102" t="s">
        <v>295</v>
      </c>
      <c r="Y102">
        <v>112.0</v>
      </c>
      <c r="Z102">
        <v>69.0</v>
      </c>
      <c r="AA102">
        <v>0.616071428571429</v>
      </c>
      <c r="AB102">
        <v>0.00211185199526239</v>
      </c>
      <c r="AC102" t="s">
        <v>646</v>
      </c>
    </row>
    <row r="103">
      <c r="A103" t="s">
        <v>115</v>
      </c>
      <c r="B103" t="s">
        <v>405</v>
      </c>
      <c r="C103" t="s">
        <v>406</v>
      </c>
      <c r="D103" t="s">
        <v>235</v>
      </c>
      <c r="F103" t="s">
        <v>407</v>
      </c>
      <c r="G103" t="s">
        <v>408</v>
      </c>
      <c r="H103">
        <v>3.0</v>
      </c>
      <c r="I103" t="s">
        <v>412</v>
      </c>
      <c r="K103" t="s">
        <v>239</v>
      </c>
      <c r="L103" t="s">
        <v>240</v>
      </c>
      <c r="M103" t="s">
        <v>258</v>
      </c>
      <c r="N103" t="s">
        <v>259</v>
      </c>
      <c r="O103" t="s">
        <v>243</v>
      </c>
      <c r="P103">
        <v>1.0</v>
      </c>
      <c r="Q103" t="s">
        <v>244</v>
      </c>
      <c r="R103" t="s">
        <v>250</v>
      </c>
      <c r="S103" t="s">
        <v>245</v>
      </c>
      <c r="T103" t="s">
        <v>295</v>
      </c>
      <c r="Y103">
        <v>182.0</v>
      </c>
      <c r="Z103">
        <v>85.0</v>
      </c>
      <c r="AA103">
        <v>0.467032967032967</v>
      </c>
      <c r="AB103">
        <v>0.00136765480624918</v>
      </c>
      <c r="AC103" t="s">
        <v>646</v>
      </c>
    </row>
    <row r="104">
      <c r="A104" t="s">
        <v>115</v>
      </c>
      <c r="B104" t="s">
        <v>405</v>
      </c>
      <c r="C104" t="s">
        <v>406</v>
      </c>
      <c r="D104" t="s">
        <v>235</v>
      </c>
      <c r="F104" t="s">
        <v>407</v>
      </c>
      <c r="G104" t="s">
        <v>408</v>
      </c>
      <c r="H104">
        <v>3.0</v>
      </c>
      <c r="I104" t="s">
        <v>413</v>
      </c>
      <c r="K104" t="s">
        <v>239</v>
      </c>
      <c r="L104" t="s">
        <v>240</v>
      </c>
      <c r="M104" t="s">
        <v>258</v>
      </c>
      <c r="N104" t="s">
        <v>259</v>
      </c>
      <c r="O104" t="s">
        <v>243</v>
      </c>
      <c r="P104">
        <v>1.0</v>
      </c>
      <c r="Q104" t="s">
        <v>244</v>
      </c>
      <c r="R104" t="s">
        <v>250</v>
      </c>
      <c r="S104" t="s">
        <v>245</v>
      </c>
      <c r="T104" t="s">
        <v>295</v>
      </c>
      <c r="Y104">
        <v>179.0</v>
      </c>
      <c r="Z104">
        <v>88.0</v>
      </c>
      <c r="AA104">
        <v>0.491620111731844</v>
      </c>
      <c r="AB104">
        <v>0.00139625574007047</v>
      </c>
      <c r="AC104" t="s">
        <v>646</v>
      </c>
    </row>
    <row r="105">
      <c r="A105" t="s">
        <v>115</v>
      </c>
      <c r="B105" t="s">
        <v>414</v>
      </c>
      <c r="C105" t="s">
        <v>415</v>
      </c>
      <c r="D105" t="s">
        <v>235</v>
      </c>
      <c r="F105" t="s">
        <v>416</v>
      </c>
      <c r="G105" t="s">
        <v>417</v>
      </c>
      <c r="H105">
        <v>5.0</v>
      </c>
      <c r="I105" t="s">
        <v>418</v>
      </c>
      <c r="K105" t="s">
        <v>239</v>
      </c>
      <c r="L105" t="s">
        <v>240</v>
      </c>
      <c r="M105" t="s">
        <v>258</v>
      </c>
      <c r="N105" t="s">
        <v>259</v>
      </c>
      <c r="O105" t="s">
        <v>243</v>
      </c>
      <c r="P105">
        <v>1.0</v>
      </c>
      <c r="Q105" t="s">
        <v>336</v>
      </c>
      <c r="R105" t="s">
        <v>250</v>
      </c>
      <c r="S105" t="s">
        <v>250</v>
      </c>
      <c r="T105" t="s">
        <v>246</v>
      </c>
      <c r="Y105">
        <v>158.0</v>
      </c>
      <c r="Z105">
        <v>66.0</v>
      </c>
      <c r="AA105">
        <v>0.417721518987342</v>
      </c>
      <c r="AB105">
        <v>0.00153943197191297</v>
      </c>
      <c r="AC105" t="s">
        <v>646</v>
      </c>
    </row>
    <row r="106">
      <c r="A106" t="s">
        <v>115</v>
      </c>
      <c r="B106" t="s">
        <v>419</v>
      </c>
      <c r="C106" t="s">
        <v>420</v>
      </c>
      <c r="D106" t="s">
        <v>235</v>
      </c>
      <c r="F106" t="s">
        <v>421</v>
      </c>
      <c r="G106" t="s">
        <v>237</v>
      </c>
      <c r="H106">
        <v>1.0</v>
      </c>
      <c r="I106" t="s">
        <v>422</v>
      </c>
      <c r="K106" t="s">
        <v>423</v>
      </c>
      <c r="L106" t="s">
        <v>240</v>
      </c>
      <c r="M106" t="s">
        <v>241</v>
      </c>
      <c r="N106" t="s">
        <v>242</v>
      </c>
      <c r="O106" t="s">
        <v>243</v>
      </c>
      <c r="P106">
        <v>1.0</v>
      </c>
      <c r="Q106" t="s">
        <v>424</v>
      </c>
      <c r="R106" t="s">
        <v>250</v>
      </c>
      <c r="S106" t="s">
        <v>245</v>
      </c>
      <c r="T106" t="s">
        <v>246</v>
      </c>
      <c r="Y106">
        <v>20.0</v>
      </c>
      <c r="Z106">
        <v>19.0</v>
      </c>
      <c r="AA106">
        <v>0.95</v>
      </c>
      <c r="AB106">
        <v>0.002375</v>
      </c>
      <c r="AC106" t="s">
        <v>646</v>
      </c>
    </row>
    <row r="107">
      <c r="A107" t="s">
        <v>115</v>
      </c>
      <c r="B107" t="s">
        <v>419</v>
      </c>
      <c r="C107" t="s">
        <v>420</v>
      </c>
      <c r="D107" t="s">
        <v>235</v>
      </c>
      <c r="F107" t="s">
        <v>421</v>
      </c>
      <c r="G107" t="s">
        <v>237</v>
      </c>
      <c r="H107">
        <v>1.0</v>
      </c>
      <c r="I107" t="s">
        <v>425</v>
      </c>
      <c r="K107" t="s">
        <v>423</v>
      </c>
      <c r="L107" t="s">
        <v>240</v>
      </c>
      <c r="M107" t="s">
        <v>241</v>
      </c>
      <c r="N107" t="s">
        <v>242</v>
      </c>
      <c r="O107" t="s">
        <v>243</v>
      </c>
      <c r="P107">
        <v>1.0</v>
      </c>
      <c r="Q107" t="s">
        <v>424</v>
      </c>
      <c r="R107" t="s">
        <v>250</v>
      </c>
      <c r="S107" t="s">
        <v>245</v>
      </c>
      <c r="T107" t="s">
        <v>246</v>
      </c>
      <c r="Y107">
        <v>17.0</v>
      </c>
      <c r="Z107">
        <v>14.0</v>
      </c>
      <c r="AA107">
        <v>0.823529411764706</v>
      </c>
      <c r="AB107">
        <v>0.00854874821901079</v>
      </c>
      <c r="AC107" t="s">
        <v>646</v>
      </c>
    </row>
    <row r="108">
      <c r="A108" t="s">
        <v>115</v>
      </c>
      <c r="B108" t="s">
        <v>427</v>
      </c>
      <c r="C108" t="s">
        <v>428</v>
      </c>
      <c r="D108" t="s">
        <v>235</v>
      </c>
      <c r="F108" t="s">
        <v>429</v>
      </c>
      <c r="G108" t="s">
        <v>237</v>
      </c>
      <c r="H108">
        <v>1.0</v>
      </c>
      <c r="I108" t="s">
        <v>430</v>
      </c>
      <c r="K108" t="s">
        <v>239</v>
      </c>
      <c r="L108" t="s">
        <v>240</v>
      </c>
      <c r="M108" t="s">
        <v>258</v>
      </c>
      <c r="N108" t="s">
        <v>259</v>
      </c>
      <c r="O108" t="s">
        <v>243</v>
      </c>
      <c r="P108">
        <v>1.0</v>
      </c>
      <c r="Q108" t="s">
        <v>324</v>
      </c>
      <c r="R108" t="s">
        <v>250</v>
      </c>
      <c r="S108" t="s">
        <v>250</v>
      </c>
      <c r="T108" t="s">
        <v>246</v>
      </c>
      <c r="Y108">
        <v>60.0</v>
      </c>
      <c r="Z108">
        <v>51.0</v>
      </c>
      <c r="AA108">
        <v>0.85</v>
      </c>
      <c r="AB108">
        <v>0.002125</v>
      </c>
      <c r="AC108" t="s">
        <v>646</v>
      </c>
    </row>
    <row r="109">
      <c r="A109" t="s">
        <v>115</v>
      </c>
      <c r="B109" t="s">
        <v>427</v>
      </c>
      <c r="C109" t="s">
        <v>428</v>
      </c>
      <c r="D109" t="s">
        <v>235</v>
      </c>
      <c r="F109" t="s">
        <v>429</v>
      </c>
      <c r="G109" t="s">
        <v>237</v>
      </c>
      <c r="H109">
        <v>2.0</v>
      </c>
      <c r="I109" t="s">
        <v>431</v>
      </c>
      <c r="K109" t="s">
        <v>239</v>
      </c>
      <c r="L109" t="s">
        <v>240</v>
      </c>
      <c r="M109" t="s">
        <v>258</v>
      </c>
      <c r="N109" t="s">
        <v>259</v>
      </c>
      <c r="O109" t="s">
        <v>243</v>
      </c>
      <c r="P109">
        <v>1.0</v>
      </c>
      <c r="Q109" t="s">
        <v>324</v>
      </c>
      <c r="R109" t="s">
        <v>250</v>
      </c>
      <c r="S109" t="s">
        <v>250</v>
      </c>
      <c r="T109" t="s">
        <v>246</v>
      </c>
      <c r="Y109">
        <v>60.0</v>
      </c>
      <c r="Z109">
        <v>47.0</v>
      </c>
      <c r="AA109">
        <v>0.783333333333333</v>
      </c>
      <c r="AB109">
        <v>0.0028287037037037</v>
      </c>
      <c r="AC109" t="s">
        <v>646</v>
      </c>
    </row>
    <row r="110">
      <c r="A110" t="s">
        <v>144</v>
      </c>
      <c r="B110" t="s">
        <v>432</v>
      </c>
      <c r="C110" t="s">
        <v>433</v>
      </c>
      <c r="D110" t="s">
        <v>235</v>
      </c>
      <c r="F110" t="s">
        <v>434</v>
      </c>
      <c r="G110" t="s">
        <v>328</v>
      </c>
      <c r="H110">
        <v>1.0</v>
      </c>
      <c r="I110" t="s">
        <v>435</v>
      </c>
      <c r="J110">
        <v>0.83</v>
      </c>
      <c r="K110" t="s">
        <v>239</v>
      </c>
      <c r="L110" t="s">
        <v>240</v>
      </c>
      <c r="M110" t="s">
        <v>280</v>
      </c>
      <c r="N110" t="s">
        <v>259</v>
      </c>
      <c r="O110" t="s">
        <v>243</v>
      </c>
      <c r="P110">
        <v>1.0</v>
      </c>
      <c r="Q110" t="s">
        <v>244</v>
      </c>
      <c r="R110" t="s">
        <v>245</v>
      </c>
      <c r="S110" t="s">
        <v>245</v>
      </c>
      <c r="T110" t="s">
        <v>246</v>
      </c>
      <c r="Y110">
        <v>48.0</v>
      </c>
      <c r="Z110">
        <v>40.0</v>
      </c>
      <c r="AA110">
        <v>0.833333333333333</v>
      </c>
      <c r="AB110">
        <v>0.00289351851851852</v>
      </c>
      <c r="AC110" t="s">
        <v>646</v>
      </c>
    </row>
    <row r="111">
      <c r="A111" t="s">
        <v>144</v>
      </c>
      <c r="B111" t="s">
        <v>432</v>
      </c>
      <c r="C111" t="s">
        <v>433</v>
      </c>
      <c r="D111" t="s">
        <v>235</v>
      </c>
      <c r="F111" t="s">
        <v>434</v>
      </c>
      <c r="G111" t="s">
        <v>328</v>
      </c>
      <c r="H111">
        <v>1.0</v>
      </c>
      <c r="I111" t="s">
        <v>436</v>
      </c>
      <c r="J111">
        <v>0.56</v>
      </c>
      <c r="K111" t="s">
        <v>239</v>
      </c>
      <c r="L111" t="s">
        <v>240</v>
      </c>
      <c r="M111" t="s">
        <v>280</v>
      </c>
      <c r="N111" t="s">
        <v>259</v>
      </c>
      <c r="O111" t="s">
        <v>243</v>
      </c>
      <c r="P111">
        <v>1.0</v>
      </c>
      <c r="Q111" t="s">
        <v>244</v>
      </c>
      <c r="R111" t="s">
        <v>245</v>
      </c>
      <c r="S111" t="s">
        <v>245</v>
      </c>
      <c r="T111" t="s">
        <v>246</v>
      </c>
      <c r="Y111">
        <v>48.0</v>
      </c>
      <c r="Z111">
        <v>27.0</v>
      </c>
      <c r="AA111">
        <v>0.5625</v>
      </c>
      <c r="AB111">
        <v>0.005126953125</v>
      </c>
      <c r="AC111" t="s">
        <v>646</v>
      </c>
    </row>
    <row r="112">
      <c r="A112" t="s">
        <v>144</v>
      </c>
      <c r="B112" t="s">
        <v>438</v>
      </c>
      <c r="C112" t="s">
        <v>439</v>
      </c>
      <c r="D112" t="s">
        <v>235</v>
      </c>
      <c r="F112" t="s">
        <v>440</v>
      </c>
      <c r="G112" t="s">
        <v>328</v>
      </c>
      <c r="H112">
        <v>1.0</v>
      </c>
      <c r="I112" t="s">
        <v>441</v>
      </c>
      <c r="J112">
        <v>0.737</v>
      </c>
      <c r="K112" t="s">
        <v>312</v>
      </c>
      <c r="L112" t="s">
        <v>240</v>
      </c>
      <c r="M112" t="s">
        <v>241</v>
      </c>
      <c r="N112" t="s">
        <v>242</v>
      </c>
      <c r="O112" t="s">
        <v>243</v>
      </c>
      <c r="P112">
        <v>1.0</v>
      </c>
      <c r="Q112" t="s">
        <v>424</v>
      </c>
      <c r="R112" t="s">
        <v>250</v>
      </c>
      <c r="S112" t="s">
        <v>250</v>
      </c>
      <c r="T112" t="s">
        <v>246</v>
      </c>
      <c r="Y112">
        <v>24.0</v>
      </c>
      <c r="Z112">
        <v>18.0</v>
      </c>
      <c r="AA112">
        <v>0.75</v>
      </c>
      <c r="AB112">
        <v>0.0078125</v>
      </c>
      <c r="AC112" t="s">
        <v>646</v>
      </c>
    </row>
    <row r="113">
      <c r="A113" t="s">
        <v>144</v>
      </c>
      <c r="B113" t="s">
        <v>438</v>
      </c>
      <c r="C113" t="s">
        <v>439</v>
      </c>
      <c r="D113" t="s">
        <v>235</v>
      </c>
      <c r="F113" t="s">
        <v>440</v>
      </c>
      <c r="G113" t="s">
        <v>328</v>
      </c>
      <c r="H113">
        <v>1.0</v>
      </c>
      <c r="I113" t="s">
        <v>442</v>
      </c>
      <c r="J113">
        <v>0.23</v>
      </c>
      <c r="K113" t="s">
        <v>312</v>
      </c>
      <c r="L113" t="s">
        <v>240</v>
      </c>
      <c r="M113" t="s">
        <v>241</v>
      </c>
      <c r="N113" t="s">
        <v>242</v>
      </c>
      <c r="O113" t="s">
        <v>243</v>
      </c>
      <c r="P113">
        <v>1.0</v>
      </c>
      <c r="Q113" t="s">
        <v>424</v>
      </c>
      <c r="R113" t="s">
        <v>250</v>
      </c>
      <c r="S113" t="s">
        <v>250</v>
      </c>
      <c r="T113" t="s">
        <v>295</v>
      </c>
      <c r="Y113">
        <v>24.0</v>
      </c>
      <c r="Z113">
        <v>6.0</v>
      </c>
      <c r="AA113">
        <v>0.25</v>
      </c>
      <c r="AB113">
        <v>0.0078125</v>
      </c>
      <c r="AC113" t="s">
        <v>646</v>
      </c>
    </row>
    <row r="114">
      <c r="A114" t="s">
        <v>144</v>
      </c>
      <c r="B114" t="s">
        <v>438</v>
      </c>
      <c r="C114" t="s">
        <v>439</v>
      </c>
      <c r="D114" t="s">
        <v>235</v>
      </c>
      <c r="F114" t="s">
        <v>440</v>
      </c>
      <c r="G114" t="s">
        <v>328</v>
      </c>
      <c r="H114">
        <v>1.0</v>
      </c>
      <c r="I114" t="s">
        <v>443</v>
      </c>
      <c r="J114">
        <v>0.904</v>
      </c>
      <c r="K114" t="s">
        <v>312</v>
      </c>
      <c r="L114" t="s">
        <v>240</v>
      </c>
      <c r="M114" t="s">
        <v>241</v>
      </c>
      <c r="N114" t="s">
        <v>242</v>
      </c>
      <c r="O114" t="s">
        <v>243</v>
      </c>
      <c r="P114">
        <v>1.0</v>
      </c>
      <c r="Q114" t="s">
        <v>424</v>
      </c>
      <c r="R114" t="s">
        <v>250</v>
      </c>
      <c r="S114" t="s">
        <v>245</v>
      </c>
      <c r="T114" t="s">
        <v>246</v>
      </c>
      <c r="Y114">
        <v>24.0</v>
      </c>
      <c r="Z114">
        <v>22.0</v>
      </c>
      <c r="AA114">
        <v>0.916666666666667</v>
      </c>
      <c r="AB114">
        <v>0.00318287037037037</v>
      </c>
      <c r="AC114" t="s">
        <v>646</v>
      </c>
    </row>
    <row r="115">
      <c r="A115" t="s">
        <v>144</v>
      </c>
      <c r="B115" t="s">
        <v>444</v>
      </c>
      <c r="C115" t="s">
        <v>445</v>
      </c>
      <c r="D115" t="s">
        <v>235</v>
      </c>
      <c r="F115" t="s">
        <v>446</v>
      </c>
      <c r="H115">
        <v>1.0</v>
      </c>
      <c r="I115" t="s">
        <v>447</v>
      </c>
      <c r="J115">
        <v>0.581</v>
      </c>
      <c r="K115" t="s">
        <v>239</v>
      </c>
      <c r="L115" t="s">
        <v>240</v>
      </c>
      <c r="M115" t="s">
        <v>258</v>
      </c>
      <c r="N115" t="s">
        <v>259</v>
      </c>
      <c r="O115" t="s">
        <v>243</v>
      </c>
      <c r="P115">
        <v>1.0</v>
      </c>
      <c r="Q115" t="s">
        <v>244</v>
      </c>
      <c r="R115" t="s">
        <v>250</v>
      </c>
      <c r="S115" t="s">
        <v>245</v>
      </c>
      <c r="T115" t="s">
        <v>246</v>
      </c>
      <c r="Y115">
        <v>86.0</v>
      </c>
      <c r="Z115">
        <v>50.0</v>
      </c>
      <c r="AA115">
        <v>0.581395348837209</v>
      </c>
      <c r="AB115">
        <v>0.0028299395021822</v>
      </c>
      <c r="AC115" t="s">
        <v>646</v>
      </c>
    </row>
    <row r="116">
      <c r="A116" t="s">
        <v>144</v>
      </c>
      <c r="B116" t="s">
        <v>444</v>
      </c>
      <c r="C116" t="s">
        <v>445</v>
      </c>
      <c r="D116" t="s">
        <v>235</v>
      </c>
      <c r="F116" t="s">
        <v>446</v>
      </c>
      <c r="H116">
        <v>1.0</v>
      </c>
      <c r="I116" t="s">
        <v>448</v>
      </c>
      <c r="J116">
        <v>0.33</v>
      </c>
      <c r="K116" t="s">
        <v>239</v>
      </c>
      <c r="L116" t="s">
        <v>240</v>
      </c>
      <c r="M116" t="s">
        <v>258</v>
      </c>
      <c r="N116" t="s">
        <v>259</v>
      </c>
      <c r="O116" t="s">
        <v>243</v>
      </c>
      <c r="P116">
        <v>1.0</v>
      </c>
      <c r="Q116" t="s">
        <v>244</v>
      </c>
      <c r="R116" t="s">
        <v>250</v>
      </c>
      <c r="S116" t="s">
        <v>245</v>
      </c>
      <c r="T116" t="s">
        <v>246</v>
      </c>
      <c r="Y116">
        <v>94.0</v>
      </c>
      <c r="Z116">
        <v>31.0</v>
      </c>
      <c r="AA116">
        <v>0.329787234042553</v>
      </c>
      <c r="AB116">
        <v>0.00235135759899059</v>
      </c>
      <c r="AC116" t="s">
        <v>646</v>
      </c>
    </row>
    <row r="117">
      <c r="A117" t="s">
        <v>144</v>
      </c>
      <c r="B117" t="s">
        <v>444</v>
      </c>
      <c r="C117" t="s">
        <v>445</v>
      </c>
      <c r="D117" t="s">
        <v>235</v>
      </c>
      <c r="F117" t="s">
        <v>446</v>
      </c>
      <c r="H117">
        <v>1.0</v>
      </c>
      <c r="I117" t="s">
        <v>449</v>
      </c>
      <c r="J117">
        <v>0.482</v>
      </c>
      <c r="K117" t="s">
        <v>239</v>
      </c>
      <c r="L117" t="s">
        <v>240</v>
      </c>
      <c r="M117" t="s">
        <v>258</v>
      </c>
      <c r="N117" t="s">
        <v>259</v>
      </c>
      <c r="O117" t="s">
        <v>450</v>
      </c>
      <c r="P117">
        <v>2.0</v>
      </c>
      <c r="Q117" t="s">
        <v>244</v>
      </c>
      <c r="R117" t="s">
        <v>250</v>
      </c>
      <c r="S117" t="s">
        <v>245</v>
      </c>
      <c r="T117" t="s">
        <v>246</v>
      </c>
      <c r="Y117">
        <v>56.0</v>
      </c>
      <c r="Z117">
        <v>27.0</v>
      </c>
      <c r="AA117">
        <v>0.482142857142857</v>
      </c>
      <c r="AB117">
        <v>0.00445859147230321</v>
      </c>
      <c r="AC117" t="s">
        <v>646</v>
      </c>
    </row>
    <row r="118">
      <c r="A118" t="s">
        <v>144</v>
      </c>
      <c r="B118" t="s">
        <v>444</v>
      </c>
      <c r="C118" t="s">
        <v>445</v>
      </c>
      <c r="D118" t="s">
        <v>235</v>
      </c>
      <c r="F118" t="s">
        <v>446</v>
      </c>
      <c r="H118">
        <v>1.0</v>
      </c>
      <c r="I118" t="s">
        <v>451</v>
      </c>
      <c r="J118">
        <v>0.132</v>
      </c>
      <c r="K118" t="s">
        <v>239</v>
      </c>
      <c r="L118" t="s">
        <v>240</v>
      </c>
      <c r="M118" t="s">
        <v>258</v>
      </c>
      <c r="N118" t="s">
        <v>259</v>
      </c>
      <c r="O118" t="s">
        <v>450</v>
      </c>
      <c r="P118">
        <v>2.0</v>
      </c>
      <c r="Q118" t="s">
        <v>244</v>
      </c>
      <c r="R118" t="s">
        <v>250</v>
      </c>
      <c r="S118" t="s">
        <v>245</v>
      </c>
      <c r="T118" t="s">
        <v>246</v>
      </c>
      <c r="Y118">
        <v>38.0</v>
      </c>
      <c r="Z118">
        <v>5.0</v>
      </c>
      <c r="AA118">
        <v>0.131578947368421</v>
      </c>
      <c r="AB118">
        <v>0.00300699810467998</v>
      </c>
      <c r="AC118" t="s">
        <v>646</v>
      </c>
    </row>
    <row r="119">
      <c r="A119" t="s">
        <v>144</v>
      </c>
      <c r="B119" t="s">
        <v>444</v>
      </c>
      <c r="C119" t="s">
        <v>445</v>
      </c>
      <c r="D119" t="s">
        <v>235</v>
      </c>
      <c r="F119" t="s">
        <v>446</v>
      </c>
      <c r="H119">
        <v>1.0</v>
      </c>
      <c r="I119" t="s">
        <v>452</v>
      </c>
      <c r="J119">
        <v>0.256</v>
      </c>
      <c r="K119" t="s">
        <v>239</v>
      </c>
      <c r="L119" t="s">
        <v>240</v>
      </c>
      <c r="M119" t="s">
        <v>258</v>
      </c>
      <c r="N119" t="s">
        <v>259</v>
      </c>
      <c r="O119" t="s">
        <v>450</v>
      </c>
      <c r="P119">
        <v>3.0</v>
      </c>
      <c r="Q119" t="s">
        <v>244</v>
      </c>
      <c r="R119" t="s">
        <v>250</v>
      </c>
      <c r="S119" t="s">
        <v>245</v>
      </c>
      <c r="T119" t="s">
        <v>246</v>
      </c>
      <c r="Y119">
        <v>39.0</v>
      </c>
      <c r="Z119">
        <v>10.0</v>
      </c>
      <c r="AA119">
        <v>0.256410256410256</v>
      </c>
      <c r="AB119">
        <v>0.00488882145686879</v>
      </c>
      <c r="AC119" t="s">
        <v>646</v>
      </c>
    </row>
    <row r="120">
      <c r="A120" t="s">
        <v>144</v>
      </c>
      <c r="B120" t="s">
        <v>444</v>
      </c>
      <c r="C120" t="s">
        <v>445</v>
      </c>
      <c r="D120" t="s">
        <v>235</v>
      </c>
      <c r="F120" t="s">
        <v>446</v>
      </c>
      <c r="H120">
        <v>1.0</v>
      </c>
      <c r="I120" t="s">
        <v>453</v>
      </c>
      <c r="J120">
        <v>0.104</v>
      </c>
      <c r="K120" t="s">
        <v>239</v>
      </c>
      <c r="L120" t="s">
        <v>240</v>
      </c>
      <c r="M120" t="s">
        <v>258</v>
      </c>
      <c r="N120" t="s">
        <v>259</v>
      </c>
      <c r="O120" t="s">
        <v>450</v>
      </c>
      <c r="P120">
        <v>3.0</v>
      </c>
      <c r="Q120" t="s">
        <v>244</v>
      </c>
      <c r="R120" t="s">
        <v>250</v>
      </c>
      <c r="S120" t="s">
        <v>245</v>
      </c>
      <c r="T120" t="s">
        <v>246</v>
      </c>
      <c r="Y120">
        <v>48.0</v>
      </c>
      <c r="Z120">
        <v>5.0</v>
      </c>
      <c r="AA120">
        <v>0.104166666666667</v>
      </c>
      <c r="AB120">
        <v>0.00194408275462963</v>
      </c>
      <c r="AC120" t="s">
        <v>646</v>
      </c>
    </row>
    <row r="121">
      <c r="A121" t="s">
        <v>144</v>
      </c>
      <c r="B121" t="s">
        <v>454</v>
      </c>
      <c r="C121" t="s">
        <v>455</v>
      </c>
      <c r="D121" t="s">
        <v>235</v>
      </c>
      <c r="F121" t="s">
        <v>456</v>
      </c>
      <c r="H121">
        <v>1.0</v>
      </c>
      <c r="I121" t="s">
        <v>457</v>
      </c>
      <c r="J121">
        <v>0.51</v>
      </c>
      <c r="K121" t="s">
        <v>239</v>
      </c>
      <c r="L121" t="s">
        <v>240</v>
      </c>
      <c r="M121" t="s">
        <v>258</v>
      </c>
      <c r="N121" t="s">
        <v>259</v>
      </c>
      <c r="O121" t="s">
        <v>243</v>
      </c>
      <c r="P121">
        <v>1.0</v>
      </c>
      <c r="Q121" t="s">
        <v>244</v>
      </c>
      <c r="R121" t="s">
        <v>250</v>
      </c>
      <c r="S121" t="s">
        <v>250</v>
      </c>
      <c r="T121" t="s">
        <v>246</v>
      </c>
      <c r="Y121">
        <v>51.0</v>
      </c>
      <c r="Z121">
        <v>26.0</v>
      </c>
      <c r="AA121">
        <v>0.509803921568627</v>
      </c>
      <c r="AB121">
        <v>0.00490007613964463</v>
      </c>
      <c r="AC121" t="s">
        <v>646</v>
      </c>
    </row>
    <row r="122">
      <c r="A122" t="s">
        <v>144</v>
      </c>
      <c r="B122" t="s">
        <v>454</v>
      </c>
      <c r="C122" t="s">
        <v>455</v>
      </c>
      <c r="D122" t="s">
        <v>235</v>
      </c>
      <c r="F122" t="s">
        <v>456</v>
      </c>
      <c r="H122">
        <v>1.0</v>
      </c>
      <c r="I122" t="s">
        <v>458</v>
      </c>
      <c r="J122">
        <v>0.35</v>
      </c>
      <c r="K122" t="s">
        <v>239</v>
      </c>
      <c r="L122" t="s">
        <v>240</v>
      </c>
      <c r="M122" t="s">
        <v>258</v>
      </c>
      <c r="N122" t="s">
        <v>259</v>
      </c>
      <c r="O122" t="s">
        <v>243</v>
      </c>
      <c r="P122">
        <v>1.0</v>
      </c>
      <c r="Q122" t="s">
        <v>244</v>
      </c>
      <c r="R122" t="s">
        <v>250</v>
      </c>
      <c r="S122" t="s">
        <v>250</v>
      </c>
      <c r="T122" t="s">
        <v>246</v>
      </c>
      <c r="Y122">
        <v>51.0</v>
      </c>
      <c r="Z122">
        <v>18.0</v>
      </c>
      <c r="AA122">
        <v>0.352941176470588</v>
      </c>
      <c r="AB122">
        <v>0.00447791573376756</v>
      </c>
      <c r="AC122" t="s">
        <v>646</v>
      </c>
    </row>
    <row r="123">
      <c r="A123" t="s">
        <v>144</v>
      </c>
      <c r="B123" t="s">
        <v>454</v>
      </c>
      <c r="C123" t="s">
        <v>455</v>
      </c>
      <c r="D123" t="s">
        <v>235</v>
      </c>
      <c r="F123" t="s">
        <v>456</v>
      </c>
      <c r="H123">
        <v>1.0</v>
      </c>
      <c r="I123" t="s">
        <v>459</v>
      </c>
      <c r="J123">
        <v>0.24</v>
      </c>
      <c r="K123" t="s">
        <v>239</v>
      </c>
      <c r="L123" t="s">
        <v>240</v>
      </c>
      <c r="M123" t="s">
        <v>258</v>
      </c>
      <c r="N123" t="s">
        <v>259</v>
      </c>
      <c r="O123" t="s">
        <v>243</v>
      </c>
      <c r="P123">
        <v>1.0</v>
      </c>
      <c r="Q123" t="s">
        <v>244</v>
      </c>
      <c r="R123" t="s">
        <v>250</v>
      </c>
      <c r="S123" t="s">
        <v>250</v>
      </c>
      <c r="T123" t="s">
        <v>246</v>
      </c>
      <c r="Y123">
        <v>51.0</v>
      </c>
      <c r="Z123">
        <v>12.0</v>
      </c>
      <c r="AA123">
        <v>0.235294117647059</v>
      </c>
      <c r="AB123">
        <v>0.00352805482054413</v>
      </c>
      <c r="AC123" t="s">
        <v>646</v>
      </c>
    </row>
    <row r="124">
      <c r="A124" t="s">
        <v>144</v>
      </c>
      <c r="B124" t="s">
        <v>460</v>
      </c>
      <c r="C124" t="s">
        <v>461</v>
      </c>
      <c r="D124" t="s">
        <v>235</v>
      </c>
      <c r="F124" t="s">
        <v>462</v>
      </c>
      <c r="H124">
        <v>1.0</v>
      </c>
      <c r="J124">
        <v>0.37</v>
      </c>
      <c r="K124" t="s">
        <v>239</v>
      </c>
      <c r="L124" t="s">
        <v>240</v>
      </c>
      <c r="M124" t="s">
        <v>258</v>
      </c>
      <c r="N124" t="s">
        <v>259</v>
      </c>
      <c r="O124" t="s">
        <v>243</v>
      </c>
      <c r="P124">
        <v>1.0</v>
      </c>
      <c r="Q124" t="s">
        <v>244</v>
      </c>
      <c r="R124" t="s">
        <v>250</v>
      </c>
      <c r="S124" t="s">
        <v>250</v>
      </c>
      <c r="T124" t="s">
        <v>246</v>
      </c>
      <c r="Y124">
        <v>223.0</v>
      </c>
      <c r="Z124">
        <v>83.0</v>
      </c>
      <c r="AA124">
        <v>0.37219730941704</v>
      </c>
      <c r="AB124">
        <v>0.001047831714259</v>
      </c>
      <c r="AC124" t="s">
        <v>646</v>
      </c>
    </row>
    <row r="125">
      <c r="A125" t="s">
        <v>144</v>
      </c>
      <c r="B125" t="s">
        <v>463</v>
      </c>
      <c r="C125" t="s">
        <v>464</v>
      </c>
      <c r="D125" t="s">
        <v>235</v>
      </c>
      <c r="F125" t="s">
        <v>465</v>
      </c>
      <c r="H125">
        <v>2.0</v>
      </c>
      <c r="I125" t="s">
        <v>386</v>
      </c>
      <c r="J125">
        <v>0.76</v>
      </c>
      <c r="K125" t="s">
        <v>357</v>
      </c>
      <c r="L125" t="s">
        <v>240</v>
      </c>
      <c r="M125" t="s">
        <v>280</v>
      </c>
      <c r="N125" t="s">
        <v>259</v>
      </c>
      <c r="O125" t="s">
        <v>243</v>
      </c>
      <c r="P125">
        <v>1.0</v>
      </c>
      <c r="Q125" t="s">
        <v>244</v>
      </c>
      <c r="R125" t="s">
        <v>250</v>
      </c>
      <c r="S125" t="s">
        <v>245</v>
      </c>
      <c r="T125" t="s">
        <v>246</v>
      </c>
      <c r="Y125">
        <v>147.0</v>
      </c>
      <c r="Z125">
        <v>112.0</v>
      </c>
      <c r="AA125">
        <v>0.761904761904762</v>
      </c>
      <c r="AB125">
        <v>0.00123405371218782</v>
      </c>
      <c r="AC125" t="s">
        <v>646</v>
      </c>
    </row>
    <row r="126">
      <c r="A126" t="s">
        <v>144</v>
      </c>
      <c r="B126" t="s">
        <v>466</v>
      </c>
      <c r="C126" t="s">
        <v>467</v>
      </c>
      <c r="D126" t="s">
        <v>235</v>
      </c>
      <c r="F126" t="s">
        <v>468</v>
      </c>
      <c r="H126">
        <v>1.0</v>
      </c>
      <c r="I126" t="s">
        <v>469</v>
      </c>
      <c r="K126" t="s">
        <v>312</v>
      </c>
      <c r="L126" t="s">
        <v>240</v>
      </c>
      <c r="M126" t="s">
        <v>241</v>
      </c>
      <c r="N126" t="s">
        <v>380</v>
      </c>
      <c r="O126" t="s">
        <v>243</v>
      </c>
      <c r="P126">
        <v>1.0</v>
      </c>
      <c r="Q126" t="s">
        <v>244</v>
      </c>
      <c r="R126" t="s">
        <v>250</v>
      </c>
      <c r="S126" t="s">
        <v>245</v>
      </c>
      <c r="T126" t="s">
        <v>246</v>
      </c>
      <c r="Y126">
        <v>74.0</v>
      </c>
      <c r="Z126">
        <v>24.0</v>
      </c>
      <c r="AA126">
        <v>0.324324324324324</v>
      </c>
      <c r="AB126">
        <v>0.00296132509426885</v>
      </c>
      <c r="AC126" t="s">
        <v>646</v>
      </c>
    </row>
    <row r="127">
      <c r="A127" t="s">
        <v>144</v>
      </c>
      <c r="B127" t="s">
        <v>466</v>
      </c>
      <c r="C127" t="s">
        <v>467</v>
      </c>
      <c r="D127" t="s">
        <v>235</v>
      </c>
      <c r="F127" t="s">
        <v>468</v>
      </c>
      <c r="H127">
        <v>1.0</v>
      </c>
      <c r="I127" t="s">
        <v>470</v>
      </c>
      <c r="K127" t="s">
        <v>312</v>
      </c>
      <c r="L127" t="s">
        <v>240</v>
      </c>
      <c r="M127" t="s">
        <v>241</v>
      </c>
      <c r="N127" t="s">
        <v>380</v>
      </c>
      <c r="O127" t="s">
        <v>243</v>
      </c>
      <c r="P127">
        <v>1.0</v>
      </c>
      <c r="Q127" t="s">
        <v>244</v>
      </c>
      <c r="R127" t="s">
        <v>250</v>
      </c>
      <c r="S127" t="s">
        <v>245</v>
      </c>
      <c r="T127" t="s">
        <v>246</v>
      </c>
      <c r="Y127">
        <v>207.0</v>
      </c>
      <c r="Z127">
        <v>69.0</v>
      </c>
      <c r="AA127">
        <v>0.333333333333333</v>
      </c>
      <c r="AB127">
        <v>0.00107353730542136</v>
      </c>
      <c r="AC127" t="s">
        <v>646</v>
      </c>
    </row>
    <row r="128">
      <c r="A128" t="s">
        <v>144</v>
      </c>
      <c r="B128" t="s">
        <v>466</v>
      </c>
      <c r="C128" t="s">
        <v>467</v>
      </c>
      <c r="D128" t="s">
        <v>235</v>
      </c>
      <c r="F128" t="s">
        <v>468</v>
      </c>
      <c r="H128">
        <v>2.0</v>
      </c>
      <c r="I128" t="s">
        <v>471</v>
      </c>
      <c r="K128" t="s">
        <v>312</v>
      </c>
      <c r="L128" t="s">
        <v>240</v>
      </c>
      <c r="M128" t="s">
        <v>241</v>
      </c>
      <c r="N128" t="s">
        <v>380</v>
      </c>
      <c r="O128" t="s">
        <v>243</v>
      </c>
      <c r="P128">
        <v>1.0</v>
      </c>
      <c r="Q128" t="s">
        <v>244</v>
      </c>
      <c r="R128" t="s">
        <v>250</v>
      </c>
      <c r="S128" t="s">
        <v>245</v>
      </c>
      <c r="T128" t="s">
        <v>246</v>
      </c>
      <c r="Y128">
        <v>136.0</v>
      </c>
      <c r="Z128">
        <v>95.0</v>
      </c>
      <c r="AA128">
        <v>0.698529411764706</v>
      </c>
      <c r="AB128">
        <v>0.001548427004885</v>
      </c>
      <c r="AC128" t="s">
        <v>646</v>
      </c>
    </row>
    <row r="129">
      <c r="A129" t="s">
        <v>144</v>
      </c>
      <c r="B129" t="s">
        <v>466</v>
      </c>
      <c r="C129" t="s">
        <v>467</v>
      </c>
      <c r="D129" t="s">
        <v>235</v>
      </c>
      <c r="F129" t="s">
        <v>468</v>
      </c>
      <c r="H129">
        <v>2.0</v>
      </c>
      <c r="I129" t="s">
        <v>472</v>
      </c>
      <c r="K129" t="s">
        <v>312</v>
      </c>
      <c r="L129" t="s">
        <v>240</v>
      </c>
      <c r="M129" t="s">
        <v>241</v>
      </c>
      <c r="N129" t="s">
        <v>380</v>
      </c>
      <c r="O129" t="s">
        <v>243</v>
      </c>
      <c r="P129">
        <v>1.0</v>
      </c>
      <c r="Q129" t="s">
        <v>244</v>
      </c>
      <c r="R129" t="s">
        <v>250</v>
      </c>
      <c r="S129" t="s">
        <v>245</v>
      </c>
      <c r="T129" t="s">
        <v>246</v>
      </c>
      <c r="Y129">
        <v>123.0</v>
      </c>
      <c r="Z129">
        <v>87.0</v>
      </c>
      <c r="AA129">
        <v>0.707317073170732</v>
      </c>
      <c r="AB129">
        <v>0.00168308643229204</v>
      </c>
      <c r="AC129" t="s">
        <v>646</v>
      </c>
    </row>
    <row r="130">
      <c r="A130" t="s">
        <v>144</v>
      </c>
      <c r="B130" t="s">
        <v>466</v>
      </c>
      <c r="C130" t="s">
        <v>467</v>
      </c>
      <c r="D130" t="s">
        <v>235</v>
      </c>
      <c r="F130" t="s">
        <v>468</v>
      </c>
      <c r="H130">
        <v>3.0</v>
      </c>
      <c r="I130" t="s">
        <v>473</v>
      </c>
      <c r="K130" t="s">
        <v>312</v>
      </c>
      <c r="L130" t="s">
        <v>240</v>
      </c>
      <c r="M130" t="s">
        <v>241</v>
      </c>
      <c r="N130" t="s">
        <v>380</v>
      </c>
      <c r="O130" t="s">
        <v>243</v>
      </c>
      <c r="P130">
        <v>1.0</v>
      </c>
      <c r="Q130" t="s">
        <v>244</v>
      </c>
      <c r="R130" t="s">
        <v>250</v>
      </c>
      <c r="S130" t="s">
        <v>245</v>
      </c>
      <c r="T130" t="s">
        <v>246</v>
      </c>
      <c r="Y130">
        <v>103.0</v>
      </c>
      <c r="Z130">
        <v>54.0</v>
      </c>
      <c r="AA130">
        <v>0.524271844660194</v>
      </c>
      <c r="AB130">
        <v>0.00242146483064846</v>
      </c>
      <c r="AC130" t="s">
        <v>646</v>
      </c>
    </row>
    <row r="131">
      <c r="A131" t="s">
        <v>144</v>
      </c>
      <c r="B131" t="s">
        <v>466</v>
      </c>
      <c r="C131" t="s">
        <v>467</v>
      </c>
      <c r="D131" t="s">
        <v>235</v>
      </c>
      <c r="F131" t="s">
        <v>468</v>
      </c>
      <c r="H131">
        <v>3.0</v>
      </c>
      <c r="I131" t="s">
        <v>474</v>
      </c>
      <c r="K131" t="s">
        <v>312</v>
      </c>
      <c r="L131" t="s">
        <v>240</v>
      </c>
      <c r="M131" t="s">
        <v>241</v>
      </c>
      <c r="N131" t="s">
        <v>380</v>
      </c>
      <c r="O131" t="s">
        <v>243</v>
      </c>
      <c r="P131">
        <v>1.0</v>
      </c>
      <c r="Q131" t="s">
        <v>244</v>
      </c>
      <c r="R131" t="s">
        <v>250</v>
      </c>
      <c r="S131" t="s">
        <v>245</v>
      </c>
      <c r="T131" t="s">
        <v>246</v>
      </c>
      <c r="Y131">
        <v>99.0</v>
      </c>
      <c r="Z131">
        <v>63.0</v>
      </c>
      <c r="AA131">
        <v>0.636363636363636</v>
      </c>
      <c r="AB131">
        <v>0.00233742382502713</v>
      </c>
      <c r="AC131" t="s">
        <v>646</v>
      </c>
    </row>
    <row r="132">
      <c r="A132" t="s">
        <v>144</v>
      </c>
      <c r="B132" t="s">
        <v>475</v>
      </c>
      <c r="C132" t="s">
        <v>476</v>
      </c>
      <c r="D132" t="s">
        <v>235</v>
      </c>
      <c r="F132" t="s">
        <v>477</v>
      </c>
      <c r="H132">
        <v>1.0</v>
      </c>
      <c r="I132" t="s">
        <v>243</v>
      </c>
      <c r="J132">
        <v>0.879</v>
      </c>
      <c r="K132" t="s">
        <v>312</v>
      </c>
      <c r="L132" t="s">
        <v>240</v>
      </c>
      <c r="M132" t="s">
        <v>280</v>
      </c>
      <c r="N132" t="s">
        <v>259</v>
      </c>
      <c r="O132" t="s">
        <v>243</v>
      </c>
      <c r="P132">
        <v>1.0</v>
      </c>
      <c r="Q132" t="s">
        <v>324</v>
      </c>
      <c r="R132" t="s">
        <v>250</v>
      </c>
      <c r="S132" t="s">
        <v>245</v>
      </c>
      <c r="T132" t="s">
        <v>246</v>
      </c>
      <c r="Y132">
        <v>60.0</v>
      </c>
      <c r="Z132">
        <v>53.0</v>
      </c>
      <c r="AA132">
        <v>0.883333333333333</v>
      </c>
      <c r="AB132">
        <v>0.00171759259259259</v>
      </c>
      <c r="AC132" t="s">
        <v>646</v>
      </c>
    </row>
    <row r="133">
      <c r="A133" t="s">
        <v>144</v>
      </c>
      <c r="B133" t="s">
        <v>475</v>
      </c>
      <c r="C133" t="s">
        <v>476</v>
      </c>
      <c r="D133" t="s">
        <v>235</v>
      </c>
      <c r="F133" t="s">
        <v>477</v>
      </c>
      <c r="H133">
        <v>1.0</v>
      </c>
      <c r="I133" t="s">
        <v>450</v>
      </c>
      <c r="J133">
        <v>0.533</v>
      </c>
      <c r="K133" t="s">
        <v>312</v>
      </c>
      <c r="L133" t="s">
        <v>240</v>
      </c>
      <c r="M133" t="s">
        <v>280</v>
      </c>
      <c r="N133" t="s">
        <v>259</v>
      </c>
      <c r="O133" t="s">
        <v>450</v>
      </c>
      <c r="P133">
        <v>3.0</v>
      </c>
      <c r="Q133" t="s">
        <v>324</v>
      </c>
      <c r="R133" t="s">
        <v>250</v>
      </c>
      <c r="S133" t="s">
        <v>245</v>
      </c>
      <c r="T133" t="s">
        <v>246</v>
      </c>
      <c r="Y133">
        <v>60.0</v>
      </c>
      <c r="Z133">
        <v>32.0</v>
      </c>
      <c r="AA133">
        <v>0.533333333333333</v>
      </c>
      <c r="AB133">
        <v>0.00414814814814815</v>
      </c>
      <c r="AC133" t="s">
        <v>646</v>
      </c>
    </row>
    <row r="134">
      <c r="A134" t="s">
        <v>144</v>
      </c>
      <c r="B134" t="s">
        <v>475</v>
      </c>
      <c r="C134" t="s">
        <v>476</v>
      </c>
      <c r="D134" t="s">
        <v>235</v>
      </c>
      <c r="F134" t="s">
        <v>477</v>
      </c>
      <c r="H134">
        <v>1.0</v>
      </c>
      <c r="I134" t="s">
        <v>478</v>
      </c>
      <c r="J134">
        <v>0.25</v>
      </c>
      <c r="K134" t="s">
        <v>312</v>
      </c>
      <c r="L134" t="s">
        <v>240</v>
      </c>
      <c r="M134" t="s">
        <v>280</v>
      </c>
      <c r="N134" t="s">
        <v>259</v>
      </c>
      <c r="O134" t="s">
        <v>243</v>
      </c>
      <c r="P134">
        <v>1.0</v>
      </c>
      <c r="Q134" t="s">
        <v>324</v>
      </c>
      <c r="R134" t="s">
        <v>250</v>
      </c>
      <c r="S134" t="s">
        <v>245</v>
      </c>
      <c r="T134" t="s">
        <v>246</v>
      </c>
      <c r="Y134">
        <v>60.0</v>
      </c>
      <c r="Z134">
        <v>15.0</v>
      </c>
      <c r="AA134">
        <v>0.25</v>
      </c>
      <c r="AB134">
        <v>0.003125</v>
      </c>
      <c r="AC134" t="s">
        <v>646</v>
      </c>
    </row>
    <row r="135">
      <c r="A135" t="s">
        <v>144</v>
      </c>
      <c r="B135" t="s">
        <v>475</v>
      </c>
      <c r="C135" t="s">
        <v>476</v>
      </c>
      <c r="D135" t="s">
        <v>235</v>
      </c>
      <c r="F135" t="s">
        <v>477</v>
      </c>
      <c r="H135">
        <v>1.0</v>
      </c>
      <c r="I135" t="s">
        <v>479</v>
      </c>
      <c r="J135">
        <v>0.872</v>
      </c>
      <c r="K135" t="s">
        <v>312</v>
      </c>
      <c r="L135" t="s">
        <v>240</v>
      </c>
      <c r="M135" t="s">
        <v>280</v>
      </c>
      <c r="N135" t="s">
        <v>259</v>
      </c>
      <c r="O135" t="s">
        <v>243</v>
      </c>
      <c r="P135">
        <v>1.0</v>
      </c>
      <c r="Q135" t="s">
        <v>324</v>
      </c>
      <c r="R135" t="s">
        <v>250</v>
      </c>
      <c r="S135" t="s">
        <v>245</v>
      </c>
      <c r="T135" t="s">
        <v>246</v>
      </c>
      <c r="Y135">
        <v>60.0</v>
      </c>
      <c r="Z135">
        <v>52.0</v>
      </c>
      <c r="AA135">
        <v>0.866666666666667</v>
      </c>
      <c r="AB135">
        <v>0.00192592592592593</v>
      </c>
      <c r="AC135" t="s">
        <v>646</v>
      </c>
    </row>
    <row r="136">
      <c r="A136" t="s">
        <v>144</v>
      </c>
      <c r="B136" t="s">
        <v>480</v>
      </c>
      <c r="C136" t="s">
        <v>481</v>
      </c>
      <c r="D136" t="s">
        <v>235</v>
      </c>
      <c r="F136" t="s">
        <v>482</v>
      </c>
      <c r="H136">
        <v>1.0</v>
      </c>
      <c r="I136" t="s">
        <v>483</v>
      </c>
      <c r="K136" t="s">
        <v>239</v>
      </c>
      <c r="L136" t="s">
        <v>240</v>
      </c>
      <c r="M136" t="s">
        <v>280</v>
      </c>
      <c r="N136" t="s">
        <v>259</v>
      </c>
      <c r="O136" t="s">
        <v>243</v>
      </c>
      <c r="P136">
        <v>1.0</v>
      </c>
      <c r="Q136" t="s">
        <v>244</v>
      </c>
      <c r="R136" t="s">
        <v>245</v>
      </c>
      <c r="S136" t="s">
        <v>245</v>
      </c>
      <c r="T136" t="s">
        <v>246</v>
      </c>
      <c r="Y136">
        <v>100.0</v>
      </c>
      <c r="Z136">
        <v>52.0</v>
      </c>
      <c r="AA136">
        <v>0.52</v>
      </c>
      <c r="AB136">
        <v>0.002496</v>
      </c>
      <c r="AC136" t="s">
        <v>646</v>
      </c>
    </row>
    <row r="137">
      <c r="A137" t="s">
        <v>144</v>
      </c>
      <c r="B137" t="s">
        <v>480</v>
      </c>
      <c r="C137" t="s">
        <v>481</v>
      </c>
      <c r="D137" t="s">
        <v>235</v>
      </c>
      <c r="F137" t="s">
        <v>482</v>
      </c>
      <c r="H137">
        <v>1.0</v>
      </c>
      <c r="I137" t="s">
        <v>484</v>
      </c>
      <c r="K137" t="s">
        <v>239</v>
      </c>
      <c r="L137" t="s">
        <v>240</v>
      </c>
      <c r="M137" t="s">
        <v>280</v>
      </c>
      <c r="N137" t="s">
        <v>259</v>
      </c>
      <c r="O137" t="s">
        <v>243</v>
      </c>
      <c r="P137">
        <v>1.0</v>
      </c>
      <c r="Q137" t="s">
        <v>244</v>
      </c>
      <c r="R137" t="s">
        <v>245</v>
      </c>
      <c r="S137" t="s">
        <v>245</v>
      </c>
      <c r="T137" t="s">
        <v>246</v>
      </c>
      <c r="Y137">
        <v>100.0</v>
      </c>
      <c r="Z137">
        <v>36.0</v>
      </c>
      <c r="AA137">
        <v>0.36</v>
      </c>
      <c r="AB137">
        <v>0.002304</v>
      </c>
      <c r="AC137" t="s">
        <v>646</v>
      </c>
    </row>
    <row r="138">
      <c r="A138" t="s">
        <v>144</v>
      </c>
      <c r="B138" t="s">
        <v>485</v>
      </c>
      <c r="C138" t="s">
        <v>486</v>
      </c>
      <c r="D138" t="s">
        <v>235</v>
      </c>
      <c r="F138" t="s">
        <v>487</v>
      </c>
      <c r="H138">
        <v>1.0</v>
      </c>
      <c r="I138" t="s">
        <v>488</v>
      </c>
      <c r="K138" t="s">
        <v>357</v>
      </c>
      <c r="L138" t="s">
        <v>240</v>
      </c>
      <c r="M138" t="s">
        <v>280</v>
      </c>
      <c r="N138" t="s">
        <v>259</v>
      </c>
      <c r="O138" t="s">
        <v>243</v>
      </c>
      <c r="P138">
        <v>1.0</v>
      </c>
      <c r="Q138" t="s">
        <v>244</v>
      </c>
      <c r="R138" t="s">
        <v>250</v>
      </c>
      <c r="S138" t="s">
        <v>245</v>
      </c>
      <c r="T138" t="s">
        <v>246</v>
      </c>
      <c r="Y138">
        <v>115.0</v>
      </c>
      <c r="Z138">
        <v>60.0</v>
      </c>
      <c r="AA138">
        <v>0.521739130434783</v>
      </c>
      <c r="AB138">
        <v>0.00216980356702556</v>
      </c>
      <c r="AC138" t="s">
        <v>646</v>
      </c>
    </row>
    <row r="139">
      <c r="A139" t="s">
        <v>144</v>
      </c>
      <c r="B139" t="s">
        <v>485</v>
      </c>
      <c r="C139" t="s">
        <v>486</v>
      </c>
      <c r="D139" t="s">
        <v>235</v>
      </c>
      <c r="F139" t="s">
        <v>487</v>
      </c>
      <c r="H139">
        <v>1.0</v>
      </c>
      <c r="I139" t="s">
        <v>489</v>
      </c>
      <c r="K139" t="s">
        <v>357</v>
      </c>
      <c r="L139" t="s">
        <v>240</v>
      </c>
      <c r="M139" t="s">
        <v>280</v>
      </c>
      <c r="N139" t="s">
        <v>259</v>
      </c>
      <c r="O139" t="s">
        <v>243</v>
      </c>
      <c r="P139">
        <v>1.0</v>
      </c>
      <c r="Q139" t="s">
        <v>244</v>
      </c>
      <c r="R139" t="s">
        <v>250</v>
      </c>
      <c r="S139" t="s">
        <v>245</v>
      </c>
      <c r="T139" t="s">
        <v>246</v>
      </c>
      <c r="Y139">
        <v>115.0</v>
      </c>
      <c r="Z139">
        <v>14.0</v>
      </c>
      <c r="AA139">
        <v>0.121739130434783</v>
      </c>
      <c r="AB139">
        <v>9.29727952658831E-4</v>
      </c>
      <c r="AC139" t="s">
        <v>646</v>
      </c>
    </row>
    <row r="140">
      <c r="A140" t="s">
        <v>144</v>
      </c>
      <c r="B140" t="s">
        <v>490</v>
      </c>
      <c r="C140" t="s">
        <v>491</v>
      </c>
      <c r="D140" t="s">
        <v>235</v>
      </c>
      <c r="F140" t="s">
        <v>492</v>
      </c>
      <c r="H140">
        <v>1.0</v>
      </c>
      <c r="I140" t="s">
        <v>493</v>
      </c>
      <c r="J140">
        <v>0.45</v>
      </c>
      <c r="K140" t="s">
        <v>239</v>
      </c>
      <c r="L140" t="s">
        <v>240</v>
      </c>
      <c r="M140" t="s">
        <v>280</v>
      </c>
      <c r="N140" t="s">
        <v>259</v>
      </c>
      <c r="O140" t="s">
        <v>243</v>
      </c>
      <c r="P140">
        <v>1.0</v>
      </c>
      <c r="Q140" t="s">
        <v>244</v>
      </c>
      <c r="R140" t="s">
        <v>250</v>
      </c>
      <c r="S140" t="s">
        <v>245</v>
      </c>
      <c r="T140" t="s">
        <v>246</v>
      </c>
      <c r="Y140">
        <v>40.0</v>
      </c>
      <c r="Z140">
        <v>39.0</v>
      </c>
      <c r="AA140">
        <v>0.975</v>
      </c>
      <c r="AB140">
        <v>6.09375000000001E-4</v>
      </c>
      <c r="AC140" t="s">
        <v>646</v>
      </c>
    </row>
    <row r="141">
      <c r="A141" t="s">
        <v>144</v>
      </c>
      <c r="B141" t="s">
        <v>490</v>
      </c>
      <c r="C141" t="s">
        <v>491</v>
      </c>
      <c r="D141" t="s">
        <v>235</v>
      </c>
      <c r="F141" t="s">
        <v>492</v>
      </c>
      <c r="H141">
        <v>1.0</v>
      </c>
      <c r="I141" t="s">
        <v>494</v>
      </c>
      <c r="J141">
        <v>0.44</v>
      </c>
      <c r="K141" t="s">
        <v>239</v>
      </c>
      <c r="L141" t="s">
        <v>240</v>
      </c>
      <c r="M141" t="s">
        <v>280</v>
      </c>
      <c r="N141" t="s">
        <v>259</v>
      </c>
      <c r="O141" t="s">
        <v>243</v>
      </c>
      <c r="P141">
        <v>1.0</v>
      </c>
      <c r="Q141" t="s">
        <v>244</v>
      </c>
      <c r="R141" t="s">
        <v>250</v>
      </c>
      <c r="S141" t="s">
        <v>245</v>
      </c>
      <c r="T141" t="s">
        <v>246</v>
      </c>
      <c r="Y141">
        <v>40.0</v>
      </c>
      <c r="Z141">
        <v>37.0</v>
      </c>
      <c r="AA141">
        <v>0.925</v>
      </c>
      <c r="AB141">
        <v>0.001734375</v>
      </c>
      <c r="AC141" t="s">
        <v>646</v>
      </c>
    </row>
    <row r="142">
      <c r="A142" t="s">
        <v>144</v>
      </c>
      <c r="B142" t="s">
        <v>490</v>
      </c>
      <c r="C142" t="s">
        <v>491</v>
      </c>
      <c r="D142" t="s">
        <v>235</v>
      </c>
      <c r="F142" t="s">
        <v>492</v>
      </c>
      <c r="H142">
        <v>1.0</v>
      </c>
      <c r="I142" t="s">
        <v>495</v>
      </c>
      <c r="J142">
        <v>0.41</v>
      </c>
      <c r="K142" t="s">
        <v>239</v>
      </c>
      <c r="L142" t="s">
        <v>240</v>
      </c>
      <c r="M142" t="s">
        <v>280</v>
      </c>
      <c r="N142" t="s">
        <v>259</v>
      </c>
      <c r="O142" t="s">
        <v>243</v>
      </c>
      <c r="P142">
        <v>1.0</v>
      </c>
      <c r="Q142" t="s">
        <v>244</v>
      </c>
      <c r="R142" t="s">
        <v>250</v>
      </c>
      <c r="S142" t="s">
        <v>245</v>
      </c>
      <c r="T142" t="s">
        <v>246</v>
      </c>
      <c r="Y142">
        <v>40.0</v>
      </c>
      <c r="Z142">
        <v>16.0</v>
      </c>
      <c r="AA142">
        <v>0.4</v>
      </c>
      <c r="AB142">
        <v>0.006</v>
      </c>
      <c r="AC142" t="s">
        <v>646</v>
      </c>
    </row>
    <row r="143">
      <c r="A143" t="s">
        <v>144</v>
      </c>
      <c r="B143" t="s">
        <v>490</v>
      </c>
      <c r="C143" t="s">
        <v>491</v>
      </c>
      <c r="D143" t="s">
        <v>235</v>
      </c>
      <c r="F143" t="s">
        <v>492</v>
      </c>
      <c r="H143">
        <v>1.0</v>
      </c>
      <c r="I143" t="s">
        <v>496</v>
      </c>
      <c r="J143">
        <v>0.47</v>
      </c>
      <c r="K143" t="s">
        <v>239</v>
      </c>
      <c r="L143" t="s">
        <v>240</v>
      </c>
      <c r="M143" t="s">
        <v>280</v>
      </c>
      <c r="N143" t="s">
        <v>259</v>
      </c>
      <c r="O143" t="s">
        <v>243</v>
      </c>
      <c r="P143">
        <v>1.0</v>
      </c>
      <c r="Q143" t="s">
        <v>244</v>
      </c>
      <c r="R143" t="s">
        <v>250</v>
      </c>
      <c r="S143" t="s">
        <v>245</v>
      </c>
      <c r="T143" t="s">
        <v>246</v>
      </c>
      <c r="Y143">
        <v>40.0</v>
      </c>
      <c r="Z143">
        <v>19.0</v>
      </c>
      <c r="AA143">
        <v>0.475</v>
      </c>
      <c r="AB143">
        <v>0.006234375</v>
      </c>
      <c r="AC143" t="s">
        <v>646</v>
      </c>
    </row>
    <row r="144">
      <c r="A144" t="s">
        <v>144</v>
      </c>
      <c r="B144" t="s">
        <v>497</v>
      </c>
      <c r="C144" t="s">
        <v>498</v>
      </c>
      <c r="D144" t="s">
        <v>235</v>
      </c>
      <c r="F144" t="s">
        <v>499</v>
      </c>
      <c r="H144">
        <v>1.0</v>
      </c>
      <c r="I144" t="s">
        <v>500</v>
      </c>
      <c r="K144" t="s">
        <v>357</v>
      </c>
      <c r="L144" t="s">
        <v>240</v>
      </c>
      <c r="M144" t="s">
        <v>258</v>
      </c>
      <c r="N144" t="s">
        <v>259</v>
      </c>
      <c r="O144" t="s">
        <v>243</v>
      </c>
      <c r="P144">
        <v>1.0</v>
      </c>
      <c r="Q144" t="s">
        <v>244</v>
      </c>
      <c r="R144" t="s">
        <v>250</v>
      </c>
      <c r="S144" t="s">
        <v>250</v>
      </c>
      <c r="T144" t="s">
        <v>246</v>
      </c>
      <c r="Y144">
        <v>22.0</v>
      </c>
      <c r="Z144">
        <v>15.0</v>
      </c>
      <c r="AA144">
        <v>0.681818181818182</v>
      </c>
      <c r="AB144">
        <v>0.00986100676183321</v>
      </c>
      <c r="AC144" t="s">
        <v>646</v>
      </c>
    </row>
    <row r="145">
      <c r="A145" t="s">
        <v>144</v>
      </c>
      <c r="B145" t="s">
        <v>497</v>
      </c>
      <c r="C145" t="s">
        <v>498</v>
      </c>
      <c r="D145" t="s">
        <v>235</v>
      </c>
      <c r="F145" t="s">
        <v>499</v>
      </c>
      <c r="H145">
        <v>1.0</v>
      </c>
      <c r="I145" t="s">
        <v>501</v>
      </c>
      <c r="K145" t="s">
        <v>357</v>
      </c>
      <c r="L145" t="s">
        <v>240</v>
      </c>
      <c r="M145" t="s">
        <v>258</v>
      </c>
      <c r="N145" t="s">
        <v>259</v>
      </c>
      <c r="O145" t="s">
        <v>243</v>
      </c>
      <c r="P145">
        <v>1.0</v>
      </c>
      <c r="Q145" t="s">
        <v>244</v>
      </c>
      <c r="R145" t="s">
        <v>250</v>
      </c>
      <c r="S145" t="s">
        <v>250</v>
      </c>
      <c r="T145" t="s">
        <v>246</v>
      </c>
      <c r="Y145">
        <v>28.0</v>
      </c>
      <c r="Z145">
        <v>20.0</v>
      </c>
      <c r="AA145">
        <v>0.714285714285714</v>
      </c>
      <c r="AB145">
        <v>0.00728862973760933</v>
      </c>
      <c r="AC145" t="s">
        <v>646</v>
      </c>
    </row>
    <row r="146">
      <c r="A146" t="s">
        <v>144</v>
      </c>
      <c r="B146" t="s">
        <v>497</v>
      </c>
      <c r="C146" t="s">
        <v>498</v>
      </c>
      <c r="D146" t="s">
        <v>235</v>
      </c>
      <c r="F146" t="s">
        <v>499</v>
      </c>
      <c r="H146">
        <v>1.0</v>
      </c>
      <c r="I146" t="s">
        <v>502</v>
      </c>
      <c r="K146" t="s">
        <v>357</v>
      </c>
      <c r="L146" t="s">
        <v>240</v>
      </c>
      <c r="M146" t="s">
        <v>258</v>
      </c>
      <c r="N146" t="s">
        <v>259</v>
      </c>
      <c r="O146" t="s">
        <v>243</v>
      </c>
      <c r="P146">
        <v>1.0</v>
      </c>
      <c r="Q146" t="s">
        <v>244</v>
      </c>
      <c r="R146" t="s">
        <v>250</v>
      </c>
      <c r="S146" t="s">
        <v>250</v>
      </c>
      <c r="T146" t="s">
        <v>246</v>
      </c>
      <c r="Y146">
        <v>25.0</v>
      </c>
      <c r="Z146">
        <v>19.0</v>
      </c>
      <c r="AA146">
        <v>0.76</v>
      </c>
      <c r="AB146">
        <v>0.007296</v>
      </c>
      <c r="AC146" t="s">
        <v>646</v>
      </c>
    </row>
    <row r="147">
      <c r="A147" t="s">
        <v>144</v>
      </c>
      <c r="B147" t="s">
        <v>503</v>
      </c>
      <c r="C147" t="s">
        <v>504</v>
      </c>
      <c r="D147" t="s">
        <v>235</v>
      </c>
      <c r="F147" t="s">
        <v>505</v>
      </c>
      <c r="H147">
        <v>5.0</v>
      </c>
      <c r="I147" t="s">
        <v>506</v>
      </c>
      <c r="K147" t="s">
        <v>507</v>
      </c>
      <c r="L147" t="s">
        <v>240</v>
      </c>
      <c r="M147" t="s">
        <v>280</v>
      </c>
      <c r="N147" t="s">
        <v>259</v>
      </c>
      <c r="O147" t="s">
        <v>243</v>
      </c>
      <c r="P147">
        <v>1.0</v>
      </c>
      <c r="Q147" t="s">
        <v>244</v>
      </c>
      <c r="R147" t="s">
        <v>250</v>
      </c>
      <c r="S147" t="s">
        <v>245</v>
      </c>
      <c r="T147" t="s">
        <v>246</v>
      </c>
      <c r="Y147">
        <v>66.0</v>
      </c>
      <c r="Z147">
        <v>38.0</v>
      </c>
      <c r="AA147">
        <v>0.575757575757576</v>
      </c>
      <c r="AB147">
        <v>0.00370092105629296</v>
      </c>
      <c r="AC147" t="s">
        <v>646</v>
      </c>
    </row>
    <row r="148">
      <c r="A148" t="s">
        <v>144</v>
      </c>
      <c r="B148" t="s">
        <v>503</v>
      </c>
      <c r="C148" t="s">
        <v>504</v>
      </c>
      <c r="D148" t="s">
        <v>235</v>
      </c>
      <c r="F148" t="s">
        <v>505</v>
      </c>
      <c r="H148">
        <v>5.0</v>
      </c>
      <c r="I148" t="s">
        <v>508</v>
      </c>
      <c r="K148" t="s">
        <v>507</v>
      </c>
      <c r="L148" t="s">
        <v>240</v>
      </c>
      <c r="M148" t="s">
        <v>280</v>
      </c>
      <c r="N148" t="s">
        <v>259</v>
      </c>
      <c r="O148" t="s">
        <v>243</v>
      </c>
      <c r="P148">
        <v>1.0</v>
      </c>
      <c r="Q148" t="s">
        <v>244</v>
      </c>
      <c r="R148" t="s">
        <v>250</v>
      </c>
      <c r="S148" t="s">
        <v>245</v>
      </c>
      <c r="T148" t="s">
        <v>246</v>
      </c>
      <c r="Y148">
        <v>76.0</v>
      </c>
      <c r="Z148">
        <v>31.0</v>
      </c>
      <c r="AA148">
        <v>0.407894736842105</v>
      </c>
      <c r="AB148">
        <v>0.00317785026971862</v>
      </c>
      <c r="AC148" t="s">
        <v>646</v>
      </c>
    </row>
    <row r="149">
      <c r="A149" t="s">
        <v>144</v>
      </c>
      <c r="B149" t="s">
        <v>509</v>
      </c>
      <c r="C149" t="s">
        <v>510</v>
      </c>
      <c r="D149" t="s">
        <v>235</v>
      </c>
      <c r="F149" t="s">
        <v>511</v>
      </c>
      <c r="H149">
        <v>1.0</v>
      </c>
      <c r="I149" t="s">
        <v>512</v>
      </c>
      <c r="K149" t="s">
        <v>357</v>
      </c>
      <c r="L149" t="s">
        <v>240</v>
      </c>
      <c r="M149" t="s">
        <v>280</v>
      </c>
      <c r="N149" t="s">
        <v>259</v>
      </c>
      <c r="O149" t="s">
        <v>243</v>
      </c>
      <c r="P149">
        <v>1.0</v>
      </c>
      <c r="Q149" t="s">
        <v>244</v>
      </c>
      <c r="R149" t="s">
        <v>250</v>
      </c>
      <c r="S149" t="s">
        <v>250</v>
      </c>
      <c r="T149" t="s">
        <v>246</v>
      </c>
      <c r="Y149">
        <v>57.0</v>
      </c>
      <c r="Z149">
        <v>35.0</v>
      </c>
      <c r="AA149">
        <v>0.614035087719298</v>
      </c>
      <c r="AB149">
        <v>0.00415782453980442</v>
      </c>
      <c r="AC149" t="s">
        <v>646</v>
      </c>
    </row>
    <row r="150">
      <c r="A150" t="s">
        <v>144</v>
      </c>
      <c r="B150" t="s">
        <v>509</v>
      </c>
      <c r="C150" t="s">
        <v>510</v>
      </c>
      <c r="D150" t="s">
        <v>235</v>
      </c>
      <c r="F150" t="s">
        <v>511</v>
      </c>
      <c r="H150">
        <v>1.0</v>
      </c>
      <c r="I150" t="s">
        <v>513</v>
      </c>
      <c r="K150" t="s">
        <v>357</v>
      </c>
      <c r="L150" t="s">
        <v>240</v>
      </c>
      <c r="M150" t="s">
        <v>280</v>
      </c>
      <c r="N150" t="s">
        <v>259</v>
      </c>
      <c r="O150" t="s">
        <v>243</v>
      </c>
      <c r="P150">
        <v>1.0</v>
      </c>
      <c r="Q150" t="s">
        <v>244</v>
      </c>
      <c r="R150" t="s">
        <v>250</v>
      </c>
      <c r="S150" t="s">
        <v>250</v>
      </c>
      <c r="T150" t="s">
        <v>246</v>
      </c>
      <c r="Y150">
        <v>57.0</v>
      </c>
      <c r="Z150">
        <v>46.0</v>
      </c>
      <c r="AA150">
        <v>0.807017543859649</v>
      </c>
      <c r="AB150">
        <v>0.00273228469758576</v>
      </c>
      <c r="AC150" t="s">
        <v>646</v>
      </c>
    </row>
    <row r="151">
      <c r="A151" t="s">
        <v>144</v>
      </c>
      <c r="B151" t="s">
        <v>509</v>
      </c>
      <c r="C151" t="s">
        <v>510</v>
      </c>
      <c r="D151" t="s">
        <v>235</v>
      </c>
      <c r="F151" t="s">
        <v>511</v>
      </c>
      <c r="H151">
        <v>2.0</v>
      </c>
      <c r="I151" t="s">
        <v>514</v>
      </c>
      <c r="K151" t="s">
        <v>357</v>
      </c>
      <c r="L151" t="s">
        <v>240</v>
      </c>
      <c r="M151" t="s">
        <v>280</v>
      </c>
      <c r="N151" t="s">
        <v>259</v>
      </c>
      <c r="O151" t="s">
        <v>243</v>
      </c>
      <c r="P151">
        <v>1.0</v>
      </c>
      <c r="Q151" t="s">
        <v>244</v>
      </c>
      <c r="R151" t="s">
        <v>250</v>
      </c>
      <c r="S151" t="s">
        <v>250</v>
      </c>
      <c r="T151" t="s">
        <v>246</v>
      </c>
      <c r="Y151">
        <v>25.0</v>
      </c>
      <c r="Z151">
        <v>20.0</v>
      </c>
      <c r="AA151">
        <v>0.8</v>
      </c>
      <c r="AB151">
        <v>0.0064</v>
      </c>
      <c r="AC151" t="s">
        <v>646</v>
      </c>
    </row>
    <row r="152">
      <c r="A152" t="s">
        <v>144</v>
      </c>
      <c r="B152" t="s">
        <v>509</v>
      </c>
      <c r="C152" t="s">
        <v>510</v>
      </c>
      <c r="D152" t="s">
        <v>235</v>
      </c>
      <c r="F152" t="s">
        <v>511</v>
      </c>
      <c r="H152">
        <v>2.0</v>
      </c>
      <c r="I152" t="s">
        <v>515</v>
      </c>
      <c r="K152" t="s">
        <v>357</v>
      </c>
      <c r="L152" t="s">
        <v>240</v>
      </c>
      <c r="M152" t="s">
        <v>280</v>
      </c>
      <c r="N152" t="s">
        <v>259</v>
      </c>
      <c r="O152" t="s">
        <v>243</v>
      </c>
      <c r="P152">
        <v>1.0</v>
      </c>
      <c r="Q152" t="s">
        <v>244</v>
      </c>
      <c r="R152" t="s">
        <v>250</v>
      </c>
      <c r="S152" t="s">
        <v>250</v>
      </c>
      <c r="T152" t="s">
        <v>246</v>
      </c>
      <c r="Y152">
        <v>25.0</v>
      </c>
      <c r="Z152">
        <v>9.0</v>
      </c>
      <c r="AA152">
        <v>0.36</v>
      </c>
      <c r="AB152">
        <v>0.009216</v>
      </c>
      <c r="AC152" t="s">
        <v>646</v>
      </c>
    </row>
    <row r="153">
      <c r="A153" t="s">
        <v>144</v>
      </c>
      <c r="B153" t="s">
        <v>509</v>
      </c>
      <c r="C153" t="s">
        <v>510</v>
      </c>
      <c r="D153" t="s">
        <v>235</v>
      </c>
      <c r="F153" t="s">
        <v>511</v>
      </c>
      <c r="H153">
        <v>2.0</v>
      </c>
      <c r="I153" t="s">
        <v>516</v>
      </c>
      <c r="K153" t="s">
        <v>357</v>
      </c>
      <c r="L153" t="s">
        <v>240</v>
      </c>
      <c r="M153" t="s">
        <v>280</v>
      </c>
      <c r="N153" t="s">
        <v>259</v>
      </c>
      <c r="O153" t="s">
        <v>243</v>
      </c>
      <c r="P153">
        <v>1.0</v>
      </c>
      <c r="Q153" t="s">
        <v>244</v>
      </c>
      <c r="R153" t="s">
        <v>250</v>
      </c>
      <c r="S153" t="s">
        <v>250</v>
      </c>
      <c r="T153" t="s">
        <v>246</v>
      </c>
      <c r="Y153">
        <v>25.0</v>
      </c>
      <c r="Z153">
        <v>2.0</v>
      </c>
      <c r="AA153">
        <v>0.08</v>
      </c>
      <c r="AB153">
        <v>0.002944</v>
      </c>
      <c r="AC153" t="s">
        <v>646</v>
      </c>
    </row>
    <row r="154">
      <c r="A154" t="s">
        <v>144</v>
      </c>
      <c r="B154" t="s">
        <v>517</v>
      </c>
      <c r="C154" t="s">
        <v>518</v>
      </c>
      <c r="D154" t="s">
        <v>235</v>
      </c>
      <c r="F154" t="s">
        <v>519</v>
      </c>
      <c r="H154">
        <v>5.0</v>
      </c>
      <c r="I154" t="s">
        <v>520</v>
      </c>
      <c r="J154">
        <v>0.34</v>
      </c>
      <c r="K154" t="s">
        <v>312</v>
      </c>
      <c r="L154" t="s">
        <v>240</v>
      </c>
      <c r="M154" t="s">
        <v>280</v>
      </c>
      <c r="N154" t="s">
        <v>259</v>
      </c>
      <c r="O154" t="s">
        <v>243</v>
      </c>
      <c r="P154">
        <v>1.0</v>
      </c>
      <c r="Q154" t="s">
        <v>244</v>
      </c>
      <c r="R154" t="s">
        <v>250</v>
      </c>
      <c r="S154" t="s">
        <v>245</v>
      </c>
      <c r="T154" t="s">
        <v>246</v>
      </c>
      <c r="Y154">
        <v>116.0</v>
      </c>
      <c r="Z154">
        <v>77.0</v>
      </c>
      <c r="AA154">
        <v>0.663793103448276</v>
      </c>
      <c r="AB154">
        <v>0.00192389499364468</v>
      </c>
      <c r="AC154" t="s">
        <v>646</v>
      </c>
    </row>
    <row r="155">
      <c r="A155" t="s">
        <v>144</v>
      </c>
      <c r="B155" t="s">
        <v>517</v>
      </c>
      <c r="C155" t="s">
        <v>518</v>
      </c>
      <c r="D155" t="s">
        <v>235</v>
      </c>
      <c r="F155" t="s">
        <v>519</v>
      </c>
      <c r="H155">
        <v>5.0</v>
      </c>
      <c r="I155" t="s">
        <v>521</v>
      </c>
      <c r="J155">
        <v>0.48</v>
      </c>
      <c r="K155" t="s">
        <v>312</v>
      </c>
      <c r="L155" t="s">
        <v>240</v>
      </c>
      <c r="M155" t="s">
        <v>280</v>
      </c>
      <c r="N155" t="s">
        <v>259</v>
      </c>
      <c r="O155" t="s">
        <v>243</v>
      </c>
      <c r="P155">
        <v>1.0</v>
      </c>
      <c r="Q155" t="s">
        <v>244</v>
      </c>
      <c r="R155" t="s">
        <v>250</v>
      </c>
      <c r="S155" t="s">
        <v>245</v>
      </c>
      <c r="T155" t="s">
        <v>246</v>
      </c>
      <c r="Y155">
        <v>43.0</v>
      </c>
      <c r="Z155">
        <v>22.0</v>
      </c>
      <c r="AA155">
        <v>0.511627906976744</v>
      </c>
      <c r="AB155">
        <v>0.00581080911114745</v>
      </c>
      <c r="AC155" t="s">
        <v>646</v>
      </c>
    </row>
    <row r="156">
      <c r="A156" t="s">
        <v>144</v>
      </c>
      <c r="B156" t="s">
        <v>517</v>
      </c>
      <c r="C156" t="s">
        <v>518</v>
      </c>
      <c r="D156" t="s">
        <v>235</v>
      </c>
      <c r="F156" t="s">
        <v>519</v>
      </c>
      <c r="H156">
        <v>5.0</v>
      </c>
      <c r="I156" t="s">
        <v>522</v>
      </c>
      <c r="J156">
        <v>0.46</v>
      </c>
      <c r="K156" t="s">
        <v>312</v>
      </c>
      <c r="L156" t="s">
        <v>240</v>
      </c>
      <c r="M156" t="s">
        <v>280</v>
      </c>
      <c r="N156" t="s">
        <v>259</v>
      </c>
      <c r="O156" t="s">
        <v>243</v>
      </c>
      <c r="P156">
        <v>1.0</v>
      </c>
      <c r="Q156" t="s">
        <v>244</v>
      </c>
      <c r="R156" t="s">
        <v>250</v>
      </c>
      <c r="S156" t="s">
        <v>245</v>
      </c>
      <c r="T156" t="s">
        <v>246</v>
      </c>
      <c r="Y156">
        <v>53.0</v>
      </c>
      <c r="Z156">
        <v>29.0</v>
      </c>
      <c r="AA156">
        <v>0.547169811320755</v>
      </c>
      <c r="AB156">
        <v>0.00467500016792386</v>
      </c>
      <c r="AC156" t="s">
        <v>646</v>
      </c>
    </row>
    <row r="157">
      <c r="A157" t="s">
        <v>144</v>
      </c>
      <c r="B157" t="s">
        <v>517</v>
      </c>
      <c r="C157" t="s">
        <v>518</v>
      </c>
      <c r="D157" t="s">
        <v>235</v>
      </c>
      <c r="F157" t="s">
        <v>519</v>
      </c>
      <c r="H157">
        <v>5.0</v>
      </c>
      <c r="I157" t="s">
        <v>523</v>
      </c>
      <c r="J157">
        <v>0.32</v>
      </c>
      <c r="K157" t="s">
        <v>312</v>
      </c>
      <c r="L157" t="s">
        <v>240</v>
      </c>
      <c r="M157" t="s">
        <v>280</v>
      </c>
      <c r="N157" t="s">
        <v>259</v>
      </c>
      <c r="O157" t="s">
        <v>243</v>
      </c>
      <c r="P157">
        <v>1.0</v>
      </c>
      <c r="Q157" t="s">
        <v>244</v>
      </c>
      <c r="R157" t="s">
        <v>250</v>
      </c>
      <c r="S157" t="s">
        <v>245</v>
      </c>
      <c r="T157" t="s">
        <v>246</v>
      </c>
      <c r="Y157">
        <v>54.0</v>
      </c>
      <c r="Z157">
        <v>37.0</v>
      </c>
      <c r="AA157">
        <v>0.685185185185185</v>
      </c>
      <c r="AB157">
        <v>0.00399456383681349</v>
      </c>
      <c r="AC157" t="s">
        <v>646</v>
      </c>
    </row>
    <row r="158">
      <c r="A158" t="s">
        <v>144</v>
      </c>
      <c r="B158" t="s">
        <v>517</v>
      </c>
      <c r="C158" t="s">
        <v>518</v>
      </c>
      <c r="D158" t="s">
        <v>235</v>
      </c>
      <c r="F158" t="s">
        <v>519</v>
      </c>
      <c r="H158">
        <v>5.0</v>
      </c>
      <c r="I158" t="s">
        <v>524</v>
      </c>
      <c r="J158">
        <v>0.49</v>
      </c>
      <c r="K158" t="s">
        <v>312</v>
      </c>
      <c r="L158" t="s">
        <v>240</v>
      </c>
      <c r="M158" t="s">
        <v>280</v>
      </c>
      <c r="N158" t="s">
        <v>259</v>
      </c>
      <c r="O158" t="s">
        <v>243</v>
      </c>
      <c r="P158">
        <v>1.0</v>
      </c>
      <c r="Q158" t="s">
        <v>244</v>
      </c>
      <c r="R158" t="s">
        <v>250</v>
      </c>
      <c r="S158" t="s">
        <v>245</v>
      </c>
      <c r="T158" t="s">
        <v>246</v>
      </c>
      <c r="Y158">
        <v>60.0</v>
      </c>
      <c r="Z158">
        <v>30.0</v>
      </c>
      <c r="AA158">
        <v>0.5</v>
      </c>
      <c r="AB158">
        <v>0.00416666666666667</v>
      </c>
      <c r="AC158" t="s">
        <v>646</v>
      </c>
    </row>
    <row r="159">
      <c r="A159" t="s">
        <v>144</v>
      </c>
      <c r="B159" t="s">
        <v>517</v>
      </c>
      <c r="C159" t="s">
        <v>518</v>
      </c>
      <c r="D159" t="s">
        <v>235</v>
      </c>
      <c r="F159" t="s">
        <v>519</v>
      </c>
      <c r="H159">
        <v>5.0</v>
      </c>
      <c r="I159" t="s">
        <v>525</v>
      </c>
      <c r="J159">
        <v>0.75</v>
      </c>
      <c r="K159" t="s">
        <v>312</v>
      </c>
      <c r="L159" t="s">
        <v>240</v>
      </c>
      <c r="M159" t="s">
        <v>280</v>
      </c>
      <c r="N159" t="s">
        <v>259</v>
      </c>
      <c r="O159" t="s">
        <v>243</v>
      </c>
      <c r="P159">
        <v>1.0</v>
      </c>
      <c r="Q159" t="s">
        <v>244</v>
      </c>
      <c r="R159" t="s">
        <v>250</v>
      </c>
      <c r="S159" t="s">
        <v>245</v>
      </c>
      <c r="T159" t="s">
        <v>246</v>
      </c>
      <c r="Y159">
        <v>45.0</v>
      </c>
      <c r="Z159">
        <v>11.0</v>
      </c>
      <c r="AA159">
        <v>0.244444444444444</v>
      </c>
      <c r="AB159">
        <v>0.0041042524005487</v>
      </c>
      <c r="AC159" t="s">
        <v>646</v>
      </c>
    </row>
    <row r="160">
      <c r="A160" t="s">
        <v>144</v>
      </c>
      <c r="B160" t="s">
        <v>517</v>
      </c>
      <c r="C160" t="s">
        <v>518</v>
      </c>
      <c r="D160" t="s">
        <v>235</v>
      </c>
      <c r="F160" t="s">
        <v>519</v>
      </c>
      <c r="H160">
        <v>5.0</v>
      </c>
      <c r="I160" t="s">
        <v>526</v>
      </c>
      <c r="J160">
        <v>0.28</v>
      </c>
      <c r="K160" t="s">
        <v>312</v>
      </c>
      <c r="L160" t="s">
        <v>240</v>
      </c>
      <c r="M160" t="s">
        <v>280</v>
      </c>
      <c r="N160" t="s">
        <v>259</v>
      </c>
      <c r="O160" t="s">
        <v>243</v>
      </c>
      <c r="P160">
        <v>1.0</v>
      </c>
      <c r="Q160" t="s">
        <v>244</v>
      </c>
      <c r="R160" t="s">
        <v>250</v>
      </c>
      <c r="S160" t="s">
        <v>245</v>
      </c>
      <c r="T160" t="s">
        <v>246</v>
      </c>
      <c r="Y160">
        <v>73.0</v>
      </c>
      <c r="Z160">
        <v>53.0</v>
      </c>
      <c r="AA160">
        <v>0.726027397260274</v>
      </c>
      <c r="AB160">
        <v>0.0027248166532568</v>
      </c>
      <c r="AC160" t="s">
        <v>646</v>
      </c>
    </row>
    <row r="161">
      <c r="A161" t="s">
        <v>144</v>
      </c>
      <c r="B161" t="s">
        <v>517</v>
      </c>
      <c r="C161" t="s">
        <v>518</v>
      </c>
      <c r="D161" t="s">
        <v>235</v>
      </c>
      <c r="F161" t="s">
        <v>519</v>
      </c>
      <c r="H161">
        <v>5.0</v>
      </c>
      <c r="I161" t="s">
        <v>527</v>
      </c>
      <c r="J161">
        <v>0.43</v>
      </c>
      <c r="K161" t="s">
        <v>312</v>
      </c>
      <c r="L161" t="s">
        <v>240</v>
      </c>
      <c r="M161" t="s">
        <v>280</v>
      </c>
      <c r="N161" t="s">
        <v>259</v>
      </c>
      <c r="O161" t="s">
        <v>243</v>
      </c>
      <c r="P161">
        <v>1.0</v>
      </c>
      <c r="Q161" t="s">
        <v>244</v>
      </c>
      <c r="R161" t="s">
        <v>250</v>
      </c>
      <c r="S161" t="s">
        <v>245</v>
      </c>
      <c r="T161" t="s">
        <v>246</v>
      </c>
      <c r="Y161">
        <v>282.0</v>
      </c>
      <c r="Z161">
        <v>161.0</v>
      </c>
      <c r="AA161">
        <v>0.570921985815603</v>
      </c>
      <c r="AB161">
        <v>8.6868819832614E-4</v>
      </c>
      <c r="AC161" t="s">
        <v>646</v>
      </c>
    </row>
    <row r="162">
      <c r="A162" t="s">
        <v>144</v>
      </c>
      <c r="B162" t="s">
        <v>528</v>
      </c>
      <c r="C162" t="s">
        <v>529</v>
      </c>
      <c r="D162" t="s">
        <v>235</v>
      </c>
      <c r="F162" t="s">
        <v>530</v>
      </c>
      <c r="H162">
        <v>1.0</v>
      </c>
      <c r="K162" t="s">
        <v>239</v>
      </c>
      <c r="L162" t="s">
        <v>240</v>
      </c>
      <c r="M162" t="s">
        <v>258</v>
      </c>
      <c r="N162" t="s">
        <v>259</v>
      </c>
      <c r="O162" t="s">
        <v>243</v>
      </c>
      <c r="P162">
        <v>1.0</v>
      </c>
      <c r="Q162" t="s">
        <v>531</v>
      </c>
      <c r="R162" t="s">
        <v>250</v>
      </c>
      <c r="S162" t="s">
        <v>245</v>
      </c>
      <c r="T162" t="s">
        <v>246</v>
      </c>
      <c r="Y162">
        <v>224.0</v>
      </c>
      <c r="Z162">
        <v>148.0</v>
      </c>
      <c r="AA162">
        <v>0.660714285714286</v>
      </c>
      <c r="AB162">
        <v>0.00100076302842566</v>
      </c>
      <c r="AC162" t="s">
        <v>646</v>
      </c>
    </row>
    <row r="163">
      <c r="A163" t="s">
        <v>144</v>
      </c>
      <c r="B163" t="s">
        <v>532</v>
      </c>
      <c r="C163" t="s">
        <v>533</v>
      </c>
      <c r="D163" t="s">
        <v>235</v>
      </c>
      <c r="F163" t="s">
        <v>534</v>
      </c>
      <c r="H163">
        <v>3.0</v>
      </c>
      <c r="K163" t="s">
        <v>312</v>
      </c>
      <c r="L163" t="s">
        <v>240</v>
      </c>
      <c r="M163" t="s">
        <v>241</v>
      </c>
      <c r="N163" t="s">
        <v>380</v>
      </c>
      <c r="O163" t="s">
        <v>243</v>
      </c>
      <c r="P163">
        <v>1.0</v>
      </c>
      <c r="Q163" t="s">
        <v>244</v>
      </c>
      <c r="R163" t="s">
        <v>250</v>
      </c>
      <c r="S163" t="s">
        <v>245</v>
      </c>
      <c r="T163" t="s">
        <v>246</v>
      </c>
      <c r="Y163">
        <v>90.0</v>
      </c>
      <c r="Z163">
        <v>65.0</v>
      </c>
      <c r="AA163">
        <v>0.722222222222222</v>
      </c>
      <c r="AB163">
        <v>0.00222908093278464</v>
      </c>
      <c r="AC163" t="s">
        <v>646</v>
      </c>
    </row>
    <row r="164">
      <c r="A164" t="s">
        <v>144</v>
      </c>
      <c r="B164" t="s">
        <v>535</v>
      </c>
      <c r="C164" t="s">
        <v>536</v>
      </c>
      <c r="D164" t="s">
        <v>235</v>
      </c>
      <c r="F164" t="s">
        <v>537</v>
      </c>
      <c r="H164">
        <v>1.0</v>
      </c>
      <c r="I164" t="s">
        <v>538</v>
      </c>
      <c r="K164" t="s">
        <v>357</v>
      </c>
      <c r="L164" t="s">
        <v>240</v>
      </c>
      <c r="M164" t="s">
        <v>280</v>
      </c>
      <c r="N164" t="s">
        <v>259</v>
      </c>
      <c r="O164" t="s">
        <v>243</v>
      </c>
      <c r="P164">
        <v>1.0</v>
      </c>
      <c r="Q164" t="s">
        <v>244</v>
      </c>
      <c r="R164" t="s">
        <v>250</v>
      </c>
      <c r="S164" t="s">
        <v>245</v>
      </c>
      <c r="T164" t="s">
        <v>246</v>
      </c>
      <c r="Y164">
        <v>26.0</v>
      </c>
      <c r="Z164">
        <v>11.0</v>
      </c>
      <c r="AA164">
        <v>0.423076923076923</v>
      </c>
      <c r="AB164">
        <v>0.00938780154756486</v>
      </c>
      <c r="AC164" t="s">
        <v>646</v>
      </c>
    </row>
    <row r="165">
      <c r="A165" t="s">
        <v>144</v>
      </c>
      <c r="B165" t="s">
        <v>535</v>
      </c>
      <c r="C165" t="s">
        <v>536</v>
      </c>
      <c r="D165" t="s">
        <v>235</v>
      </c>
      <c r="F165" t="s">
        <v>537</v>
      </c>
      <c r="H165">
        <v>1.0</v>
      </c>
      <c r="I165" t="s">
        <v>539</v>
      </c>
      <c r="K165" t="s">
        <v>312</v>
      </c>
      <c r="L165" t="s">
        <v>240</v>
      </c>
      <c r="M165" t="s">
        <v>280</v>
      </c>
      <c r="N165" t="s">
        <v>259</v>
      </c>
      <c r="O165" t="s">
        <v>243</v>
      </c>
      <c r="P165">
        <v>1.0</v>
      </c>
      <c r="Q165" t="s">
        <v>244</v>
      </c>
      <c r="R165" t="s">
        <v>250</v>
      </c>
      <c r="S165" t="s">
        <v>245</v>
      </c>
      <c r="T165" t="s">
        <v>246</v>
      </c>
      <c r="Y165">
        <v>26.0</v>
      </c>
      <c r="Z165">
        <v>7.0</v>
      </c>
      <c r="AA165">
        <v>0.269230769230769</v>
      </c>
      <c r="AB165">
        <v>0.00756713700500683</v>
      </c>
      <c r="AC165" t="s">
        <v>646</v>
      </c>
    </row>
    <row r="166">
      <c r="A166" t="s">
        <v>144</v>
      </c>
      <c r="B166" t="s">
        <v>540</v>
      </c>
      <c r="C166" t="s">
        <v>541</v>
      </c>
      <c r="D166" t="s">
        <v>235</v>
      </c>
      <c r="F166" t="s">
        <v>542</v>
      </c>
      <c r="H166">
        <v>1.0</v>
      </c>
      <c r="I166" t="s">
        <v>543</v>
      </c>
      <c r="K166" t="s">
        <v>357</v>
      </c>
      <c r="L166" t="s">
        <v>240</v>
      </c>
      <c r="M166" t="s">
        <v>280</v>
      </c>
      <c r="N166" t="s">
        <v>259</v>
      </c>
      <c r="O166" t="s">
        <v>243</v>
      </c>
      <c r="P166">
        <v>1.0</v>
      </c>
      <c r="Q166" t="s">
        <v>244</v>
      </c>
      <c r="R166" t="s">
        <v>250</v>
      </c>
      <c r="S166" t="s">
        <v>245</v>
      </c>
      <c r="T166" t="s">
        <v>246</v>
      </c>
      <c r="Y166">
        <v>85.0</v>
      </c>
      <c r="Z166">
        <v>54.0</v>
      </c>
      <c r="AA166">
        <v>0.635294117647059</v>
      </c>
      <c r="AB166">
        <v>0.00272582943211887</v>
      </c>
      <c r="AC166" t="s">
        <v>646</v>
      </c>
    </row>
    <row r="167">
      <c r="A167" t="s">
        <v>144</v>
      </c>
      <c r="B167" t="s">
        <v>540</v>
      </c>
      <c r="C167" t="s">
        <v>541</v>
      </c>
      <c r="D167" t="s">
        <v>235</v>
      </c>
      <c r="F167" t="s">
        <v>542</v>
      </c>
      <c r="H167">
        <v>1.0</v>
      </c>
      <c r="I167" t="s">
        <v>544</v>
      </c>
      <c r="K167" t="s">
        <v>357</v>
      </c>
      <c r="L167" t="s">
        <v>240</v>
      </c>
      <c r="M167" t="s">
        <v>280</v>
      </c>
      <c r="N167" t="s">
        <v>259</v>
      </c>
      <c r="O167" t="s">
        <v>243</v>
      </c>
      <c r="P167">
        <v>1.0</v>
      </c>
      <c r="Q167" t="s">
        <v>244</v>
      </c>
      <c r="R167" t="s">
        <v>250</v>
      </c>
      <c r="S167" t="s">
        <v>245</v>
      </c>
      <c r="T167" t="s">
        <v>246</v>
      </c>
      <c r="Y167">
        <v>106.0</v>
      </c>
      <c r="Z167">
        <v>41.0</v>
      </c>
      <c r="AA167">
        <v>0.386792452830189</v>
      </c>
      <c r="AB167">
        <v>0.00223758538928108</v>
      </c>
      <c r="AC167" t="s">
        <v>646</v>
      </c>
    </row>
    <row r="168">
      <c r="A168" t="s">
        <v>144</v>
      </c>
      <c r="B168" t="s">
        <v>545</v>
      </c>
      <c r="C168" t="s">
        <v>546</v>
      </c>
      <c r="D168" t="s">
        <v>235</v>
      </c>
      <c r="F168" t="s">
        <v>547</v>
      </c>
      <c r="H168">
        <v>1.0</v>
      </c>
      <c r="I168" t="s">
        <v>548</v>
      </c>
      <c r="J168">
        <v>0.71</v>
      </c>
      <c r="K168" t="s">
        <v>357</v>
      </c>
      <c r="L168" t="s">
        <v>240</v>
      </c>
      <c r="M168" t="s">
        <v>280</v>
      </c>
      <c r="N168" t="s">
        <v>259</v>
      </c>
      <c r="O168" t="s">
        <v>243</v>
      </c>
      <c r="P168">
        <v>1.0</v>
      </c>
      <c r="Q168" t="s">
        <v>244</v>
      </c>
      <c r="R168" t="s">
        <v>250</v>
      </c>
      <c r="S168" t="s">
        <v>245</v>
      </c>
      <c r="T168" t="s">
        <v>246</v>
      </c>
      <c r="Y168">
        <v>100.0</v>
      </c>
      <c r="Z168">
        <v>71.0</v>
      </c>
      <c r="AA168">
        <v>0.71</v>
      </c>
      <c r="AB168">
        <v>0.002059</v>
      </c>
      <c r="AC168" t="s">
        <v>646</v>
      </c>
    </row>
    <row r="169">
      <c r="A169" t="s">
        <v>144</v>
      </c>
      <c r="B169" t="s">
        <v>545</v>
      </c>
      <c r="C169" t="s">
        <v>546</v>
      </c>
      <c r="D169" t="s">
        <v>235</v>
      </c>
      <c r="F169" t="s">
        <v>547</v>
      </c>
      <c r="H169">
        <v>1.0</v>
      </c>
      <c r="I169" t="s">
        <v>549</v>
      </c>
      <c r="J169">
        <v>0.62</v>
      </c>
      <c r="K169" t="s">
        <v>357</v>
      </c>
      <c r="L169" t="s">
        <v>240</v>
      </c>
      <c r="M169" t="s">
        <v>280</v>
      </c>
      <c r="N169" t="s">
        <v>259</v>
      </c>
      <c r="O169" t="s">
        <v>243</v>
      </c>
      <c r="P169">
        <v>1.0</v>
      </c>
      <c r="Q169" t="s">
        <v>244</v>
      </c>
      <c r="R169" t="s">
        <v>250</v>
      </c>
      <c r="S169" t="s">
        <v>245</v>
      </c>
      <c r="T169" t="s">
        <v>246</v>
      </c>
      <c r="Y169">
        <v>100.0</v>
      </c>
      <c r="Z169">
        <v>62.0</v>
      </c>
      <c r="AA169">
        <v>0.62</v>
      </c>
      <c r="AB169">
        <v>0.002356</v>
      </c>
      <c r="AC169" t="s">
        <v>646</v>
      </c>
    </row>
    <row r="170">
      <c r="A170" t="s">
        <v>144</v>
      </c>
      <c r="B170" t="s">
        <v>545</v>
      </c>
      <c r="C170" t="s">
        <v>546</v>
      </c>
      <c r="D170" t="s">
        <v>235</v>
      </c>
      <c r="F170" t="s">
        <v>547</v>
      </c>
      <c r="H170">
        <v>1.0</v>
      </c>
      <c r="I170" t="s">
        <v>550</v>
      </c>
      <c r="J170">
        <v>0.88</v>
      </c>
      <c r="K170" t="s">
        <v>357</v>
      </c>
      <c r="L170" t="s">
        <v>240</v>
      </c>
      <c r="M170" t="s">
        <v>280</v>
      </c>
      <c r="N170" t="s">
        <v>259</v>
      </c>
      <c r="O170" t="s">
        <v>243</v>
      </c>
      <c r="P170">
        <v>1.0</v>
      </c>
      <c r="Q170" t="s">
        <v>244</v>
      </c>
      <c r="R170" t="s">
        <v>250</v>
      </c>
      <c r="S170" t="s">
        <v>245</v>
      </c>
      <c r="T170" t="s">
        <v>246</v>
      </c>
      <c r="Y170">
        <v>100.0</v>
      </c>
      <c r="Z170">
        <v>88.0</v>
      </c>
      <c r="AA170">
        <v>0.88</v>
      </c>
      <c r="AB170">
        <v>0.001056</v>
      </c>
      <c r="AC170" t="s">
        <v>646</v>
      </c>
    </row>
    <row r="171">
      <c r="A171" t="s">
        <v>144</v>
      </c>
      <c r="B171" t="s">
        <v>551</v>
      </c>
      <c r="C171" t="s">
        <v>552</v>
      </c>
      <c r="D171" t="s">
        <v>235</v>
      </c>
      <c r="F171" t="s">
        <v>553</v>
      </c>
      <c r="H171">
        <v>1.0</v>
      </c>
      <c r="I171" t="s">
        <v>554</v>
      </c>
      <c r="K171" t="s">
        <v>357</v>
      </c>
      <c r="L171" t="s">
        <v>240</v>
      </c>
      <c r="M171" t="s">
        <v>258</v>
      </c>
      <c r="N171" t="s">
        <v>259</v>
      </c>
      <c r="O171" t="s">
        <v>243</v>
      </c>
      <c r="P171">
        <v>1.0</v>
      </c>
      <c r="Q171" t="s">
        <v>244</v>
      </c>
      <c r="R171" t="s">
        <v>250</v>
      </c>
      <c r="S171" t="s">
        <v>245</v>
      </c>
      <c r="T171" t="s">
        <v>246</v>
      </c>
      <c r="Y171">
        <v>30.0</v>
      </c>
      <c r="Z171">
        <v>12.0</v>
      </c>
      <c r="AA171">
        <v>0.4</v>
      </c>
      <c r="AB171">
        <v>0.008</v>
      </c>
      <c r="AC171" t="s">
        <v>646</v>
      </c>
    </row>
    <row r="172">
      <c r="A172" t="s">
        <v>144</v>
      </c>
      <c r="B172" t="s">
        <v>551</v>
      </c>
      <c r="C172" t="s">
        <v>552</v>
      </c>
      <c r="D172" t="s">
        <v>235</v>
      </c>
      <c r="F172" t="s">
        <v>553</v>
      </c>
      <c r="H172">
        <v>1.0</v>
      </c>
      <c r="I172" t="s">
        <v>555</v>
      </c>
      <c r="K172" t="s">
        <v>357</v>
      </c>
      <c r="L172" t="s">
        <v>240</v>
      </c>
      <c r="M172" t="s">
        <v>258</v>
      </c>
      <c r="N172" t="s">
        <v>259</v>
      </c>
      <c r="O172" t="s">
        <v>243</v>
      </c>
      <c r="P172">
        <v>1.0</v>
      </c>
      <c r="Q172" t="s">
        <v>244</v>
      </c>
      <c r="R172" t="s">
        <v>250</v>
      </c>
      <c r="S172" t="s">
        <v>245</v>
      </c>
      <c r="T172" t="s">
        <v>246</v>
      </c>
      <c r="Y172">
        <v>30.0</v>
      </c>
      <c r="Z172">
        <v>7.0</v>
      </c>
      <c r="AA172">
        <v>0.233333333333333</v>
      </c>
      <c r="AB172">
        <v>0.00596296296296296</v>
      </c>
      <c r="AC172" t="s">
        <v>646</v>
      </c>
    </row>
    <row r="173">
      <c r="A173" t="s">
        <v>144</v>
      </c>
      <c r="B173" t="s">
        <v>556</v>
      </c>
      <c r="C173" t="s">
        <v>557</v>
      </c>
      <c r="D173" t="s">
        <v>235</v>
      </c>
      <c r="F173" t="s">
        <v>558</v>
      </c>
      <c r="H173">
        <v>1.0</v>
      </c>
      <c r="I173" t="s">
        <v>559</v>
      </c>
      <c r="J173">
        <v>0.72</v>
      </c>
      <c r="K173" t="s">
        <v>560</v>
      </c>
      <c r="L173" t="s">
        <v>240</v>
      </c>
      <c r="M173" t="s">
        <v>258</v>
      </c>
      <c r="N173" t="s">
        <v>259</v>
      </c>
      <c r="O173" t="s">
        <v>243</v>
      </c>
      <c r="P173">
        <v>1.0</v>
      </c>
      <c r="Q173" t="s">
        <v>244</v>
      </c>
      <c r="R173" t="s">
        <v>250</v>
      </c>
      <c r="S173" t="s">
        <v>245</v>
      </c>
      <c r="T173" t="s">
        <v>246</v>
      </c>
      <c r="Y173">
        <v>23.0</v>
      </c>
      <c r="Z173">
        <v>16.0</v>
      </c>
      <c r="AA173">
        <v>0.695652173913043</v>
      </c>
      <c r="AB173">
        <v>0.00920522725404783</v>
      </c>
      <c r="AC173" t="s">
        <v>646</v>
      </c>
    </row>
    <row r="174">
      <c r="A174" t="s">
        <v>144</v>
      </c>
      <c r="B174" t="s">
        <v>556</v>
      </c>
      <c r="C174" t="s">
        <v>557</v>
      </c>
      <c r="D174" t="s">
        <v>235</v>
      </c>
      <c r="F174" t="s">
        <v>558</v>
      </c>
      <c r="H174">
        <v>1.0</v>
      </c>
      <c r="I174" t="s">
        <v>561</v>
      </c>
      <c r="J174">
        <v>0.65</v>
      </c>
      <c r="K174" t="s">
        <v>560</v>
      </c>
      <c r="L174" t="s">
        <v>240</v>
      </c>
      <c r="M174" t="s">
        <v>258</v>
      </c>
      <c r="N174" t="s">
        <v>259</v>
      </c>
      <c r="O174" t="s">
        <v>243</v>
      </c>
      <c r="P174">
        <v>1.0</v>
      </c>
      <c r="Q174" t="s">
        <v>244</v>
      </c>
      <c r="R174" t="s">
        <v>250</v>
      </c>
      <c r="S174" t="s">
        <v>245</v>
      </c>
      <c r="T174" t="s">
        <v>246</v>
      </c>
      <c r="Y174">
        <v>23.0</v>
      </c>
      <c r="Z174">
        <v>15.0</v>
      </c>
      <c r="AA174">
        <v>0.652173913043478</v>
      </c>
      <c r="AB174">
        <v>0.00986274348647982</v>
      </c>
      <c r="AC174" t="s">
        <v>646</v>
      </c>
    </row>
    <row r="175">
      <c r="A175" t="s">
        <v>144</v>
      </c>
      <c r="B175" t="s">
        <v>556</v>
      </c>
      <c r="C175" t="s">
        <v>557</v>
      </c>
      <c r="D175" t="s">
        <v>235</v>
      </c>
      <c r="F175" t="s">
        <v>558</v>
      </c>
      <c r="H175">
        <v>1.0</v>
      </c>
      <c r="I175" t="s">
        <v>562</v>
      </c>
      <c r="J175">
        <v>0.88</v>
      </c>
      <c r="K175" t="s">
        <v>560</v>
      </c>
      <c r="L175" t="s">
        <v>240</v>
      </c>
      <c r="M175" t="s">
        <v>258</v>
      </c>
      <c r="N175" t="s">
        <v>259</v>
      </c>
      <c r="O175" t="s">
        <v>243</v>
      </c>
      <c r="P175">
        <v>1.0</v>
      </c>
      <c r="Q175" t="s">
        <v>244</v>
      </c>
      <c r="R175" t="s">
        <v>250</v>
      </c>
      <c r="S175" t="s">
        <v>245</v>
      </c>
      <c r="T175" t="s">
        <v>246</v>
      </c>
      <c r="Y175">
        <v>41.0</v>
      </c>
      <c r="Z175">
        <v>36.0</v>
      </c>
      <c r="AA175">
        <v>0.878048780487805</v>
      </c>
      <c r="AB175">
        <v>0.00261168584321179</v>
      </c>
      <c r="AC175" t="s">
        <v>646</v>
      </c>
    </row>
    <row r="176">
      <c r="A176" t="s">
        <v>144</v>
      </c>
      <c r="B176" t="s">
        <v>556</v>
      </c>
      <c r="C176" t="s">
        <v>557</v>
      </c>
      <c r="D176" t="s">
        <v>235</v>
      </c>
      <c r="F176" t="s">
        <v>558</v>
      </c>
      <c r="H176">
        <v>1.0</v>
      </c>
      <c r="I176" t="s">
        <v>563</v>
      </c>
      <c r="J176">
        <v>0.56</v>
      </c>
      <c r="K176" t="s">
        <v>560</v>
      </c>
      <c r="L176" t="s">
        <v>240</v>
      </c>
      <c r="M176" t="s">
        <v>258</v>
      </c>
      <c r="N176" t="s">
        <v>259</v>
      </c>
      <c r="O176" t="s">
        <v>243</v>
      </c>
      <c r="P176">
        <v>1.0</v>
      </c>
      <c r="Q176" t="s">
        <v>244</v>
      </c>
      <c r="R176" t="s">
        <v>250</v>
      </c>
      <c r="S176" t="s">
        <v>245</v>
      </c>
      <c r="T176" t="s">
        <v>246</v>
      </c>
      <c r="Y176">
        <v>41.0</v>
      </c>
      <c r="Z176">
        <v>23.0</v>
      </c>
      <c r="AA176">
        <v>0.560975609756098</v>
      </c>
      <c r="AB176">
        <v>0.00600687743938712</v>
      </c>
      <c r="AC176" t="s">
        <v>646</v>
      </c>
    </row>
    <row r="177">
      <c r="A177" t="s">
        <v>144</v>
      </c>
      <c r="B177" t="s">
        <v>564</v>
      </c>
      <c r="C177" t="s">
        <v>565</v>
      </c>
      <c r="D177" t="s">
        <v>235</v>
      </c>
      <c r="F177" t="s">
        <v>566</v>
      </c>
      <c r="H177">
        <v>1.0</v>
      </c>
      <c r="I177" t="s">
        <v>567</v>
      </c>
      <c r="K177" t="s">
        <v>507</v>
      </c>
      <c r="L177" t="s">
        <v>240</v>
      </c>
      <c r="M177" t="s">
        <v>258</v>
      </c>
      <c r="N177" t="s">
        <v>259</v>
      </c>
      <c r="O177" t="s">
        <v>243</v>
      </c>
      <c r="P177">
        <v>1.0</v>
      </c>
      <c r="Q177" t="s">
        <v>244</v>
      </c>
      <c r="R177" t="s">
        <v>250</v>
      </c>
      <c r="S177" t="s">
        <v>245</v>
      </c>
      <c r="T177" t="s">
        <v>246</v>
      </c>
      <c r="Y177">
        <v>22.0</v>
      </c>
      <c r="Z177">
        <v>19.0</v>
      </c>
      <c r="AA177">
        <v>0.863636363636364</v>
      </c>
      <c r="AB177">
        <v>0.00535311795642374</v>
      </c>
      <c r="AC177" t="s">
        <v>646</v>
      </c>
    </row>
    <row r="178">
      <c r="A178" t="s">
        <v>144</v>
      </c>
      <c r="B178" t="s">
        <v>564</v>
      </c>
      <c r="C178" t="s">
        <v>565</v>
      </c>
      <c r="D178" t="s">
        <v>235</v>
      </c>
      <c r="F178" t="s">
        <v>566</v>
      </c>
      <c r="H178">
        <v>1.0</v>
      </c>
      <c r="I178" t="s">
        <v>253</v>
      </c>
      <c r="K178" t="s">
        <v>507</v>
      </c>
      <c r="L178" t="s">
        <v>240</v>
      </c>
      <c r="M178" t="s">
        <v>258</v>
      </c>
      <c r="N178" t="s">
        <v>259</v>
      </c>
      <c r="O178" t="s">
        <v>243</v>
      </c>
      <c r="P178">
        <v>1.0</v>
      </c>
      <c r="Q178" t="s">
        <v>244</v>
      </c>
      <c r="R178" t="s">
        <v>250</v>
      </c>
      <c r="S178" t="s">
        <v>245</v>
      </c>
      <c r="T178" t="s">
        <v>246</v>
      </c>
      <c r="Y178">
        <v>45.0</v>
      </c>
      <c r="Z178">
        <v>43.0</v>
      </c>
      <c r="AA178">
        <v>0.955555555555556</v>
      </c>
      <c r="AB178">
        <v>9.43758573388202E-4</v>
      </c>
      <c r="AC178" t="s">
        <v>646</v>
      </c>
    </row>
    <row r="179">
      <c r="A179" t="s">
        <v>144</v>
      </c>
      <c r="B179" t="s">
        <v>568</v>
      </c>
      <c r="C179" t="s">
        <v>569</v>
      </c>
      <c r="D179" t="s">
        <v>235</v>
      </c>
      <c r="F179" t="s">
        <v>570</v>
      </c>
      <c r="H179">
        <v>4.0</v>
      </c>
      <c r="K179" t="s">
        <v>239</v>
      </c>
      <c r="L179" t="s">
        <v>240</v>
      </c>
      <c r="M179" t="s">
        <v>258</v>
      </c>
      <c r="N179" t="s">
        <v>259</v>
      </c>
      <c r="O179" t="s">
        <v>243</v>
      </c>
      <c r="P179">
        <v>1.0</v>
      </c>
      <c r="Q179" t="s">
        <v>571</v>
      </c>
      <c r="R179" t="s">
        <v>245</v>
      </c>
      <c r="S179" t="s">
        <v>250</v>
      </c>
      <c r="T179" t="s">
        <v>246</v>
      </c>
      <c r="Y179">
        <v>200.0</v>
      </c>
      <c r="Z179">
        <v>137.0</v>
      </c>
      <c r="AA179">
        <v>0.685</v>
      </c>
      <c r="AB179">
        <v>0.001078875</v>
      </c>
      <c r="AC179" t="s">
        <v>646</v>
      </c>
    </row>
    <row r="180">
      <c r="A180" t="s">
        <v>144</v>
      </c>
      <c r="B180" t="s">
        <v>572</v>
      </c>
      <c r="C180" t="s">
        <v>573</v>
      </c>
      <c r="D180" t="s">
        <v>235</v>
      </c>
      <c r="F180" t="s">
        <v>574</v>
      </c>
      <c r="I180" t="s">
        <v>575</v>
      </c>
      <c r="K180" t="s">
        <v>357</v>
      </c>
      <c r="L180" t="s">
        <v>240</v>
      </c>
      <c r="M180" t="s">
        <v>258</v>
      </c>
      <c r="N180" t="s">
        <v>259</v>
      </c>
      <c r="O180" t="s">
        <v>243</v>
      </c>
      <c r="P180">
        <v>1.0</v>
      </c>
      <c r="Q180" t="s">
        <v>244</v>
      </c>
      <c r="R180" t="s">
        <v>250</v>
      </c>
      <c r="S180" t="s">
        <v>245</v>
      </c>
      <c r="T180" t="s">
        <v>246</v>
      </c>
      <c r="Y180">
        <v>33.0</v>
      </c>
      <c r="Z180">
        <v>29.0</v>
      </c>
      <c r="AA180">
        <v>0.878787878787879</v>
      </c>
      <c r="AB180">
        <v>0.00322787099646604</v>
      </c>
      <c r="AC180" t="s">
        <v>646</v>
      </c>
    </row>
    <row r="181">
      <c r="A181" t="s">
        <v>144</v>
      </c>
      <c r="B181" t="s">
        <v>572</v>
      </c>
      <c r="C181" t="s">
        <v>573</v>
      </c>
      <c r="D181" t="s">
        <v>235</v>
      </c>
      <c r="F181" t="s">
        <v>574</v>
      </c>
      <c r="I181" t="s">
        <v>576</v>
      </c>
      <c r="K181" t="s">
        <v>357</v>
      </c>
      <c r="L181" t="s">
        <v>240</v>
      </c>
      <c r="M181" t="s">
        <v>258</v>
      </c>
      <c r="N181" t="s">
        <v>259</v>
      </c>
      <c r="O181" t="s">
        <v>243</v>
      </c>
      <c r="P181">
        <v>1.0</v>
      </c>
      <c r="Q181" t="s">
        <v>244</v>
      </c>
      <c r="R181" t="s">
        <v>250</v>
      </c>
      <c r="S181" t="s">
        <v>245</v>
      </c>
      <c r="T181" t="s">
        <v>246</v>
      </c>
      <c r="Y181">
        <v>32.0</v>
      </c>
      <c r="Z181">
        <v>18.0</v>
      </c>
      <c r="AA181">
        <v>0.5625</v>
      </c>
      <c r="AB181">
        <v>0.0076904296875</v>
      </c>
      <c r="AC181" t="s">
        <v>646</v>
      </c>
    </row>
    <row r="182">
      <c r="A182" t="s">
        <v>144</v>
      </c>
      <c r="B182" t="s">
        <v>572</v>
      </c>
      <c r="C182" t="s">
        <v>573</v>
      </c>
      <c r="D182" t="s">
        <v>235</v>
      </c>
      <c r="F182" t="s">
        <v>574</v>
      </c>
      <c r="I182" t="s">
        <v>577</v>
      </c>
      <c r="K182" t="s">
        <v>357</v>
      </c>
      <c r="L182" t="s">
        <v>240</v>
      </c>
      <c r="M182" t="s">
        <v>258</v>
      </c>
      <c r="N182" t="s">
        <v>259</v>
      </c>
      <c r="O182" t="s">
        <v>243</v>
      </c>
      <c r="P182">
        <v>1.0</v>
      </c>
      <c r="Q182" t="s">
        <v>244</v>
      </c>
      <c r="R182" t="s">
        <v>250</v>
      </c>
      <c r="S182" t="s">
        <v>245</v>
      </c>
      <c r="T182" t="s">
        <v>246</v>
      </c>
      <c r="Y182">
        <v>35.0</v>
      </c>
      <c r="Z182">
        <v>20.0</v>
      </c>
      <c r="AA182">
        <v>0.571428571428571</v>
      </c>
      <c r="AB182">
        <v>0.00699708454810496</v>
      </c>
      <c r="AC182" t="s">
        <v>646</v>
      </c>
    </row>
    <row r="183">
      <c r="A183" t="s">
        <v>144</v>
      </c>
      <c r="B183" t="s">
        <v>578</v>
      </c>
      <c r="C183" t="s">
        <v>579</v>
      </c>
      <c r="D183" t="s">
        <v>235</v>
      </c>
      <c r="F183" t="s">
        <v>580</v>
      </c>
      <c r="H183">
        <v>1.0</v>
      </c>
      <c r="I183" t="s">
        <v>581</v>
      </c>
      <c r="K183" t="s">
        <v>312</v>
      </c>
      <c r="L183" t="s">
        <v>240</v>
      </c>
      <c r="M183" t="s">
        <v>241</v>
      </c>
      <c r="N183" t="s">
        <v>242</v>
      </c>
      <c r="O183" t="s">
        <v>243</v>
      </c>
      <c r="P183">
        <v>1.0</v>
      </c>
      <c r="Q183" t="s">
        <v>582</v>
      </c>
      <c r="R183" t="s">
        <v>250</v>
      </c>
      <c r="S183" t="s">
        <v>250</v>
      </c>
      <c r="T183" t="s">
        <v>246</v>
      </c>
      <c r="Y183">
        <v>189.0</v>
      </c>
      <c r="Z183">
        <v>153.0</v>
      </c>
      <c r="AA183">
        <v>0.80952380952381</v>
      </c>
      <c r="AB183">
        <v>8.15846620835283E-4</v>
      </c>
      <c r="AC183" t="s">
        <v>646</v>
      </c>
    </row>
    <row r="184">
      <c r="A184" t="s">
        <v>144</v>
      </c>
      <c r="B184" t="s">
        <v>578</v>
      </c>
      <c r="C184" t="s">
        <v>579</v>
      </c>
      <c r="D184" t="s">
        <v>235</v>
      </c>
      <c r="F184" t="s">
        <v>580</v>
      </c>
      <c r="H184">
        <v>1.0</v>
      </c>
      <c r="I184" t="s">
        <v>583</v>
      </c>
      <c r="K184" t="s">
        <v>312</v>
      </c>
      <c r="L184" t="s">
        <v>240</v>
      </c>
      <c r="M184" t="s">
        <v>241</v>
      </c>
      <c r="N184" t="s">
        <v>242</v>
      </c>
      <c r="O184" t="s">
        <v>243</v>
      </c>
      <c r="P184">
        <v>1.0</v>
      </c>
      <c r="Q184" t="s">
        <v>582</v>
      </c>
      <c r="R184" t="s">
        <v>250</v>
      </c>
      <c r="S184" t="s">
        <v>245</v>
      </c>
      <c r="T184" t="s">
        <v>246</v>
      </c>
      <c r="Y184">
        <v>189.0</v>
      </c>
      <c r="Z184">
        <v>161.0</v>
      </c>
      <c r="AA184">
        <v>0.851851851851852</v>
      </c>
      <c r="AB184">
        <v>6.67726319303823E-4</v>
      </c>
      <c r="AC184" t="s">
        <v>646</v>
      </c>
    </row>
    <row r="185">
      <c r="A185" t="s">
        <v>144</v>
      </c>
      <c r="B185" t="s">
        <v>584</v>
      </c>
      <c r="C185" t="s">
        <v>585</v>
      </c>
      <c r="D185" t="s">
        <v>235</v>
      </c>
      <c r="F185" t="s">
        <v>586</v>
      </c>
      <c r="H185">
        <v>1.0</v>
      </c>
      <c r="I185" t="s">
        <v>587</v>
      </c>
      <c r="K185" t="s">
        <v>357</v>
      </c>
      <c r="L185" t="s">
        <v>240</v>
      </c>
      <c r="M185" t="s">
        <v>241</v>
      </c>
      <c r="N185" t="s">
        <v>242</v>
      </c>
      <c r="O185" t="s">
        <v>243</v>
      </c>
      <c r="P185">
        <v>1.0</v>
      </c>
      <c r="Q185" t="s">
        <v>244</v>
      </c>
      <c r="R185" t="s">
        <v>250</v>
      </c>
      <c r="S185" t="s">
        <v>250</v>
      </c>
      <c r="T185" t="s">
        <v>246</v>
      </c>
      <c r="Y185">
        <v>33.0</v>
      </c>
      <c r="Z185">
        <v>16.0</v>
      </c>
      <c r="AA185">
        <v>0.484848484848485</v>
      </c>
      <c r="AB185">
        <v>0.00756880095723071</v>
      </c>
      <c r="AC185" t="s">
        <v>646</v>
      </c>
    </row>
    <row r="186">
      <c r="A186" t="s">
        <v>144</v>
      </c>
      <c r="B186" t="s">
        <v>584</v>
      </c>
      <c r="C186" t="s">
        <v>585</v>
      </c>
      <c r="D186" t="s">
        <v>235</v>
      </c>
      <c r="F186" t="s">
        <v>586</v>
      </c>
      <c r="H186">
        <v>1.0</v>
      </c>
      <c r="I186" t="s">
        <v>588</v>
      </c>
      <c r="K186" t="s">
        <v>357</v>
      </c>
      <c r="L186" t="s">
        <v>240</v>
      </c>
      <c r="M186" t="s">
        <v>241</v>
      </c>
      <c r="N186" t="s">
        <v>242</v>
      </c>
      <c r="O186" t="s">
        <v>243</v>
      </c>
      <c r="P186">
        <v>1.0</v>
      </c>
      <c r="Q186" t="s">
        <v>244</v>
      </c>
      <c r="R186" t="s">
        <v>250</v>
      </c>
      <c r="S186" t="s">
        <v>250</v>
      </c>
      <c r="T186" t="s">
        <v>246</v>
      </c>
      <c r="Y186">
        <v>33.0</v>
      </c>
      <c r="Z186">
        <v>20.0</v>
      </c>
      <c r="AA186">
        <v>0.606060606060606</v>
      </c>
      <c r="AB186">
        <v>0.00723488326794112</v>
      </c>
      <c r="AC186" t="s">
        <v>646</v>
      </c>
    </row>
    <row r="187">
      <c r="A187" t="s">
        <v>144</v>
      </c>
      <c r="B187" t="s">
        <v>584</v>
      </c>
      <c r="C187" t="s">
        <v>585</v>
      </c>
      <c r="D187" t="s">
        <v>235</v>
      </c>
      <c r="F187" t="s">
        <v>586</v>
      </c>
      <c r="H187">
        <v>1.0</v>
      </c>
      <c r="I187" t="s">
        <v>589</v>
      </c>
      <c r="K187" t="s">
        <v>357</v>
      </c>
      <c r="L187" t="s">
        <v>240</v>
      </c>
      <c r="M187" t="s">
        <v>241</v>
      </c>
      <c r="N187" t="s">
        <v>242</v>
      </c>
      <c r="O187" t="s">
        <v>243</v>
      </c>
      <c r="P187">
        <v>1.0</v>
      </c>
      <c r="Q187" t="s">
        <v>244</v>
      </c>
      <c r="R187" t="s">
        <v>250</v>
      </c>
      <c r="S187" t="s">
        <v>250</v>
      </c>
      <c r="T187" t="s">
        <v>246</v>
      </c>
      <c r="Y187">
        <v>33.0</v>
      </c>
      <c r="Z187">
        <v>22.0</v>
      </c>
      <c r="AA187">
        <v>0.666666666666667</v>
      </c>
      <c r="AB187">
        <v>0.00673400673400673</v>
      </c>
      <c r="AC187" t="s">
        <v>646</v>
      </c>
    </row>
    <row r="188">
      <c r="A188" t="s">
        <v>144</v>
      </c>
      <c r="B188" t="s">
        <v>590</v>
      </c>
      <c r="C188" t="s">
        <v>591</v>
      </c>
      <c r="D188" t="s">
        <v>235</v>
      </c>
      <c r="F188" t="s">
        <v>592</v>
      </c>
      <c r="H188">
        <v>1.0</v>
      </c>
      <c r="K188" t="s">
        <v>239</v>
      </c>
      <c r="L188" t="s">
        <v>240</v>
      </c>
      <c r="M188" t="s">
        <v>241</v>
      </c>
      <c r="N188" t="s">
        <v>242</v>
      </c>
      <c r="O188" t="s">
        <v>243</v>
      </c>
      <c r="P188">
        <v>1.0</v>
      </c>
      <c r="Q188" t="s">
        <v>424</v>
      </c>
      <c r="R188" t="s">
        <v>250</v>
      </c>
      <c r="S188" t="s">
        <v>245</v>
      </c>
      <c r="T188" t="s">
        <v>246</v>
      </c>
      <c r="Y188">
        <v>70.0</v>
      </c>
      <c r="Z188">
        <v>47.0</v>
      </c>
      <c r="AA188">
        <v>0.671428571428571</v>
      </c>
      <c r="AB188">
        <v>0.00315160349854227</v>
      </c>
      <c r="AC188" t="s">
        <v>646</v>
      </c>
    </row>
    <row r="189">
      <c r="A189" t="s">
        <v>144</v>
      </c>
      <c r="B189" t="s">
        <v>593</v>
      </c>
      <c r="C189" t="s">
        <v>594</v>
      </c>
      <c r="D189" t="s">
        <v>235</v>
      </c>
      <c r="F189" t="s">
        <v>595</v>
      </c>
      <c r="H189">
        <v>1.0</v>
      </c>
      <c r="I189" t="s">
        <v>411</v>
      </c>
      <c r="K189" t="s">
        <v>312</v>
      </c>
      <c r="L189" t="s">
        <v>240</v>
      </c>
      <c r="M189" t="s">
        <v>241</v>
      </c>
      <c r="N189" t="s">
        <v>380</v>
      </c>
      <c r="O189" t="s">
        <v>243</v>
      </c>
      <c r="P189">
        <v>1.0</v>
      </c>
      <c r="Q189" t="s">
        <v>336</v>
      </c>
      <c r="R189" t="s">
        <v>250</v>
      </c>
      <c r="S189" t="s">
        <v>245</v>
      </c>
      <c r="T189" t="s">
        <v>246</v>
      </c>
      <c r="Y189">
        <v>1250.0</v>
      </c>
      <c r="Z189">
        <v>783.0</v>
      </c>
      <c r="AA189">
        <v>0.6264</v>
      </c>
      <c r="AB189">
        <v>1.87218432E-4</v>
      </c>
      <c r="AC189" t="s">
        <v>646</v>
      </c>
    </row>
    <row r="190">
      <c r="A190" t="s">
        <v>144</v>
      </c>
      <c r="B190" t="s">
        <v>593</v>
      </c>
      <c r="C190" t="s">
        <v>594</v>
      </c>
      <c r="D190" t="s">
        <v>235</v>
      </c>
      <c r="F190" t="s">
        <v>595</v>
      </c>
      <c r="H190">
        <v>1.0</v>
      </c>
      <c r="I190" t="s">
        <v>409</v>
      </c>
      <c r="K190" t="s">
        <v>312</v>
      </c>
      <c r="L190" t="s">
        <v>240</v>
      </c>
      <c r="M190" t="s">
        <v>241</v>
      </c>
      <c r="N190" t="s">
        <v>380</v>
      </c>
      <c r="O190" t="s">
        <v>243</v>
      </c>
      <c r="P190">
        <v>1.0</v>
      </c>
      <c r="Q190" t="s">
        <v>336</v>
      </c>
      <c r="R190" t="s">
        <v>250</v>
      </c>
      <c r="S190" t="s">
        <v>245</v>
      </c>
      <c r="T190" t="s">
        <v>246</v>
      </c>
      <c r="Y190">
        <v>1250.0</v>
      </c>
      <c r="Z190">
        <v>479.0</v>
      </c>
      <c r="AA190">
        <v>0.3832</v>
      </c>
      <c r="AB190">
        <v>1.89086208E-4</v>
      </c>
      <c r="AC190" t="s">
        <v>646</v>
      </c>
    </row>
    <row r="191">
      <c r="A191" t="s">
        <v>144</v>
      </c>
      <c r="B191" t="s">
        <v>596</v>
      </c>
      <c r="C191" t="s">
        <v>597</v>
      </c>
      <c r="D191" t="s">
        <v>235</v>
      </c>
      <c r="F191" t="s">
        <v>598</v>
      </c>
      <c r="H191">
        <v>1.0</v>
      </c>
      <c r="I191" t="s">
        <v>549</v>
      </c>
      <c r="K191" t="s">
        <v>312</v>
      </c>
      <c r="L191" t="s">
        <v>240</v>
      </c>
      <c r="M191" t="s">
        <v>241</v>
      </c>
      <c r="N191" t="s">
        <v>380</v>
      </c>
      <c r="O191" t="s">
        <v>243</v>
      </c>
      <c r="P191">
        <v>1.0</v>
      </c>
      <c r="Q191" t="s">
        <v>244</v>
      </c>
      <c r="R191" t="s">
        <v>250</v>
      </c>
      <c r="S191" t="s">
        <v>245</v>
      </c>
      <c r="T191" t="s">
        <v>246</v>
      </c>
      <c r="Y191">
        <v>53.0</v>
      </c>
      <c r="Z191">
        <v>21.0</v>
      </c>
      <c r="AA191">
        <v>0.39622641509434</v>
      </c>
      <c r="AB191">
        <v>0.00451379326558166</v>
      </c>
      <c r="AC191" t="s">
        <v>646</v>
      </c>
    </row>
    <row r="192">
      <c r="A192" t="s">
        <v>144</v>
      </c>
      <c r="B192" t="s">
        <v>596</v>
      </c>
      <c r="C192" t="s">
        <v>597</v>
      </c>
      <c r="D192" t="s">
        <v>235</v>
      </c>
      <c r="F192" t="s">
        <v>598</v>
      </c>
      <c r="I192" t="s">
        <v>599</v>
      </c>
      <c r="K192" t="s">
        <v>312</v>
      </c>
      <c r="L192" t="s">
        <v>240</v>
      </c>
      <c r="M192" t="s">
        <v>241</v>
      </c>
      <c r="N192" t="s">
        <v>380</v>
      </c>
      <c r="O192" t="s">
        <v>243</v>
      </c>
      <c r="P192">
        <v>1.0</v>
      </c>
      <c r="Q192" t="s">
        <v>244</v>
      </c>
      <c r="R192" t="s">
        <v>250</v>
      </c>
      <c r="S192" t="s">
        <v>250</v>
      </c>
      <c r="T192" t="s">
        <v>246</v>
      </c>
      <c r="Y192">
        <v>35.0</v>
      </c>
      <c r="Z192">
        <v>15.0</v>
      </c>
      <c r="AA192">
        <v>0.428571428571429</v>
      </c>
      <c r="AB192">
        <v>0.00699708454810496</v>
      </c>
      <c r="AC192" t="s">
        <v>646</v>
      </c>
    </row>
    <row r="193">
      <c r="A193" t="s">
        <v>144</v>
      </c>
      <c r="B193" t="s">
        <v>596</v>
      </c>
      <c r="C193" t="s">
        <v>597</v>
      </c>
      <c r="D193" t="s">
        <v>235</v>
      </c>
      <c r="F193" t="s">
        <v>598</v>
      </c>
      <c r="I193" t="s">
        <v>600</v>
      </c>
      <c r="K193" t="s">
        <v>312</v>
      </c>
      <c r="L193" t="s">
        <v>240</v>
      </c>
      <c r="M193" t="s">
        <v>241</v>
      </c>
      <c r="N193" t="s">
        <v>380</v>
      </c>
      <c r="O193" t="s">
        <v>243</v>
      </c>
      <c r="P193">
        <v>1.0</v>
      </c>
      <c r="Q193" t="s">
        <v>244</v>
      </c>
      <c r="R193" t="s">
        <v>250</v>
      </c>
      <c r="S193" t="s">
        <v>250</v>
      </c>
      <c r="T193" t="s">
        <v>246</v>
      </c>
      <c r="Y193">
        <v>50.0</v>
      </c>
      <c r="Z193">
        <v>15.0</v>
      </c>
      <c r="AA193">
        <v>0.3</v>
      </c>
      <c r="AB193">
        <v>0.0042</v>
      </c>
      <c r="AC193" t="s">
        <v>646</v>
      </c>
    </row>
    <row r="194">
      <c r="A194" t="s">
        <v>144</v>
      </c>
      <c r="B194" t="s">
        <v>601</v>
      </c>
      <c r="C194" t="s">
        <v>602</v>
      </c>
      <c r="D194" t="s">
        <v>235</v>
      </c>
      <c r="F194" t="s">
        <v>603</v>
      </c>
      <c r="H194">
        <v>1.0</v>
      </c>
      <c r="K194" t="s">
        <v>239</v>
      </c>
      <c r="L194" t="s">
        <v>240</v>
      </c>
      <c r="M194" t="s">
        <v>258</v>
      </c>
      <c r="N194" t="s">
        <v>259</v>
      </c>
      <c r="O194" t="s">
        <v>243</v>
      </c>
      <c r="P194">
        <v>1.0</v>
      </c>
      <c r="Q194" t="s">
        <v>336</v>
      </c>
      <c r="R194" t="s">
        <v>250</v>
      </c>
      <c r="S194" t="s">
        <v>245</v>
      </c>
      <c r="T194" t="s">
        <v>246</v>
      </c>
      <c r="Y194">
        <v>40.0</v>
      </c>
      <c r="Z194">
        <v>33.0</v>
      </c>
      <c r="AA194">
        <v>0.825</v>
      </c>
      <c r="AB194">
        <v>0.003609375</v>
      </c>
      <c r="AC194" t="s">
        <v>646</v>
      </c>
    </row>
    <row r="195">
      <c r="A195" t="s">
        <v>144</v>
      </c>
      <c r="B195" t="s">
        <v>604</v>
      </c>
      <c r="C195" t="s">
        <v>605</v>
      </c>
      <c r="D195" t="s">
        <v>235</v>
      </c>
      <c r="F195" t="s">
        <v>606</v>
      </c>
      <c r="H195">
        <v>1.0</v>
      </c>
      <c r="I195" t="s">
        <v>20</v>
      </c>
      <c r="K195" t="s">
        <v>239</v>
      </c>
      <c r="L195" t="s">
        <v>240</v>
      </c>
      <c r="M195" t="s">
        <v>258</v>
      </c>
      <c r="N195" t="s">
        <v>259</v>
      </c>
      <c r="O195" t="s">
        <v>243</v>
      </c>
      <c r="P195">
        <v>1.0</v>
      </c>
      <c r="Q195" t="s">
        <v>607</v>
      </c>
      <c r="R195" t="s">
        <v>250</v>
      </c>
      <c r="S195" t="s">
        <v>245</v>
      </c>
      <c r="T195" t="s">
        <v>295</v>
      </c>
      <c r="Y195">
        <v>132.0</v>
      </c>
      <c r="Z195">
        <v>102.0</v>
      </c>
      <c r="AA195">
        <v>0.772727272727273</v>
      </c>
      <c r="AB195">
        <v>0.00133045329326321</v>
      </c>
      <c r="AC195" t="s">
        <v>646</v>
      </c>
    </row>
    <row r="196">
      <c r="A196" t="s">
        <v>144</v>
      </c>
      <c r="B196" t="s">
        <v>604</v>
      </c>
      <c r="C196" t="s">
        <v>605</v>
      </c>
      <c r="D196" t="s">
        <v>235</v>
      </c>
      <c r="F196" t="s">
        <v>606</v>
      </c>
      <c r="H196">
        <v>1.0</v>
      </c>
      <c r="I196" t="s">
        <v>608</v>
      </c>
      <c r="K196" t="s">
        <v>239</v>
      </c>
      <c r="L196" t="s">
        <v>240</v>
      </c>
      <c r="M196" t="s">
        <v>258</v>
      </c>
      <c r="N196" t="s">
        <v>259</v>
      </c>
      <c r="O196" t="s">
        <v>243</v>
      </c>
      <c r="P196">
        <v>1.0</v>
      </c>
      <c r="Q196" t="s">
        <v>607</v>
      </c>
      <c r="R196" t="s">
        <v>250</v>
      </c>
      <c r="S196" t="s">
        <v>250</v>
      </c>
      <c r="T196" t="s">
        <v>295</v>
      </c>
      <c r="Y196">
        <v>132.0</v>
      </c>
      <c r="Z196">
        <v>43.0</v>
      </c>
      <c r="AA196">
        <v>0.325757575757576</v>
      </c>
      <c r="AB196">
        <v>0.00166393619389487</v>
      </c>
      <c r="AC196" t="s">
        <v>646</v>
      </c>
    </row>
    <row r="197">
      <c r="A197" t="s">
        <v>144</v>
      </c>
      <c r="B197" t="s">
        <v>604</v>
      </c>
      <c r="C197" t="s">
        <v>605</v>
      </c>
      <c r="D197" t="s">
        <v>235</v>
      </c>
      <c r="F197" t="s">
        <v>606</v>
      </c>
      <c r="H197">
        <v>1.0</v>
      </c>
      <c r="I197" t="s">
        <v>609</v>
      </c>
      <c r="K197" t="s">
        <v>239</v>
      </c>
      <c r="L197" t="s">
        <v>240</v>
      </c>
      <c r="M197" t="s">
        <v>258</v>
      </c>
      <c r="N197" t="s">
        <v>259</v>
      </c>
      <c r="O197" t="s">
        <v>243</v>
      </c>
      <c r="P197">
        <v>1.0</v>
      </c>
      <c r="Q197" t="s">
        <v>607</v>
      </c>
      <c r="R197" t="s">
        <v>250</v>
      </c>
      <c r="S197" t="s">
        <v>250</v>
      </c>
      <c r="T197" t="s">
        <v>295</v>
      </c>
      <c r="Y197">
        <v>132.0</v>
      </c>
      <c r="Z197">
        <v>70.0</v>
      </c>
      <c r="AA197">
        <v>0.53030303030303</v>
      </c>
      <c r="AB197">
        <v>0.00188698277541253</v>
      </c>
      <c r="AC197" t="s">
        <v>646</v>
      </c>
    </row>
    <row r="198">
      <c r="A198" t="s">
        <v>144</v>
      </c>
      <c r="B198" t="s">
        <v>604</v>
      </c>
      <c r="C198" t="s">
        <v>605</v>
      </c>
      <c r="D198" t="s">
        <v>235</v>
      </c>
      <c r="F198" t="s">
        <v>606</v>
      </c>
      <c r="H198">
        <v>1.0</v>
      </c>
      <c r="I198" t="s">
        <v>610</v>
      </c>
      <c r="K198" t="s">
        <v>239</v>
      </c>
      <c r="L198" t="s">
        <v>240</v>
      </c>
      <c r="M198" t="s">
        <v>258</v>
      </c>
      <c r="N198" t="s">
        <v>259</v>
      </c>
      <c r="O198" t="s">
        <v>243</v>
      </c>
      <c r="P198">
        <v>1.0</v>
      </c>
      <c r="Q198" t="s">
        <v>607</v>
      </c>
      <c r="R198" t="s">
        <v>250</v>
      </c>
      <c r="S198" t="s">
        <v>250</v>
      </c>
      <c r="T198" t="s">
        <v>295</v>
      </c>
      <c r="Y198">
        <v>132.0</v>
      </c>
      <c r="Z198">
        <v>45.0</v>
      </c>
      <c r="AA198">
        <v>0.340909090909091</v>
      </c>
      <c r="AB198">
        <v>0.00170219759579264</v>
      </c>
      <c r="AC198" t="s">
        <v>646</v>
      </c>
    </row>
    <row r="199">
      <c r="A199" t="s">
        <v>144</v>
      </c>
      <c r="B199" t="s">
        <v>604</v>
      </c>
      <c r="C199" t="s">
        <v>605</v>
      </c>
      <c r="D199" t="s">
        <v>235</v>
      </c>
      <c r="F199" t="s">
        <v>606</v>
      </c>
      <c r="H199">
        <v>1.0</v>
      </c>
      <c r="I199" t="s">
        <v>611</v>
      </c>
      <c r="K199" t="s">
        <v>239</v>
      </c>
      <c r="L199" t="s">
        <v>240</v>
      </c>
      <c r="M199" t="s">
        <v>258</v>
      </c>
      <c r="N199" t="s">
        <v>259</v>
      </c>
      <c r="O199" t="s">
        <v>243</v>
      </c>
      <c r="P199">
        <v>1.0</v>
      </c>
      <c r="Q199" t="s">
        <v>607</v>
      </c>
      <c r="R199" t="s">
        <v>250</v>
      </c>
      <c r="S199" t="s">
        <v>250</v>
      </c>
      <c r="T199" t="s">
        <v>295</v>
      </c>
      <c r="Y199">
        <v>132.0</v>
      </c>
      <c r="Z199">
        <v>70.0</v>
      </c>
      <c r="AA199">
        <v>0.53030303030303</v>
      </c>
      <c r="AB199">
        <v>0.00188698277541253</v>
      </c>
      <c r="AC199" t="s">
        <v>646</v>
      </c>
    </row>
    <row r="200">
      <c r="A200" t="s">
        <v>144</v>
      </c>
      <c r="B200" t="s">
        <v>604</v>
      </c>
      <c r="C200" t="s">
        <v>605</v>
      </c>
      <c r="D200" t="s">
        <v>235</v>
      </c>
      <c r="F200" t="s">
        <v>606</v>
      </c>
      <c r="H200">
        <v>1.0</v>
      </c>
      <c r="I200" t="s">
        <v>612</v>
      </c>
      <c r="K200" t="s">
        <v>239</v>
      </c>
      <c r="L200" t="s">
        <v>240</v>
      </c>
      <c r="M200" t="s">
        <v>258</v>
      </c>
      <c r="N200" t="s">
        <v>259</v>
      </c>
      <c r="O200" t="s">
        <v>243</v>
      </c>
      <c r="P200">
        <v>1.0</v>
      </c>
      <c r="Q200" t="s">
        <v>607</v>
      </c>
      <c r="R200" t="s">
        <v>250</v>
      </c>
      <c r="S200" t="s">
        <v>250</v>
      </c>
      <c r="T200" t="s">
        <v>295</v>
      </c>
      <c r="Y200">
        <v>132.0</v>
      </c>
      <c r="Z200">
        <v>28.0</v>
      </c>
      <c r="AA200">
        <v>0.212121212121212</v>
      </c>
      <c r="AB200">
        <v>0.0012661045718897</v>
      </c>
      <c r="AC200" t="s">
        <v>646</v>
      </c>
    </row>
    <row r="201">
      <c r="A201" t="s">
        <v>144</v>
      </c>
      <c r="B201" t="s">
        <v>604</v>
      </c>
      <c r="C201" t="s">
        <v>605</v>
      </c>
      <c r="D201" t="s">
        <v>235</v>
      </c>
      <c r="F201" t="s">
        <v>606</v>
      </c>
      <c r="H201">
        <v>1.0</v>
      </c>
      <c r="I201" t="s">
        <v>613</v>
      </c>
      <c r="K201" t="s">
        <v>239</v>
      </c>
      <c r="L201" t="s">
        <v>240</v>
      </c>
      <c r="M201" t="s">
        <v>258</v>
      </c>
      <c r="N201" t="s">
        <v>259</v>
      </c>
      <c r="O201" t="s">
        <v>243</v>
      </c>
      <c r="P201">
        <v>1.0</v>
      </c>
      <c r="Q201" t="s">
        <v>607</v>
      </c>
      <c r="R201" t="s">
        <v>250</v>
      </c>
      <c r="S201" t="s">
        <v>250</v>
      </c>
      <c r="T201" t="s">
        <v>295</v>
      </c>
      <c r="Y201">
        <v>132.0</v>
      </c>
      <c r="Z201">
        <v>22.0</v>
      </c>
      <c r="AA201">
        <v>0.166666666666667</v>
      </c>
      <c r="AB201">
        <v>0.00105218855218855</v>
      </c>
      <c r="AC201" t="s">
        <v>646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33" t="s">
        <v>0</v>
      </c>
      <c r="B1" s="133" t="s">
        <v>1</v>
      </c>
      <c r="C1" s="133" t="s">
        <v>5</v>
      </c>
      <c r="D1" s="133" t="s">
        <v>7</v>
      </c>
      <c r="E1" s="133" t="s">
        <v>8</v>
      </c>
      <c r="F1" s="133" t="s">
        <v>9</v>
      </c>
      <c r="G1" s="133" t="s">
        <v>10</v>
      </c>
      <c r="H1" s="133" t="s">
        <v>11</v>
      </c>
      <c r="I1" s="133" t="s">
        <v>12</v>
      </c>
      <c r="J1" s="133" t="s">
        <v>14</v>
      </c>
      <c r="K1" s="133" t="s">
        <v>15</v>
      </c>
      <c r="L1" s="133" t="s">
        <v>16</v>
      </c>
      <c r="M1" s="133" t="s">
        <v>17</v>
      </c>
      <c r="N1" s="133" t="s">
        <v>18</v>
      </c>
      <c r="O1" s="133" t="s">
        <v>19</v>
      </c>
      <c r="P1" s="133" t="s">
        <v>20</v>
      </c>
      <c r="Q1" s="133" t="s">
        <v>21</v>
      </c>
    </row>
    <row r="2">
      <c r="A2" t="s">
        <v>26</v>
      </c>
      <c r="B2" t="s">
        <v>233</v>
      </c>
      <c r="C2" t="s">
        <v>236</v>
      </c>
      <c r="D2">
        <v>1.0</v>
      </c>
      <c r="E2" t="s">
        <v>238</v>
      </c>
      <c r="F2">
        <v>19.0</v>
      </c>
      <c r="G2">
        <v>12.0</v>
      </c>
      <c r="I2" t="s">
        <v>239</v>
      </c>
      <c r="J2" t="s">
        <v>241</v>
      </c>
      <c r="K2" t="s">
        <v>242</v>
      </c>
      <c r="L2" t="s">
        <v>243</v>
      </c>
      <c r="M2">
        <v>1.0</v>
      </c>
      <c r="N2" t="s">
        <v>244</v>
      </c>
      <c r="O2" t="s">
        <v>245</v>
      </c>
      <c r="P2" t="s">
        <v>245</v>
      </c>
      <c r="Q2" t="s">
        <v>246</v>
      </c>
    </row>
    <row r="3">
      <c r="A3" t="s">
        <v>26</v>
      </c>
      <c r="B3" t="s">
        <v>233</v>
      </c>
      <c r="C3" t="s">
        <v>236</v>
      </c>
      <c r="D3">
        <v>1.0</v>
      </c>
      <c r="E3" t="s">
        <v>248</v>
      </c>
      <c r="F3">
        <v>19.0</v>
      </c>
      <c r="G3">
        <v>19.0</v>
      </c>
      <c r="I3" t="s">
        <v>239</v>
      </c>
      <c r="J3" t="s">
        <v>241</v>
      </c>
      <c r="K3" t="s">
        <v>242</v>
      </c>
      <c r="L3" t="s">
        <v>243</v>
      </c>
      <c r="M3">
        <v>1.0</v>
      </c>
      <c r="N3" t="s">
        <v>244</v>
      </c>
      <c r="O3" t="s">
        <v>245</v>
      </c>
      <c r="P3" t="s">
        <v>245</v>
      </c>
      <c r="Q3" t="s">
        <v>246</v>
      </c>
    </row>
    <row r="4">
      <c r="A4" t="s">
        <v>26</v>
      </c>
      <c r="B4" t="s">
        <v>233</v>
      </c>
      <c r="C4" t="s">
        <v>236</v>
      </c>
      <c r="D4">
        <v>2.0</v>
      </c>
      <c r="E4" t="s">
        <v>238</v>
      </c>
      <c r="F4">
        <v>24.0</v>
      </c>
      <c r="G4">
        <v>15.0</v>
      </c>
      <c r="I4" t="s">
        <v>239</v>
      </c>
      <c r="J4" t="s">
        <v>241</v>
      </c>
      <c r="K4" t="s">
        <v>242</v>
      </c>
      <c r="L4" t="s">
        <v>243</v>
      </c>
      <c r="M4">
        <v>1.0</v>
      </c>
      <c r="N4" t="s">
        <v>244</v>
      </c>
      <c r="O4" t="s">
        <v>245</v>
      </c>
      <c r="P4" t="s">
        <v>250</v>
      </c>
      <c r="Q4" t="s">
        <v>246</v>
      </c>
    </row>
    <row r="5">
      <c r="A5" t="s">
        <v>26</v>
      </c>
      <c r="B5" t="s">
        <v>233</v>
      </c>
      <c r="C5" t="s">
        <v>236</v>
      </c>
      <c r="D5">
        <v>2.0</v>
      </c>
      <c r="E5" t="s">
        <v>248</v>
      </c>
      <c r="F5">
        <v>25.0</v>
      </c>
      <c r="G5">
        <v>23.0</v>
      </c>
      <c r="I5" t="s">
        <v>239</v>
      </c>
      <c r="J5" t="s">
        <v>241</v>
      </c>
      <c r="K5" t="s">
        <v>242</v>
      </c>
      <c r="L5" t="s">
        <v>243</v>
      </c>
      <c r="M5">
        <v>1.0</v>
      </c>
      <c r="N5" t="s">
        <v>244</v>
      </c>
      <c r="O5" t="s">
        <v>245</v>
      </c>
      <c r="P5" t="s">
        <v>250</v>
      </c>
      <c r="Q5" t="s">
        <v>246</v>
      </c>
    </row>
    <row r="6">
      <c r="A6" t="s">
        <v>26</v>
      </c>
      <c r="B6" t="s">
        <v>233</v>
      </c>
      <c r="C6" t="s">
        <v>236</v>
      </c>
      <c r="D6">
        <v>2.0</v>
      </c>
      <c r="E6" t="s">
        <v>253</v>
      </c>
      <c r="F6">
        <v>25.0</v>
      </c>
      <c r="G6">
        <v>18.0</v>
      </c>
      <c r="I6" t="s">
        <v>239</v>
      </c>
      <c r="J6" t="s">
        <v>241</v>
      </c>
      <c r="K6" t="s">
        <v>242</v>
      </c>
      <c r="L6" t="s">
        <v>243</v>
      </c>
      <c r="M6">
        <v>1.0</v>
      </c>
      <c r="N6" t="s">
        <v>244</v>
      </c>
      <c r="O6" t="s">
        <v>245</v>
      </c>
      <c r="P6" t="s">
        <v>250</v>
      </c>
      <c r="Q6" t="s">
        <v>246</v>
      </c>
    </row>
    <row r="7">
      <c r="A7" t="s">
        <v>26</v>
      </c>
      <c r="B7" t="s">
        <v>254</v>
      </c>
      <c r="C7" t="s">
        <v>256</v>
      </c>
      <c r="D7">
        <v>1.0</v>
      </c>
      <c r="E7" t="s">
        <v>257</v>
      </c>
      <c r="F7">
        <v>44.0</v>
      </c>
      <c r="G7">
        <v>38.0</v>
      </c>
      <c r="I7" t="s">
        <v>239</v>
      </c>
      <c r="J7" t="s">
        <v>258</v>
      </c>
      <c r="K7" t="s">
        <v>259</v>
      </c>
      <c r="L7" t="s">
        <v>243</v>
      </c>
      <c r="M7">
        <v>1.0</v>
      </c>
      <c r="N7" t="s">
        <v>244</v>
      </c>
      <c r="O7" t="s">
        <v>245</v>
      </c>
      <c r="P7" t="s">
        <v>250</v>
      </c>
      <c r="Q7" t="s">
        <v>246</v>
      </c>
    </row>
    <row r="8">
      <c r="A8" t="s">
        <v>26</v>
      </c>
      <c r="B8" t="s">
        <v>254</v>
      </c>
      <c r="C8" t="s">
        <v>256</v>
      </c>
      <c r="D8">
        <v>1.0</v>
      </c>
      <c r="E8" t="s">
        <v>260</v>
      </c>
      <c r="F8">
        <v>45.0</v>
      </c>
      <c r="G8">
        <v>36.0</v>
      </c>
      <c r="I8" t="s">
        <v>239</v>
      </c>
      <c r="J8" t="s">
        <v>258</v>
      </c>
      <c r="K8" t="s">
        <v>259</v>
      </c>
      <c r="L8" t="s">
        <v>243</v>
      </c>
      <c r="M8">
        <v>1.0</v>
      </c>
      <c r="N8" t="s">
        <v>244</v>
      </c>
      <c r="O8" t="s">
        <v>245</v>
      </c>
      <c r="P8" t="s">
        <v>250</v>
      </c>
      <c r="Q8" t="s">
        <v>246</v>
      </c>
    </row>
    <row r="9">
      <c r="A9" t="s">
        <v>26</v>
      </c>
      <c r="B9" t="s">
        <v>254</v>
      </c>
      <c r="C9" t="s">
        <v>256</v>
      </c>
      <c r="D9">
        <v>2.0</v>
      </c>
      <c r="E9" t="s">
        <v>257</v>
      </c>
      <c r="F9">
        <v>29.0</v>
      </c>
      <c r="G9">
        <v>29.0</v>
      </c>
      <c r="I9" t="s">
        <v>239</v>
      </c>
      <c r="J9" t="s">
        <v>258</v>
      </c>
      <c r="K9" t="s">
        <v>259</v>
      </c>
      <c r="L9" t="s">
        <v>243</v>
      </c>
      <c r="M9">
        <v>1.0</v>
      </c>
      <c r="N9" t="s">
        <v>244</v>
      </c>
      <c r="O9" t="s">
        <v>245</v>
      </c>
      <c r="P9" t="s">
        <v>250</v>
      </c>
      <c r="Q9" t="s">
        <v>246</v>
      </c>
    </row>
    <row r="10">
      <c r="A10" t="s">
        <v>26</v>
      </c>
      <c r="B10" t="s">
        <v>254</v>
      </c>
      <c r="C10" t="s">
        <v>256</v>
      </c>
      <c r="D10">
        <v>2.0</v>
      </c>
      <c r="E10" t="s">
        <v>260</v>
      </c>
      <c r="F10">
        <v>28.0</v>
      </c>
      <c r="G10">
        <v>25.0</v>
      </c>
      <c r="I10" t="s">
        <v>239</v>
      </c>
      <c r="J10" t="s">
        <v>258</v>
      </c>
      <c r="K10" t="s">
        <v>259</v>
      </c>
      <c r="L10" t="s">
        <v>243</v>
      </c>
      <c r="M10">
        <v>1.0</v>
      </c>
      <c r="N10" t="s">
        <v>244</v>
      </c>
      <c r="O10" t="s">
        <v>245</v>
      </c>
      <c r="P10" t="s">
        <v>250</v>
      </c>
      <c r="Q10" t="s">
        <v>246</v>
      </c>
    </row>
    <row r="11">
      <c r="A11" t="s">
        <v>26</v>
      </c>
      <c r="B11" t="s">
        <v>261</v>
      </c>
      <c r="C11" t="s">
        <v>263</v>
      </c>
      <c r="D11">
        <v>1.0</v>
      </c>
      <c r="E11" t="s">
        <v>264</v>
      </c>
      <c r="F11">
        <v>24.0</v>
      </c>
      <c r="G11">
        <v>2.0</v>
      </c>
      <c r="I11" t="s">
        <v>239</v>
      </c>
      <c r="J11" t="s">
        <v>258</v>
      </c>
      <c r="K11" t="s">
        <v>259</v>
      </c>
      <c r="L11" t="s">
        <v>243</v>
      </c>
      <c r="M11">
        <v>1.0</v>
      </c>
      <c r="N11" t="s">
        <v>244</v>
      </c>
      <c r="O11" t="s">
        <v>245</v>
      </c>
      <c r="P11" t="s">
        <v>245</v>
      </c>
      <c r="Q11" t="s">
        <v>246</v>
      </c>
    </row>
    <row r="12">
      <c r="A12" t="s">
        <v>26</v>
      </c>
      <c r="B12" t="s">
        <v>261</v>
      </c>
      <c r="C12" t="s">
        <v>263</v>
      </c>
      <c r="D12">
        <v>1.0</v>
      </c>
      <c r="E12" t="s">
        <v>265</v>
      </c>
      <c r="F12">
        <v>24.0</v>
      </c>
      <c r="G12">
        <v>1.0</v>
      </c>
      <c r="I12" t="s">
        <v>239</v>
      </c>
      <c r="J12" t="s">
        <v>258</v>
      </c>
      <c r="K12" t="s">
        <v>259</v>
      </c>
      <c r="L12" t="s">
        <v>243</v>
      </c>
      <c r="M12">
        <v>1.0</v>
      </c>
      <c r="N12" t="s">
        <v>244</v>
      </c>
      <c r="O12" t="s">
        <v>245</v>
      </c>
      <c r="P12" t="s">
        <v>245</v>
      </c>
      <c r="Q12" t="s">
        <v>246</v>
      </c>
    </row>
    <row r="13">
      <c r="A13" t="s">
        <v>26</v>
      </c>
      <c r="B13" t="s">
        <v>261</v>
      </c>
      <c r="C13" t="s">
        <v>263</v>
      </c>
      <c r="D13">
        <v>1.0</v>
      </c>
      <c r="E13" t="s">
        <v>266</v>
      </c>
      <c r="F13">
        <v>24.0</v>
      </c>
      <c r="G13">
        <v>2.0</v>
      </c>
      <c r="I13" t="s">
        <v>239</v>
      </c>
      <c r="J13" t="s">
        <v>258</v>
      </c>
      <c r="K13" t="s">
        <v>259</v>
      </c>
      <c r="L13" t="s">
        <v>243</v>
      </c>
      <c r="M13">
        <v>1.0</v>
      </c>
      <c r="N13" t="s">
        <v>244</v>
      </c>
      <c r="O13" t="s">
        <v>245</v>
      </c>
      <c r="P13" t="s">
        <v>245</v>
      </c>
      <c r="Q13" t="s">
        <v>246</v>
      </c>
    </row>
    <row r="14">
      <c r="A14" t="s">
        <v>26</v>
      </c>
      <c r="B14" t="s">
        <v>261</v>
      </c>
      <c r="C14" t="s">
        <v>263</v>
      </c>
      <c r="D14">
        <v>1.0</v>
      </c>
      <c r="E14" t="s">
        <v>267</v>
      </c>
      <c r="F14">
        <v>24.0</v>
      </c>
      <c r="G14">
        <v>2.0</v>
      </c>
      <c r="I14" t="s">
        <v>239</v>
      </c>
      <c r="J14" t="s">
        <v>258</v>
      </c>
      <c r="K14" t="s">
        <v>259</v>
      </c>
      <c r="L14" t="s">
        <v>243</v>
      </c>
      <c r="M14">
        <v>1.0</v>
      </c>
      <c r="N14" t="s">
        <v>244</v>
      </c>
      <c r="O14" t="s">
        <v>245</v>
      </c>
      <c r="P14" t="s">
        <v>245</v>
      </c>
      <c r="Q14" t="s">
        <v>246</v>
      </c>
    </row>
    <row r="15">
      <c r="A15" t="s">
        <v>26</v>
      </c>
      <c r="B15" t="s">
        <v>261</v>
      </c>
      <c r="C15" t="s">
        <v>263</v>
      </c>
      <c r="D15">
        <v>1.0</v>
      </c>
      <c r="E15" t="s">
        <v>268</v>
      </c>
      <c r="F15">
        <v>24.0</v>
      </c>
      <c r="G15">
        <v>7.0</v>
      </c>
      <c r="I15" t="s">
        <v>239</v>
      </c>
      <c r="J15" t="s">
        <v>258</v>
      </c>
      <c r="K15" t="s">
        <v>259</v>
      </c>
      <c r="L15" t="s">
        <v>243</v>
      </c>
      <c r="M15">
        <v>1.0</v>
      </c>
      <c r="N15" t="s">
        <v>244</v>
      </c>
      <c r="O15" t="s">
        <v>245</v>
      </c>
      <c r="P15" t="s">
        <v>245</v>
      </c>
      <c r="Q15" t="s">
        <v>246</v>
      </c>
    </row>
    <row r="16">
      <c r="A16" t="s">
        <v>26</v>
      </c>
      <c r="B16" t="s">
        <v>261</v>
      </c>
      <c r="C16" t="s">
        <v>263</v>
      </c>
      <c r="D16">
        <v>1.0</v>
      </c>
      <c r="E16" t="s">
        <v>269</v>
      </c>
      <c r="F16">
        <v>24.0</v>
      </c>
      <c r="G16">
        <v>5.0</v>
      </c>
      <c r="I16" t="s">
        <v>239</v>
      </c>
      <c r="J16" t="s">
        <v>258</v>
      </c>
      <c r="K16" t="s">
        <v>259</v>
      </c>
      <c r="L16" t="s">
        <v>243</v>
      </c>
      <c r="M16">
        <v>1.0</v>
      </c>
      <c r="N16" t="s">
        <v>244</v>
      </c>
      <c r="O16" t="s">
        <v>245</v>
      </c>
      <c r="P16" t="s">
        <v>245</v>
      </c>
      <c r="Q16" t="s">
        <v>246</v>
      </c>
    </row>
    <row r="17">
      <c r="A17" t="s">
        <v>26</v>
      </c>
      <c r="B17" t="s">
        <v>261</v>
      </c>
      <c r="C17" t="s">
        <v>263</v>
      </c>
      <c r="D17">
        <v>1.0</v>
      </c>
      <c r="E17" t="s">
        <v>270</v>
      </c>
      <c r="F17">
        <v>24.0</v>
      </c>
      <c r="G17">
        <v>5.0</v>
      </c>
      <c r="I17" t="s">
        <v>239</v>
      </c>
      <c r="J17" t="s">
        <v>258</v>
      </c>
      <c r="K17" t="s">
        <v>259</v>
      </c>
      <c r="L17" t="s">
        <v>243</v>
      </c>
      <c r="M17">
        <v>1.0</v>
      </c>
      <c r="N17" t="s">
        <v>244</v>
      </c>
      <c r="O17" t="s">
        <v>245</v>
      </c>
      <c r="P17" t="s">
        <v>245</v>
      </c>
      <c r="Q17" t="s">
        <v>246</v>
      </c>
    </row>
    <row r="18">
      <c r="A18" t="s">
        <v>26</v>
      </c>
      <c r="B18" t="s">
        <v>261</v>
      </c>
      <c r="C18" t="s">
        <v>263</v>
      </c>
      <c r="D18">
        <v>1.0</v>
      </c>
      <c r="E18" t="s">
        <v>271</v>
      </c>
      <c r="F18">
        <v>24.0</v>
      </c>
      <c r="G18">
        <v>6.0</v>
      </c>
      <c r="I18" t="s">
        <v>239</v>
      </c>
      <c r="J18" t="s">
        <v>258</v>
      </c>
      <c r="K18" t="s">
        <v>259</v>
      </c>
      <c r="L18" t="s">
        <v>243</v>
      </c>
      <c r="M18">
        <v>1.0</v>
      </c>
      <c r="N18" t="s">
        <v>244</v>
      </c>
      <c r="O18" t="s">
        <v>245</v>
      </c>
      <c r="P18" t="s">
        <v>245</v>
      </c>
      <c r="Q18" t="s">
        <v>246</v>
      </c>
    </row>
    <row r="19">
      <c r="A19" t="s">
        <v>26</v>
      </c>
      <c r="B19" t="s">
        <v>261</v>
      </c>
      <c r="C19" t="s">
        <v>263</v>
      </c>
      <c r="D19">
        <v>1.0</v>
      </c>
      <c r="E19" t="s">
        <v>272</v>
      </c>
      <c r="F19">
        <v>24.0</v>
      </c>
      <c r="G19">
        <v>15.0</v>
      </c>
      <c r="I19" t="s">
        <v>239</v>
      </c>
      <c r="J19" t="s">
        <v>258</v>
      </c>
      <c r="K19" t="s">
        <v>259</v>
      </c>
      <c r="L19" t="s">
        <v>243</v>
      </c>
      <c r="M19">
        <v>1.0</v>
      </c>
      <c r="N19" t="s">
        <v>244</v>
      </c>
      <c r="O19" t="s">
        <v>245</v>
      </c>
      <c r="P19" t="s">
        <v>245</v>
      </c>
      <c r="Q19" t="s">
        <v>246</v>
      </c>
    </row>
    <row r="20">
      <c r="A20" t="s">
        <v>26</v>
      </c>
      <c r="B20" t="s">
        <v>261</v>
      </c>
      <c r="C20" t="s">
        <v>263</v>
      </c>
      <c r="D20">
        <v>1.0</v>
      </c>
      <c r="E20" t="s">
        <v>273</v>
      </c>
      <c r="F20">
        <v>24.0</v>
      </c>
      <c r="G20">
        <v>19.0</v>
      </c>
      <c r="I20" t="s">
        <v>239</v>
      </c>
      <c r="J20" t="s">
        <v>258</v>
      </c>
      <c r="K20" t="s">
        <v>259</v>
      </c>
      <c r="L20" t="s">
        <v>243</v>
      </c>
      <c r="M20">
        <v>1.0</v>
      </c>
      <c r="N20" t="s">
        <v>244</v>
      </c>
      <c r="O20" t="s">
        <v>245</v>
      </c>
      <c r="P20" t="s">
        <v>245</v>
      </c>
      <c r="Q20" t="s">
        <v>246</v>
      </c>
    </row>
    <row r="21">
      <c r="A21" t="s">
        <v>26</v>
      </c>
      <c r="B21" t="s">
        <v>261</v>
      </c>
      <c r="C21" t="s">
        <v>263</v>
      </c>
      <c r="D21">
        <v>1.0</v>
      </c>
      <c r="E21" t="s">
        <v>274</v>
      </c>
      <c r="F21">
        <v>24.0</v>
      </c>
      <c r="G21">
        <v>17.0</v>
      </c>
      <c r="I21" t="s">
        <v>239</v>
      </c>
      <c r="J21" t="s">
        <v>258</v>
      </c>
      <c r="K21" t="s">
        <v>259</v>
      </c>
      <c r="L21" t="s">
        <v>243</v>
      </c>
      <c r="M21">
        <v>1.0</v>
      </c>
      <c r="N21" t="s">
        <v>244</v>
      </c>
      <c r="O21" t="s">
        <v>245</v>
      </c>
      <c r="P21" t="s">
        <v>245</v>
      </c>
      <c r="Q21" t="s">
        <v>246</v>
      </c>
    </row>
    <row r="22">
      <c r="A22" t="s">
        <v>26</v>
      </c>
      <c r="B22" t="s">
        <v>261</v>
      </c>
      <c r="C22" t="s">
        <v>263</v>
      </c>
      <c r="D22">
        <v>1.0</v>
      </c>
      <c r="E22" t="s">
        <v>275</v>
      </c>
      <c r="F22">
        <v>24.0</v>
      </c>
      <c r="G22">
        <v>18.0</v>
      </c>
      <c r="I22" t="s">
        <v>239</v>
      </c>
      <c r="J22" t="s">
        <v>258</v>
      </c>
      <c r="K22" t="s">
        <v>259</v>
      </c>
      <c r="L22" t="s">
        <v>243</v>
      </c>
      <c r="M22">
        <v>1.0</v>
      </c>
      <c r="N22" t="s">
        <v>244</v>
      </c>
      <c r="O22" t="s">
        <v>245</v>
      </c>
      <c r="P22" t="s">
        <v>245</v>
      </c>
      <c r="Q22" t="s">
        <v>246</v>
      </c>
    </row>
    <row r="23">
      <c r="A23" t="s">
        <v>26</v>
      </c>
      <c r="B23" t="s">
        <v>276</v>
      </c>
      <c r="C23" t="s">
        <v>278</v>
      </c>
      <c r="D23">
        <v>1.0</v>
      </c>
      <c r="E23" t="s">
        <v>279</v>
      </c>
      <c r="F23">
        <v>44.0</v>
      </c>
      <c r="G23">
        <v>34.0</v>
      </c>
      <c r="I23" t="s">
        <v>239</v>
      </c>
      <c r="J23" t="s">
        <v>280</v>
      </c>
      <c r="K23" t="s">
        <v>259</v>
      </c>
      <c r="L23" t="s">
        <v>243</v>
      </c>
      <c r="M23">
        <v>1.0</v>
      </c>
      <c r="N23" t="s">
        <v>244</v>
      </c>
      <c r="O23" t="s">
        <v>245</v>
      </c>
      <c r="P23" t="s">
        <v>245</v>
      </c>
      <c r="Q23" t="s">
        <v>246</v>
      </c>
    </row>
    <row r="24">
      <c r="A24" t="s">
        <v>26</v>
      </c>
      <c r="B24" t="s">
        <v>276</v>
      </c>
      <c r="C24" t="s">
        <v>278</v>
      </c>
      <c r="D24">
        <v>1.0</v>
      </c>
      <c r="E24" t="s">
        <v>282</v>
      </c>
      <c r="F24">
        <v>44.0</v>
      </c>
      <c r="G24">
        <v>43.0</v>
      </c>
      <c r="I24" t="s">
        <v>239</v>
      </c>
      <c r="J24" t="s">
        <v>280</v>
      </c>
      <c r="K24" t="s">
        <v>259</v>
      </c>
      <c r="L24" t="s">
        <v>243</v>
      </c>
      <c r="M24">
        <v>1.0</v>
      </c>
      <c r="N24" t="s">
        <v>244</v>
      </c>
      <c r="O24" t="s">
        <v>245</v>
      </c>
      <c r="P24" t="s">
        <v>250</v>
      </c>
      <c r="Q24" t="s">
        <v>246</v>
      </c>
    </row>
    <row r="25">
      <c r="A25" t="s">
        <v>26</v>
      </c>
      <c r="B25" t="s">
        <v>276</v>
      </c>
      <c r="C25" t="s">
        <v>278</v>
      </c>
      <c r="D25">
        <v>1.0</v>
      </c>
      <c r="E25" t="s">
        <v>284</v>
      </c>
      <c r="F25">
        <v>42.0</v>
      </c>
      <c r="G25">
        <v>22.0</v>
      </c>
      <c r="I25" t="s">
        <v>239</v>
      </c>
      <c r="J25" t="s">
        <v>280</v>
      </c>
      <c r="K25" t="s">
        <v>259</v>
      </c>
      <c r="L25" t="s">
        <v>243</v>
      </c>
      <c r="M25">
        <v>1.0</v>
      </c>
      <c r="N25" t="s">
        <v>244</v>
      </c>
      <c r="O25" t="s">
        <v>245</v>
      </c>
      <c r="P25" t="s">
        <v>250</v>
      </c>
      <c r="Q25" t="s">
        <v>246</v>
      </c>
    </row>
    <row r="26">
      <c r="A26" t="s">
        <v>26</v>
      </c>
      <c r="B26" t="s">
        <v>276</v>
      </c>
      <c r="C26" t="s">
        <v>278</v>
      </c>
      <c r="D26">
        <v>2.0</v>
      </c>
      <c r="E26" t="s">
        <v>286</v>
      </c>
      <c r="F26">
        <v>45.0</v>
      </c>
      <c r="G26">
        <v>37.0</v>
      </c>
      <c r="I26" t="s">
        <v>239</v>
      </c>
      <c r="J26" t="s">
        <v>280</v>
      </c>
      <c r="K26" t="s">
        <v>259</v>
      </c>
      <c r="L26" t="s">
        <v>243</v>
      </c>
      <c r="M26">
        <v>1.0</v>
      </c>
      <c r="N26" t="s">
        <v>244</v>
      </c>
      <c r="O26" t="s">
        <v>245</v>
      </c>
      <c r="P26" t="s">
        <v>245</v>
      </c>
      <c r="Q26" t="s">
        <v>246</v>
      </c>
    </row>
    <row r="27">
      <c r="A27" t="s">
        <v>26</v>
      </c>
      <c r="B27" t="s">
        <v>276</v>
      </c>
      <c r="C27" t="s">
        <v>278</v>
      </c>
      <c r="D27">
        <v>2.0</v>
      </c>
      <c r="E27" t="s">
        <v>288</v>
      </c>
      <c r="F27">
        <v>45.0</v>
      </c>
      <c r="G27">
        <v>40.0</v>
      </c>
      <c r="I27" t="s">
        <v>239</v>
      </c>
      <c r="J27" t="s">
        <v>280</v>
      </c>
      <c r="K27" t="s">
        <v>259</v>
      </c>
      <c r="L27" t="s">
        <v>243</v>
      </c>
      <c r="M27">
        <v>1.0</v>
      </c>
      <c r="N27" t="s">
        <v>244</v>
      </c>
      <c r="O27" t="s">
        <v>245</v>
      </c>
      <c r="P27" t="s">
        <v>245</v>
      </c>
      <c r="Q27" t="s">
        <v>246</v>
      </c>
    </row>
    <row r="28">
      <c r="A28" t="s">
        <v>26</v>
      </c>
      <c r="B28" t="s">
        <v>276</v>
      </c>
      <c r="C28" t="s">
        <v>278</v>
      </c>
      <c r="D28">
        <v>2.0</v>
      </c>
      <c r="E28" t="s">
        <v>290</v>
      </c>
      <c r="F28">
        <v>45.0</v>
      </c>
      <c r="G28">
        <v>26.0</v>
      </c>
      <c r="I28" t="s">
        <v>239</v>
      </c>
      <c r="J28" t="s">
        <v>280</v>
      </c>
      <c r="K28" t="s">
        <v>259</v>
      </c>
      <c r="L28" t="s">
        <v>243</v>
      </c>
      <c r="M28">
        <v>1.0</v>
      </c>
      <c r="N28" t="s">
        <v>244</v>
      </c>
      <c r="O28" t="s">
        <v>245</v>
      </c>
      <c r="P28" t="s">
        <v>245</v>
      </c>
      <c r="Q28" t="s">
        <v>246</v>
      </c>
    </row>
    <row r="29">
      <c r="A29" t="s">
        <v>26</v>
      </c>
      <c r="B29" t="s">
        <v>276</v>
      </c>
      <c r="C29" t="s">
        <v>278</v>
      </c>
      <c r="D29">
        <v>3.0</v>
      </c>
      <c r="E29" t="s">
        <v>292</v>
      </c>
      <c r="F29">
        <v>12.0</v>
      </c>
      <c r="G29">
        <v>11.0</v>
      </c>
      <c r="I29" t="s">
        <v>239</v>
      </c>
      <c r="J29" t="s">
        <v>280</v>
      </c>
      <c r="K29" t="s">
        <v>259</v>
      </c>
      <c r="L29" t="s">
        <v>243</v>
      </c>
      <c r="M29">
        <v>1.0</v>
      </c>
      <c r="N29" t="s">
        <v>244</v>
      </c>
      <c r="O29" t="s">
        <v>245</v>
      </c>
      <c r="P29" t="s">
        <v>245</v>
      </c>
      <c r="Q29" t="s">
        <v>246</v>
      </c>
    </row>
    <row r="30">
      <c r="A30" t="s">
        <v>26</v>
      </c>
      <c r="B30" t="s">
        <v>276</v>
      </c>
      <c r="C30" t="s">
        <v>278</v>
      </c>
      <c r="D30">
        <v>3.0</v>
      </c>
      <c r="E30" t="s">
        <v>294</v>
      </c>
      <c r="F30">
        <v>19.0</v>
      </c>
      <c r="G30">
        <v>17.0</v>
      </c>
      <c r="I30" t="s">
        <v>239</v>
      </c>
      <c r="J30" t="s">
        <v>280</v>
      </c>
      <c r="K30" t="s">
        <v>259</v>
      </c>
      <c r="L30" t="s">
        <v>243</v>
      </c>
      <c r="M30">
        <v>1.0</v>
      </c>
      <c r="N30" t="s">
        <v>244</v>
      </c>
      <c r="O30" t="s">
        <v>245</v>
      </c>
      <c r="P30" t="s">
        <v>245</v>
      </c>
      <c r="Q30" t="s">
        <v>295</v>
      </c>
    </row>
    <row r="31">
      <c r="A31" t="s">
        <v>26</v>
      </c>
      <c r="B31" t="s">
        <v>276</v>
      </c>
      <c r="C31" t="s">
        <v>278</v>
      </c>
      <c r="D31">
        <v>3.0</v>
      </c>
      <c r="E31" t="s">
        <v>297</v>
      </c>
      <c r="F31">
        <v>12.0</v>
      </c>
      <c r="G31">
        <v>12.0</v>
      </c>
      <c r="I31" t="s">
        <v>239</v>
      </c>
      <c r="J31" t="s">
        <v>280</v>
      </c>
      <c r="K31" t="s">
        <v>259</v>
      </c>
      <c r="L31" t="s">
        <v>243</v>
      </c>
      <c r="M31">
        <v>1.0</v>
      </c>
      <c r="N31" t="s">
        <v>244</v>
      </c>
      <c r="O31" t="s">
        <v>245</v>
      </c>
      <c r="P31" t="s">
        <v>245</v>
      </c>
      <c r="Q31" t="s">
        <v>246</v>
      </c>
    </row>
    <row r="32">
      <c r="A32" t="s">
        <v>26</v>
      </c>
      <c r="B32" t="s">
        <v>276</v>
      </c>
      <c r="C32" t="s">
        <v>278</v>
      </c>
      <c r="D32">
        <v>3.0</v>
      </c>
      <c r="E32" t="s">
        <v>299</v>
      </c>
      <c r="F32">
        <v>13.0</v>
      </c>
      <c r="G32">
        <v>13.0</v>
      </c>
      <c r="I32" t="s">
        <v>239</v>
      </c>
      <c r="J32" t="s">
        <v>280</v>
      </c>
      <c r="K32" t="s">
        <v>259</v>
      </c>
      <c r="L32" t="s">
        <v>243</v>
      </c>
      <c r="M32">
        <v>1.0</v>
      </c>
      <c r="N32" t="s">
        <v>244</v>
      </c>
      <c r="O32" t="s">
        <v>245</v>
      </c>
      <c r="P32" t="s">
        <v>245</v>
      </c>
      <c r="Q32" t="s">
        <v>295</v>
      </c>
    </row>
    <row r="33">
      <c r="A33" t="s">
        <v>26</v>
      </c>
      <c r="B33" t="s">
        <v>276</v>
      </c>
      <c r="C33" t="s">
        <v>278</v>
      </c>
      <c r="D33">
        <v>3.0</v>
      </c>
      <c r="E33" t="s">
        <v>301</v>
      </c>
      <c r="F33">
        <v>17.0</v>
      </c>
      <c r="G33">
        <v>11.0</v>
      </c>
      <c r="I33" t="s">
        <v>239</v>
      </c>
      <c r="J33" t="s">
        <v>280</v>
      </c>
      <c r="K33" t="s">
        <v>259</v>
      </c>
      <c r="L33" t="s">
        <v>243</v>
      </c>
      <c r="M33">
        <v>1.0</v>
      </c>
      <c r="N33" t="s">
        <v>244</v>
      </c>
      <c r="O33" t="s">
        <v>245</v>
      </c>
      <c r="P33" t="s">
        <v>245</v>
      </c>
      <c r="Q33" t="s">
        <v>246</v>
      </c>
    </row>
    <row r="34">
      <c r="A34" t="s">
        <v>26</v>
      </c>
      <c r="B34" t="s">
        <v>276</v>
      </c>
      <c r="C34" t="s">
        <v>278</v>
      </c>
      <c r="D34">
        <v>3.0</v>
      </c>
      <c r="E34" t="s">
        <v>303</v>
      </c>
      <c r="F34">
        <v>17.0</v>
      </c>
      <c r="G34">
        <v>7.0</v>
      </c>
      <c r="I34" t="s">
        <v>239</v>
      </c>
      <c r="J34" t="s">
        <v>280</v>
      </c>
      <c r="K34" t="s">
        <v>259</v>
      </c>
      <c r="L34" t="s">
        <v>243</v>
      </c>
      <c r="M34">
        <v>1.0</v>
      </c>
      <c r="N34" t="s">
        <v>244</v>
      </c>
      <c r="O34" t="s">
        <v>245</v>
      </c>
      <c r="P34" t="s">
        <v>245</v>
      </c>
      <c r="Q34" t="s">
        <v>295</v>
      </c>
    </row>
    <row r="35">
      <c r="A35" t="s">
        <v>26</v>
      </c>
      <c r="B35" t="s">
        <v>276</v>
      </c>
      <c r="C35" t="s">
        <v>278</v>
      </c>
      <c r="D35">
        <v>4.0</v>
      </c>
      <c r="E35" t="s">
        <v>305</v>
      </c>
      <c r="F35">
        <v>24.0</v>
      </c>
      <c r="G35">
        <v>16.0</v>
      </c>
      <c r="I35" t="s">
        <v>239</v>
      </c>
      <c r="J35" t="s">
        <v>280</v>
      </c>
      <c r="K35" t="s">
        <v>259</v>
      </c>
      <c r="L35" t="s">
        <v>243</v>
      </c>
      <c r="M35">
        <v>1.0</v>
      </c>
      <c r="N35" t="s">
        <v>244</v>
      </c>
      <c r="O35" t="s">
        <v>245</v>
      </c>
      <c r="P35" t="s">
        <v>245</v>
      </c>
      <c r="Q35" t="s">
        <v>295</v>
      </c>
    </row>
    <row r="36">
      <c r="A36" t="s">
        <v>26</v>
      </c>
      <c r="B36" t="s">
        <v>276</v>
      </c>
      <c r="C36" t="s">
        <v>278</v>
      </c>
      <c r="D36">
        <v>4.0</v>
      </c>
      <c r="E36" t="s">
        <v>307</v>
      </c>
      <c r="F36">
        <v>24.0</v>
      </c>
      <c r="G36">
        <v>15.0</v>
      </c>
      <c r="I36" t="s">
        <v>239</v>
      </c>
      <c r="J36" t="s">
        <v>280</v>
      </c>
      <c r="K36" t="s">
        <v>259</v>
      </c>
      <c r="L36" t="s">
        <v>243</v>
      </c>
      <c r="M36">
        <v>1.0</v>
      </c>
      <c r="N36" t="s">
        <v>244</v>
      </c>
      <c r="O36" t="s">
        <v>245</v>
      </c>
      <c r="P36" t="s">
        <v>245</v>
      </c>
      <c r="Q36" t="s">
        <v>295</v>
      </c>
    </row>
    <row r="37">
      <c r="A37" t="s">
        <v>26</v>
      </c>
      <c r="B37" t="s">
        <v>308</v>
      </c>
      <c r="C37" t="s">
        <v>310</v>
      </c>
      <c r="D37">
        <v>1.0</v>
      </c>
      <c r="E37" t="s">
        <v>311</v>
      </c>
      <c r="F37">
        <v>16.0</v>
      </c>
      <c r="G37">
        <v>5.0</v>
      </c>
      <c r="H37">
        <v>0.313</v>
      </c>
      <c r="I37" t="s">
        <v>312</v>
      </c>
      <c r="J37" t="s">
        <v>314</v>
      </c>
      <c r="K37" t="s">
        <v>242</v>
      </c>
      <c r="L37" t="s">
        <v>243</v>
      </c>
      <c r="M37">
        <v>1.0</v>
      </c>
      <c r="N37" t="s">
        <v>244</v>
      </c>
      <c r="O37" t="s">
        <v>250</v>
      </c>
      <c r="P37" t="s">
        <v>250</v>
      </c>
      <c r="Q37" t="s">
        <v>246</v>
      </c>
    </row>
    <row r="38">
      <c r="A38" t="s">
        <v>26</v>
      </c>
      <c r="B38" t="s">
        <v>308</v>
      </c>
      <c r="C38" t="s">
        <v>310</v>
      </c>
      <c r="D38">
        <v>1.0</v>
      </c>
      <c r="E38" t="s">
        <v>315</v>
      </c>
      <c r="F38">
        <v>14.0</v>
      </c>
      <c r="G38">
        <v>6.0</v>
      </c>
      <c r="H38">
        <v>0.398</v>
      </c>
      <c r="I38" t="s">
        <v>312</v>
      </c>
      <c r="J38" t="s">
        <v>314</v>
      </c>
      <c r="K38" t="s">
        <v>242</v>
      </c>
      <c r="L38" t="s">
        <v>243</v>
      </c>
      <c r="M38">
        <v>1.0</v>
      </c>
      <c r="N38" t="s">
        <v>244</v>
      </c>
      <c r="O38" t="s">
        <v>250</v>
      </c>
      <c r="P38" t="s">
        <v>250</v>
      </c>
      <c r="Q38" t="s">
        <v>246</v>
      </c>
    </row>
    <row r="39">
      <c r="A39" t="s">
        <v>26</v>
      </c>
      <c r="B39" t="s">
        <v>308</v>
      </c>
      <c r="C39" t="s">
        <v>310</v>
      </c>
      <c r="D39">
        <v>1.0</v>
      </c>
      <c r="E39" t="s">
        <v>316</v>
      </c>
      <c r="F39">
        <v>15.0</v>
      </c>
      <c r="G39">
        <v>5.0</v>
      </c>
      <c r="H39">
        <v>0.333</v>
      </c>
      <c r="I39" t="s">
        <v>312</v>
      </c>
      <c r="J39" t="s">
        <v>314</v>
      </c>
      <c r="K39" t="s">
        <v>242</v>
      </c>
      <c r="L39" t="s">
        <v>243</v>
      </c>
      <c r="M39">
        <v>1.0</v>
      </c>
      <c r="N39" t="s">
        <v>244</v>
      </c>
      <c r="O39" t="s">
        <v>250</v>
      </c>
      <c r="P39" t="s">
        <v>250</v>
      </c>
      <c r="Q39" t="s">
        <v>246</v>
      </c>
    </row>
    <row r="40">
      <c r="A40" t="s">
        <v>26</v>
      </c>
      <c r="B40" t="s">
        <v>308</v>
      </c>
      <c r="C40" t="s">
        <v>310</v>
      </c>
      <c r="D40">
        <v>1.0</v>
      </c>
      <c r="E40" t="s">
        <v>317</v>
      </c>
      <c r="F40">
        <v>15.0</v>
      </c>
      <c r="G40">
        <v>4.0</v>
      </c>
      <c r="H40">
        <v>0.286</v>
      </c>
      <c r="I40" t="s">
        <v>312</v>
      </c>
      <c r="J40" t="s">
        <v>314</v>
      </c>
      <c r="K40" t="s">
        <v>242</v>
      </c>
      <c r="L40" t="s">
        <v>243</v>
      </c>
      <c r="M40">
        <v>1.0</v>
      </c>
      <c r="N40" t="s">
        <v>244</v>
      </c>
      <c r="O40" t="s">
        <v>250</v>
      </c>
      <c r="P40" t="s">
        <v>250</v>
      </c>
      <c r="Q40" t="s">
        <v>246</v>
      </c>
    </row>
    <row r="41">
      <c r="A41" t="s">
        <v>318</v>
      </c>
      <c r="B41" t="s">
        <v>319</v>
      </c>
      <c r="C41" t="s">
        <v>321</v>
      </c>
      <c r="D41">
        <v>1.0</v>
      </c>
      <c r="E41" t="s">
        <v>322</v>
      </c>
      <c r="F41">
        <v>45.0</v>
      </c>
      <c r="G41">
        <v>38.0</v>
      </c>
      <c r="H41">
        <v>0.37777</v>
      </c>
      <c r="I41" t="s">
        <v>239</v>
      </c>
      <c r="J41" t="s">
        <v>258</v>
      </c>
      <c r="K41" t="s">
        <v>259</v>
      </c>
      <c r="L41" t="s">
        <v>243</v>
      </c>
      <c r="M41">
        <v>1.0</v>
      </c>
      <c r="N41" t="s">
        <v>244</v>
      </c>
      <c r="O41" t="s">
        <v>245</v>
      </c>
      <c r="P41" t="s">
        <v>250</v>
      </c>
      <c r="Q41" t="s">
        <v>246</v>
      </c>
    </row>
    <row r="42">
      <c r="A42" t="s">
        <v>318</v>
      </c>
      <c r="B42" t="s">
        <v>319</v>
      </c>
      <c r="C42" t="s">
        <v>321</v>
      </c>
      <c r="D42">
        <v>1.0</v>
      </c>
      <c r="E42" t="s">
        <v>323</v>
      </c>
      <c r="F42">
        <v>45.0</v>
      </c>
      <c r="G42">
        <v>36.0</v>
      </c>
      <c r="H42">
        <v>0.3555</v>
      </c>
      <c r="I42" t="s">
        <v>239</v>
      </c>
      <c r="J42" t="s">
        <v>258</v>
      </c>
      <c r="K42" t="s">
        <v>259</v>
      </c>
      <c r="L42" t="s">
        <v>243</v>
      </c>
      <c r="M42">
        <v>1.0</v>
      </c>
      <c r="N42" t="s">
        <v>244</v>
      </c>
      <c r="O42" t="s">
        <v>245</v>
      </c>
      <c r="P42" t="s">
        <v>250</v>
      </c>
      <c r="Q42" t="s">
        <v>246</v>
      </c>
    </row>
    <row r="43">
      <c r="A43" t="s">
        <v>318</v>
      </c>
      <c r="B43" t="s">
        <v>319</v>
      </c>
      <c r="C43" t="s">
        <v>321</v>
      </c>
      <c r="D43">
        <v>2.0</v>
      </c>
      <c r="E43" t="s">
        <v>322</v>
      </c>
      <c r="F43">
        <v>29.0</v>
      </c>
      <c r="G43">
        <v>29.0</v>
      </c>
      <c r="H43">
        <v>0.659</v>
      </c>
      <c r="I43" t="s">
        <v>239</v>
      </c>
      <c r="J43" t="s">
        <v>258</v>
      </c>
      <c r="K43" t="s">
        <v>259</v>
      </c>
      <c r="L43" t="s">
        <v>243</v>
      </c>
      <c r="M43">
        <v>1.0</v>
      </c>
      <c r="N43" t="s">
        <v>244</v>
      </c>
      <c r="O43" t="s">
        <v>245</v>
      </c>
      <c r="P43" t="s">
        <v>250</v>
      </c>
      <c r="Q43" t="s">
        <v>246</v>
      </c>
    </row>
    <row r="44">
      <c r="A44" t="s">
        <v>318</v>
      </c>
      <c r="B44" t="s">
        <v>319</v>
      </c>
      <c r="C44" t="s">
        <v>321</v>
      </c>
      <c r="D44">
        <v>2.0</v>
      </c>
      <c r="E44" t="s">
        <v>323</v>
      </c>
      <c r="F44">
        <v>28.0</v>
      </c>
      <c r="G44">
        <v>25.0</v>
      </c>
      <c r="H44">
        <v>0.54</v>
      </c>
      <c r="I44" t="s">
        <v>239</v>
      </c>
      <c r="J44" t="s">
        <v>258</v>
      </c>
      <c r="K44" t="s">
        <v>259</v>
      </c>
      <c r="L44" t="s">
        <v>243</v>
      </c>
      <c r="M44">
        <v>1.0</v>
      </c>
      <c r="N44" t="s">
        <v>244</v>
      </c>
      <c r="O44" t="s">
        <v>245</v>
      </c>
      <c r="P44" t="s">
        <v>250</v>
      </c>
      <c r="Q44" t="s">
        <v>246</v>
      </c>
    </row>
    <row r="45">
      <c r="A45" t="s">
        <v>318</v>
      </c>
      <c r="B45" t="s">
        <v>319</v>
      </c>
      <c r="C45" t="s">
        <v>321</v>
      </c>
      <c r="D45">
        <v>3.0</v>
      </c>
      <c r="E45" t="s">
        <v>322</v>
      </c>
      <c r="F45">
        <v>92.0</v>
      </c>
      <c r="G45">
        <v>90.0</v>
      </c>
      <c r="H45">
        <v>0.481</v>
      </c>
      <c r="I45" t="s">
        <v>239</v>
      </c>
      <c r="J45" t="s">
        <v>258</v>
      </c>
      <c r="K45" t="s">
        <v>259</v>
      </c>
      <c r="L45" t="s">
        <v>243</v>
      </c>
      <c r="M45">
        <v>1.0</v>
      </c>
      <c r="N45" t="s">
        <v>324</v>
      </c>
      <c r="O45" t="s">
        <v>245</v>
      </c>
      <c r="P45" t="s">
        <v>250</v>
      </c>
      <c r="Q45" t="s">
        <v>246</v>
      </c>
    </row>
    <row r="46">
      <c r="A46" t="s">
        <v>318</v>
      </c>
      <c r="B46" t="s">
        <v>319</v>
      </c>
      <c r="C46" t="s">
        <v>321</v>
      </c>
      <c r="D46">
        <v>3.0</v>
      </c>
      <c r="E46" t="s">
        <v>323</v>
      </c>
      <c r="F46">
        <v>60.0</v>
      </c>
      <c r="G46">
        <v>60.0</v>
      </c>
      <c r="H46">
        <v>0.53888</v>
      </c>
      <c r="I46" t="s">
        <v>239</v>
      </c>
      <c r="J46" t="s">
        <v>258</v>
      </c>
      <c r="K46" t="s">
        <v>259</v>
      </c>
      <c r="L46" t="s">
        <v>243</v>
      </c>
      <c r="M46">
        <v>1.0</v>
      </c>
      <c r="N46" t="s">
        <v>324</v>
      </c>
      <c r="O46" t="s">
        <v>245</v>
      </c>
      <c r="P46" t="s">
        <v>250</v>
      </c>
      <c r="Q46" t="s">
        <v>246</v>
      </c>
    </row>
    <row r="47">
      <c r="A47" t="s">
        <v>77</v>
      </c>
      <c r="B47" t="s">
        <v>325</v>
      </c>
      <c r="C47" t="s">
        <v>327</v>
      </c>
      <c r="D47">
        <v>1.0</v>
      </c>
      <c r="E47" t="s">
        <v>329</v>
      </c>
      <c r="F47">
        <v>54.0</v>
      </c>
      <c r="G47">
        <v>39.0</v>
      </c>
      <c r="I47" t="s">
        <v>239</v>
      </c>
      <c r="J47" t="s">
        <v>258</v>
      </c>
      <c r="K47" t="s">
        <v>259</v>
      </c>
      <c r="L47" t="s">
        <v>243</v>
      </c>
      <c r="M47">
        <v>1.0</v>
      </c>
      <c r="N47" t="s">
        <v>244</v>
      </c>
      <c r="O47" t="s">
        <v>250</v>
      </c>
      <c r="P47" t="s">
        <v>250</v>
      </c>
      <c r="Q47" t="s">
        <v>246</v>
      </c>
    </row>
    <row r="48">
      <c r="A48" t="s">
        <v>77</v>
      </c>
      <c r="B48" t="s">
        <v>325</v>
      </c>
      <c r="C48" t="s">
        <v>327</v>
      </c>
      <c r="D48">
        <v>1.0</v>
      </c>
      <c r="E48" t="s">
        <v>330</v>
      </c>
      <c r="F48">
        <v>54.0</v>
      </c>
      <c r="G48">
        <v>15.0</v>
      </c>
      <c r="I48" t="s">
        <v>239</v>
      </c>
      <c r="J48" t="s">
        <v>258</v>
      </c>
      <c r="K48" t="s">
        <v>259</v>
      </c>
      <c r="L48" t="s">
        <v>243</v>
      </c>
      <c r="M48">
        <v>1.0</v>
      </c>
      <c r="N48" t="s">
        <v>244</v>
      </c>
      <c r="O48" t="s">
        <v>250</v>
      </c>
      <c r="P48" t="s">
        <v>250</v>
      </c>
      <c r="Q48" t="s">
        <v>246</v>
      </c>
    </row>
    <row r="49">
      <c r="A49" t="s">
        <v>77</v>
      </c>
      <c r="B49" t="s">
        <v>325</v>
      </c>
      <c r="C49" t="s">
        <v>327</v>
      </c>
      <c r="D49">
        <v>2.0</v>
      </c>
      <c r="E49" t="s">
        <v>329</v>
      </c>
      <c r="F49">
        <v>24.0</v>
      </c>
      <c r="G49">
        <v>21.0</v>
      </c>
      <c r="I49" t="s">
        <v>239</v>
      </c>
      <c r="J49" t="s">
        <v>258</v>
      </c>
      <c r="K49" t="s">
        <v>259</v>
      </c>
      <c r="L49" t="s">
        <v>243</v>
      </c>
      <c r="M49">
        <v>1.0</v>
      </c>
      <c r="N49" t="s">
        <v>244</v>
      </c>
      <c r="O49" t="s">
        <v>250</v>
      </c>
      <c r="P49" t="s">
        <v>250</v>
      </c>
      <c r="Q49" t="s">
        <v>246</v>
      </c>
    </row>
    <row r="50">
      <c r="A50" t="s">
        <v>77</v>
      </c>
      <c r="B50" t="s">
        <v>325</v>
      </c>
      <c r="C50" t="s">
        <v>327</v>
      </c>
      <c r="D50">
        <v>2.0</v>
      </c>
      <c r="E50" t="s">
        <v>330</v>
      </c>
      <c r="F50">
        <v>24.0</v>
      </c>
      <c r="G50">
        <v>13.0</v>
      </c>
      <c r="I50" t="s">
        <v>239</v>
      </c>
      <c r="J50" t="s">
        <v>258</v>
      </c>
      <c r="K50" t="s">
        <v>259</v>
      </c>
      <c r="L50" t="s">
        <v>243</v>
      </c>
      <c r="M50">
        <v>1.0</v>
      </c>
      <c r="N50" t="s">
        <v>244</v>
      </c>
      <c r="O50" t="s">
        <v>250</v>
      </c>
      <c r="P50" t="s">
        <v>250</v>
      </c>
      <c r="Q50" t="s">
        <v>246</v>
      </c>
    </row>
    <row r="51">
      <c r="A51" t="s">
        <v>77</v>
      </c>
      <c r="B51" t="s">
        <v>331</v>
      </c>
      <c r="C51" t="s">
        <v>333</v>
      </c>
      <c r="D51">
        <v>1.0</v>
      </c>
      <c r="E51" t="s">
        <v>335</v>
      </c>
      <c r="F51">
        <v>18.0</v>
      </c>
      <c r="G51">
        <v>15.0</v>
      </c>
      <c r="I51" t="s">
        <v>239</v>
      </c>
      <c r="J51" t="s">
        <v>258</v>
      </c>
      <c r="K51" t="s">
        <v>259</v>
      </c>
      <c r="L51" t="s">
        <v>243</v>
      </c>
      <c r="M51">
        <v>1.0</v>
      </c>
      <c r="N51" t="s">
        <v>336</v>
      </c>
      <c r="O51" t="s">
        <v>250</v>
      </c>
      <c r="P51" t="s">
        <v>245</v>
      </c>
      <c r="Q51" t="s">
        <v>246</v>
      </c>
    </row>
    <row r="52">
      <c r="A52" t="s">
        <v>77</v>
      </c>
      <c r="B52" t="s">
        <v>331</v>
      </c>
      <c r="C52" t="s">
        <v>333</v>
      </c>
      <c r="D52">
        <v>2.0</v>
      </c>
      <c r="E52" t="s">
        <v>337</v>
      </c>
      <c r="F52">
        <v>22.0</v>
      </c>
      <c r="G52">
        <v>6.0</v>
      </c>
      <c r="I52" t="s">
        <v>239</v>
      </c>
      <c r="J52" t="s">
        <v>258</v>
      </c>
      <c r="K52" t="s">
        <v>259</v>
      </c>
      <c r="L52" t="s">
        <v>243</v>
      </c>
      <c r="M52">
        <v>1.0</v>
      </c>
      <c r="N52" t="s">
        <v>336</v>
      </c>
      <c r="O52" t="s">
        <v>250</v>
      </c>
      <c r="P52" t="s">
        <v>245</v>
      </c>
      <c r="Q52" t="s">
        <v>246</v>
      </c>
    </row>
    <row r="53">
      <c r="A53" t="s">
        <v>77</v>
      </c>
      <c r="B53" t="s">
        <v>331</v>
      </c>
      <c r="C53" t="s">
        <v>333</v>
      </c>
      <c r="D53">
        <v>2.0</v>
      </c>
      <c r="E53" t="s">
        <v>338</v>
      </c>
      <c r="F53">
        <v>22.0</v>
      </c>
      <c r="G53">
        <v>18.0</v>
      </c>
      <c r="I53" t="s">
        <v>239</v>
      </c>
      <c r="J53" t="s">
        <v>258</v>
      </c>
      <c r="K53" t="s">
        <v>259</v>
      </c>
      <c r="L53" t="s">
        <v>243</v>
      </c>
      <c r="M53">
        <v>1.0</v>
      </c>
      <c r="N53" t="s">
        <v>336</v>
      </c>
      <c r="O53" t="s">
        <v>250</v>
      </c>
      <c r="P53" t="s">
        <v>245</v>
      </c>
      <c r="Q53" t="s">
        <v>246</v>
      </c>
    </row>
    <row r="54">
      <c r="A54" t="s">
        <v>77</v>
      </c>
      <c r="B54" t="s">
        <v>331</v>
      </c>
      <c r="C54" t="s">
        <v>333</v>
      </c>
      <c r="D54">
        <v>2.0</v>
      </c>
      <c r="E54" t="s">
        <v>339</v>
      </c>
      <c r="F54">
        <v>22.0</v>
      </c>
      <c r="G54">
        <v>13.0</v>
      </c>
      <c r="I54" t="s">
        <v>239</v>
      </c>
      <c r="J54" t="s">
        <v>258</v>
      </c>
      <c r="K54" t="s">
        <v>259</v>
      </c>
      <c r="L54" t="s">
        <v>243</v>
      </c>
      <c r="M54">
        <v>1.0</v>
      </c>
      <c r="N54" t="s">
        <v>336</v>
      </c>
      <c r="O54" t="s">
        <v>250</v>
      </c>
      <c r="P54" t="s">
        <v>245</v>
      </c>
      <c r="Q54" t="s">
        <v>246</v>
      </c>
    </row>
    <row r="55">
      <c r="A55" t="s">
        <v>77</v>
      </c>
      <c r="B55" t="s">
        <v>331</v>
      </c>
      <c r="C55" t="s">
        <v>333</v>
      </c>
      <c r="D55">
        <v>2.0</v>
      </c>
      <c r="E55" t="s">
        <v>340</v>
      </c>
      <c r="F55">
        <v>24.0</v>
      </c>
      <c r="G55">
        <v>21.0</v>
      </c>
      <c r="I55" t="s">
        <v>239</v>
      </c>
      <c r="J55" t="s">
        <v>258</v>
      </c>
      <c r="K55" t="s">
        <v>259</v>
      </c>
      <c r="L55" t="s">
        <v>243</v>
      </c>
      <c r="M55">
        <v>1.0</v>
      </c>
      <c r="N55" t="s">
        <v>336</v>
      </c>
      <c r="O55" t="s">
        <v>250</v>
      </c>
      <c r="P55" t="s">
        <v>245</v>
      </c>
      <c r="Q55" t="s">
        <v>246</v>
      </c>
    </row>
    <row r="56">
      <c r="A56" t="s">
        <v>77</v>
      </c>
      <c r="B56" t="s">
        <v>331</v>
      </c>
      <c r="C56" t="s">
        <v>333</v>
      </c>
      <c r="D56">
        <v>4.0</v>
      </c>
      <c r="E56" t="s">
        <v>341</v>
      </c>
      <c r="F56">
        <v>23.0</v>
      </c>
      <c r="G56">
        <v>3.0</v>
      </c>
      <c r="I56" t="s">
        <v>239</v>
      </c>
      <c r="J56" t="s">
        <v>258</v>
      </c>
      <c r="K56" t="s">
        <v>259</v>
      </c>
      <c r="L56" t="s">
        <v>243</v>
      </c>
      <c r="M56">
        <v>1.0</v>
      </c>
      <c r="N56" t="s">
        <v>336</v>
      </c>
      <c r="O56" t="s">
        <v>250</v>
      </c>
      <c r="P56" t="s">
        <v>245</v>
      </c>
      <c r="Q56" t="s">
        <v>246</v>
      </c>
    </row>
    <row r="57">
      <c r="A57" t="s">
        <v>77</v>
      </c>
      <c r="B57" t="s">
        <v>331</v>
      </c>
      <c r="C57" t="s">
        <v>333</v>
      </c>
      <c r="D57">
        <v>4.0</v>
      </c>
      <c r="E57" t="s">
        <v>342</v>
      </c>
      <c r="F57">
        <v>25.0</v>
      </c>
      <c r="G57">
        <v>5.0</v>
      </c>
      <c r="I57" t="s">
        <v>239</v>
      </c>
      <c r="J57" t="s">
        <v>258</v>
      </c>
      <c r="K57" t="s">
        <v>259</v>
      </c>
      <c r="L57" t="s">
        <v>243</v>
      </c>
      <c r="M57">
        <v>1.0</v>
      </c>
      <c r="N57" t="s">
        <v>336</v>
      </c>
      <c r="O57" t="s">
        <v>250</v>
      </c>
      <c r="P57" t="s">
        <v>245</v>
      </c>
      <c r="Q57" t="s">
        <v>246</v>
      </c>
    </row>
    <row r="58">
      <c r="A58" t="s">
        <v>77</v>
      </c>
      <c r="B58" t="s">
        <v>331</v>
      </c>
      <c r="C58" t="s">
        <v>333</v>
      </c>
      <c r="D58">
        <v>4.0</v>
      </c>
      <c r="E58" t="s">
        <v>343</v>
      </c>
      <c r="F58">
        <v>25.0</v>
      </c>
      <c r="G58">
        <v>4.0</v>
      </c>
      <c r="I58" t="s">
        <v>239</v>
      </c>
      <c r="J58" t="s">
        <v>258</v>
      </c>
      <c r="K58" t="s">
        <v>259</v>
      </c>
      <c r="L58" t="s">
        <v>243</v>
      </c>
      <c r="M58">
        <v>1.0</v>
      </c>
      <c r="N58" t="s">
        <v>336</v>
      </c>
      <c r="O58" t="s">
        <v>250</v>
      </c>
      <c r="P58" t="s">
        <v>245</v>
      </c>
      <c r="Q58" t="s">
        <v>246</v>
      </c>
    </row>
    <row r="59">
      <c r="A59" t="s">
        <v>77</v>
      </c>
      <c r="B59" t="s">
        <v>331</v>
      </c>
      <c r="C59" t="s">
        <v>333</v>
      </c>
      <c r="D59">
        <v>4.0</v>
      </c>
      <c r="E59" t="s">
        <v>344</v>
      </c>
      <c r="F59">
        <v>24.0</v>
      </c>
      <c r="G59">
        <v>16.0</v>
      </c>
      <c r="I59" t="s">
        <v>239</v>
      </c>
      <c r="J59" t="s">
        <v>258</v>
      </c>
      <c r="K59" t="s">
        <v>259</v>
      </c>
      <c r="L59" t="s">
        <v>243</v>
      </c>
      <c r="M59">
        <v>1.0</v>
      </c>
      <c r="N59" t="s">
        <v>336</v>
      </c>
      <c r="O59" t="s">
        <v>250</v>
      </c>
      <c r="P59" t="s">
        <v>245</v>
      </c>
      <c r="Q59" t="s">
        <v>246</v>
      </c>
    </row>
    <row r="60">
      <c r="A60" t="s">
        <v>77</v>
      </c>
      <c r="B60" t="s">
        <v>345</v>
      </c>
      <c r="C60" t="s">
        <v>347</v>
      </c>
      <c r="D60">
        <v>2.0</v>
      </c>
      <c r="E60" t="s">
        <v>349</v>
      </c>
      <c r="F60">
        <v>76.0</v>
      </c>
      <c r="G60">
        <v>13.0</v>
      </c>
      <c r="I60" t="s">
        <v>239</v>
      </c>
      <c r="J60" t="s">
        <v>258</v>
      </c>
      <c r="K60" t="s">
        <v>259</v>
      </c>
      <c r="L60" t="s">
        <v>243</v>
      </c>
      <c r="M60">
        <v>1.0</v>
      </c>
      <c r="N60" t="s">
        <v>336</v>
      </c>
      <c r="O60" t="s">
        <v>250</v>
      </c>
      <c r="P60" t="s">
        <v>250</v>
      </c>
      <c r="Q60" t="s">
        <v>295</v>
      </c>
    </row>
    <row r="61">
      <c r="A61" t="s">
        <v>77</v>
      </c>
      <c r="B61" t="s">
        <v>345</v>
      </c>
      <c r="C61" t="s">
        <v>347</v>
      </c>
      <c r="D61">
        <v>3.0</v>
      </c>
      <c r="E61" t="s">
        <v>351</v>
      </c>
      <c r="F61">
        <v>80.0</v>
      </c>
      <c r="G61">
        <v>64.0</v>
      </c>
      <c r="I61" t="s">
        <v>239</v>
      </c>
      <c r="J61" t="s">
        <v>258</v>
      </c>
      <c r="K61" t="s">
        <v>259</v>
      </c>
      <c r="L61" t="s">
        <v>243</v>
      </c>
      <c r="M61">
        <v>1.0</v>
      </c>
      <c r="N61" t="s">
        <v>336</v>
      </c>
      <c r="O61" t="s">
        <v>250</v>
      </c>
      <c r="P61" t="s">
        <v>250</v>
      </c>
      <c r="Q61" t="s">
        <v>246</v>
      </c>
    </row>
    <row r="62">
      <c r="A62" t="s">
        <v>86</v>
      </c>
      <c r="B62" t="s">
        <v>352</v>
      </c>
      <c r="C62" t="s">
        <v>354</v>
      </c>
      <c r="D62">
        <v>1.0</v>
      </c>
      <c r="E62" t="s">
        <v>356</v>
      </c>
      <c r="F62">
        <v>48.0</v>
      </c>
      <c r="G62">
        <v>39.0</v>
      </c>
      <c r="I62" t="s">
        <v>357</v>
      </c>
      <c r="J62" t="s">
        <v>258</v>
      </c>
      <c r="K62" t="s">
        <v>259</v>
      </c>
      <c r="L62" t="s">
        <v>243</v>
      </c>
      <c r="M62">
        <v>1.0</v>
      </c>
      <c r="N62" t="s">
        <v>244</v>
      </c>
      <c r="O62" t="s">
        <v>245</v>
      </c>
      <c r="P62" t="s">
        <v>245</v>
      </c>
      <c r="Q62" t="s">
        <v>295</v>
      </c>
    </row>
    <row r="63">
      <c r="A63" t="s">
        <v>86</v>
      </c>
      <c r="B63" t="s">
        <v>352</v>
      </c>
      <c r="C63" t="s">
        <v>354</v>
      </c>
      <c r="D63">
        <v>2.0</v>
      </c>
      <c r="E63" t="s">
        <v>358</v>
      </c>
      <c r="F63">
        <v>48.0</v>
      </c>
      <c r="G63">
        <v>23.0</v>
      </c>
      <c r="I63" t="s">
        <v>357</v>
      </c>
      <c r="J63" t="s">
        <v>258</v>
      </c>
      <c r="K63" t="s">
        <v>259</v>
      </c>
      <c r="L63" t="s">
        <v>243</v>
      </c>
      <c r="M63">
        <v>1.0</v>
      </c>
      <c r="N63" t="s">
        <v>244</v>
      </c>
      <c r="O63" t="s">
        <v>245</v>
      </c>
      <c r="P63" t="s">
        <v>245</v>
      </c>
      <c r="Q63" t="s">
        <v>295</v>
      </c>
    </row>
    <row r="64">
      <c r="A64" t="s">
        <v>86</v>
      </c>
      <c r="B64" t="s">
        <v>352</v>
      </c>
      <c r="C64" t="s">
        <v>354</v>
      </c>
      <c r="D64">
        <v>3.0</v>
      </c>
      <c r="E64" t="s">
        <v>359</v>
      </c>
      <c r="F64">
        <v>48.0</v>
      </c>
      <c r="G64">
        <v>43.0</v>
      </c>
      <c r="I64" t="s">
        <v>357</v>
      </c>
      <c r="J64" t="s">
        <v>258</v>
      </c>
      <c r="K64" t="s">
        <v>259</v>
      </c>
      <c r="L64" t="s">
        <v>243</v>
      </c>
      <c r="M64">
        <v>1.0</v>
      </c>
      <c r="N64" t="s">
        <v>244</v>
      </c>
      <c r="O64" t="s">
        <v>245</v>
      </c>
      <c r="P64" t="s">
        <v>245</v>
      </c>
      <c r="Q64" t="s">
        <v>295</v>
      </c>
    </row>
    <row r="65">
      <c r="A65" t="s">
        <v>86</v>
      </c>
      <c r="B65" t="s">
        <v>360</v>
      </c>
      <c r="C65" t="s">
        <v>362</v>
      </c>
      <c r="D65">
        <v>1.0</v>
      </c>
      <c r="E65" t="s">
        <v>364</v>
      </c>
      <c r="F65">
        <v>54.0</v>
      </c>
      <c r="G65">
        <v>49.0</v>
      </c>
      <c r="I65" t="s">
        <v>357</v>
      </c>
      <c r="J65" t="s">
        <v>280</v>
      </c>
      <c r="K65" t="s">
        <v>259</v>
      </c>
      <c r="L65" t="s">
        <v>243</v>
      </c>
      <c r="M65">
        <v>1.0</v>
      </c>
      <c r="N65" t="s">
        <v>244</v>
      </c>
      <c r="O65" t="s">
        <v>245</v>
      </c>
      <c r="P65" t="s">
        <v>245</v>
      </c>
      <c r="Q65" t="s">
        <v>295</v>
      </c>
    </row>
    <row r="66">
      <c r="A66" t="s">
        <v>86</v>
      </c>
      <c r="B66" t="s">
        <v>360</v>
      </c>
      <c r="C66" t="s">
        <v>362</v>
      </c>
      <c r="D66">
        <v>1.0</v>
      </c>
      <c r="E66" t="s">
        <v>365</v>
      </c>
      <c r="F66">
        <v>54.0</v>
      </c>
      <c r="G66">
        <v>32.0</v>
      </c>
      <c r="I66" t="s">
        <v>357</v>
      </c>
      <c r="J66" t="s">
        <v>280</v>
      </c>
      <c r="K66" t="s">
        <v>259</v>
      </c>
      <c r="L66" t="s">
        <v>243</v>
      </c>
      <c r="M66">
        <v>1.0</v>
      </c>
      <c r="N66" t="s">
        <v>244</v>
      </c>
      <c r="O66" t="s">
        <v>245</v>
      </c>
      <c r="P66" t="s">
        <v>245</v>
      </c>
      <c r="Q66" t="s">
        <v>295</v>
      </c>
    </row>
    <row r="67">
      <c r="A67" t="s">
        <v>86</v>
      </c>
      <c r="B67" t="s">
        <v>360</v>
      </c>
      <c r="C67" t="s">
        <v>362</v>
      </c>
      <c r="D67">
        <v>1.0</v>
      </c>
      <c r="E67" t="s">
        <v>366</v>
      </c>
      <c r="F67">
        <v>54.0</v>
      </c>
      <c r="G67">
        <v>41.0</v>
      </c>
      <c r="I67" t="s">
        <v>357</v>
      </c>
      <c r="J67" t="s">
        <v>280</v>
      </c>
      <c r="K67" t="s">
        <v>259</v>
      </c>
      <c r="L67" t="s">
        <v>243</v>
      </c>
      <c r="M67">
        <v>1.0</v>
      </c>
      <c r="N67" t="s">
        <v>244</v>
      </c>
      <c r="O67" t="s">
        <v>245</v>
      </c>
      <c r="P67" t="s">
        <v>245</v>
      </c>
      <c r="Q67" t="s">
        <v>295</v>
      </c>
    </row>
    <row r="68">
      <c r="A68" t="s">
        <v>86</v>
      </c>
      <c r="B68" t="s">
        <v>360</v>
      </c>
      <c r="C68" t="s">
        <v>362</v>
      </c>
      <c r="D68">
        <v>1.0</v>
      </c>
      <c r="E68" t="s">
        <v>367</v>
      </c>
      <c r="F68">
        <v>61.0</v>
      </c>
      <c r="G68">
        <v>40.0</v>
      </c>
      <c r="I68" t="s">
        <v>357</v>
      </c>
      <c r="J68" t="s">
        <v>280</v>
      </c>
      <c r="K68" t="s">
        <v>259</v>
      </c>
      <c r="L68" t="s">
        <v>243</v>
      </c>
      <c r="M68">
        <v>1.0</v>
      </c>
      <c r="N68" t="s">
        <v>244</v>
      </c>
      <c r="O68" t="s">
        <v>245</v>
      </c>
      <c r="P68" t="s">
        <v>245</v>
      </c>
      <c r="Q68" t="s">
        <v>295</v>
      </c>
    </row>
    <row r="69">
      <c r="A69" t="s">
        <v>86</v>
      </c>
      <c r="B69" t="s">
        <v>360</v>
      </c>
      <c r="C69" t="s">
        <v>362</v>
      </c>
      <c r="D69">
        <v>2.0</v>
      </c>
      <c r="E69" t="s">
        <v>369</v>
      </c>
      <c r="F69">
        <v>98.0</v>
      </c>
      <c r="G69">
        <v>70.0</v>
      </c>
      <c r="I69" t="s">
        <v>357</v>
      </c>
      <c r="J69" t="s">
        <v>280</v>
      </c>
      <c r="K69" t="s">
        <v>259</v>
      </c>
      <c r="L69" t="s">
        <v>243</v>
      </c>
      <c r="M69">
        <v>1.0</v>
      </c>
      <c r="N69" t="s">
        <v>244</v>
      </c>
      <c r="O69" t="s">
        <v>245</v>
      </c>
      <c r="P69" t="s">
        <v>245</v>
      </c>
      <c r="Q69" t="s">
        <v>295</v>
      </c>
    </row>
    <row r="70">
      <c r="A70" t="s">
        <v>86</v>
      </c>
      <c r="B70" t="s">
        <v>360</v>
      </c>
      <c r="C70" t="s">
        <v>362</v>
      </c>
      <c r="D70">
        <v>2.0</v>
      </c>
      <c r="E70" t="s">
        <v>370</v>
      </c>
      <c r="F70">
        <v>98.0</v>
      </c>
      <c r="G70">
        <v>65.0</v>
      </c>
      <c r="I70" t="s">
        <v>357</v>
      </c>
      <c r="J70" t="s">
        <v>280</v>
      </c>
      <c r="K70" t="s">
        <v>259</v>
      </c>
      <c r="L70" t="s">
        <v>243</v>
      </c>
      <c r="M70">
        <v>1.0</v>
      </c>
      <c r="N70" t="s">
        <v>244</v>
      </c>
      <c r="O70" t="s">
        <v>245</v>
      </c>
      <c r="P70" t="s">
        <v>245</v>
      </c>
      <c r="Q70" t="s">
        <v>295</v>
      </c>
    </row>
    <row r="71">
      <c r="A71" t="s">
        <v>86</v>
      </c>
      <c r="B71" t="s">
        <v>360</v>
      </c>
      <c r="C71" t="s">
        <v>362</v>
      </c>
      <c r="D71">
        <v>2.0</v>
      </c>
      <c r="E71" t="s">
        <v>371</v>
      </c>
      <c r="F71">
        <v>98.0</v>
      </c>
      <c r="G71">
        <v>34.0</v>
      </c>
      <c r="I71" t="s">
        <v>357</v>
      </c>
      <c r="J71" t="s">
        <v>280</v>
      </c>
      <c r="K71" t="s">
        <v>259</v>
      </c>
      <c r="L71" t="s">
        <v>243</v>
      </c>
      <c r="M71">
        <v>1.0</v>
      </c>
      <c r="N71" t="s">
        <v>244</v>
      </c>
      <c r="O71" t="s">
        <v>245</v>
      </c>
      <c r="P71" t="s">
        <v>245</v>
      </c>
      <c r="Q71" t="s">
        <v>295</v>
      </c>
    </row>
    <row r="72">
      <c r="A72" t="s">
        <v>86</v>
      </c>
      <c r="B72" t="s">
        <v>360</v>
      </c>
      <c r="C72" t="s">
        <v>362</v>
      </c>
      <c r="D72">
        <v>2.0</v>
      </c>
      <c r="E72" t="s">
        <v>372</v>
      </c>
      <c r="F72">
        <v>98.0</v>
      </c>
      <c r="G72">
        <v>56.0</v>
      </c>
      <c r="I72" t="s">
        <v>357</v>
      </c>
      <c r="J72" t="s">
        <v>280</v>
      </c>
      <c r="K72" t="s">
        <v>259</v>
      </c>
      <c r="L72" t="s">
        <v>243</v>
      </c>
      <c r="M72">
        <v>1.0</v>
      </c>
      <c r="N72" t="s">
        <v>244</v>
      </c>
      <c r="O72" t="s">
        <v>245</v>
      </c>
      <c r="P72" t="s">
        <v>245</v>
      </c>
      <c r="Q72" t="s">
        <v>295</v>
      </c>
    </row>
    <row r="73">
      <c r="A73" t="s">
        <v>86</v>
      </c>
      <c r="B73" t="s">
        <v>360</v>
      </c>
      <c r="C73" t="s">
        <v>362</v>
      </c>
      <c r="D73">
        <v>3.0</v>
      </c>
      <c r="E73" t="s">
        <v>369</v>
      </c>
      <c r="F73">
        <v>64.0</v>
      </c>
      <c r="G73">
        <v>24.0</v>
      </c>
      <c r="I73" t="s">
        <v>357</v>
      </c>
      <c r="J73" t="s">
        <v>280</v>
      </c>
      <c r="K73" t="s">
        <v>259</v>
      </c>
      <c r="L73" t="s">
        <v>243</v>
      </c>
      <c r="M73">
        <v>1.0</v>
      </c>
      <c r="N73" t="s">
        <v>244</v>
      </c>
      <c r="O73" t="s">
        <v>245</v>
      </c>
      <c r="P73" t="s">
        <v>245</v>
      </c>
      <c r="Q73" t="s">
        <v>246</v>
      </c>
    </row>
    <row r="74">
      <c r="A74" t="s">
        <v>86</v>
      </c>
      <c r="B74" t="s">
        <v>360</v>
      </c>
      <c r="C74" t="s">
        <v>362</v>
      </c>
      <c r="D74">
        <v>3.0</v>
      </c>
      <c r="E74" t="s">
        <v>370</v>
      </c>
      <c r="F74">
        <v>64.0</v>
      </c>
      <c r="G74">
        <v>18.0</v>
      </c>
      <c r="I74" t="s">
        <v>357</v>
      </c>
      <c r="J74" t="s">
        <v>280</v>
      </c>
      <c r="K74" t="s">
        <v>259</v>
      </c>
      <c r="L74" t="s">
        <v>243</v>
      </c>
      <c r="M74">
        <v>1.0</v>
      </c>
      <c r="N74" t="s">
        <v>244</v>
      </c>
      <c r="O74" t="s">
        <v>245</v>
      </c>
      <c r="P74" t="s">
        <v>245</v>
      </c>
      <c r="Q74" t="s">
        <v>246</v>
      </c>
    </row>
    <row r="75">
      <c r="A75" t="s">
        <v>86</v>
      </c>
      <c r="B75" t="s">
        <v>360</v>
      </c>
      <c r="C75" t="s">
        <v>362</v>
      </c>
      <c r="D75">
        <v>3.0</v>
      </c>
      <c r="E75" t="s">
        <v>371</v>
      </c>
      <c r="F75">
        <v>64.0</v>
      </c>
      <c r="G75">
        <v>7.0</v>
      </c>
      <c r="I75" t="s">
        <v>357</v>
      </c>
      <c r="J75" t="s">
        <v>280</v>
      </c>
      <c r="K75" t="s">
        <v>259</v>
      </c>
      <c r="L75" t="s">
        <v>243</v>
      </c>
      <c r="M75">
        <v>1.0</v>
      </c>
      <c r="N75" t="s">
        <v>244</v>
      </c>
      <c r="O75" t="s">
        <v>245</v>
      </c>
      <c r="P75" t="s">
        <v>245</v>
      </c>
      <c r="Q75" t="s">
        <v>246</v>
      </c>
    </row>
    <row r="76">
      <c r="A76" t="s">
        <v>86</v>
      </c>
      <c r="B76" t="s">
        <v>360</v>
      </c>
      <c r="C76" t="s">
        <v>362</v>
      </c>
      <c r="D76">
        <v>3.0</v>
      </c>
      <c r="E76" t="s">
        <v>372</v>
      </c>
      <c r="F76">
        <v>64.0</v>
      </c>
      <c r="G76">
        <v>14.0</v>
      </c>
      <c r="I76" t="s">
        <v>357</v>
      </c>
      <c r="J76" t="s">
        <v>280</v>
      </c>
      <c r="K76" t="s">
        <v>259</v>
      </c>
      <c r="L76" t="s">
        <v>243</v>
      </c>
      <c r="M76">
        <v>1.0</v>
      </c>
      <c r="N76" t="s">
        <v>244</v>
      </c>
      <c r="O76" t="s">
        <v>245</v>
      </c>
      <c r="P76" t="s">
        <v>245</v>
      </c>
      <c r="Q76" t="s">
        <v>246</v>
      </c>
    </row>
    <row r="77">
      <c r="A77" t="s">
        <v>86</v>
      </c>
      <c r="B77" t="s">
        <v>360</v>
      </c>
      <c r="C77" t="s">
        <v>362</v>
      </c>
      <c r="D77">
        <v>4.0</v>
      </c>
      <c r="E77" t="s">
        <v>369</v>
      </c>
      <c r="F77">
        <v>36.0</v>
      </c>
      <c r="G77">
        <v>29.0</v>
      </c>
      <c r="I77" t="s">
        <v>357</v>
      </c>
      <c r="J77" t="s">
        <v>280</v>
      </c>
      <c r="K77" t="s">
        <v>259</v>
      </c>
      <c r="L77" t="s">
        <v>243</v>
      </c>
      <c r="M77">
        <v>1.0</v>
      </c>
      <c r="N77" t="s">
        <v>244</v>
      </c>
      <c r="O77" t="s">
        <v>245</v>
      </c>
      <c r="P77" t="s">
        <v>245</v>
      </c>
      <c r="Q77" t="s">
        <v>246</v>
      </c>
    </row>
    <row r="78">
      <c r="A78" t="s">
        <v>86</v>
      </c>
      <c r="B78" t="s">
        <v>360</v>
      </c>
      <c r="C78" t="s">
        <v>362</v>
      </c>
      <c r="D78">
        <v>4.0</v>
      </c>
      <c r="E78" t="s">
        <v>370</v>
      </c>
      <c r="F78">
        <v>22.0</v>
      </c>
      <c r="G78">
        <v>14.0</v>
      </c>
      <c r="I78" t="s">
        <v>357</v>
      </c>
      <c r="J78" t="s">
        <v>280</v>
      </c>
      <c r="K78" t="s">
        <v>259</v>
      </c>
      <c r="L78" t="s">
        <v>243</v>
      </c>
      <c r="M78">
        <v>1.0</v>
      </c>
      <c r="N78" t="s">
        <v>244</v>
      </c>
      <c r="O78" t="s">
        <v>245</v>
      </c>
      <c r="P78" t="s">
        <v>245</v>
      </c>
      <c r="Q78" t="s">
        <v>246</v>
      </c>
    </row>
    <row r="79">
      <c r="A79" t="s">
        <v>86</v>
      </c>
      <c r="B79" t="s">
        <v>375</v>
      </c>
      <c r="C79" t="s">
        <v>377</v>
      </c>
      <c r="D79">
        <v>1.0</v>
      </c>
      <c r="E79" t="s">
        <v>379</v>
      </c>
      <c r="F79">
        <v>67.0</v>
      </c>
      <c r="G79">
        <v>33.0</v>
      </c>
      <c r="I79" t="s">
        <v>312</v>
      </c>
      <c r="J79" t="s">
        <v>241</v>
      </c>
      <c r="K79" t="s">
        <v>380</v>
      </c>
      <c r="L79" t="s">
        <v>243</v>
      </c>
      <c r="M79">
        <v>1.0</v>
      </c>
      <c r="N79" t="s">
        <v>244</v>
      </c>
      <c r="O79" t="s">
        <v>245</v>
      </c>
      <c r="P79" t="s">
        <v>250</v>
      </c>
      <c r="Q79" t="s">
        <v>246</v>
      </c>
    </row>
    <row r="80">
      <c r="A80" t="s">
        <v>86</v>
      </c>
      <c r="B80" t="s">
        <v>375</v>
      </c>
      <c r="C80" t="s">
        <v>377</v>
      </c>
      <c r="D80">
        <v>1.0</v>
      </c>
      <c r="E80" t="s">
        <v>381</v>
      </c>
      <c r="F80">
        <v>63.0</v>
      </c>
      <c r="G80">
        <v>27.0</v>
      </c>
      <c r="I80" t="s">
        <v>312</v>
      </c>
      <c r="J80" t="s">
        <v>241</v>
      </c>
      <c r="K80" t="s">
        <v>380</v>
      </c>
      <c r="L80" t="s">
        <v>243</v>
      </c>
      <c r="M80">
        <v>1.0</v>
      </c>
      <c r="N80" t="s">
        <v>244</v>
      </c>
      <c r="O80" t="s">
        <v>245</v>
      </c>
      <c r="P80" t="s">
        <v>250</v>
      </c>
      <c r="Q80" t="s">
        <v>246</v>
      </c>
    </row>
    <row r="81">
      <c r="A81" t="s">
        <v>86</v>
      </c>
      <c r="B81" t="s">
        <v>382</v>
      </c>
      <c r="C81" t="s">
        <v>384</v>
      </c>
      <c r="D81">
        <v>1.0</v>
      </c>
      <c r="E81" t="s">
        <v>386</v>
      </c>
      <c r="F81">
        <v>41.0</v>
      </c>
      <c r="G81">
        <v>34.0</v>
      </c>
      <c r="I81" t="s">
        <v>312</v>
      </c>
      <c r="J81" t="s">
        <v>280</v>
      </c>
      <c r="K81" t="s">
        <v>259</v>
      </c>
      <c r="L81" t="s">
        <v>243</v>
      </c>
      <c r="M81">
        <v>1.0</v>
      </c>
      <c r="N81" t="s">
        <v>244</v>
      </c>
      <c r="O81" t="s">
        <v>245</v>
      </c>
      <c r="P81" t="s">
        <v>245</v>
      </c>
      <c r="Q81" t="s">
        <v>246</v>
      </c>
    </row>
    <row r="82">
      <c r="A82" t="s">
        <v>86</v>
      </c>
      <c r="B82" t="s">
        <v>382</v>
      </c>
      <c r="C82" t="s">
        <v>384</v>
      </c>
      <c r="D82">
        <v>1.0</v>
      </c>
      <c r="E82" t="s">
        <v>387</v>
      </c>
      <c r="F82">
        <v>41.0</v>
      </c>
      <c r="G82">
        <v>35.0</v>
      </c>
      <c r="I82" t="s">
        <v>312</v>
      </c>
      <c r="J82" t="s">
        <v>280</v>
      </c>
      <c r="K82" t="s">
        <v>259</v>
      </c>
      <c r="L82" t="s">
        <v>243</v>
      </c>
      <c r="M82">
        <v>1.0</v>
      </c>
      <c r="N82" t="s">
        <v>244</v>
      </c>
      <c r="O82" t="s">
        <v>245</v>
      </c>
      <c r="P82" t="s">
        <v>245</v>
      </c>
      <c r="Q82" t="s">
        <v>246</v>
      </c>
    </row>
    <row r="83">
      <c r="A83" t="s">
        <v>86</v>
      </c>
      <c r="B83" t="s">
        <v>388</v>
      </c>
      <c r="C83" t="s">
        <v>390</v>
      </c>
      <c r="D83">
        <v>1.0</v>
      </c>
      <c r="F83">
        <v>40.0</v>
      </c>
      <c r="G83">
        <v>23.0</v>
      </c>
      <c r="I83" t="s">
        <v>239</v>
      </c>
      <c r="J83" t="s">
        <v>280</v>
      </c>
      <c r="K83" t="s">
        <v>259</v>
      </c>
      <c r="L83" t="s">
        <v>243</v>
      </c>
      <c r="M83">
        <v>1.0</v>
      </c>
      <c r="N83" t="s">
        <v>244</v>
      </c>
      <c r="O83" t="s">
        <v>245</v>
      </c>
      <c r="P83" t="s">
        <v>245</v>
      </c>
      <c r="Q83" t="s">
        <v>295</v>
      </c>
    </row>
    <row r="84">
      <c r="A84" t="s">
        <v>115</v>
      </c>
      <c r="B84" t="s">
        <v>392</v>
      </c>
      <c r="C84" t="s">
        <v>394</v>
      </c>
      <c r="D84">
        <v>1.0</v>
      </c>
      <c r="E84" t="s">
        <v>395</v>
      </c>
      <c r="F84">
        <v>20.0</v>
      </c>
      <c r="G84">
        <v>15.0</v>
      </c>
      <c r="I84" t="s">
        <v>312</v>
      </c>
      <c r="J84" t="s">
        <v>258</v>
      </c>
      <c r="K84" t="s">
        <v>259</v>
      </c>
      <c r="L84" t="s">
        <v>243</v>
      </c>
      <c r="M84">
        <v>1.0</v>
      </c>
      <c r="N84" t="s">
        <v>244</v>
      </c>
      <c r="O84" t="s">
        <v>250</v>
      </c>
      <c r="P84" t="s">
        <v>245</v>
      </c>
      <c r="Q84" t="s">
        <v>246</v>
      </c>
    </row>
    <row r="85">
      <c r="A85" t="s">
        <v>115</v>
      </c>
      <c r="B85" t="s">
        <v>392</v>
      </c>
      <c r="C85" t="s">
        <v>394</v>
      </c>
      <c r="D85">
        <v>1.0</v>
      </c>
      <c r="E85" t="s">
        <v>396</v>
      </c>
      <c r="F85">
        <v>40.0</v>
      </c>
      <c r="G85">
        <v>18.0</v>
      </c>
      <c r="I85" t="s">
        <v>312</v>
      </c>
      <c r="J85" t="s">
        <v>258</v>
      </c>
      <c r="K85" t="s">
        <v>259</v>
      </c>
      <c r="L85" t="s">
        <v>243</v>
      </c>
      <c r="M85">
        <v>1.0</v>
      </c>
      <c r="N85" t="s">
        <v>244</v>
      </c>
      <c r="O85" t="s">
        <v>250</v>
      </c>
      <c r="P85" t="s">
        <v>245</v>
      </c>
      <c r="Q85" t="s">
        <v>295</v>
      </c>
    </row>
    <row r="86">
      <c r="A86" t="s">
        <v>115</v>
      </c>
      <c r="B86" t="s">
        <v>392</v>
      </c>
      <c r="C86" t="s">
        <v>394</v>
      </c>
      <c r="D86">
        <v>1.0</v>
      </c>
      <c r="E86" t="s">
        <v>397</v>
      </c>
      <c r="F86">
        <v>320.0</v>
      </c>
      <c r="G86">
        <v>250.0</v>
      </c>
      <c r="I86" t="s">
        <v>312</v>
      </c>
      <c r="J86" t="s">
        <v>258</v>
      </c>
      <c r="K86" t="s">
        <v>259</v>
      </c>
      <c r="L86" t="s">
        <v>243</v>
      </c>
      <c r="M86">
        <v>1.0</v>
      </c>
      <c r="N86" t="s">
        <v>244</v>
      </c>
      <c r="O86" t="s">
        <v>250</v>
      </c>
      <c r="P86" t="s">
        <v>250</v>
      </c>
      <c r="Q86" t="s">
        <v>246</v>
      </c>
    </row>
    <row r="87">
      <c r="A87" t="s">
        <v>115</v>
      </c>
      <c r="B87" t="s">
        <v>392</v>
      </c>
      <c r="C87" t="s">
        <v>394</v>
      </c>
      <c r="D87">
        <v>1.0</v>
      </c>
      <c r="E87" t="s">
        <v>398</v>
      </c>
      <c r="F87">
        <v>640.0</v>
      </c>
      <c r="G87">
        <v>260.0</v>
      </c>
      <c r="I87" t="s">
        <v>312</v>
      </c>
      <c r="J87" t="s">
        <v>258</v>
      </c>
      <c r="K87" t="s">
        <v>259</v>
      </c>
      <c r="L87" t="s">
        <v>243</v>
      </c>
      <c r="M87">
        <v>1.0</v>
      </c>
      <c r="N87" t="s">
        <v>244</v>
      </c>
      <c r="O87" t="s">
        <v>250</v>
      </c>
      <c r="P87" t="s">
        <v>250</v>
      </c>
      <c r="Q87" t="s">
        <v>295</v>
      </c>
    </row>
    <row r="88">
      <c r="A88" t="s">
        <v>115</v>
      </c>
      <c r="B88" t="s">
        <v>392</v>
      </c>
      <c r="C88" t="s">
        <v>394</v>
      </c>
      <c r="D88">
        <v>2.0</v>
      </c>
      <c r="E88" t="s">
        <v>399</v>
      </c>
      <c r="F88">
        <v>120.0</v>
      </c>
      <c r="G88">
        <v>92.0</v>
      </c>
      <c r="I88" t="s">
        <v>312</v>
      </c>
      <c r="J88" t="s">
        <v>258</v>
      </c>
      <c r="K88" t="s">
        <v>259</v>
      </c>
      <c r="L88" t="s">
        <v>243</v>
      </c>
      <c r="M88">
        <v>1.0</v>
      </c>
      <c r="N88" t="s">
        <v>244</v>
      </c>
      <c r="O88" t="s">
        <v>250</v>
      </c>
      <c r="P88" t="s">
        <v>250</v>
      </c>
      <c r="Q88" t="s">
        <v>246</v>
      </c>
    </row>
    <row r="89">
      <c r="A89" t="s">
        <v>115</v>
      </c>
      <c r="B89" t="s">
        <v>392</v>
      </c>
      <c r="C89" t="s">
        <v>394</v>
      </c>
      <c r="D89">
        <v>2.0</v>
      </c>
      <c r="E89" t="s">
        <v>400</v>
      </c>
      <c r="F89">
        <v>120.0</v>
      </c>
      <c r="G89">
        <v>54.0</v>
      </c>
      <c r="I89" t="s">
        <v>312</v>
      </c>
      <c r="J89" t="s">
        <v>258</v>
      </c>
      <c r="K89" t="s">
        <v>259</v>
      </c>
      <c r="L89" t="s">
        <v>243</v>
      </c>
      <c r="M89">
        <v>1.0</v>
      </c>
      <c r="N89" t="s">
        <v>244</v>
      </c>
      <c r="O89" t="s">
        <v>250</v>
      </c>
      <c r="P89" t="s">
        <v>250</v>
      </c>
      <c r="Q89" t="s">
        <v>295</v>
      </c>
    </row>
    <row r="90">
      <c r="A90" t="s">
        <v>115</v>
      </c>
      <c r="B90" t="s">
        <v>392</v>
      </c>
      <c r="C90" t="s">
        <v>394</v>
      </c>
      <c r="D90">
        <v>2.0</v>
      </c>
      <c r="E90" t="s">
        <v>401</v>
      </c>
      <c r="F90">
        <v>120.0</v>
      </c>
      <c r="G90">
        <v>116.0</v>
      </c>
      <c r="I90" t="s">
        <v>312</v>
      </c>
      <c r="J90" t="s">
        <v>258</v>
      </c>
      <c r="K90" t="s">
        <v>259</v>
      </c>
      <c r="L90" t="s">
        <v>243</v>
      </c>
      <c r="M90">
        <v>1.0</v>
      </c>
      <c r="N90" t="s">
        <v>244</v>
      </c>
      <c r="O90" t="s">
        <v>250</v>
      </c>
      <c r="P90" t="s">
        <v>250</v>
      </c>
      <c r="Q90" t="s">
        <v>246</v>
      </c>
    </row>
    <row r="91">
      <c r="A91" t="s">
        <v>115</v>
      </c>
      <c r="B91" t="s">
        <v>392</v>
      </c>
      <c r="C91" t="s">
        <v>394</v>
      </c>
      <c r="D91">
        <v>2.0</v>
      </c>
      <c r="E91" t="s">
        <v>402</v>
      </c>
      <c r="F91">
        <v>120.0</v>
      </c>
      <c r="G91">
        <v>113.0</v>
      </c>
      <c r="I91" t="s">
        <v>312</v>
      </c>
      <c r="J91" t="s">
        <v>258</v>
      </c>
      <c r="K91" t="s">
        <v>259</v>
      </c>
      <c r="L91" t="s">
        <v>243</v>
      </c>
      <c r="M91">
        <v>1.0</v>
      </c>
      <c r="N91" t="s">
        <v>244</v>
      </c>
      <c r="O91" t="s">
        <v>250</v>
      </c>
      <c r="P91" t="s">
        <v>250</v>
      </c>
      <c r="Q91" t="s">
        <v>295</v>
      </c>
    </row>
    <row r="92">
      <c r="A92" t="s">
        <v>115</v>
      </c>
      <c r="B92" t="s">
        <v>392</v>
      </c>
      <c r="C92" t="s">
        <v>394</v>
      </c>
      <c r="D92">
        <v>2.0</v>
      </c>
      <c r="E92" t="s">
        <v>403</v>
      </c>
      <c r="F92">
        <v>120.0</v>
      </c>
      <c r="G92">
        <v>93.0</v>
      </c>
      <c r="I92" t="s">
        <v>312</v>
      </c>
      <c r="J92" t="s">
        <v>258</v>
      </c>
      <c r="K92" t="s">
        <v>259</v>
      </c>
      <c r="L92" t="s">
        <v>243</v>
      </c>
      <c r="M92">
        <v>1.0</v>
      </c>
      <c r="N92" t="s">
        <v>244</v>
      </c>
      <c r="O92" t="s">
        <v>250</v>
      </c>
      <c r="P92" t="s">
        <v>250</v>
      </c>
      <c r="Q92" t="s">
        <v>246</v>
      </c>
    </row>
    <row r="93">
      <c r="A93" t="s">
        <v>115</v>
      </c>
      <c r="B93" t="s">
        <v>392</v>
      </c>
      <c r="C93" t="s">
        <v>394</v>
      </c>
      <c r="D93">
        <v>2.0</v>
      </c>
      <c r="E93" t="s">
        <v>404</v>
      </c>
      <c r="F93">
        <v>120.0</v>
      </c>
      <c r="G93">
        <v>92.0</v>
      </c>
      <c r="I93" t="s">
        <v>312</v>
      </c>
      <c r="J93" t="s">
        <v>258</v>
      </c>
      <c r="K93" t="s">
        <v>259</v>
      </c>
      <c r="L93" t="s">
        <v>243</v>
      </c>
      <c r="M93">
        <v>1.0</v>
      </c>
      <c r="N93" t="s">
        <v>244</v>
      </c>
      <c r="O93" t="s">
        <v>250</v>
      </c>
      <c r="P93" t="s">
        <v>250</v>
      </c>
      <c r="Q93" t="s">
        <v>295</v>
      </c>
    </row>
    <row r="94">
      <c r="A94" t="s">
        <v>115</v>
      </c>
      <c r="B94" t="s">
        <v>405</v>
      </c>
      <c r="C94" t="s">
        <v>407</v>
      </c>
      <c r="D94">
        <v>1.0</v>
      </c>
      <c r="E94" t="s">
        <v>409</v>
      </c>
      <c r="F94">
        <v>154.0</v>
      </c>
      <c r="G94">
        <v>73.0</v>
      </c>
      <c r="I94" t="s">
        <v>239</v>
      </c>
      <c r="J94" t="s">
        <v>258</v>
      </c>
      <c r="K94" t="s">
        <v>259</v>
      </c>
      <c r="L94" t="s">
        <v>243</v>
      </c>
      <c r="M94">
        <v>1.0</v>
      </c>
      <c r="N94" t="s">
        <v>410</v>
      </c>
      <c r="O94" t="s">
        <v>250</v>
      </c>
      <c r="P94" t="s">
        <v>245</v>
      </c>
      <c r="Q94" t="s">
        <v>246</v>
      </c>
    </row>
    <row r="95">
      <c r="A95" t="s">
        <v>115</v>
      </c>
      <c r="B95" t="s">
        <v>405</v>
      </c>
      <c r="C95" t="s">
        <v>407</v>
      </c>
      <c r="D95">
        <v>1.0</v>
      </c>
      <c r="E95" t="s">
        <v>411</v>
      </c>
      <c r="F95">
        <v>261.0</v>
      </c>
      <c r="G95">
        <v>184.0</v>
      </c>
      <c r="I95" t="s">
        <v>239</v>
      </c>
      <c r="J95" t="s">
        <v>258</v>
      </c>
      <c r="K95" t="s">
        <v>259</v>
      </c>
      <c r="L95" t="s">
        <v>243</v>
      </c>
      <c r="M95">
        <v>1.0</v>
      </c>
      <c r="N95" t="s">
        <v>410</v>
      </c>
      <c r="O95" t="s">
        <v>250</v>
      </c>
      <c r="P95" t="s">
        <v>245</v>
      </c>
      <c r="Q95" t="s">
        <v>246</v>
      </c>
    </row>
    <row r="96">
      <c r="A96" t="s">
        <v>115</v>
      </c>
      <c r="B96" t="s">
        <v>405</v>
      </c>
      <c r="C96" t="s">
        <v>407</v>
      </c>
      <c r="D96">
        <v>1.0</v>
      </c>
      <c r="E96" t="s">
        <v>412</v>
      </c>
      <c r="F96">
        <v>207.0</v>
      </c>
      <c r="G96">
        <v>128.0</v>
      </c>
      <c r="I96" t="s">
        <v>239</v>
      </c>
      <c r="J96" t="s">
        <v>258</v>
      </c>
      <c r="K96" t="s">
        <v>259</v>
      </c>
      <c r="L96" t="s">
        <v>243</v>
      </c>
      <c r="M96">
        <v>1.0</v>
      </c>
      <c r="N96" t="s">
        <v>410</v>
      </c>
      <c r="O96" t="s">
        <v>250</v>
      </c>
      <c r="P96" t="s">
        <v>245</v>
      </c>
      <c r="Q96" t="s">
        <v>246</v>
      </c>
    </row>
    <row r="97">
      <c r="A97" t="s">
        <v>115</v>
      </c>
      <c r="B97" t="s">
        <v>405</v>
      </c>
      <c r="C97" t="s">
        <v>407</v>
      </c>
      <c r="D97">
        <v>1.0</v>
      </c>
      <c r="E97" t="s">
        <v>413</v>
      </c>
      <c r="F97">
        <v>208.0</v>
      </c>
      <c r="G97">
        <v>129.0</v>
      </c>
      <c r="I97" t="s">
        <v>239</v>
      </c>
      <c r="J97" t="s">
        <v>258</v>
      </c>
      <c r="K97" t="s">
        <v>259</v>
      </c>
      <c r="L97" t="s">
        <v>243</v>
      </c>
      <c r="M97">
        <v>1.0</v>
      </c>
      <c r="N97" t="s">
        <v>410</v>
      </c>
      <c r="O97" t="s">
        <v>250</v>
      </c>
      <c r="P97" t="s">
        <v>245</v>
      </c>
      <c r="Q97" t="s">
        <v>246</v>
      </c>
    </row>
    <row r="98">
      <c r="A98" t="s">
        <v>115</v>
      </c>
      <c r="B98" t="s">
        <v>405</v>
      </c>
      <c r="C98" t="s">
        <v>407</v>
      </c>
      <c r="D98">
        <v>2.0</v>
      </c>
      <c r="E98" t="s">
        <v>409</v>
      </c>
      <c r="F98">
        <v>45.0</v>
      </c>
      <c r="G98">
        <v>16.0</v>
      </c>
      <c r="I98" t="s">
        <v>239</v>
      </c>
      <c r="J98" t="s">
        <v>258</v>
      </c>
      <c r="K98" t="s">
        <v>259</v>
      </c>
      <c r="L98" t="s">
        <v>243</v>
      </c>
      <c r="M98">
        <v>1.0</v>
      </c>
      <c r="N98" t="s">
        <v>336</v>
      </c>
      <c r="O98" t="s">
        <v>250</v>
      </c>
      <c r="P98" t="s">
        <v>245</v>
      </c>
      <c r="Q98" t="s">
        <v>246</v>
      </c>
    </row>
    <row r="99">
      <c r="A99" t="s">
        <v>115</v>
      </c>
      <c r="B99" t="s">
        <v>405</v>
      </c>
      <c r="C99" t="s">
        <v>407</v>
      </c>
      <c r="D99">
        <v>2.0</v>
      </c>
      <c r="E99" t="s">
        <v>411</v>
      </c>
      <c r="F99">
        <v>66.0</v>
      </c>
      <c r="G99">
        <v>46.0</v>
      </c>
      <c r="I99" t="s">
        <v>239</v>
      </c>
      <c r="J99" t="s">
        <v>258</v>
      </c>
      <c r="K99" t="s">
        <v>259</v>
      </c>
      <c r="L99" t="s">
        <v>243</v>
      </c>
      <c r="M99">
        <v>1.0</v>
      </c>
      <c r="N99" t="s">
        <v>336</v>
      </c>
      <c r="O99" t="s">
        <v>250</v>
      </c>
      <c r="P99" t="s">
        <v>245</v>
      </c>
      <c r="Q99" t="s">
        <v>246</v>
      </c>
    </row>
    <row r="100">
      <c r="A100" t="s">
        <v>115</v>
      </c>
      <c r="B100" t="s">
        <v>405</v>
      </c>
      <c r="C100" t="s">
        <v>407</v>
      </c>
      <c r="D100">
        <v>2.0</v>
      </c>
      <c r="E100" t="s">
        <v>412</v>
      </c>
      <c r="F100">
        <v>55.0</v>
      </c>
      <c r="G100">
        <v>38.0</v>
      </c>
      <c r="I100" t="s">
        <v>239</v>
      </c>
      <c r="J100" t="s">
        <v>258</v>
      </c>
      <c r="K100" t="s">
        <v>259</v>
      </c>
      <c r="L100" t="s">
        <v>243</v>
      </c>
      <c r="M100">
        <v>1.0</v>
      </c>
      <c r="N100" t="s">
        <v>336</v>
      </c>
      <c r="O100" t="s">
        <v>250</v>
      </c>
      <c r="P100" t="s">
        <v>245</v>
      </c>
      <c r="Q100" t="s">
        <v>246</v>
      </c>
    </row>
    <row r="101">
      <c r="A101" t="s">
        <v>115</v>
      </c>
      <c r="B101" t="s">
        <v>405</v>
      </c>
      <c r="C101" t="s">
        <v>407</v>
      </c>
      <c r="D101">
        <v>2.0</v>
      </c>
      <c r="E101" t="s">
        <v>413</v>
      </c>
      <c r="F101">
        <v>56.0</v>
      </c>
      <c r="G101">
        <v>24.0</v>
      </c>
      <c r="I101" t="s">
        <v>239</v>
      </c>
      <c r="J101" t="s">
        <v>258</v>
      </c>
      <c r="K101" t="s">
        <v>259</v>
      </c>
      <c r="L101" t="s">
        <v>243</v>
      </c>
      <c r="M101">
        <v>1.0</v>
      </c>
      <c r="N101" t="s">
        <v>336</v>
      </c>
      <c r="O101" t="s">
        <v>250</v>
      </c>
      <c r="P101" t="s">
        <v>245</v>
      </c>
      <c r="Q101" t="s">
        <v>246</v>
      </c>
    </row>
    <row r="102">
      <c r="A102" t="s">
        <v>115</v>
      </c>
      <c r="B102" t="s">
        <v>405</v>
      </c>
      <c r="C102" t="s">
        <v>407</v>
      </c>
      <c r="D102">
        <v>3.0</v>
      </c>
      <c r="E102" t="s">
        <v>409</v>
      </c>
      <c r="F102">
        <v>249.0</v>
      </c>
      <c r="G102">
        <v>104.0</v>
      </c>
      <c r="I102" t="s">
        <v>239</v>
      </c>
      <c r="J102" t="s">
        <v>258</v>
      </c>
      <c r="K102" t="s">
        <v>259</v>
      </c>
      <c r="L102" t="s">
        <v>243</v>
      </c>
      <c r="M102">
        <v>1.0</v>
      </c>
      <c r="N102" t="s">
        <v>244</v>
      </c>
      <c r="O102" t="s">
        <v>250</v>
      </c>
      <c r="P102" t="s">
        <v>245</v>
      </c>
      <c r="Q102" t="s">
        <v>295</v>
      </c>
    </row>
    <row r="103">
      <c r="A103" t="s">
        <v>115</v>
      </c>
      <c r="B103" t="s">
        <v>405</v>
      </c>
      <c r="C103" t="s">
        <v>407</v>
      </c>
      <c r="D103">
        <v>3.0</v>
      </c>
      <c r="E103" t="s">
        <v>411</v>
      </c>
      <c r="F103">
        <v>112.0</v>
      </c>
      <c r="G103">
        <v>69.0</v>
      </c>
      <c r="I103" t="s">
        <v>239</v>
      </c>
      <c r="J103" t="s">
        <v>258</v>
      </c>
      <c r="K103" t="s">
        <v>259</v>
      </c>
      <c r="L103" t="s">
        <v>243</v>
      </c>
      <c r="M103">
        <v>1.0</v>
      </c>
      <c r="N103" t="s">
        <v>244</v>
      </c>
      <c r="O103" t="s">
        <v>250</v>
      </c>
      <c r="P103" t="s">
        <v>245</v>
      </c>
      <c r="Q103" t="s">
        <v>295</v>
      </c>
    </row>
    <row r="104">
      <c r="A104" t="s">
        <v>115</v>
      </c>
      <c r="B104" t="s">
        <v>405</v>
      </c>
      <c r="C104" t="s">
        <v>407</v>
      </c>
      <c r="D104">
        <v>3.0</v>
      </c>
      <c r="E104" t="s">
        <v>412</v>
      </c>
      <c r="F104">
        <v>182.0</v>
      </c>
      <c r="G104">
        <v>85.0</v>
      </c>
      <c r="I104" t="s">
        <v>239</v>
      </c>
      <c r="J104" t="s">
        <v>258</v>
      </c>
      <c r="K104" t="s">
        <v>259</v>
      </c>
      <c r="L104" t="s">
        <v>243</v>
      </c>
      <c r="M104">
        <v>1.0</v>
      </c>
      <c r="N104" t="s">
        <v>244</v>
      </c>
      <c r="O104" t="s">
        <v>250</v>
      </c>
      <c r="P104" t="s">
        <v>245</v>
      </c>
      <c r="Q104" t="s">
        <v>295</v>
      </c>
    </row>
    <row r="105">
      <c r="A105" t="s">
        <v>115</v>
      </c>
      <c r="B105" t="s">
        <v>405</v>
      </c>
      <c r="C105" t="s">
        <v>407</v>
      </c>
      <c r="D105">
        <v>3.0</v>
      </c>
      <c r="E105" t="s">
        <v>413</v>
      </c>
      <c r="F105">
        <v>179.0</v>
      </c>
      <c r="G105">
        <v>88.0</v>
      </c>
      <c r="I105" t="s">
        <v>239</v>
      </c>
      <c r="J105" t="s">
        <v>258</v>
      </c>
      <c r="K105" t="s">
        <v>259</v>
      </c>
      <c r="L105" t="s">
        <v>243</v>
      </c>
      <c r="M105">
        <v>1.0</v>
      </c>
      <c r="N105" t="s">
        <v>244</v>
      </c>
      <c r="O105" t="s">
        <v>250</v>
      </c>
      <c r="P105" t="s">
        <v>245</v>
      </c>
      <c r="Q105" t="s">
        <v>295</v>
      </c>
    </row>
    <row r="106">
      <c r="A106" t="s">
        <v>115</v>
      </c>
      <c r="B106" t="s">
        <v>414</v>
      </c>
      <c r="C106" t="s">
        <v>416</v>
      </c>
      <c r="D106">
        <v>5.0</v>
      </c>
      <c r="E106" t="s">
        <v>418</v>
      </c>
      <c r="F106">
        <v>158.0</v>
      </c>
      <c r="G106">
        <v>66.0</v>
      </c>
      <c r="I106" t="s">
        <v>239</v>
      </c>
      <c r="J106" t="s">
        <v>258</v>
      </c>
      <c r="K106" t="s">
        <v>259</v>
      </c>
      <c r="L106" t="s">
        <v>243</v>
      </c>
      <c r="M106">
        <v>1.0</v>
      </c>
      <c r="N106" t="s">
        <v>336</v>
      </c>
      <c r="O106" t="s">
        <v>250</v>
      </c>
      <c r="P106" t="s">
        <v>250</v>
      </c>
      <c r="Q106" t="s">
        <v>246</v>
      </c>
    </row>
    <row r="107">
      <c r="A107" t="s">
        <v>115</v>
      </c>
      <c r="B107" t="s">
        <v>419</v>
      </c>
      <c r="C107" t="s">
        <v>421</v>
      </c>
      <c r="D107">
        <v>1.0</v>
      </c>
      <c r="E107" t="s">
        <v>422</v>
      </c>
      <c r="F107">
        <v>20.0</v>
      </c>
      <c r="G107">
        <v>19.0</v>
      </c>
      <c r="I107" t="s">
        <v>423</v>
      </c>
      <c r="J107" t="s">
        <v>241</v>
      </c>
      <c r="K107" t="s">
        <v>242</v>
      </c>
      <c r="L107" t="s">
        <v>243</v>
      </c>
      <c r="M107">
        <v>1.0</v>
      </c>
      <c r="N107" t="s">
        <v>424</v>
      </c>
      <c r="O107" t="s">
        <v>250</v>
      </c>
      <c r="P107" t="s">
        <v>245</v>
      </c>
      <c r="Q107" t="s">
        <v>246</v>
      </c>
    </row>
    <row r="108">
      <c r="A108" t="s">
        <v>115</v>
      </c>
      <c r="B108" t="s">
        <v>419</v>
      </c>
      <c r="C108" t="s">
        <v>421</v>
      </c>
      <c r="D108">
        <v>1.0</v>
      </c>
      <c r="E108" t="s">
        <v>425</v>
      </c>
      <c r="F108">
        <v>17.0</v>
      </c>
      <c r="G108">
        <v>14.0</v>
      </c>
      <c r="I108" t="s">
        <v>423</v>
      </c>
      <c r="J108" t="s">
        <v>241</v>
      </c>
      <c r="K108" t="s">
        <v>242</v>
      </c>
      <c r="L108" t="s">
        <v>243</v>
      </c>
      <c r="M108">
        <v>1.0</v>
      </c>
      <c r="N108" t="s">
        <v>424</v>
      </c>
      <c r="O108" t="s">
        <v>250</v>
      </c>
      <c r="P108" t="s">
        <v>245</v>
      </c>
      <c r="Q108" t="s">
        <v>246</v>
      </c>
    </row>
    <row r="109">
      <c r="A109" t="s">
        <v>115</v>
      </c>
      <c r="B109" t="s">
        <v>419</v>
      </c>
      <c r="C109" t="s">
        <v>421</v>
      </c>
      <c r="D109">
        <v>1.0</v>
      </c>
      <c r="E109" t="s">
        <v>426</v>
      </c>
      <c r="F109">
        <v>18.0</v>
      </c>
      <c r="G109">
        <v>1.0</v>
      </c>
      <c r="I109" t="s">
        <v>423</v>
      </c>
      <c r="J109" t="s">
        <v>241</v>
      </c>
      <c r="K109" t="s">
        <v>242</v>
      </c>
      <c r="L109" t="s">
        <v>243</v>
      </c>
      <c r="M109">
        <v>1.0</v>
      </c>
      <c r="N109" t="s">
        <v>424</v>
      </c>
      <c r="O109" t="s">
        <v>250</v>
      </c>
      <c r="P109" t="s">
        <v>245</v>
      </c>
      <c r="Q109" t="s">
        <v>295</v>
      </c>
    </row>
    <row r="110">
      <c r="A110" t="s">
        <v>115</v>
      </c>
      <c r="B110" t="s">
        <v>427</v>
      </c>
      <c r="C110" t="s">
        <v>429</v>
      </c>
      <c r="D110">
        <v>1.0</v>
      </c>
      <c r="E110" t="s">
        <v>430</v>
      </c>
      <c r="F110">
        <v>60.0</v>
      </c>
      <c r="G110">
        <v>51.0</v>
      </c>
      <c r="I110" t="s">
        <v>239</v>
      </c>
      <c r="J110" t="s">
        <v>258</v>
      </c>
      <c r="K110" t="s">
        <v>259</v>
      </c>
      <c r="L110" t="s">
        <v>243</v>
      </c>
      <c r="M110">
        <v>1.0</v>
      </c>
      <c r="N110" t="s">
        <v>324</v>
      </c>
      <c r="O110" t="s">
        <v>250</v>
      </c>
      <c r="P110" t="s">
        <v>250</v>
      </c>
      <c r="Q110" t="s">
        <v>246</v>
      </c>
    </row>
    <row r="111">
      <c r="A111" t="s">
        <v>115</v>
      </c>
      <c r="B111" t="s">
        <v>427</v>
      </c>
      <c r="C111" t="s">
        <v>429</v>
      </c>
      <c r="D111">
        <v>2.0</v>
      </c>
      <c r="E111" t="s">
        <v>431</v>
      </c>
      <c r="F111">
        <v>60.0</v>
      </c>
      <c r="G111">
        <v>47.0</v>
      </c>
      <c r="I111" t="s">
        <v>239</v>
      </c>
      <c r="J111" t="s">
        <v>258</v>
      </c>
      <c r="K111" t="s">
        <v>259</v>
      </c>
      <c r="L111" t="s">
        <v>243</v>
      </c>
      <c r="M111">
        <v>1.0</v>
      </c>
      <c r="N111" t="s">
        <v>324</v>
      </c>
      <c r="O111" t="s">
        <v>250</v>
      </c>
      <c r="P111" t="s">
        <v>250</v>
      </c>
      <c r="Q111" t="s">
        <v>246</v>
      </c>
    </row>
    <row r="112">
      <c r="A112" t="s">
        <v>144</v>
      </c>
      <c r="B112" t="s">
        <v>432</v>
      </c>
      <c r="C112" t="s">
        <v>434</v>
      </c>
      <c r="D112">
        <v>1.0</v>
      </c>
      <c r="E112" t="s">
        <v>435</v>
      </c>
      <c r="F112">
        <v>48.0</v>
      </c>
      <c r="G112">
        <v>40.0</v>
      </c>
      <c r="H112">
        <v>0.83</v>
      </c>
      <c r="I112" t="s">
        <v>239</v>
      </c>
      <c r="J112" t="s">
        <v>280</v>
      </c>
      <c r="K112" t="s">
        <v>259</v>
      </c>
      <c r="L112" t="s">
        <v>243</v>
      </c>
      <c r="M112">
        <v>1.0</v>
      </c>
      <c r="N112" t="s">
        <v>244</v>
      </c>
      <c r="O112" t="s">
        <v>245</v>
      </c>
      <c r="P112" t="s">
        <v>245</v>
      </c>
      <c r="Q112" t="s">
        <v>246</v>
      </c>
    </row>
    <row r="113">
      <c r="A113" t="s">
        <v>144</v>
      </c>
      <c r="B113" t="s">
        <v>432</v>
      </c>
      <c r="C113" t="s">
        <v>434</v>
      </c>
      <c r="D113">
        <v>1.0</v>
      </c>
      <c r="E113" t="s">
        <v>436</v>
      </c>
      <c r="F113">
        <v>48.0</v>
      </c>
      <c r="G113">
        <v>27.0</v>
      </c>
      <c r="H113">
        <v>0.56</v>
      </c>
      <c r="I113" t="s">
        <v>239</v>
      </c>
      <c r="J113" t="s">
        <v>280</v>
      </c>
      <c r="K113" t="s">
        <v>259</v>
      </c>
      <c r="L113" t="s">
        <v>243</v>
      </c>
      <c r="M113">
        <v>1.0</v>
      </c>
      <c r="N113" t="s">
        <v>244</v>
      </c>
      <c r="O113" t="s">
        <v>245</v>
      </c>
      <c r="P113" t="s">
        <v>245</v>
      </c>
      <c r="Q113" t="s">
        <v>246</v>
      </c>
    </row>
    <row r="114">
      <c r="A114" t="s">
        <v>144</v>
      </c>
      <c r="B114" t="s">
        <v>438</v>
      </c>
      <c r="C114" t="s">
        <v>440</v>
      </c>
      <c r="D114">
        <v>1.0</v>
      </c>
      <c r="E114" t="s">
        <v>441</v>
      </c>
      <c r="F114">
        <v>24.0</v>
      </c>
      <c r="G114">
        <v>18.0</v>
      </c>
      <c r="H114">
        <v>0.737</v>
      </c>
      <c r="I114" t="s">
        <v>312</v>
      </c>
      <c r="J114" t="s">
        <v>241</v>
      </c>
      <c r="K114" t="s">
        <v>242</v>
      </c>
      <c r="L114" t="s">
        <v>243</v>
      </c>
      <c r="M114">
        <v>1.0</v>
      </c>
      <c r="N114" t="s">
        <v>424</v>
      </c>
      <c r="O114" t="s">
        <v>250</v>
      </c>
      <c r="P114" t="s">
        <v>250</v>
      </c>
      <c r="Q114" t="s">
        <v>246</v>
      </c>
    </row>
    <row r="115">
      <c r="A115" t="s">
        <v>144</v>
      </c>
      <c r="B115" t="s">
        <v>438</v>
      </c>
      <c r="C115" t="s">
        <v>440</v>
      </c>
      <c r="D115">
        <v>1.0</v>
      </c>
      <c r="E115" t="s">
        <v>442</v>
      </c>
      <c r="F115">
        <v>24.0</v>
      </c>
      <c r="G115">
        <v>6.0</v>
      </c>
      <c r="H115">
        <v>0.23</v>
      </c>
      <c r="I115" t="s">
        <v>312</v>
      </c>
      <c r="J115" t="s">
        <v>241</v>
      </c>
      <c r="K115" t="s">
        <v>242</v>
      </c>
      <c r="L115" t="s">
        <v>243</v>
      </c>
      <c r="M115">
        <v>1.0</v>
      </c>
      <c r="N115" t="s">
        <v>424</v>
      </c>
      <c r="O115" t="s">
        <v>250</v>
      </c>
      <c r="P115" t="s">
        <v>250</v>
      </c>
      <c r="Q115" t="s">
        <v>295</v>
      </c>
    </row>
    <row r="116">
      <c r="A116" t="s">
        <v>144</v>
      </c>
      <c r="B116" t="s">
        <v>438</v>
      </c>
      <c r="C116" t="s">
        <v>440</v>
      </c>
      <c r="D116">
        <v>1.0</v>
      </c>
      <c r="E116" t="s">
        <v>443</v>
      </c>
      <c r="F116">
        <v>24.0</v>
      </c>
      <c r="G116">
        <v>22.0</v>
      </c>
      <c r="H116">
        <v>0.904</v>
      </c>
      <c r="I116" t="s">
        <v>312</v>
      </c>
      <c r="J116" t="s">
        <v>241</v>
      </c>
      <c r="K116" t="s">
        <v>242</v>
      </c>
      <c r="L116" t="s">
        <v>243</v>
      </c>
      <c r="M116">
        <v>1.0</v>
      </c>
      <c r="N116" t="s">
        <v>424</v>
      </c>
      <c r="O116" t="s">
        <v>250</v>
      </c>
      <c r="P116" t="s">
        <v>245</v>
      </c>
      <c r="Q116" t="s">
        <v>246</v>
      </c>
    </row>
    <row r="117">
      <c r="A117" t="s">
        <v>144</v>
      </c>
      <c r="B117" t="s">
        <v>444</v>
      </c>
      <c r="C117" t="s">
        <v>446</v>
      </c>
      <c r="D117">
        <v>1.0</v>
      </c>
      <c r="E117" t="s">
        <v>447</v>
      </c>
      <c r="F117">
        <v>86.0</v>
      </c>
      <c r="G117">
        <v>50.0</v>
      </c>
      <c r="H117">
        <v>0.581</v>
      </c>
      <c r="I117" t="s">
        <v>239</v>
      </c>
      <c r="J117" t="s">
        <v>258</v>
      </c>
      <c r="K117" t="s">
        <v>259</v>
      </c>
      <c r="L117" t="s">
        <v>243</v>
      </c>
      <c r="M117">
        <v>1.0</v>
      </c>
      <c r="N117" t="s">
        <v>244</v>
      </c>
      <c r="O117" t="s">
        <v>250</v>
      </c>
      <c r="P117" t="s">
        <v>245</v>
      </c>
      <c r="Q117" t="s">
        <v>246</v>
      </c>
    </row>
    <row r="118">
      <c r="A118" t="s">
        <v>144</v>
      </c>
      <c r="B118" t="s">
        <v>444</v>
      </c>
      <c r="C118" t="s">
        <v>446</v>
      </c>
      <c r="D118">
        <v>1.0</v>
      </c>
      <c r="E118" t="s">
        <v>448</v>
      </c>
      <c r="F118">
        <v>94.0</v>
      </c>
      <c r="G118">
        <v>31.0</v>
      </c>
      <c r="H118">
        <v>0.33</v>
      </c>
      <c r="I118" t="s">
        <v>239</v>
      </c>
      <c r="J118" t="s">
        <v>258</v>
      </c>
      <c r="K118" t="s">
        <v>259</v>
      </c>
      <c r="L118" t="s">
        <v>243</v>
      </c>
      <c r="M118">
        <v>1.0</v>
      </c>
      <c r="N118" t="s">
        <v>244</v>
      </c>
      <c r="O118" t="s">
        <v>250</v>
      </c>
      <c r="P118" t="s">
        <v>245</v>
      </c>
      <c r="Q118" t="s">
        <v>246</v>
      </c>
    </row>
    <row r="119">
      <c r="A119" t="s">
        <v>144</v>
      </c>
      <c r="B119" t="s">
        <v>444</v>
      </c>
      <c r="C119" t="s">
        <v>446</v>
      </c>
      <c r="D119">
        <v>1.0</v>
      </c>
      <c r="E119" t="s">
        <v>449</v>
      </c>
      <c r="F119">
        <v>56.0</v>
      </c>
      <c r="G119">
        <v>27.0</v>
      </c>
      <c r="H119">
        <v>0.482</v>
      </c>
      <c r="I119" t="s">
        <v>239</v>
      </c>
      <c r="J119" t="s">
        <v>258</v>
      </c>
      <c r="K119" t="s">
        <v>259</v>
      </c>
      <c r="L119" t="s">
        <v>450</v>
      </c>
      <c r="M119">
        <v>2.0</v>
      </c>
      <c r="N119" t="s">
        <v>244</v>
      </c>
      <c r="O119" t="s">
        <v>250</v>
      </c>
      <c r="P119" t="s">
        <v>245</v>
      </c>
      <c r="Q119" t="s">
        <v>246</v>
      </c>
    </row>
    <row r="120">
      <c r="A120" t="s">
        <v>144</v>
      </c>
      <c r="B120" t="s">
        <v>444</v>
      </c>
      <c r="C120" t="s">
        <v>446</v>
      </c>
      <c r="D120">
        <v>1.0</v>
      </c>
      <c r="E120" t="s">
        <v>451</v>
      </c>
      <c r="F120">
        <v>38.0</v>
      </c>
      <c r="G120">
        <v>5.0</v>
      </c>
      <c r="H120">
        <v>0.132</v>
      </c>
      <c r="I120" t="s">
        <v>239</v>
      </c>
      <c r="J120" t="s">
        <v>258</v>
      </c>
      <c r="K120" t="s">
        <v>259</v>
      </c>
      <c r="L120" t="s">
        <v>450</v>
      </c>
      <c r="M120">
        <v>2.0</v>
      </c>
      <c r="N120" t="s">
        <v>244</v>
      </c>
      <c r="O120" t="s">
        <v>250</v>
      </c>
      <c r="P120" t="s">
        <v>245</v>
      </c>
      <c r="Q120" t="s">
        <v>246</v>
      </c>
    </row>
    <row r="121">
      <c r="A121" t="s">
        <v>144</v>
      </c>
      <c r="B121" t="s">
        <v>444</v>
      </c>
      <c r="C121" t="s">
        <v>446</v>
      </c>
      <c r="D121">
        <v>1.0</v>
      </c>
      <c r="E121" t="s">
        <v>452</v>
      </c>
      <c r="F121">
        <v>39.0</v>
      </c>
      <c r="G121">
        <v>10.0</v>
      </c>
      <c r="H121">
        <v>0.256</v>
      </c>
      <c r="I121" t="s">
        <v>239</v>
      </c>
      <c r="J121" t="s">
        <v>258</v>
      </c>
      <c r="K121" t="s">
        <v>259</v>
      </c>
      <c r="L121" t="s">
        <v>450</v>
      </c>
      <c r="M121">
        <v>3.0</v>
      </c>
      <c r="N121" t="s">
        <v>244</v>
      </c>
      <c r="O121" t="s">
        <v>250</v>
      </c>
      <c r="P121" t="s">
        <v>245</v>
      </c>
      <c r="Q121" t="s">
        <v>246</v>
      </c>
    </row>
    <row r="122">
      <c r="A122" t="s">
        <v>144</v>
      </c>
      <c r="B122" t="s">
        <v>444</v>
      </c>
      <c r="C122" t="s">
        <v>446</v>
      </c>
      <c r="D122">
        <v>1.0</v>
      </c>
      <c r="E122" t="s">
        <v>453</v>
      </c>
      <c r="F122">
        <v>48.0</v>
      </c>
      <c r="G122">
        <v>5.0</v>
      </c>
      <c r="H122">
        <v>0.104</v>
      </c>
      <c r="I122" t="s">
        <v>239</v>
      </c>
      <c r="J122" t="s">
        <v>258</v>
      </c>
      <c r="K122" t="s">
        <v>259</v>
      </c>
      <c r="L122" t="s">
        <v>450</v>
      </c>
      <c r="M122">
        <v>3.0</v>
      </c>
      <c r="N122" t="s">
        <v>244</v>
      </c>
      <c r="O122" t="s">
        <v>250</v>
      </c>
      <c r="P122" t="s">
        <v>245</v>
      </c>
      <c r="Q122" t="s">
        <v>246</v>
      </c>
    </row>
    <row r="123">
      <c r="A123" t="s">
        <v>144</v>
      </c>
      <c r="B123" t="s">
        <v>454</v>
      </c>
      <c r="C123" t="s">
        <v>456</v>
      </c>
      <c r="D123">
        <v>1.0</v>
      </c>
      <c r="E123" t="s">
        <v>457</v>
      </c>
      <c r="F123">
        <v>51.0</v>
      </c>
      <c r="G123">
        <v>26.0</v>
      </c>
      <c r="H123">
        <v>0.51</v>
      </c>
      <c r="I123" t="s">
        <v>239</v>
      </c>
      <c r="J123" t="s">
        <v>258</v>
      </c>
      <c r="K123" t="s">
        <v>259</v>
      </c>
      <c r="L123" t="s">
        <v>243</v>
      </c>
      <c r="M123">
        <v>1.0</v>
      </c>
      <c r="N123" t="s">
        <v>244</v>
      </c>
      <c r="O123" t="s">
        <v>250</v>
      </c>
      <c r="P123" t="s">
        <v>250</v>
      </c>
      <c r="Q123" t="s">
        <v>246</v>
      </c>
    </row>
    <row r="124">
      <c r="A124" t="s">
        <v>144</v>
      </c>
      <c r="B124" t="s">
        <v>454</v>
      </c>
      <c r="C124" t="s">
        <v>456</v>
      </c>
      <c r="D124">
        <v>1.0</v>
      </c>
      <c r="E124" t="s">
        <v>458</v>
      </c>
      <c r="F124">
        <v>51.0</v>
      </c>
      <c r="G124">
        <v>18.0</v>
      </c>
      <c r="H124">
        <v>0.35</v>
      </c>
      <c r="I124" t="s">
        <v>239</v>
      </c>
      <c r="J124" t="s">
        <v>258</v>
      </c>
      <c r="K124" t="s">
        <v>259</v>
      </c>
      <c r="L124" t="s">
        <v>243</v>
      </c>
      <c r="M124">
        <v>1.0</v>
      </c>
      <c r="N124" t="s">
        <v>244</v>
      </c>
      <c r="O124" t="s">
        <v>250</v>
      </c>
      <c r="P124" t="s">
        <v>250</v>
      </c>
      <c r="Q124" t="s">
        <v>246</v>
      </c>
    </row>
    <row r="125">
      <c r="A125" t="s">
        <v>144</v>
      </c>
      <c r="B125" t="s">
        <v>454</v>
      </c>
      <c r="C125" t="s">
        <v>456</v>
      </c>
      <c r="D125">
        <v>1.0</v>
      </c>
      <c r="E125" t="s">
        <v>459</v>
      </c>
      <c r="F125">
        <v>51.0</v>
      </c>
      <c r="G125">
        <v>12.0</v>
      </c>
      <c r="H125">
        <v>0.24</v>
      </c>
      <c r="I125" t="s">
        <v>239</v>
      </c>
      <c r="J125" t="s">
        <v>258</v>
      </c>
      <c r="K125" t="s">
        <v>259</v>
      </c>
      <c r="L125" t="s">
        <v>243</v>
      </c>
      <c r="M125">
        <v>1.0</v>
      </c>
      <c r="N125" t="s">
        <v>244</v>
      </c>
      <c r="O125" t="s">
        <v>250</v>
      </c>
      <c r="P125" t="s">
        <v>250</v>
      </c>
      <c r="Q125" t="s">
        <v>246</v>
      </c>
    </row>
    <row r="126">
      <c r="A126" t="s">
        <v>144</v>
      </c>
      <c r="B126" t="s">
        <v>460</v>
      </c>
      <c r="C126" t="s">
        <v>462</v>
      </c>
      <c r="D126">
        <v>1.0</v>
      </c>
      <c r="F126">
        <v>223.0</v>
      </c>
      <c r="G126">
        <v>83.0</v>
      </c>
      <c r="H126">
        <v>0.37</v>
      </c>
      <c r="I126" t="s">
        <v>239</v>
      </c>
      <c r="J126" t="s">
        <v>258</v>
      </c>
      <c r="K126" t="s">
        <v>259</v>
      </c>
      <c r="L126" t="s">
        <v>243</v>
      </c>
      <c r="M126">
        <v>1.0</v>
      </c>
      <c r="N126" t="s">
        <v>244</v>
      </c>
      <c r="O126" t="s">
        <v>250</v>
      </c>
      <c r="P126" t="s">
        <v>250</v>
      </c>
      <c r="Q126" t="s">
        <v>246</v>
      </c>
    </row>
    <row r="127">
      <c r="A127" t="s">
        <v>144</v>
      </c>
      <c r="B127" t="s">
        <v>463</v>
      </c>
      <c r="C127" t="s">
        <v>465</v>
      </c>
      <c r="D127">
        <v>2.0</v>
      </c>
      <c r="E127" t="s">
        <v>386</v>
      </c>
      <c r="F127">
        <v>147.0</v>
      </c>
      <c r="G127">
        <v>112.0</v>
      </c>
      <c r="H127">
        <v>0.76</v>
      </c>
      <c r="I127" t="s">
        <v>357</v>
      </c>
      <c r="J127" t="s">
        <v>280</v>
      </c>
      <c r="K127" t="s">
        <v>259</v>
      </c>
      <c r="L127" t="s">
        <v>243</v>
      </c>
      <c r="M127">
        <v>1.0</v>
      </c>
      <c r="N127" t="s">
        <v>244</v>
      </c>
      <c r="O127" t="s">
        <v>250</v>
      </c>
      <c r="P127" t="s">
        <v>245</v>
      </c>
      <c r="Q127" t="s">
        <v>246</v>
      </c>
    </row>
    <row r="128">
      <c r="A128" t="s">
        <v>144</v>
      </c>
      <c r="B128" t="s">
        <v>466</v>
      </c>
      <c r="C128" t="s">
        <v>468</v>
      </c>
      <c r="D128">
        <v>1.0</v>
      </c>
      <c r="E128" t="s">
        <v>469</v>
      </c>
      <c r="F128">
        <v>74.0</v>
      </c>
      <c r="G128">
        <v>24.0</v>
      </c>
      <c r="I128" t="s">
        <v>312</v>
      </c>
      <c r="J128" t="s">
        <v>241</v>
      </c>
      <c r="K128" t="s">
        <v>380</v>
      </c>
      <c r="L128" t="s">
        <v>243</v>
      </c>
      <c r="M128">
        <v>1.0</v>
      </c>
      <c r="N128" t="s">
        <v>244</v>
      </c>
      <c r="O128" t="s">
        <v>250</v>
      </c>
      <c r="P128" t="s">
        <v>245</v>
      </c>
      <c r="Q128" t="s">
        <v>246</v>
      </c>
    </row>
    <row r="129">
      <c r="A129" t="s">
        <v>144</v>
      </c>
      <c r="B129" t="s">
        <v>466</v>
      </c>
      <c r="C129" t="s">
        <v>468</v>
      </c>
      <c r="D129">
        <v>1.0</v>
      </c>
      <c r="E129" t="s">
        <v>470</v>
      </c>
      <c r="F129">
        <v>207.0</v>
      </c>
      <c r="G129">
        <v>69.0</v>
      </c>
      <c r="I129" t="s">
        <v>312</v>
      </c>
      <c r="J129" t="s">
        <v>241</v>
      </c>
      <c r="K129" t="s">
        <v>380</v>
      </c>
      <c r="L129" t="s">
        <v>243</v>
      </c>
      <c r="M129">
        <v>1.0</v>
      </c>
      <c r="N129" t="s">
        <v>244</v>
      </c>
      <c r="O129" t="s">
        <v>250</v>
      </c>
      <c r="P129" t="s">
        <v>245</v>
      </c>
      <c r="Q129" t="s">
        <v>246</v>
      </c>
    </row>
    <row r="130">
      <c r="A130" t="s">
        <v>144</v>
      </c>
      <c r="B130" t="s">
        <v>466</v>
      </c>
      <c r="C130" t="s">
        <v>468</v>
      </c>
      <c r="D130">
        <v>2.0</v>
      </c>
      <c r="E130" t="s">
        <v>471</v>
      </c>
      <c r="F130">
        <v>136.0</v>
      </c>
      <c r="G130">
        <v>95.0</v>
      </c>
      <c r="I130" t="s">
        <v>312</v>
      </c>
      <c r="J130" t="s">
        <v>241</v>
      </c>
      <c r="K130" t="s">
        <v>380</v>
      </c>
      <c r="L130" t="s">
        <v>243</v>
      </c>
      <c r="M130">
        <v>1.0</v>
      </c>
      <c r="N130" t="s">
        <v>244</v>
      </c>
      <c r="O130" t="s">
        <v>250</v>
      </c>
      <c r="P130" t="s">
        <v>245</v>
      </c>
      <c r="Q130" t="s">
        <v>246</v>
      </c>
    </row>
    <row r="131">
      <c r="A131" t="s">
        <v>144</v>
      </c>
      <c r="B131" t="s">
        <v>466</v>
      </c>
      <c r="C131" t="s">
        <v>468</v>
      </c>
      <c r="D131">
        <v>2.0</v>
      </c>
      <c r="E131" t="s">
        <v>472</v>
      </c>
      <c r="F131">
        <v>123.0</v>
      </c>
      <c r="G131">
        <v>87.0</v>
      </c>
      <c r="I131" t="s">
        <v>312</v>
      </c>
      <c r="J131" t="s">
        <v>241</v>
      </c>
      <c r="K131" t="s">
        <v>380</v>
      </c>
      <c r="L131" t="s">
        <v>243</v>
      </c>
      <c r="M131">
        <v>1.0</v>
      </c>
      <c r="N131" t="s">
        <v>244</v>
      </c>
      <c r="O131" t="s">
        <v>250</v>
      </c>
      <c r="P131" t="s">
        <v>245</v>
      </c>
      <c r="Q131" t="s">
        <v>246</v>
      </c>
    </row>
    <row r="132">
      <c r="A132" t="s">
        <v>144</v>
      </c>
      <c r="B132" t="s">
        <v>466</v>
      </c>
      <c r="C132" t="s">
        <v>468</v>
      </c>
      <c r="D132">
        <v>3.0</v>
      </c>
      <c r="E132" t="s">
        <v>473</v>
      </c>
      <c r="F132">
        <v>103.0</v>
      </c>
      <c r="G132">
        <v>54.0</v>
      </c>
      <c r="I132" t="s">
        <v>312</v>
      </c>
      <c r="J132" t="s">
        <v>241</v>
      </c>
      <c r="K132" t="s">
        <v>380</v>
      </c>
      <c r="L132" t="s">
        <v>243</v>
      </c>
      <c r="M132">
        <v>1.0</v>
      </c>
      <c r="N132" t="s">
        <v>244</v>
      </c>
      <c r="O132" t="s">
        <v>250</v>
      </c>
      <c r="P132" t="s">
        <v>245</v>
      </c>
      <c r="Q132" t="s">
        <v>246</v>
      </c>
    </row>
    <row r="133">
      <c r="A133" t="s">
        <v>144</v>
      </c>
      <c r="B133" t="s">
        <v>466</v>
      </c>
      <c r="C133" t="s">
        <v>468</v>
      </c>
      <c r="D133">
        <v>3.0</v>
      </c>
      <c r="E133" t="s">
        <v>474</v>
      </c>
      <c r="F133">
        <v>99.0</v>
      </c>
      <c r="G133">
        <v>63.0</v>
      </c>
      <c r="I133" t="s">
        <v>312</v>
      </c>
      <c r="J133" t="s">
        <v>241</v>
      </c>
      <c r="K133" t="s">
        <v>380</v>
      </c>
      <c r="L133" t="s">
        <v>243</v>
      </c>
      <c r="M133">
        <v>1.0</v>
      </c>
      <c r="N133" t="s">
        <v>244</v>
      </c>
      <c r="O133" t="s">
        <v>250</v>
      </c>
      <c r="P133" t="s">
        <v>245</v>
      </c>
      <c r="Q133" t="s">
        <v>246</v>
      </c>
    </row>
    <row r="134">
      <c r="A134" t="s">
        <v>144</v>
      </c>
      <c r="B134" t="s">
        <v>475</v>
      </c>
      <c r="C134" t="s">
        <v>477</v>
      </c>
      <c r="D134">
        <v>1.0</v>
      </c>
      <c r="E134" t="s">
        <v>243</v>
      </c>
      <c r="F134">
        <v>60.0</v>
      </c>
      <c r="G134">
        <v>53.0</v>
      </c>
      <c r="H134">
        <v>0.879</v>
      </c>
      <c r="I134" t="s">
        <v>312</v>
      </c>
      <c r="J134" t="s">
        <v>280</v>
      </c>
      <c r="K134" t="s">
        <v>259</v>
      </c>
      <c r="L134" t="s">
        <v>243</v>
      </c>
      <c r="M134">
        <v>1.0</v>
      </c>
      <c r="N134" t="s">
        <v>324</v>
      </c>
      <c r="O134" t="s">
        <v>250</v>
      </c>
      <c r="P134" t="s">
        <v>245</v>
      </c>
      <c r="Q134" t="s">
        <v>246</v>
      </c>
    </row>
    <row r="135">
      <c r="A135" t="s">
        <v>144</v>
      </c>
      <c r="B135" t="s">
        <v>475</v>
      </c>
      <c r="C135" t="s">
        <v>477</v>
      </c>
      <c r="D135">
        <v>1.0</v>
      </c>
      <c r="E135" t="s">
        <v>450</v>
      </c>
      <c r="F135">
        <v>60.0</v>
      </c>
      <c r="G135">
        <v>32.0</v>
      </c>
      <c r="H135">
        <v>0.533</v>
      </c>
      <c r="I135" t="s">
        <v>312</v>
      </c>
      <c r="J135" t="s">
        <v>280</v>
      </c>
      <c r="K135" t="s">
        <v>259</v>
      </c>
      <c r="L135" t="s">
        <v>450</v>
      </c>
      <c r="M135">
        <v>3.0</v>
      </c>
      <c r="N135" t="s">
        <v>324</v>
      </c>
      <c r="O135" t="s">
        <v>250</v>
      </c>
      <c r="P135" t="s">
        <v>245</v>
      </c>
      <c r="Q135" t="s">
        <v>246</v>
      </c>
    </row>
    <row r="136">
      <c r="A136" t="s">
        <v>144</v>
      </c>
      <c r="B136" t="s">
        <v>475</v>
      </c>
      <c r="C136" t="s">
        <v>477</v>
      </c>
      <c r="D136">
        <v>1.0</v>
      </c>
      <c r="E136" t="s">
        <v>478</v>
      </c>
      <c r="F136">
        <v>60.0</v>
      </c>
      <c r="G136">
        <v>15.0</v>
      </c>
      <c r="H136">
        <v>0.25</v>
      </c>
      <c r="I136" t="s">
        <v>312</v>
      </c>
      <c r="J136" t="s">
        <v>280</v>
      </c>
      <c r="K136" t="s">
        <v>259</v>
      </c>
      <c r="L136" t="s">
        <v>243</v>
      </c>
      <c r="M136">
        <v>1.0</v>
      </c>
      <c r="N136" t="s">
        <v>324</v>
      </c>
      <c r="O136" t="s">
        <v>250</v>
      </c>
      <c r="P136" t="s">
        <v>245</v>
      </c>
      <c r="Q136" t="s">
        <v>246</v>
      </c>
    </row>
    <row r="137">
      <c r="A137" t="s">
        <v>144</v>
      </c>
      <c r="B137" t="s">
        <v>475</v>
      </c>
      <c r="C137" t="s">
        <v>477</v>
      </c>
      <c r="D137">
        <v>1.0</v>
      </c>
      <c r="E137" t="s">
        <v>479</v>
      </c>
      <c r="F137">
        <v>60.0</v>
      </c>
      <c r="G137">
        <v>52.0</v>
      </c>
      <c r="H137">
        <v>0.872</v>
      </c>
      <c r="I137" t="s">
        <v>312</v>
      </c>
      <c r="J137" t="s">
        <v>280</v>
      </c>
      <c r="K137" t="s">
        <v>259</v>
      </c>
      <c r="L137" t="s">
        <v>243</v>
      </c>
      <c r="M137">
        <v>1.0</v>
      </c>
      <c r="N137" t="s">
        <v>324</v>
      </c>
      <c r="O137" t="s">
        <v>250</v>
      </c>
      <c r="P137" t="s">
        <v>245</v>
      </c>
      <c r="Q137" t="s">
        <v>246</v>
      </c>
    </row>
    <row r="138">
      <c r="A138" t="s">
        <v>144</v>
      </c>
      <c r="B138" t="s">
        <v>480</v>
      </c>
      <c r="C138" t="s">
        <v>482</v>
      </c>
      <c r="D138">
        <v>1.0</v>
      </c>
      <c r="E138" t="s">
        <v>483</v>
      </c>
      <c r="F138">
        <v>100.0</v>
      </c>
      <c r="G138">
        <v>52.0</v>
      </c>
      <c r="I138" t="s">
        <v>239</v>
      </c>
      <c r="J138" t="s">
        <v>280</v>
      </c>
      <c r="K138" t="s">
        <v>259</v>
      </c>
      <c r="L138" t="s">
        <v>243</v>
      </c>
      <c r="M138">
        <v>1.0</v>
      </c>
      <c r="N138" t="s">
        <v>244</v>
      </c>
      <c r="O138" t="s">
        <v>245</v>
      </c>
      <c r="P138" t="s">
        <v>245</v>
      </c>
      <c r="Q138" t="s">
        <v>246</v>
      </c>
    </row>
    <row r="139">
      <c r="A139" t="s">
        <v>144</v>
      </c>
      <c r="B139" t="s">
        <v>480</v>
      </c>
      <c r="C139" t="s">
        <v>482</v>
      </c>
      <c r="D139">
        <v>1.0</v>
      </c>
      <c r="E139" t="s">
        <v>484</v>
      </c>
      <c r="F139">
        <v>100.0</v>
      </c>
      <c r="G139">
        <v>36.0</v>
      </c>
      <c r="I139" t="s">
        <v>239</v>
      </c>
      <c r="J139" t="s">
        <v>280</v>
      </c>
      <c r="K139" t="s">
        <v>259</v>
      </c>
      <c r="L139" t="s">
        <v>243</v>
      </c>
      <c r="M139">
        <v>1.0</v>
      </c>
      <c r="N139" t="s">
        <v>244</v>
      </c>
      <c r="O139" t="s">
        <v>245</v>
      </c>
      <c r="P139" t="s">
        <v>245</v>
      </c>
      <c r="Q139" t="s">
        <v>246</v>
      </c>
    </row>
    <row r="140">
      <c r="A140" t="s">
        <v>144</v>
      </c>
      <c r="B140" t="s">
        <v>485</v>
      </c>
      <c r="C140" t="s">
        <v>487</v>
      </c>
      <c r="D140">
        <v>1.0</v>
      </c>
      <c r="E140" t="s">
        <v>488</v>
      </c>
      <c r="F140">
        <v>115.0</v>
      </c>
      <c r="G140">
        <v>60.0</v>
      </c>
      <c r="I140" t="s">
        <v>357</v>
      </c>
      <c r="J140" t="s">
        <v>280</v>
      </c>
      <c r="K140" t="s">
        <v>259</v>
      </c>
      <c r="L140" t="s">
        <v>243</v>
      </c>
      <c r="M140">
        <v>1.0</v>
      </c>
      <c r="N140" t="s">
        <v>244</v>
      </c>
      <c r="O140" t="s">
        <v>250</v>
      </c>
      <c r="P140" t="s">
        <v>245</v>
      </c>
      <c r="Q140" t="s">
        <v>246</v>
      </c>
    </row>
    <row r="141">
      <c r="A141" t="s">
        <v>144</v>
      </c>
      <c r="B141" t="s">
        <v>485</v>
      </c>
      <c r="C141" t="s">
        <v>487</v>
      </c>
      <c r="D141">
        <v>1.0</v>
      </c>
      <c r="E141" t="s">
        <v>489</v>
      </c>
      <c r="F141">
        <v>115.0</v>
      </c>
      <c r="G141">
        <v>14.0</v>
      </c>
      <c r="I141" t="s">
        <v>357</v>
      </c>
      <c r="J141" t="s">
        <v>280</v>
      </c>
      <c r="K141" t="s">
        <v>259</v>
      </c>
      <c r="L141" t="s">
        <v>243</v>
      </c>
      <c r="M141">
        <v>1.0</v>
      </c>
      <c r="N141" t="s">
        <v>244</v>
      </c>
      <c r="O141" t="s">
        <v>250</v>
      </c>
      <c r="P141" t="s">
        <v>245</v>
      </c>
      <c r="Q141" t="s">
        <v>246</v>
      </c>
    </row>
    <row r="142">
      <c r="A142" t="s">
        <v>144</v>
      </c>
      <c r="B142" t="s">
        <v>490</v>
      </c>
      <c r="C142" t="s">
        <v>492</v>
      </c>
      <c r="D142">
        <v>1.0</v>
      </c>
      <c r="E142" t="s">
        <v>493</v>
      </c>
      <c r="F142">
        <v>40.0</v>
      </c>
      <c r="G142">
        <v>39.0</v>
      </c>
      <c r="H142">
        <v>0.45</v>
      </c>
      <c r="I142" t="s">
        <v>239</v>
      </c>
      <c r="J142" t="s">
        <v>280</v>
      </c>
      <c r="K142" t="s">
        <v>259</v>
      </c>
      <c r="L142" t="s">
        <v>243</v>
      </c>
      <c r="M142">
        <v>1.0</v>
      </c>
      <c r="N142" t="s">
        <v>244</v>
      </c>
      <c r="O142" t="s">
        <v>250</v>
      </c>
      <c r="P142" t="s">
        <v>245</v>
      </c>
      <c r="Q142" t="s">
        <v>246</v>
      </c>
    </row>
    <row r="143">
      <c r="A143" t="s">
        <v>144</v>
      </c>
      <c r="B143" t="s">
        <v>490</v>
      </c>
      <c r="C143" t="s">
        <v>492</v>
      </c>
      <c r="D143">
        <v>1.0</v>
      </c>
      <c r="E143" t="s">
        <v>494</v>
      </c>
      <c r="F143">
        <v>40.0</v>
      </c>
      <c r="G143">
        <v>37.0</v>
      </c>
      <c r="H143">
        <v>0.44</v>
      </c>
      <c r="I143" t="s">
        <v>239</v>
      </c>
      <c r="J143" t="s">
        <v>280</v>
      </c>
      <c r="K143" t="s">
        <v>259</v>
      </c>
      <c r="L143" t="s">
        <v>243</v>
      </c>
      <c r="M143">
        <v>1.0</v>
      </c>
      <c r="N143" t="s">
        <v>244</v>
      </c>
      <c r="O143" t="s">
        <v>250</v>
      </c>
      <c r="P143" t="s">
        <v>245</v>
      </c>
      <c r="Q143" t="s">
        <v>246</v>
      </c>
    </row>
    <row r="144">
      <c r="A144" t="s">
        <v>144</v>
      </c>
      <c r="B144" t="s">
        <v>490</v>
      </c>
      <c r="C144" t="s">
        <v>492</v>
      </c>
      <c r="D144">
        <v>1.0</v>
      </c>
      <c r="E144" t="s">
        <v>495</v>
      </c>
      <c r="F144">
        <v>40.0</v>
      </c>
      <c r="G144">
        <v>16.0</v>
      </c>
      <c r="H144">
        <v>0.41</v>
      </c>
      <c r="I144" t="s">
        <v>239</v>
      </c>
      <c r="J144" t="s">
        <v>280</v>
      </c>
      <c r="K144" t="s">
        <v>259</v>
      </c>
      <c r="L144" t="s">
        <v>243</v>
      </c>
      <c r="M144">
        <v>1.0</v>
      </c>
      <c r="N144" t="s">
        <v>244</v>
      </c>
      <c r="O144" t="s">
        <v>250</v>
      </c>
      <c r="P144" t="s">
        <v>245</v>
      </c>
      <c r="Q144" t="s">
        <v>246</v>
      </c>
    </row>
    <row r="145">
      <c r="A145" t="s">
        <v>144</v>
      </c>
      <c r="B145" t="s">
        <v>490</v>
      </c>
      <c r="C145" t="s">
        <v>492</v>
      </c>
      <c r="D145">
        <v>1.0</v>
      </c>
      <c r="E145" t="s">
        <v>496</v>
      </c>
      <c r="F145">
        <v>40.0</v>
      </c>
      <c r="G145">
        <v>19.0</v>
      </c>
      <c r="H145">
        <v>0.47</v>
      </c>
      <c r="I145" t="s">
        <v>239</v>
      </c>
      <c r="J145" t="s">
        <v>280</v>
      </c>
      <c r="K145" t="s">
        <v>259</v>
      </c>
      <c r="L145" t="s">
        <v>243</v>
      </c>
      <c r="M145">
        <v>1.0</v>
      </c>
      <c r="N145" t="s">
        <v>244</v>
      </c>
      <c r="O145" t="s">
        <v>250</v>
      </c>
      <c r="P145" t="s">
        <v>245</v>
      </c>
      <c r="Q145" t="s">
        <v>246</v>
      </c>
    </row>
    <row r="146">
      <c r="A146" t="s">
        <v>144</v>
      </c>
      <c r="B146" t="s">
        <v>497</v>
      </c>
      <c r="C146" t="s">
        <v>499</v>
      </c>
      <c r="D146">
        <v>1.0</v>
      </c>
      <c r="E146" t="s">
        <v>500</v>
      </c>
      <c r="F146">
        <v>22.0</v>
      </c>
      <c r="G146">
        <v>15.0</v>
      </c>
      <c r="I146" t="s">
        <v>357</v>
      </c>
      <c r="J146" t="s">
        <v>258</v>
      </c>
      <c r="K146" t="s">
        <v>259</v>
      </c>
      <c r="L146" t="s">
        <v>243</v>
      </c>
      <c r="M146">
        <v>1.0</v>
      </c>
      <c r="N146" t="s">
        <v>244</v>
      </c>
      <c r="O146" t="s">
        <v>250</v>
      </c>
      <c r="P146" t="s">
        <v>250</v>
      </c>
      <c r="Q146" t="s">
        <v>246</v>
      </c>
    </row>
    <row r="147">
      <c r="A147" t="s">
        <v>144</v>
      </c>
      <c r="B147" t="s">
        <v>497</v>
      </c>
      <c r="C147" t="s">
        <v>499</v>
      </c>
      <c r="D147">
        <v>1.0</v>
      </c>
      <c r="E147" t="s">
        <v>501</v>
      </c>
      <c r="F147">
        <v>28.0</v>
      </c>
      <c r="G147">
        <v>20.0</v>
      </c>
      <c r="I147" t="s">
        <v>357</v>
      </c>
      <c r="J147" t="s">
        <v>258</v>
      </c>
      <c r="K147" t="s">
        <v>259</v>
      </c>
      <c r="L147" t="s">
        <v>243</v>
      </c>
      <c r="M147">
        <v>1.0</v>
      </c>
      <c r="N147" t="s">
        <v>244</v>
      </c>
      <c r="O147" t="s">
        <v>250</v>
      </c>
      <c r="P147" t="s">
        <v>250</v>
      </c>
      <c r="Q147" t="s">
        <v>246</v>
      </c>
    </row>
    <row r="148">
      <c r="A148" t="s">
        <v>144</v>
      </c>
      <c r="B148" t="s">
        <v>497</v>
      </c>
      <c r="C148" t="s">
        <v>499</v>
      </c>
      <c r="D148">
        <v>1.0</v>
      </c>
      <c r="E148" t="s">
        <v>502</v>
      </c>
      <c r="F148">
        <v>25.0</v>
      </c>
      <c r="G148">
        <v>19.0</v>
      </c>
      <c r="I148" t="s">
        <v>357</v>
      </c>
      <c r="J148" t="s">
        <v>258</v>
      </c>
      <c r="K148" t="s">
        <v>259</v>
      </c>
      <c r="L148" t="s">
        <v>243</v>
      </c>
      <c r="M148">
        <v>1.0</v>
      </c>
      <c r="N148" t="s">
        <v>244</v>
      </c>
      <c r="O148" t="s">
        <v>250</v>
      </c>
      <c r="P148" t="s">
        <v>250</v>
      </c>
      <c r="Q148" t="s">
        <v>246</v>
      </c>
    </row>
    <row r="149">
      <c r="A149" t="s">
        <v>144</v>
      </c>
      <c r="B149" t="s">
        <v>503</v>
      </c>
      <c r="C149" t="s">
        <v>505</v>
      </c>
      <c r="D149">
        <v>5.0</v>
      </c>
      <c r="E149" t="s">
        <v>506</v>
      </c>
      <c r="F149">
        <v>66.0</v>
      </c>
      <c r="G149">
        <v>38.0</v>
      </c>
      <c r="I149" t="s">
        <v>507</v>
      </c>
      <c r="J149" t="s">
        <v>280</v>
      </c>
      <c r="K149" t="s">
        <v>259</v>
      </c>
      <c r="L149" t="s">
        <v>243</v>
      </c>
      <c r="M149">
        <v>1.0</v>
      </c>
      <c r="N149" t="s">
        <v>244</v>
      </c>
      <c r="O149" t="s">
        <v>250</v>
      </c>
      <c r="P149" t="s">
        <v>245</v>
      </c>
      <c r="Q149" t="s">
        <v>246</v>
      </c>
    </row>
    <row r="150">
      <c r="A150" t="s">
        <v>144</v>
      </c>
      <c r="B150" t="s">
        <v>503</v>
      </c>
      <c r="C150" t="s">
        <v>505</v>
      </c>
      <c r="D150">
        <v>5.0</v>
      </c>
      <c r="E150" t="s">
        <v>508</v>
      </c>
      <c r="F150">
        <v>76.0</v>
      </c>
      <c r="G150">
        <v>31.0</v>
      </c>
      <c r="I150" t="s">
        <v>507</v>
      </c>
      <c r="J150" t="s">
        <v>280</v>
      </c>
      <c r="K150" t="s">
        <v>259</v>
      </c>
      <c r="L150" t="s">
        <v>243</v>
      </c>
      <c r="M150">
        <v>1.0</v>
      </c>
      <c r="N150" t="s">
        <v>244</v>
      </c>
      <c r="O150" t="s">
        <v>250</v>
      </c>
      <c r="P150" t="s">
        <v>245</v>
      </c>
      <c r="Q150" t="s">
        <v>246</v>
      </c>
    </row>
    <row r="151">
      <c r="A151" t="s">
        <v>144</v>
      </c>
      <c r="B151" t="s">
        <v>509</v>
      </c>
      <c r="C151" t="s">
        <v>511</v>
      </c>
      <c r="D151">
        <v>1.0</v>
      </c>
      <c r="E151" t="s">
        <v>512</v>
      </c>
      <c r="F151">
        <v>57.0</v>
      </c>
      <c r="G151">
        <v>35.0</v>
      </c>
      <c r="I151" t="s">
        <v>357</v>
      </c>
      <c r="J151" t="s">
        <v>280</v>
      </c>
      <c r="K151" t="s">
        <v>259</v>
      </c>
      <c r="L151" t="s">
        <v>243</v>
      </c>
      <c r="M151">
        <v>1.0</v>
      </c>
      <c r="N151" t="s">
        <v>244</v>
      </c>
      <c r="O151" t="s">
        <v>250</v>
      </c>
      <c r="P151" t="s">
        <v>250</v>
      </c>
      <c r="Q151" t="s">
        <v>246</v>
      </c>
    </row>
    <row r="152">
      <c r="A152" t="s">
        <v>144</v>
      </c>
      <c r="B152" t="s">
        <v>509</v>
      </c>
      <c r="C152" t="s">
        <v>511</v>
      </c>
      <c r="D152">
        <v>1.0</v>
      </c>
      <c r="E152" t="s">
        <v>513</v>
      </c>
      <c r="F152">
        <v>57.0</v>
      </c>
      <c r="G152">
        <v>46.0</v>
      </c>
      <c r="I152" t="s">
        <v>357</v>
      </c>
      <c r="J152" t="s">
        <v>280</v>
      </c>
      <c r="K152" t="s">
        <v>259</v>
      </c>
      <c r="L152" t="s">
        <v>243</v>
      </c>
      <c r="M152">
        <v>1.0</v>
      </c>
      <c r="N152" t="s">
        <v>244</v>
      </c>
      <c r="O152" t="s">
        <v>250</v>
      </c>
      <c r="P152" t="s">
        <v>250</v>
      </c>
      <c r="Q152" t="s">
        <v>246</v>
      </c>
    </row>
    <row r="153">
      <c r="A153" t="s">
        <v>144</v>
      </c>
      <c r="B153" t="s">
        <v>509</v>
      </c>
      <c r="C153" t="s">
        <v>511</v>
      </c>
      <c r="D153">
        <v>2.0</v>
      </c>
      <c r="E153" t="s">
        <v>514</v>
      </c>
      <c r="F153">
        <v>25.0</v>
      </c>
      <c r="G153">
        <v>20.0</v>
      </c>
      <c r="I153" t="s">
        <v>357</v>
      </c>
      <c r="J153" t="s">
        <v>280</v>
      </c>
      <c r="K153" t="s">
        <v>259</v>
      </c>
      <c r="L153" t="s">
        <v>243</v>
      </c>
      <c r="M153">
        <v>1.0</v>
      </c>
      <c r="N153" t="s">
        <v>244</v>
      </c>
      <c r="O153" t="s">
        <v>250</v>
      </c>
      <c r="P153" t="s">
        <v>250</v>
      </c>
      <c r="Q153" t="s">
        <v>246</v>
      </c>
    </row>
    <row r="154">
      <c r="A154" t="s">
        <v>144</v>
      </c>
      <c r="B154" t="s">
        <v>509</v>
      </c>
      <c r="C154" t="s">
        <v>511</v>
      </c>
      <c r="D154">
        <v>2.0</v>
      </c>
      <c r="E154" t="s">
        <v>515</v>
      </c>
      <c r="F154">
        <v>25.0</v>
      </c>
      <c r="G154">
        <v>9.0</v>
      </c>
      <c r="I154" t="s">
        <v>357</v>
      </c>
      <c r="J154" t="s">
        <v>280</v>
      </c>
      <c r="K154" t="s">
        <v>259</v>
      </c>
      <c r="L154" t="s">
        <v>243</v>
      </c>
      <c r="M154">
        <v>1.0</v>
      </c>
      <c r="N154" t="s">
        <v>244</v>
      </c>
      <c r="O154" t="s">
        <v>250</v>
      </c>
      <c r="P154" t="s">
        <v>250</v>
      </c>
      <c r="Q154" t="s">
        <v>246</v>
      </c>
    </row>
    <row r="155">
      <c r="A155" t="s">
        <v>144</v>
      </c>
      <c r="B155" t="s">
        <v>509</v>
      </c>
      <c r="C155" t="s">
        <v>511</v>
      </c>
      <c r="D155">
        <v>2.0</v>
      </c>
      <c r="E155" t="s">
        <v>516</v>
      </c>
      <c r="F155">
        <v>25.0</v>
      </c>
      <c r="G155">
        <v>2.0</v>
      </c>
      <c r="I155" t="s">
        <v>357</v>
      </c>
      <c r="J155" t="s">
        <v>280</v>
      </c>
      <c r="K155" t="s">
        <v>259</v>
      </c>
      <c r="L155" t="s">
        <v>243</v>
      </c>
      <c r="M155">
        <v>1.0</v>
      </c>
      <c r="N155" t="s">
        <v>244</v>
      </c>
      <c r="O155" t="s">
        <v>250</v>
      </c>
      <c r="P155" t="s">
        <v>250</v>
      </c>
      <c r="Q155" t="s">
        <v>246</v>
      </c>
    </row>
    <row r="156">
      <c r="A156" t="s">
        <v>144</v>
      </c>
      <c r="B156" t="s">
        <v>517</v>
      </c>
      <c r="C156" t="s">
        <v>519</v>
      </c>
      <c r="D156">
        <v>5.0</v>
      </c>
      <c r="E156" t="s">
        <v>520</v>
      </c>
      <c r="F156">
        <v>116.0</v>
      </c>
      <c r="G156">
        <v>77.0</v>
      </c>
      <c r="H156">
        <v>0.34</v>
      </c>
      <c r="I156" t="s">
        <v>312</v>
      </c>
      <c r="J156" t="s">
        <v>280</v>
      </c>
      <c r="K156" t="s">
        <v>259</v>
      </c>
      <c r="L156" t="s">
        <v>243</v>
      </c>
      <c r="M156">
        <v>1.0</v>
      </c>
      <c r="N156" t="s">
        <v>244</v>
      </c>
      <c r="O156" t="s">
        <v>250</v>
      </c>
      <c r="P156" t="s">
        <v>245</v>
      </c>
      <c r="Q156" t="s">
        <v>246</v>
      </c>
    </row>
    <row r="157">
      <c r="A157" t="s">
        <v>144</v>
      </c>
      <c r="B157" t="s">
        <v>517</v>
      </c>
      <c r="C157" t="s">
        <v>519</v>
      </c>
      <c r="D157">
        <v>5.0</v>
      </c>
      <c r="E157" t="s">
        <v>521</v>
      </c>
      <c r="F157">
        <v>43.0</v>
      </c>
      <c r="G157">
        <v>22.0</v>
      </c>
      <c r="H157">
        <v>0.48</v>
      </c>
      <c r="I157" t="s">
        <v>312</v>
      </c>
      <c r="J157" t="s">
        <v>280</v>
      </c>
      <c r="K157" t="s">
        <v>259</v>
      </c>
      <c r="L157" t="s">
        <v>243</v>
      </c>
      <c r="M157">
        <v>1.0</v>
      </c>
      <c r="N157" t="s">
        <v>244</v>
      </c>
      <c r="O157" t="s">
        <v>250</v>
      </c>
      <c r="P157" t="s">
        <v>245</v>
      </c>
      <c r="Q157" t="s">
        <v>246</v>
      </c>
    </row>
    <row r="158">
      <c r="A158" t="s">
        <v>144</v>
      </c>
      <c r="B158" t="s">
        <v>517</v>
      </c>
      <c r="C158" t="s">
        <v>519</v>
      </c>
      <c r="D158">
        <v>5.0</v>
      </c>
      <c r="E158" t="s">
        <v>522</v>
      </c>
      <c r="F158">
        <v>53.0</v>
      </c>
      <c r="G158">
        <v>29.0</v>
      </c>
      <c r="H158">
        <v>0.46</v>
      </c>
      <c r="I158" t="s">
        <v>312</v>
      </c>
      <c r="J158" t="s">
        <v>280</v>
      </c>
      <c r="K158" t="s">
        <v>259</v>
      </c>
      <c r="L158" t="s">
        <v>243</v>
      </c>
      <c r="M158">
        <v>1.0</v>
      </c>
      <c r="N158" t="s">
        <v>244</v>
      </c>
      <c r="O158" t="s">
        <v>250</v>
      </c>
      <c r="P158" t="s">
        <v>245</v>
      </c>
      <c r="Q158" t="s">
        <v>246</v>
      </c>
    </row>
    <row r="159">
      <c r="A159" t="s">
        <v>144</v>
      </c>
      <c r="B159" t="s">
        <v>517</v>
      </c>
      <c r="C159" t="s">
        <v>519</v>
      </c>
      <c r="D159">
        <v>5.0</v>
      </c>
      <c r="E159" t="s">
        <v>523</v>
      </c>
      <c r="F159">
        <v>54.0</v>
      </c>
      <c r="G159">
        <v>37.0</v>
      </c>
      <c r="H159">
        <v>0.32</v>
      </c>
      <c r="I159" t="s">
        <v>312</v>
      </c>
      <c r="J159" t="s">
        <v>280</v>
      </c>
      <c r="K159" t="s">
        <v>259</v>
      </c>
      <c r="L159" t="s">
        <v>243</v>
      </c>
      <c r="M159">
        <v>1.0</v>
      </c>
      <c r="N159" t="s">
        <v>244</v>
      </c>
      <c r="O159" t="s">
        <v>250</v>
      </c>
      <c r="P159" t="s">
        <v>245</v>
      </c>
      <c r="Q159" t="s">
        <v>246</v>
      </c>
    </row>
    <row r="160">
      <c r="A160" t="s">
        <v>144</v>
      </c>
      <c r="B160" t="s">
        <v>517</v>
      </c>
      <c r="C160" t="s">
        <v>519</v>
      </c>
      <c r="D160">
        <v>5.0</v>
      </c>
      <c r="E160" t="s">
        <v>524</v>
      </c>
      <c r="F160">
        <v>60.0</v>
      </c>
      <c r="G160">
        <v>30.0</v>
      </c>
      <c r="H160">
        <v>0.49</v>
      </c>
      <c r="I160" t="s">
        <v>312</v>
      </c>
      <c r="J160" t="s">
        <v>280</v>
      </c>
      <c r="K160" t="s">
        <v>259</v>
      </c>
      <c r="L160" t="s">
        <v>243</v>
      </c>
      <c r="M160">
        <v>1.0</v>
      </c>
      <c r="N160" t="s">
        <v>244</v>
      </c>
      <c r="O160" t="s">
        <v>250</v>
      </c>
      <c r="P160" t="s">
        <v>245</v>
      </c>
      <c r="Q160" t="s">
        <v>246</v>
      </c>
    </row>
    <row r="161">
      <c r="A161" t="s">
        <v>144</v>
      </c>
      <c r="B161" t="s">
        <v>517</v>
      </c>
      <c r="C161" t="s">
        <v>519</v>
      </c>
      <c r="D161">
        <v>5.0</v>
      </c>
      <c r="E161" t="s">
        <v>525</v>
      </c>
      <c r="F161">
        <v>45.0</v>
      </c>
      <c r="G161">
        <v>11.0</v>
      </c>
      <c r="H161">
        <v>0.75</v>
      </c>
      <c r="I161" t="s">
        <v>312</v>
      </c>
      <c r="J161" t="s">
        <v>280</v>
      </c>
      <c r="K161" t="s">
        <v>259</v>
      </c>
      <c r="L161" t="s">
        <v>243</v>
      </c>
      <c r="M161">
        <v>1.0</v>
      </c>
      <c r="N161" t="s">
        <v>244</v>
      </c>
      <c r="O161" t="s">
        <v>250</v>
      </c>
      <c r="P161" t="s">
        <v>245</v>
      </c>
      <c r="Q161" t="s">
        <v>246</v>
      </c>
    </row>
    <row r="162">
      <c r="A162" t="s">
        <v>144</v>
      </c>
      <c r="B162" t="s">
        <v>517</v>
      </c>
      <c r="C162" t="s">
        <v>519</v>
      </c>
      <c r="D162">
        <v>5.0</v>
      </c>
      <c r="E162" t="s">
        <v>526</v>
      </c>
      <c r="F162">
        <v>73.0</v>
      </c>
      <c r="G162">
        <v>53.0</v>
      </c>
      <c r="H162">
        <v>0.28</v>
      </c>
      <c r="I162" t="s">
        <v>312</v>
      </c>
      <c r="J162" t="s">
        <v>280</v>
      </c>
      <c r="K162" t="s">
        <v>259</v>
      </c>
      <c r="L162" t="s">
        <v>243</v>
      </c>
      <c r="M162">
        <v>1.0</v>
      </c>
      <c r="N162" t="s">
        <v>244</v>
      </c>
      <c r="O162" t="s">
        <v>250</v>
      </c>
      <c r="P162" t="s">
        <v>245</v>
      </c>
      <c r="Q162" t="s">
        <v>246</v>
      </c>
    </row>
    <row r="163">
      <c r="A163" t="s">
        <v>144</v>
      </c>
      <c r="B163" t="s">
        <v>517</v>
      </c>
      <c r="C163" t="s">
        <v>519</v>
      </c>
      <c r="D163">
        <v>5.0</v>
      </c>
      <c r="E163" t="s">
        <v>527</v>
      </c>
      <c r="F163">
        <v>282.0</v>
      </c>
      <c r="G163">
        <v>161.0</v>
      </c>
      <c r="H163">
        <v>0.43</v>
      </c>
      <c r="I163" t="s">
        <v>312</v>
      </c>
      <c r="J163" t="s">
        <v>280</v>
      </c>
      <c r="K163" t="s">
        <v>259</v>
      </c>
      <c r="L163" t="s">
        <v>243</v>
      </c>
      <c r="M163">
        <v>1.0</v>
      </c>
      <c r="N163" t="s">
        <v>244</v>
      </c>
      <c r="O163" t="s">
        <v>250</v>
      </c>
      <c r="P163" t="s">
        <v>245</v>
      </c>
      <c r="Q163" t="s">
        <v>246</v>
      </c>
    </row>
    <row r="164">
      <c r="A164" t="s">
        <v>144</v>
      </c>
      <c r="B164" t="s">
        <v>528</v>
      </c>
      <c r="C164" t="s">
        <v>530</v>
      </c>
      <c r="D164">
        <v>1.0</v>
      </c>
      <c r="F164">
        <v>224.0</v>
      </c>
      <c r="G164">
        <v>148.0</v>
      </c>
      <c r="I164" t="s">
        <v>239</v>
      </c>
      <c r="J164" t="s">
        <v>258</v>
      </c>
      <c r="K164" t="s">
        <v>259</v>
      </c>
      <c r="L164" t="s">
        <v>243</v>
      </c>
      <c r="M164">
        <v>1.0</v>
      </c>
      <c r="N164" t="s">
        <v>531</v>
      </c>
      <c r="O164" t="s">
        <v>250</v>
      </c>
      <c r="P164" t="s">
        <v>245</v>
      </c>
      <c r="Q164" t="s">
        <v>246</v>
      </c>
    </row>
    <row r="165">
      <c r="A165" t="s">
        <v>144</v>
      </c>
      <c r="B165" t="s">
        <v>532</v>
      </c>
      <c r="C165" t="s">
        <v>534</v>
      </c>
      <c r="D165">
        <v>3.0</v>
      </c>
      <c r="F165">
        <v>90.0</v>
      </c>
      <c r="G165">
        <v>65.0</v>
      </c>
      <c r="I165" t="s">
        <v>312</v>
      </c>
      <c r="J165" t="s">
        <v>241</v>
      </c>
      <c r="K165" t="s">
        <v>380</v>
      </c>
      <c r="L165" t="s">
        <v>243</v>
      </c>
      <c r="M165">
        <v>1.0</v>
      </c>
      <c r="N165" t="s">
        <v>244</v>
      </c>
      <c r="O165" t="s">
        <v>250</v>
      </c>
      <c r="P165" t="s">
        <v>245</v>
      </c>
      <c r="Q165" t="s">
        <v>246</v>
      </c>
    </row>
    <row r="166">
      <c r="A166" t="s">
        <v>144</v>
      </c>
      <c r="B166" t="s">
        <v>535</v>
      </c>
      <c r="C166" t="s">
        <v>537</v>
      </c>
      <c r="D166">
        <v>1.0</v>
      </c>
      <c r="E166" t="s">
        <v>538</v>
      </c>
      <c r="F166">
        <v>26.0</v>
      </c>
      <c r="G166">
        <v>11.0</v>
      </c>
      <c r="I166" t="s">
        <v>357</v>
      </c>
      <c r="J166" t="s">
        <v>280</v>
      </c>
      <c r="K166" t="s">
        <v>259</v>
      </c>
      <c r="L166" t="s">
        <v>243</v>
      </c>
      <c r="M166">
        <v>1.0</v>
      </c>
      <c r="N166" t="s">
        <v>244</v>
      </c>
      <c r="O166" t="s">
        <v>250</v>
      </c>
      <c r="P166" t="s">
        <v>245</v>
      </c>
      <c r="Q166" t="s">
        <v>246</v>
      </c>
    </row>
    <row r="167">
      <c r="A167" t="s">
        <v>144</v>
      </c>
      <c r="B167" t="s">
        <v>535</v>
      </c>
      <c r="C167" t="s">
        <v>537</v>
      </c>
      <c r="D167">
        <v>1.0</v>
      </c>
      <c r="E167" t="s">
        <v>539</v>
      </c>
      <c r="F167">
        <v>26.0</v>
      </c>
      <c r="G167">
        <v>7.0</v>
      </c>
      <c r="I167" t="s">
        <v>312</v>
      </c>
      <c r="J167" t="s">
        <v>280</v>
      </c>
      <c r="K167" t="s">
        <v>259</v>
      </c>
      <c r="L167" t="s">
        <v>243</v>
      </c>
      <c r="M167">
        <v>1.0</v>
      </c>
      <c r="N167" t="s">
        <v>244</v>
      </c>
      <c r="O167" t="s">
        <v>250</v>
      </c>
      <c r="P167" t="s">
        <v>245</v>
      </c>
      <c r="Q167" t="s">
        <v>246</v>
      </c>
    </row>
    <row r="168">
      <c r="A168" t="s">
        <v>144</v>
      </c>
      <c r="B168" t="s">
        <v>540</v>
      </c>
      <c r="C168" t="s">
        <v>542</v>
      </c>
      <c r="D168">
        <v>1.0</v>
      </c>
      <c r="E168" t="s">
        <v>543</v>
      </c>
      <c r="F168">
        <v>85.0</v>
      </c>
      <c r="G168">
        <v>54.0</v>
      </c>
      <c r="I168" t="s">
        <v>357</v>
      </c>
      <c r="J168" t="s">
        <v>280</v>
      </c>
      <c r="K168" t="s">
        <v>259</v>
      </c>
      <c r="L168" t="s">
        <v>243</v>
      </c>
      <c r="M168">
        <v>1.0</v>
      </c>
      <c r="N168" t="s">
        <v>244</v>
      </c>
      <c r="O168" t="s">
        <v>250</v>
      </c>
      <c r="P168" t="s">
        <v>245</v>
      </c>
      <c r="Q168" t="s">
        <v>246</v>
      </c>
    </row>
    <row r="169">
      <c r="A169" t="s">
        <v>144</v>
      </c>
      <c r="B169" t="s">
        <v>540</v>
      </c>
      <c r="C169" t="s">
        <v>542</v>
      </c>
      <c r="D169">
        <v>1.0</v>
      </c>
      <c r="E169" t="s">
        <v>544</v>
      </c>
      <c r="F169">
        <v>106.0</v>
      </c>
      <c r="G169">
        <v>41.0</v>
      </c>
      <c r="I169" t="s">
        <v>357</v>
      </c>
      <c r="J169" t="s">
        <v>280</v>
      </c>
      <c r="K169" t="s">
        <v>259</v>
      </c>
      <c r="L169" t="s">
        <v>243</v>
      </c>
      <c r="M169">
        <v>1.0</v>
      </c>
      <c r="N169" t="s">
        <v>244</v>
      </c>
      <c r="O169" t="s">
        <v>250</v>
      </c>
      <c r="P169" t="s">
        <v>245</v>
      </c>
      <c r="Q169" t="s">
        <v>246</v>
      </c>
    </row>
    <row r="170">
      <c r="A170" t="s">
        <v>144</v>
      </c>
      <c r="B170" t="s">
        <v>545</v>
      </c>
      <c r="C170" t="s">
        <v>547</v>
      </c>
      <c r="D170">
        <v>1.0</v>
      </c>
      <c r="E170" t="s">
        <v>548</v>
      </c>
      <c r="F170">
        <v>100.0</v>
      </c>
      <c r="G170">
        <v>71.0</v>
      </c>
      <c r="H170">
        <v>0.71</v>
      </c>
      <c r="I170" t="s">
        <v>357</v>
      </c>
      <c r="J170" t="s">
        <v>280</v>
      </c>
      <c r="K170" t="s">
        <v>259</v>
      </c>
      <c r="L170" t="s">
        <v>243</v>
      </c>
      <c r="M170">
        <v>1.0</v>
      </c>
      <c r="N170" t="s">
        <v>244</v>
      </c>
      <c r="O170" t="s">
        <v>250</v>
      </c>
      <c r="P170" t="s">
        <v>245</v>
      </c>
      <c r="Q170" t="s">
        <v>246</v>
      </c>
    </row>
    <row r="171">
      <c r="A171" t="s">
        <v>144</v>
      </c>
      <c r="B171" t="s">
        <v>545</v>
      </c>
      <c r="C171" t="s">
        <v>547</v>
      </c>
      <c r="D171">
        <v>1.0</v>
      </c>
      <c r="E171" t="s">
        <v>549</v>
      </c>
      <c r="F171">
        <v>100.0</v>
      </c>
      <c r="G171">
        <v>62.0</v>
      </c>
      <c r="H171">
        <v>0.62</v>
      </c>
      <c r="I171" t="s">
        <v>357</v>
      </c>
      <c r="J171" t="s">
        <v>280</v>
      </c>
      <c r="K171" t="s">
        <v>259</v>
      </c>
      <c r="L171" t="s">
        <v>243</v>
      </c>
      <c r="M171">
        <v>1.0</v>
      </c>
      <c r="N171" t="s">
        <v>244</v>
      </c>
      <c r="O171" t="s">
        <v>250</v>
      </c>
      <c r="P171" t="s">
        <v>245</v>
      </c>
      <c r="Q171" t="s">
        <v>246</v>
      </c>
    </row>
    <row r="172">
      <c r="A172" t="s">
        <v>144</v>
      </c>
      <c r="B172" t="s">
        <v>545</v>
      </c>
      <c r="C172" t="s">
        <v>547</v>
      </c>
      <c r="D172">
        <v>1.0</v>
      </c>
      <c r="E172" t="s">
        <v>550</v>
      </c>
      <c r="F172">
        <v>100.0</v>
      </c>
      <c r="G172">
        <v>88.0</v>
      </c>
      <c r="H172">
        <v>0.88</v>
      </c>
      <c r="I172" t="s">
        <v>357</v>
      </c>
      <c r="J172" t="s">
        <v>280</v>
      </c>
      <c r="K172" t="s">
        <v>259</v>
      </c>
      <c r="L172" t="s">
        <v>243</v>
      </c>
      <c r="M172">
        <v>1.0</v>
      </c>
      <c r="N172" t="s">
        <v>244</v>
      </c>
      <c r="O172" t="s">
        <v>250</v>
      </c>
      <c r="P172" t="s">
        <v>245</v>
      </c>
      <c r="Q172" t="s">
        <v>246</v>
      </c>
    </row>
    <row r="173">
      <c r="A173" t="s">
        <v>144</v>
      </c>
      <c r="B173" t="s">
        <v>551</v>
      </c>
      <c r="C173" t="s">
        <v>553</v>
      </c>
      <c r="D173">
        <v>1.0</v>
      </c>
      <c r="E173" t="s">
        <v>554</v>
      </c>
      <c r="F173">
        <v>30.0</v>
      </c>
      <c r="G173">
        <v>12.0</v>
      </c>
      <c r="I173" t="s">
        <v>357</v>
      </c>
      <c r="J173" t="s">
        <v>258</v>
      </c>
      <c r="K173" t="s">
        <v>259</v>
      </c>
      <c r="L173" t="s">
        <v>243</v>
      </c>
      <c r="M173">
        <v>1.0</v>
      </c>
      <c r="N173" t="s">
        <v>244</v>
      </c>
      <c r="O173" t="s">
        <v>250</v>
      </c>
      <c r="P173" t="s">
        <v>245</v>
      </c>
      <c r="Q173" t="s">
        <v>246</v>
      </c>
    </row>
    <row r="174">
      <c r="A174" t="s">
        <v>144</v>
      </c>
      <c r="B174" t="s">
        <v>551</v>
      </c>
      <c r="C174" t="s">
        <v>553</v>
      </c>
      <c r="D174">
        <v>1.0</v>
      </c>
      <c r="E174" t="s">
        <v>555</v>
      </c>
      <c r="F174">
        <v>30.0</v>
      </c>
      <c r="G174">
        <v>7.0</v>
      </c>
      <c r="I174" t="s">
        <v>357</v>
      </c>
      <c r="J174" t="s">
        <v>258</v>
      </c>
      <c r="K174" t="s">
        <v>259</v>
      </c>
      <c r="L174" t="s">
        <v>243</v>
      </c>
      <c r="M174">
        <v>1.0</v>
      </c>
      <c r="N174" t="s">
        <v>244</v>
      </c>
      <c r="O174" t="s">
        <v>250</v>
      </c>
      <c r="P174" t="s">
        <v>245</v>
      </c>
      <c r="Q174" t="s">
        <v>246</v>
      </c>
    </row>
    <row r="175">
      <c r="A175" t="s">
        <v>144</v>
      </c>
      <c r="B175" t="s">
        <v>556</v>
      </c>
      <c r="C175" t="s">
        <v>558</v>
      </c>
      <c r="D175">
        <v>1.0</v>
      </c>
      <c r="E175" t="s">
        <v>559</v>
      </c>
      <c r="F175">
        <v>23.0</v>
      </c>
      <c r="G175">
        <v>16.0</v>
      </c>
      <c r="H175">
        <v>0.72</v>
      </c>
      <c r="I175" t="s">
        <v>560</v>
      </c>
      <c r="J175" t="s">
        <v>258</v>
      </c>
      <c r="K175" t="s">
        <v>259</v>
      </c>
      <c r="L175" t="s">
        <v>243</v>
      </c>
      <c r="M175">
        <v>1.0</v>
      </c>
      <c r="N175" t="s">
        <v>244</v>
      </c>
      <c r="O175" t="s">
        <v>250</v>
      </c>
      <c r="P175" t="s">
        <v>245</v>
      </c>
      <c r="Q175" t="s">
        <v>246</v>
      </c>
    </row>
    <row r="176">
      <c r="A176" t="s">
        <v>144</v>
      </c>
      <c r="B176" t="s">
        <v>556</v>
      </c>
      <c r="C176" t="s">
        <v>558</v>
      </c>
      <c r="D176">
        <v>1.0</v>
      </c>
      <c r="E176" t="s">
        <v>561</v>
      </c>
      <c r="F176">
        <v>23.0</v>
      </c>
      <c r="G176">
        <v>15.0</v>
      </c>
      <c r="H176">
        <v>0.65</v>
      </c>
      <c r="I176" t="s">
        <v>560</v>
      </c>
      <c r="J176" t="s">
        <v>258</v>
      </c>
      <c r="K176" t="s">
        <v>259</v>
      </c>
      <c r="L176" t="s">
        <v>243</v>
      </c>
      <c r="M176">
        <v>1.0</v>
      </c>
      <c r="N176" t="s">
        <v>244</v>
      </c>
      <c r="O176" t="s">
        <v>250</v>
      </c>
      <c r="P176" t="s">
        <v>245</v>
      </c>
      <c r="Q176" t="s">
        <v>246</v>
      </c>
    </row>
    <row r="177">
      <c r="A177" t="s">
        <v>144</v>
      </c>
      <c r="B177" t="s">
        <v>556</v>
      </c>
      <c r="C177" t="s">
        <v>558</v>
      </c>
      <c r="D177">
        <v>1.0</v>
      </c>
      <c r="E177" t="s">
        <v>562</v>
      </c>
      <c r="F177">
        <v>41.0</v>
      </c>
      <c r="G177">
        <v>36.0</v>
      </c>
      <c r="H177">
        <v>0.88</v>
      </c>
      <c r="I177" t="s">
        <v>560</v>
      </c>
      <c r="J177" t="s">
        <v>258</v>
      </c>
      <c r="K177" t="s">
        <v>259</v>
      </c>
      <c r="L177" t="s">
        <v>243</v>
      </c>
      <c r="M177">
        <v>1.0</v>
      </c>
      <c r="N177" t="s">
        <v>244</v>
      </c>
      <c r="O177" t="s">
        <v>250</v>
      </c>
      <c r="P177" t="s">
        <v>245</v>
      </c>
      <c r="Q177" t="s">
        <v>246</v>
      </c>
    </row>
    <row r="178">
      <c r="A178" t="s">
        <v>144</v>
      </c>
      <c r="B178" t="s">
        <v>556</v>
      </c>
      <c r="C178" t="s">
        <v>558</v>
      </c>
      <c r="D178">
        <v>1.0</v>
      </c>
      <c r="E178" t="s">
        <v>563</v>
      </c>
      <c r="F178">
        <v>41.0</v>
      </c>
      <c r="G178">
        <v>23.0</v>
      </c>
      <c r="H178">
        <v>0.56</v>
      </c>
      <c r="I178" t="s">
        <v>560</v>
      </c>
      <c r="J178" t="s">
        <v>258</v>
      </c>
      <c r="K178" t="s">
        <v>259</v>
      </c>
      <c r="L178" t="s">
        <v>243</v>
      </c>
      <c r="M178">
        <v>1.0</v>
      </c>
      <c r="N178" t="s">
        <v>244</v>
      </c>
      <c r="O178" t="s">
        <v>250</v>
      </c>
      <c r="P178" t="s">
        <v>245</v>
      </c>
      <c r="Q178" t="s">
        <v>246</v>
      </c>
    </row>
    <row r="179">
      <c r="A179" t="s">
        <v>144</v>
      </c>
      <c r="B179" t="s">
        <v>564</v>
      </c>
      <c r="C179" t="s">
        <v>566</v>
      </c>
      <c r="D179">
        <v>1.0</v>
      </c>
      <c r="E179" t="s">
        <v>567</v>
      </c>
      <c r="F179">
        <v>22.0</v>
      </c>
      <c r="G179">
        <v>19.0</v>
      </c>
      <c r="I179" t="s">
        <v>507</v>
      </c>
      <c r="J179" t="s">
        <v>258</v>
      </c>
      <c r="K179" t="s">
        <v>259</v>
      </c>
      <c r="L179" t="s">
        <v>243</v>
      </c>
      <c r="M179">
        <v>1.0</v>
      </c>
      <c r="N179" t="s">
        <v>244</v>
      </c>
      <c r="O179" t="s">
        <v>250</v>
      </c>
      <c r="P179" t="s">
        <v>245</v>
      </c>
      <c r="Q179" t="s">
        <v>246</v>
      </c>
    </row>
    <row r="180">
      <c r="A180" t="s">
        <v>144</v>
      </c>
      <c r="B180" t="s">
        <v>564</v>
      </c>
      <c r="C180" t="s">
        <v>566</v>
      </c>
      <c r="D180">
        <v>1.0</v>
      </c>
      <c r="E180" t="s">
        <v>253</v>
      </c>
      <c r="F180">
        <v>45.0</v>
      </c>
      <c r="G180">
        <v>43.0</v>
      </c>
      <c r="I180" t="s">
        <v>507</v>
      </c>
      <c r="J180" t="s">
        <v>258</v>
      </c>
      <c r="K180" t="s">
        <v>259</v>
      </c>
      <c r="L180" t="s">
        <v>243</v>
      </c>
      <c r="M180">
        <v>1.0</v>
      </c>
      <c r="N180" t="s">
        <v>244</v>
      </c>
      <c r="O180" t="s">
        <v>250</v>
      </c>
      <c r="P180" t="s">
        <v>245</v>
      </c>
      <c r="Q180" t="s">
        <v>246</v>
      </c>
    </row>
    <row r="181">
      <c r="A181" t="s">
        <v>144</v>
      </c>
      <c r="B181" t="s">
        <v>568</v>
      </c>
      <c r="C181" t="s">
        <v>570</v>
      </c>
      <c r="D181">
        <v>4.0</v>
      </c>
      <c r="F181">
        <v>200.0</v>
      </c>
      <c r="G181">
        <v>137.0</v>
      </c>
      <c r="I181" t="s">
        <v>239</v>
      </c>
      <c r="J181" t="s">
        <v>258</v>
      </c>
      <c r="K181" t="s">
        <v>259</v>
      </c>
      <c r="L181" t="s">
        <v>243</v>
      </c>
      <c r="M181">
        <v>1.0</v>
      </c>
      <c r="N181" t="s">
        <v>571</v>
      </c>
      <c r="O181" t="s">
        <v>245</v>
      </c>
      <c r="P181" t="s">
        <v>250</v>
      </c>
      <c r="Q181" t="s">
        <v>246</v>
      </c>
    </row>
    <row r="182">
      <c r="A182" t="s">
        <v>144</v>
      </c>
      <c r="B182" t="s">
        <v>572</v>
      </c>
      <c r="C182" t="s">
        <v>574</v>
      </c>
      <c r="E182" t="s">
        <v>575</v>
      </c>
      <c r="F182">
        <v>33.0</v>
      </c>
      <c r="G182">
        <v>29.0</v>
      </c>
      <c r="I182" t="s">
        <v>357</v>
      </c>
      <c r="J182" t="s">
        <v>258</v>
      </c>
      <c r="K182" t="s">
        <v>259</v>
      </c>
      <c r="L182" t="s">
        <v>243</v>
      </c>
      <c r="M182">
        <v>1.0</v>
      </c>
      <c r="N182" t="s">
        <v>244</v>
      </c>
      <c r="O182" t="s">
        <v>250</v>
      </c>
      <c r="P182" t="s">
        <v>245</v>
      </c>
      <c r="Q182" t="s">
        <v>246</v>
      </c>
    </row>
    <row r="183">
      <c r="A183" t="s">
        <v>144</v>
      </c>
      <c r="B183" t="s">
        <v>572</v>
      </c>
      <c r="C183" t="s">
        <v>574</v>
      </c>
      <c r="E183" t="s">
        <v>576</v>
      </c>
      <c r="F183">
        <v>32.0</v>
      </c>
      <c r="G183">
        <v>18.0</v>
      </c>
      <c r="I183" t="s">
        <v>357</v>
      </c>
      <c r="J183" t="s">
        <v>258</v>
      </c>
      <c r="K183" t="s">
        <v>259</v>
      </c>
      <c r="L183" t="s">
        <v>243</v>
      </c>
      <c r="M183">
        <v>1.0</v>
      </c>
      <c r="N183" t="s">
        <v>244</v>
      </c>
      <c r="O183" t="s">
        <v>250</v>
      </c>
      <c r="P183" t="s">
        <v>245</v>
      </c>
      <c r="Q183" t="s">
        <v>246</v>
      </c>
    </row>
    <row r="184">
      <c r="A184" t="s">
        <v>144</v>
      </c>
      <c r="B184" t="s">
        <v>572</v>
      </c>
      <c r="C184" t="s">
        <v>574</v>
      </c>
      <c r="E184" t="s">
        <v>577</v>
      </c>
      <c r="F184">
        <v>35.0</v>
      </c>
      <c r="G184">
        <v>20.0</v>
      </c>
      <c r="I184" t="s">
        <v>357</v>
      </c>
      <c r="J184" t="s">
        <v>258</v>
      </c>
      <c r="K184" t="s">
        <v>259</v>
      </c>
      <c r="L184" t="s">
        <v>243</v>
      </c>
      <c r="M184">
        <v>1.0</v>
      </c>
      <c r="N184" t="s">
        <v>244</v>
      </c>
      <c r="O184" t="s">
        <v>250</v>
      </c>
      <c r="P184" t="s">
        <v>245</v>
      </c>
      <c r="Q184" t="s">
        <v>246</v>
      </c>
    </row>
    <row r="185">
      <c r="A185" t="s">
        <v>144</v>
      </c>
      <c r="B185" t="s">
        <v>578</v>
      </c>
      <c r="C185" t="s">
        <v>580</v>
      </c>
      <c r="D185">
        <v>1.0</v>
      </c>
      <c r="E185" t="s">
        <v>581</v>
      </c>
      <c r="F185">
        <v>189.0</v>
      </c>
      <c r="G185">
        <v>153.0</v>
      </c>
      <c r="I185" t="s">
        <v>312</v>
      </c>
      <c r="J185" t="s">
        <v>241</v>
      </c>
      <c r="K185" t="s">
        <v>242</v>
      </c>
      <c r="L185" t="s">
        <v>243</v>
      </c>
      <c r="M185">
        <v>1.0</v>
      </c>
      <c r="N185" t="s">
        <v>582</v>
      </c>
      <c r="O185" t="s">
        <v>250</v>
      </c>
      <c r="P185" t="s">
        <v>250</v>
      </c>
      <c r="Q185" t="s">
        <v>246</v>
      </c>
    </row>
    <row r="186">
      <c r="A186" t="s">
        <v>144</v>
      </c>
      <c r="B186" t="s">
        <v>578</v>
      </c>
      <c r="C186" t="s">
        <v>580</v>
      </c>
      <c r="D186">
        <v>1.0</v>
      </c>
      <c r="E186" t="s">
        <v>583</v>
      </c>
      <c r="F186">
        <v>189.0</v>
      </c>
      <c r="G186">
        <v>161.0</v>
      </c>
      <c r="I186" t="s">
        <v>312</v>
      </c>
      <c r="J186" t="s">
        <v>241</v>
      </c>
      <c r="K186" t="s">
        <v>242</v>
      </c>
      <c r="L186" t="s">
        <v>243</v>
      </c>
      <c r="M186">
        <v>1.0</v>
      </c>
      <c r="N186" t="s">
        <v>582</v>
      </c>
      <c r="O186" t="s">
        <v>250</v>
      </c>
      <c r="P186" t="s">
        <v>245</v>
      </c>
      <c r="Q186" t="s">
        <v>246</v>
      </c>
    </row>
    <row r="187">
      <c r="A187" t="s">
        <v>144</v>
      </c>
      <c r="B187" t="s">
        <v>584</v>
      </c>
      <c r="C187" t="s">
        <v>586</v>
      </c>
      <c r="D187">
        <v>1.0</v>
      </c>
      <c r="E187" t="s">
        <v>587</v>
      </c>
      <c r="F187">
        <v>33.0</v>
      </c>
      <c r="G187">
        <v>16.0</v>
      </c>
      <c r="I187" t="s">
        <v>357</v>
      </c>
      <c r="J187" t="s">
        <v>241</v>
      </c>
      <c r="K187" t="s">
        <v>242</v>
      </c>
      <c r="L187" t="s">
        <v>243</v>
      </c>
      <c r="M187">
        <v>1.0</v>
      </c>
      <c r="N187" t="s">
        <v>244</v>
      </c>
      <c r="O187" t="s">
        <v>250</v>
      </c>
      <c r="P187" t="s">
        <v>250</v>
      </c>
      <c r="Q187" t="s">
        <v>246</v>
      </c>
    </row>
    <row r="188">
      <c r="A188" t="s">
        <v>144</v>
      </c>
      <c r="B188" t="s">
        <v>584</v>
      </c>
      <c r="C188" t="s">
        <v>586</v>
      </c>
      <c r="D188">
        <v>1.0</v>
      </c>
      <c r="E188" t="s">
        <v>588</v>
      </c>
      <c r="F188">
        <v>33.0</v>
      </c>
      <c r="G188">
        <v>20.0</v>
      </c>
      <c r="I188" t="s">
        <v>357</v>
      </c>
      <c r="J188" t="s">
        <v>241</v>
      </c>
      <c r="K188" t="s">
        <v>242</v>
      </c>
      <c r="L188" t="s">
        <v>243</v>
      </c>
      <c r="M188">
        <v>1.0</v>
      </c>
      <c r="N188" t="s">
        <v>244</v>
      </c>
      <c r="O188" t="s">
        <v>250</v>
      </c>
      <c r="P188" t="s">
        <v>250</v>
      </c>
      <c r="Q188" t="s">
        <v>246</v>
      </c>
    </row>
    <row r="189">
      <c r="A189" t="s">
        <v>144</v>
      </c>
      <c r="B189" t="s">
        <v>584</v>
      </c>
      <c r="C189" t="s">
        <v>586</v>
      </c>
      <c r="D189">
        <v>1.0</v>
      </c>
      <c r="E189" t="s">
        <v>589</v>
      </c>
      <c r="F189">
        <v>33.0</v>
      </c>
      <c r="G189">
        <v>22.0</v>
      </c>
      <c r="I189" t="s">
        <v>357</v>
      </c>
      <c r="J189" t="s">
        <v>241</v>
      </c>
      <c r="K189" t="s">
        <v>242</v>
      </c>
      <c r="L189" t="s">
        <v>243</v>
      </c>
      <c r="M189">
        <v>1.0</v>
      </c>
      <c r="N189" t="s">
        <v>244</v>
      </c>
      <c r="O189" t="s">
        <v>250</v>
      </c>
      <c r="P189" t="s">
        <v>250</v>
      </c>
      <c r="Q189" t="s">
        <v>246</v>
      </c>
    </row>
    <row r="190">
      <c r="A190" t="s">
        <v>144</v>
      </c>
      <c r="B190" t="s">
        <v>590</v>
      </c>
      <c r="C190" t="s">
        <v>592</v>
      </c>
      <c r="D190">
        <v>1.0</v>
      </c>
      <c r="F190">
        <v>70.0</v>
      </c>
      <c r="G190">
        <v>47.0</v>
      </c>
      <c r="I190" t="s">
        <v>239</v>
      </c>
      <c r="J190" t="s">
        <v>241</v>
      </c>
      <c r="K190" t="s">
        <v>242</v>
      </c>
      <c r="L190" t="s">
        <v>243</v>
      </c>
      <c r="M190">
        <v>1.0</v>
      </c>
      <c r="N190" t="s">
        <v>424</v>
      </c>
      <c r="O190" t="s">
        <v>250</v>
      </c>
      <c r="P190" t="s">
        <v>245</v>
      </c>
      <c r="Q190" t="s">
        <v>246</v>
      </c>
    </row>
    <row r="191">
      <c r="A191" t="s">
        <v>144</v>
      </c>
      <c r="B191" t="s">
        <v>593</v>
      </c>
      <c r="C191" t="s">
        <v>595</v>
      </c>
      <c r="D191">
        <v>1.0</v>
      </c>
      <c r="E191" t="s">
        <v>411</v>
      </c>
      <c r="F191">
        <v>1250.0</v>
      </c>
      <c r="G191">
        <v>783.0</v>
      </c>
      <c r="I191" t="s">
        <v>312</v>
      </c>
      <c r="J191" t="s">
        <v>241</v>
      </c>
      <c r="K191" t="s">
        <v>380</v>
      </c>
      <c r="L191" t="s">
        <v>243</v>
      </c>
      <c r="M191">
        <v>1.0</v>
      </c>
      <c r="N191" t="s">
        <v>336</v>
      </c>
      <c r="O191" t="s">
        <v>250</v>
      </c>
      <c r="P191" t="s">
        <v>245</v>
      </c>
      <c r="Q191" t="s">
        <v>246</v>
      </c>
    </row>
    <row r="192">
      <c r="A192" t="s">
        <v>144</v>
      </c>
      <c r="B192" t="s">
        <v>593</v>
      </c>
      <c r="C192" t="s">
        <v>595</v>
      </c>
      <c r="D192">
        <v>1.0</v>
      </c>
      <c r="E192" t="s">
        <v>409</v>
      </c>
      <c r="F192">
        <v>1250.0</v>
      </c>
      <c r="G192">
        <v>479.0</v>
      </c>
      <c r="I192" t="s">
        <v>312</v>
      </c>
      <c r="J192" t="s">
        <v>241</v>
      </c>
      <c r="K192" t="s">
        <v>380</v>
      </c>
      <c r="L192" t="s">
        <v>243</v>
      </c>
      <c r="M192">
        <v>1.0</v>
      </c>
      <c r="N192" t="s">
        <v>336</v>
      </c>
      <c r="O192" t="s">
        <v>250</v>
      </c>
      <c r="P192" t="s">
        <v>245</v>
      </c>
      <c r="Q192" t="s">
        <v>246</v>
      </c>
    </row>
    <row r="193">
      <c r="A193" t="s">
        <v>144</v>
      </c>
      <c r="B193" t="s">
        <v>596</v>
      </c>
      <c r="C193" t="s">
        <v>598</v>
      </c>
      <c r="D193">
        <v>1.0</v>
      </c>
      <c r="E193" t="s">
        <v>549</v>
      </c>
      <c r="F193">
        <v>53.0</v>
      </c>
      <c r="G193">
        <v>21.0</v>
      </c>
      <c r="I193" t="s">
        <v>312</v>
      </c>
      <c r="J193" t="s">
        <v>241</v>
      </c>
      <c r="K193" t="s">
        <v>380</v>
      </c>
      <c r="L193" t="s">
        <v>243</v>
      </c>
      <c r="M193">
        <v>1.0</v>
      </c>
      <c r="N193" t="s">
        <v>244</v>
      </c>
      <c r="O193" t="s">
        <v>250</v>
      </c>
      <c r="P193" t="s">
        <v>245</v>
      </c>
      <c r="Q193" t="s">
        <v>246</v>
      </c>
    </row>
    <row r="194">
      <c r="A194" t="s">
        <v>144</v>
      </c>
      <c r="B194" t="s">
        <v>596</v>
      </c>
      <c r="C194" t="s">
        <v>598</v>
      </c>
      <c r="E194" t="s">
        <v>599</v>
      </c>
      <c r="F194">
        <v>35.0</v>
      </c>
      <c r="G194">
        <v>15.0</v>
      </c>
      <c r="I194" t="s">
        <v>312</v>
      </c>
      <c r="J194" t="s">
        <v>241</v>
      </c>
      <c r="K194" t="s">
        <v>380</v>
      </c>
      <c r="L194" t="s">
        <v>243</v>
      </c>
      <c r="M194">
        <v>1.0</v>
      </c>
      <c r="N194" t="s">
        <v>244</v>
      </c>
      <c r="O194" t="s">
        <v>250</v>
      </c>
      <c r="P194" t="s">
        <v>250</v>
      </c>
      <c r="Q194" t="s">
        <v>246</v>
      </c>
    </row>
    <row r="195">
      <c r="A195" t="s">
        <v>144</v>
      </c>
      <c r="B195" t="s">
        <v>596</v>
      </c>
      <c r="C195" t="s">
        <v>598</v>
      </c>
      <c r="E195" t="s">
        <v>600</v>
      </c>
      <c r="F195">
        <v>50.0</v>
      </c>
      <c r="G195">
        <v>15.0</v>
      </c>
      <c r="I195" t="s">
        <v>312</v>
      </c>
      <c r="J195" t="s">
        <v>241</v>
      </c>
      <c r="K195" t="s">
        <v>380</v>
      </c>
      <c r="L195" t="s">
        <v>243</v>
      </c>
      <c r="M195">
        <v>1.0</v>
      </c>
      <c r="N195" t="s">
        <v>244</v>
      </c>
      <c r="O195" t="s">
        <v>250</v>
      </c>
      <c r="P195" t="s">
        <v>250</v>
      </c>
      <c r="Q195" t="s">
        <v>246</v>
      </c>
    </row>
    <row r="196">
      <c r="A196" t="s">
        <v>144</v>
      </c>
      <c r="B196" t="s">
        <v>601</v>
      </c>
      <c r="C196" t="s">
        <v>603</v>
      </c>
      <c r="D196">
        <v>1.0</v>
      </c>
      <c r="F196">
        <v>40.0</v>
      </c>
      <c r="G196">
        <v>33.0</v>
      </c>
      <c r="I196" t="s">
        <v>239</v>
      </c>
      <c r="J196" t="s">
        <v>258</v>
      </c>
      <c r="K196" t="s">
        <v>259</v>
      </c>
      <c r="L196" t="s">
        <v>243</v>
      </c>
      <c r="M196">
        <v>1.0</v>
      </c>
      <c r="N196" t="s">
        <v>336</v>
      </c>
      <c r="O196" t="s">
        <v>250</v>
      </c>
      <c r="P196" t="s">
        <v>245</v>
      </c>
      <c r="Q196" t="s">
        <v>246</v>
      </c>
    </row>
    <row r="197">
      <c r="A197" t="s">
        <v>144</v>
      </c>
      <c r="B197" t="s">
        <v>604</v>
      </c>
      <c r="C197" t="s">
        <v>606</v>
      </c>
      <c r="D197">
        <v>1.0</v>
      </c>
      <c r="E197" t="s">
        <v>20</v>
      </c>
      <c r="F197">
        <v>132.0</v>
      </c>
      <c r="G197">
        <v>102.0</v>
      </c>
      <c r="I197" t="s">
        <v>239</v>
      </c>
      <c r="J197" t="s">
        <v>258</v>
      </c>
      <c r="K197" t="s">
        <v>259</v>
      </c>
      <c r="L197" t="s">
        <v>243</v>
      </c>
      <c r="M197">
        <v>1.0</v>
      </c>
      <c r="N197" t="s">
        <v>607</v>
      </c>
      <c r="O197" t="s">
        <v>250</v>
      </c>
      <c r="P197" t="s">
        <v>245</v>
      </c>
      <c r="Q197" t="s">
        <v>295</v>
      </c>
    </row>
    <row r="198">
      <c r="A198" t="s">
        <v>144</v>
      </c>
      <c r="B198" t="s">
        <v>604</v>
      </c>
      <c r="C198" t="s">
        <v>606</v>
      </c>
      <c r="D198">
        <v>1.0</v>
      </c>
      <c r="E198" t="s">
        <v>608</v>
      </c>
      <c r="F198">
        <v>132.0</v>
      </c>
      <c r="G198">
        <v>43.0</v>
      </c>
      <c r="I198" t="s">
        <v>239</v>
      </c>
      <c r="J198" t="s">
        <v>258</v>
      </c>
      <c r="K198" t="s">
        <v>259</v>
      </c>
      <c r="L198" t="s">
        <v>243</v>
      </c>
      <c r="M198">
        <v>1.0</v>
      </c>
      <c r="N198" t="s">
        <v>607</v>
      </c>
      <c r="O198" t="s">
        <v>250</v>
      </c>
      <c r="P198" t="s">
        <v>250</v>
      </c>
      <c r="Q198" t="s">
        <v>295</v>
      </c>
    </row>
    <row r="199">
      <c r="A199" t="s">
        <v>144</v>
      </c>
      <c r="B199" t="s">
        <v>604</v>
      </c>
      <c r="C199" t="s">
        <v>606</v>
      </c>
      <c r="D199">
        <v>1.0</v>
      </c>
      <c r="E199" t="s">
        <v>609</v>
      </c>
      <c r="F199">
        <v>132.0</v>
      </c>
      <c r="G199">
        <v>70.0</v>
      </c>
      <c r="I199" t="s">
        <v>239</v>
      </c>
      <c r="J199" t="s">
        <v>258</v>
      </c>
      <c r="K199" t="s">
        <v>259</v>
      </c>
      <c r="L199" t="s">
        <v>243</v>
      </c>
      <c r="M199">
        <v>1.0</v>
      </c>
      <c r="N199" t="s">
        <v>607</v>
      </c>
      <c r="O199" t="s">
        <v>250</v>
      </c>
      <c r="P199" t="s">
        <v>250</v>
      </c>
      <c r="Q199" t="s">
        <v>295</v>
      </c>
    </row>
    <row r="200">
      <c r="A200" t="s">
        <v>144</v>
      </c>
      <c r="B200" t="s">
        <v>604</v>
      </c>
      <c r="C200" t="s">
        <v>606</v>
      </c>
      <c r="D200">
        <v>1.0</v>
      </c>
      <c r="E200" t="s">
        <v>610</v>
      </c>
      <c r="F200">
        <v>132.0</v>
      </c>
      <c r="G200">
        <v>45.0</v>
      </c>
      <c r="I200" t="s">
        <v>239</v>
      </c>
      <c r="J200" t="s">
        <v>258</v>
      </c>
      <c r="K200" t="s">
        <v>259</v>
      </c>
      <c r="L200" t="s">
        <v>243</v>
      </c>
      <c r="M200">
        <v>1.0</v>
      </c>
      <c r="N200" t="s">
        <v>607</v>
      </c>
      <c r="O200" t="s">
        <v>250</v>
      </c>
      <c r="P200" t="s">
        <v>250</v>
      </c>
      <c r="Q200" t="s">
        <v>295</v>
      </c>
    </row>
    <row r="201">
      <c r="A201" t="s">
        <v>144</v>
      </c>
      <c r="B201" t="s">
        <v>604</v>
      </c>
      <c r="C201" t="s">
        <v>606</v>
      </c>
      <c r="D201">
        <v>1.0</v>
      </c>
      <c r="E201" t="s">
        <v>611</v>
      </c>
      <c r="F201">
        <v>132.0</v>
      </c>
      <c r="G201">
        <v>70.0</v>
      </c>
      <c r="I201" t="s">
        <v>239</v>
      </c>
      <c r="J201" t="s">
        <v>258</v>
      </c>
      <c r="K201" t="s">
        <v>259</v>
      </c>
      <c r="L201" t="s">
        <v>243</v>
      </c>
      <c r="M201">
        <v>1.0</v>
      </c>
      <c r="N201" t="s">
        <v>607</v>
      </c>
      <c r="O201" t="s">
        <v>250</v>
      </c>
      <c r="P201" t="s">
        <v>250</v>
      </c>
      <c r="Q201" t="s">
        <v>295</v>
      </c>
    </row>
    <row r="202">
      <c r="A202" t="s">
        <v>144</v>
      </c>
      <c r="B202" t="s">
        <v>604</v>
      </c>
      <c r="C202" t="s">
        <v>606</v>
      </c>
      <c r="D202">
        <v>1.0</v>
      </c>
      <c r="E202" t="s">
        <v>612</v>
      </c>
      <c r="F202">
        <v>132.0</v>
      </c>
      <c r="G202">
        <v>28.0</v>
      </c>
      <c r="I202" t="s">
        <v>239</v>
      </c>
      <c r="J202" t="s">
        <v>258</v>
      </c>
      <c r="K202" t="s">
        <v>259</v>
      </c>
      <c r="L202" t="s">
        <v>243</v>
      </c>
      <c r="M202">
        <v>1.0</v>
      </c>
      <c r="N202" t="s">
        <v>607</v>
      </c>
      <c r="O202" t="s">
        <v>250</v>
      </c>
      <c r="P202" t="s">
        <v>250</v>
      </c>
      <c r="Q202" t="s">
        <v>295</v>
      </c>
    </row>
    <row r="203">
      <c r="A203" t="s">
        <v>144</v>
      </c>
      <c r="B203" t="s">
        <v>604</v>
      </c>
      <c r="C203" t="s">
        <v>606</v>
      </c>
      <c r="D203">
        <v>1.0</v>
      </c>
      <c r="E203" t="s">
        <v>613</v>
      </c>
      <c r="F203">
        <v>132.0</v>
      </c>
      <c r="G203">
        <v>22.0</v>
      </c>
      <c r="I203" t="s">
        <v>239</v>
      </c>
      <c r="J203" t="s">
        <v>258</v>
      </c>
      <c r="K203" t="s">
        <v>259</v>
      </c>
      <c r="L203" t="s">
        <v>243</v>
      </c>
      <c r="M203">
        <v>1.0</v>
      </c>
      <c r="N203" t="s">
        <v>607</v>
      </c>
      <c r="O203" t="s">
        <v>250</v>
      </c>
      <c r="P203" t="s">
        <v>250</v>
      </c>
      <c r="Q203" t="s">
        <v>295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33" t="s">
        <v>0</v>
      </c>
      <c r="B1" s="133" t="s">
        <v>1</v>
      </c>
      <c r="C1" s="133" t="s">
        <v>5</v>
      </c>
      <c r="D1" s="133" t="s">
        <v>7</v>
      </c>
      <c r="E1" s="133" t="s">
        <v>8</v>
      </c>
      <c r="F1" s="133" t="s">
        <v>11</v>
      </c>
      <c r="G1" s="133" t="s">
        <v>12</v>
      </c>
      <c r="H1" s="133" t="s">
        <v>14</v>
      </c>
      <c r="I1" s="133" t="s">
        <v>15</v>
      </c>
      <c r="J1" s="133" t="s">
        <v>16</v>
      </c>
      <c r="K1" s="133" t="s">
        <v>17</v>
      </c>
      <c r="L1" s="133" t="s">
        <v>18</v>
      </c>
      <c r="M1" s="133" t="s">
        <v>19</v>
      </c>
      <c r="N1" s="133" t="s">
        <v>20</v>
      </c>
      <c r="O1" s="133" t="s">
        <v>21</v>
      </c>
      <c r="P1" s="133" t="s">
        <v>9</v>
      </c>
      <c r="Q1" s="133" t="s">
        <v>10</v>
      </c>
      <c r="R1" s="133" t="s">
        <v>642</v>
      </c>
      <c r="S1" s="133" t="s">
        <v>643</v>
      </c>
      <c r="T1" s="133" t="s">
        <v>644</v>
      </c>
    </row>
    <row r="2">
      <c r="A2" t="s">
        <v>26</v>
      </c>
      <c r="B2" t="s">
        <v>233</v>
      </c>
      <c r="C2" t="s">
        <v>236</v>
      </c>
      <c r="D2">
        <v>1.0</v>
      </c>
      <c r="E2" t="s">
        <v>238</v>
      </c>
      <c r="G2" t="s">
        <v>239</v>
      </c>
      <c r="H2" t="s">
        <v>241</v>
      </c>
      <c r="I2" t="s">
        <v>242</v>
      </c>
      <c r="J2" t="s">
        <v>243</v>
      </c>
      <c r="K2">
        <v>1.0</v>
      </c>
      <c r="L2" t="s">
        <v>244</v>
      </c>
      <c r="M2" t="s">
        <v>245</v>
      </c>
      <c r="N2" t="s">
        <v>245</v>
      </c>
      <c r="O2" t="s">
        <v>246</v>
      </c>
      <c r="P2">
        <v>19.0</v>
      </c>
      <c r="Q2">
        <v>12.0</v>
      </c>
      <c r="R2">
        <v>0.631578947368421</v>
      </c>
      <c r="S2">
        <v>0.0122466831899694</v>
      </c>
      <c r="T2" t="s">
        <v>646</v>
      </c>
    </row>
    <row r="3">
      <c r="A3" t="s">
        <v>26</v>
      </c>
      <c r="B3" t="s">
        <v>233</v>
      </c>
      <c r="C3" t="s">
        <v>236</v>
      </c>
      <c r="D3">
        <v>1.0</v>
      </c>
      <c r="E3" t="s">
        <v>248</v>
      </c>
      <c r="G3" t="s">
        <v>239</v>
      </c>
      <c r="H3" t="s">
        <v>241</v>
      </c>
      <c r="I3" t="s">
        <v>242</v>
      </c>
      <c r="J3" t="s">
        <v>243</v>
      </c>
      <c r="K3">
        <v>1.0</v>
      </c>
      <c r="L3" t="s">
        <v>244</v>
      </c>
      <c r="M3" t="s">
        <v>245</v>
      </c>
      <c r="N3" t="s">
        <v>245</v>
      </c>
      <c r="O3" t="s">
        <v>246</v>
      </c>
      <c r="P3">
        <v>19.0</v>
      </c>
      <c r="Q3">
        <v>19.0</v>
      </c>
      <c r="R3">
        <v>1.0</v>
      </c>
      <c r="S3">
        <v>0.0</v>
      </c>
      <c r="T3" t="s">
        <v>646</v>
      </c>
    </row>
    <row r="4">
      <c r="A4" t="s">
        <v>26</v>
      </c>
      <c r="B4" t="s">
        <v>233</v>
      </c>
      <c r="C4" t="s">
        <v>236</v>
      </c>
      <c r="D4">
        <v>2.0</v>
      </c>
      <c r="E4" t="s">
        <v>238</v>
      </c>
      <c r="G4" t="s">
        <v>239</v>
      </c>
      <c r="H4" t="s">
        <v>241</v>
      </c>
      <c r="I4" t="s">
        <v>242</v>
      </c>
      <c r="J4" t="s">
        <v>243</v>
      </c>
      <c r="K4">
        <v>1.0</v>
      </c>
      <c r="L4" t="s">
        <v>244</v>
      </c>
      <c r="M4" t="s">
        <v>245</v>
      </c>
      <c r="N4" t="s">
        <v>250</v>
      </c>
      <c r="O4" t="s">
        <v>246</v>
      </c>
      <c r="P4">
        <v>24.0</v>
      </c>
      <c r="Q4">
        <v>15.0</v>
      </c>
      <c r="R4">
        <v>0.625</v>
      </c>
      <c r="S4">
        <v>0.009765625</v>
      </c>
      <c r="T4" t="s">
        <v>646</v>
      </c>
    </row>
    <row r="5">
      <c r="A5" t="s">
        <v>26</v>
      </c>
      <c r="B5" t="s">
        <v>233</v>
      </c>
      <c r="C5" t="s">
        <v>236</v>
      </c>
      <c r="D5">
        <v>2.0</v>
      </c>
      <c r="E5" t="s">
        <v>248</v>
      </c>
      <c r="G5" t="s">
        <v>239</v>
      </c>
      <c r="H5" t="s">
        <v>241</v>
      </c>
      <c r="I5" t="s">
        <v>242</v>
      </c>
      <c r="J5" t="s">
        <v>243</v>
      </c>
      <c r="K5">
        <v>1.0</v>
      </c>
      <c r="L5" t="s">
        <v>244</v>
      </c>
      <c r="M5" t="s">
        <v>245</v>
      </c>
      <c r="N5" t="s">
        <v>250</v>
      </c>
      <c r="O5" t="s">
        <v>246</v>
      </c>
      <c r="P5">
        <v>25.0</v>
      </c>
      <c r="Q5">
        <v>23.0</v>
      </c>
      <c r="R5">
        <v>0.92</v>
      </c>
      <c r="S5">
        <v>0.002944</v>
      </c>
      <c r="T5" t="s">
        <v>646</v>
      </c>
    </row>
    <row r="6">
      <c r="A6" t="s">
        <v>26</v>
      </c>
      <c r="B6" t="s">
        <v>233</v>
      </c>
      <c r="C6" t="s">
        <v>236</v>
      </c>
      <c r="D6">
        <v>2.0</v>
      </c>
      <c r="E6" t="s">
        <v>253</v>
      </c>
      <c r="G6" t="s">
        <v>239</v>
      </c>
      <c r="H6" t="s">
        <v>241</v>
      </c>
      <c r="I6" t="s">
        <v>242</v>
      </c>
      <c r="J6" t="s">
        <v>243</v>
      </c>
      <c r="K6">
        <v>1.0</v>
      </c>
      <c r="L6" t="s">
        <v>244</v>
      </c>
      <c r="M6" t="s">
        <v>245</v>
      </c>
      <c r="N6" t="s">
        <v>250</v>
      </c>
      <c r="O6" t="s">
        <v>246</v>
      </c>
      <c r="P6">
        <v>25.0</v>
      </c>
      <c r="Q6">
        <v>18.0</v>
      </c>
      <c r="R6">
        <v>0.72</v>
      </c>
      <c r="S6">
        <v>0.008064</v>
      </c>
      <c r="T6" t="s">
        <v>646</v>
      </c>
    </row>
    <row r="7">
      <c r="A7" t="s">
        <v>26</v>
      </c>
      <c r="B7" t="s">
        <v>254</v>
      </c>
      <c r="C7" t="s">
        <v>256</v>
      </c>
      <c r="D7">
        <v>1.0</v>
      </c>
      <c r="E7" t="s">
        <v>257</v>
      </c>
      <c r="G7" t="s">
        <v>239</v>
      </c>
      <c r="H7" t="s">
        <v>258</v>
      </c>
      <c r="I7" t="s">
        <v>259</v>
      </c>
      <c r="J7" t="s">
        <v>243</v>
      </c>
      <c r="K7">
        <v>1.0</v>
      </c>
      <c r="L7" t="s">
        <v>244</v>
      </c>
      <c r="M7" t="s">
        <v>245</v>
      </c>
      <c r="N7" t="s">
        <v>250</v>
      </c>
      <c r="O7" t="s">
        <v>246</v>
      </c>
      <c r="P7">
        <v>44.0</v>
      </c>
      <c r="Q7">
        <v>38.0</v>
      </c>
      <c r="R7">
        <v>0.863636363636364</v>
      </c>
      <c r="S7">
        <v>0.00267655897821187</v>
      </c>
      <c r="T7" t="s">
        <v>646</v>
      </c>
    </row>
    <row r="8">
      <c r="A8" t="s">
        <v>26</v>
      </c>
      <c r="B8" t="s">
        <v>254</v>
      </c>
      <c r="C8" t="s">
        <v>256</v>
      </c>
      <c r="D8">
        <v>1.0</v>
      </c>
      <c r="E8" t="s">
        <v>260</v>
      </c>
      <c r="G8" t="s">
        <v>239</v>
      </c>
      <c r="H8" t="s">
        <v>258</v>
      </c>
      <c r="I8" t="s">
        <v>259</v>
      </c>
      <c r="J8" t="s">
        <v>243</v>
      </c>
      <c r="K8">
        <v>1.0</v>
      </c>
      <c r="L8" t="s">
        <v>244</v>
      </c>
      <c r="M8" t="s">
        <v>245</v>
      </c>
      <c r="N8" t="s">
        <v>250</v>
      </c>
      <c r="O8" t="s">
        <v>246</v>
      </c>
      <c r="P8">
        <v>45.0</v>
      </c>
      <c r="Q8">
        <v>36.0</v>
      </c>
      <c r="R8">
        <v>0.8</v>
      </c>
      <c r="S8">
        <v>0.00355555555555555</v>
      </c>
      <c r="T8" t="s">
        <v>646</v>
      </c>
    </row>
    <row r="9">
      <c r="A9" t="s">
        <v>26</v>
      </c>
      <c r="B9" t="s">
        <v>254</v>
      </c>
      <c r="C9" t="s">
        <v>256</v>
      </c>
      <c r="D9">
        <v>2.0</v>
      </c>
      <c r="E9" t="s">
        <v>257</v>
      </c>
      <c r="G9" t="s">
        <v>239</v>
      </c>
      <c r="H9" t="s">
        <v>258</v>
      </c>
      <c r="I9" t="s">
        <v>259</v>
      </c>
      <c r="J9" t="s">
        <v>243</v>
      </c>
      <c r="K9">
        <v>1.0</v>
      </c>
      <c r="L9" t="s">
        <v>244</v>
      </c>
      <c r="M9" t="s">
        <v>245</v>
      </c>
      <c r="N9" t="s">
        <v>250</v>
      </c>
      <c r="O9" t="s">
        <v>246</v>
      </c>
      <c r="P9">
        <v>29.0</v>
      </c>
      <c r="Q9">
        <v>29.0</v>
      </c>
      <c r="R9">
        <v>1.0</v>
      </c>
      <c r="S9">
        <v>0.0</v>
      </c>
      <c r="T9" t="s">
        <v>646</v>
      </c>
    </row>
    <row r="10">
      <c r="A10" t="s">
        <v>26</v>
      </c>
      <c r="B10" t="s">
        <v>254</v>
      </c>
      <c r="C10" t="s">
        <v>256</v>
      </c>
      <c r="D10">
        <v>2.0</v>
      </c>
      <c r="E10" t="s">
        <v>260</v>
      </c>
      <c r="G10" t="s">
        <v>239</v>
      </c>
      <c r="H10" t="s">
        <v>258</v>
      </c>
      <c r="I10" t="s">
        <v>259</v>
      </c>
      <c r="J10" t="s">
        <v>243</v>
      </c>
      <c r="K10">
        <v>1.0</v>
      </c>
      <c r="L10" t="s">
        <v>244</v>
      </c>
      <c r="M10" t="s">
        <v>245</v>
      </c>
      <c r="N10" t="s">
        <v>250</v>
      </c>
      <c r="O10" t="s">
        <v>246</v>
      </c>
      <c r="P10">
        <v>28.0</v>
      </c>
      <c r="Q10">
        <v>25.0</v>
      </c>
      <c r="R10">
        <v>0.892857142857143</v>
      </c>
      <c r="S10">
        <v>0.00341654518950437</v>
      </c>
      <c r="T10" t="s">
        <v>646</v>
      </c>
    </row>
    <row r="11">
      <c r="A11" t="s">
        <v>26</v>
      </c>
      <c r="B11" t="s">
        <v>261</v>
      </c>
      <c r="C11" t="s">
        <v>263</v>
      </c>
      <c r="D11">
        <v>1.0</v>
      </c>
      <c r="E11" t="s">
        <v>264</v>
      </c>
      <c r="G11" t="s">
        <v>239</v>
      </c>
      <c r="H11" t="s">
        <v>258</v>
      </c>
      <c r="I11" t="s">
        <v>259</v>
      </c>
      <c r="J11" t="s">
        <v>243</v>
      </c>
      <c r="K11">
        <v>1.0</v>
      </c>
      <c r="L11" t="s">
        <v>244</v>
      </c>
      <c r="M11" t="s">
        <v>245</v>
      </c>
      <c r="N11" t="s">
        <v>245</v>
      </c>
      <c r="O11" t="s">
        <v>246</v>
      </c>
      <c r="P11">
        <v>24.0</v>
      </c>
      <c r="Q11">
        <v>2.0</v>
      </c>
      <c r="R11">
        <v>0.0833333333333333</v>
      </c>
      <c r="S11">
        <v>0.00318287037037037</v>
      </c>
      <c r="T11" t="s">
        <v>646</v>
      </c>
    </row>
    <row r="12">
      <c r="A12" t="s">
        <v>26</v>
      </c>
      <c r="B12" t="s">
        <v>261</v>
      </c>
      <c r="C12" t="s">
        <v>263</v>
      </c>
      <c r="D12">
        <v>1.0</v>
      </c>
      <c r="E12" t="s">
        <v>266</v>
      </c>
      <c r="G12" t="s">
        <v>239</v>
      </c>
      <c r="H12" t="s">
        <v>258</v>
      </c>
      <c r="I12" t="s">
        <v>259</v>
      </c>
      <c r="J12" t="s">
        <v>243</v>
      </c>
      <c r="K12">
        <v>1.0</v>
      </c>
      <c r="L12" t="s">
        <v>244</v>
      </c>
      <c r="M12" t="s">
        <v>245</v>
      </c>
      <c r="N12" t="s">
        <v>245</v>
      </c>
      <c r="O12" t="s">
        <v>246</v>
      </c>
      <c r="P12">
        <v>24.0</v>
      </c>
      <c r="Q12">
        <v>2.0</v>
      </c>
      <c r="R12">
        <v>0.0833333333333333</v>
      </c>
      <c r="S12">
        <v>0.00318287037037037</v>
      </c>
      <c r="T12" t="s">
        <v>646</v>
      </c>
    </row>
    <row r="13">
      <c r="A13" t="s">
        <v>26</v>
      </c>
      <c r="B13" t="s">
        <v>261</v>
      </c>
      <c r="C13" t="s">
        <v>263</v>
      </c>
      <c r="D13">
        <v>1.0</v>
      </c>
      <c r="E13" t="s">
        <v>267</v>
      </c>
      <c r="G13" t="s">
        <v>239</v>
      </c>
      <c r="H13" t="s">
        <v>258</v>
      </c>
      <c r="I13" t="s">
        <v>259</v>
      </c>
      <c r="J13" t="s">
        <v>243</v>
      </c>
      <c r="K13">
        <v>1.0</v>
      </c>
      <c r="L13" t="s">
        <v>244</v>
      </c>
      <c r="M13" t="s">
        <v>245</v>
      </c>
      <c r="N13" t="s">
        <v>245</v>
      </c>
      <c r="O13" t="s">
        <v>246</v>
      </c>
      <c r="P13">
        <v>24.0</v>
      </c>
      <c r="Q13">
        <v>2.0</v>
      </c>
      <c r="R13">
        <v>0.0833333333333333</v>
      </c>
      <c r="S13">
        <v>0.00318287037037037</v>
      </c>
      <c r="T13" t="s">
        <v>646</v>
      </c>
    </row>
    <row r="14">
      <c r="A14" t="s">
        <v>26</v>
      </c>
      <c r="B14" t="s">
        <v>261</v>
      </c>
      <c r="C14" t="s">
        <v>263</v>
      </c>
      <c r="D14">
        <v>1.0</v>
      </c>
      <c r="E14" t="s">
        <v>268</v>
      </c>
      <c r="G14" t="s">
        <v>239</v>
      </c>
      <c r="H14" t="s">
        <v>258</v>
      </c>
      <c r="I14" t="s">
        <v>259</v>
      </c>
      <c r="J14" t="s">
        <v>243</v>
      </c>
      <c r="K14">
        <v>1.0</v>
      </c>
      <c r="L14" t="s">
        <v>244</v>
      </c>
      <c r="M14" t="s">
        <v>245</v>
      </c>
      <c r="N14" t="s">
        <v>245</v>
      </c>
      <c r="O14" t="s">
        <v>246</v>
      </c>
      <c r="P14">
        <v>24.0</v>
      </c>
      <c r="Q14">
        <v>7.0</v>
      </c>
      <c r="R14">
        <v>0.291666666666667</v>
      </c>
      <c r="S14">
        <v>0.00860821759259259</v>
      </c>
      <c r="T14" t="s">
        <v>646</v>
      </c>
    </row>
    <row r="15">
      <c r="A15" t="s">
        <v>26</v>
      </c>
      <c r="B15" t="s">
        <v>261</v>
      </c>
      <c r="C15" t="s">
        <v>263</v>
      </c>
      <c r="D15">
        <v>1.0</v>
      </c>
      <c r="E15" t="s">
        <v>269</v>
      </c>
      <c r="G15" t="s">
        <v>239</v>
      </c>
      <c r="H15" t="s">
        <v>258</v>
      </c>
      <c r="I15" t="s">
        <v>259</v>
      </c>
      <c r="J15" t="s">
        <v>243</v>
      </c>
      <c r="K15">
        <v>1.0</v>
      </c>
      <c r="L15" t="s">
        <v>244</v>
      </c>
      <c r="M15" t="s">
        <v>245</v>
      </c>
      <c r="N15" t="s">
        <v>245</v>
      </c>
      <c r="O15" t="s">
        <v>246</v>
      </c>
      <c r="P15">
        <v>24.0</v>
      </c>
      <c r="Q15">
        <v>5.0</v>
      </c>
      <c r="R15">
        <v>0.208333333333333</v>
      </c>
      <c r="S15">
        <v>0.00687210648148148</v>
      </c>
      <c r="T15" t="s">
        <v>646</v>
      </c>
    </row>
    <row r="16">
      <c r="A16" t="s">
        <v>26</v>
      </c>
      <c r="B16" t="s">
        <v>261</v>
      </c>
      <c r="C16" t="s">
        <v>263</v>
      </c>
      <c r="D16">
        <v>1.0</v>
      </c>
      <c r="E16" t="s">
        <v>270</v>
      </c>
      <c r="G16" t="s">
        <v>239</v>
      </c>
      <c r="H16" t="s">
        <v>258</v>
      </c>
      <c r="I16" t="s">
        <v>259</v>
      </c>
      <c r="J16" t="s">
        <v>243</v>
      </c>
      <c r="K16">
        <v>1.0</v>
      </c>
      <c r="L16" t="s">
        <v>244</v>
      </c>
      <c r="M16" t="s">
        <v>245</v>
      </c>
      <c r="N16" t="s">
        <v>245</v>
      </c>
      <c r="O16" t="s">
        <v>246</v>
      </c>
      <c r="P16">
        <v>24.0</v>
      </c>
      <c r="Q16">
        <v>5.0</v>
      </c>
      <c r="R16">
        <v>0.208333333333333</v>
      </c>
      <c r="S16">
        <v>0.00687210648148148</v>
      </c>
      <c r="T16" t="s">
        <v>646</v>
      </c>
    </row>
    <row r="17">
      <c r="A17" t="s">
        <v>26</v>
      </c>
      <c r="B17" t="s">
        <v>261</v>
      </c>
      <c r="C17" t="s">
        <v>263</v>
      </c>
      <c r="D17">
        <v>1.0</v>
      </c>
      <c r="E17" t="s">
        <v>271</v>
      </c>
      <c r="G17" t="s">
        <v>239</v>
      </c>
      <c r="H17" t="s">
        <v>258</v>
      </c>
      <c r="I17" t="s">
        <v>259</v>
      </c>
      <c r="J17" t="s">
        <v>243</v>
      </c>
      <c r="K17">
        <v>1.0</v>
      </c>
      <c r="L17" t="s">
        <v>244</v>
      </c>
      <c r="M17" t="s">
        <v>245</v>
      </c>
      <c r="N17" t="s">
        <v>245</v>
      </c>
      <c r="O17" t="s">
        <v>246</v>
      </c>
      <c r="P17">
        <v>24.0</v>
      </c>
      <c r="Q17">
        <v>6.0</v>
      </c>
      <c r="R17">
        <v>0.25</v>
      </c>
      <c r="S17">
        <v>0.0078125</v>
      </c>
      <c r="T17" t="s">
        <v>646</v>
      </c>
    </row>
    <row r="18">
      <c r="A18" t="s">
        <v>26</v>
      </c>
      <c r="B18" t="s">
        <v>261</v>
      </c>
      <c r="C18" t="s">
        <v>263</v>
      </c>
      <c r="D18">
        <v>1.0</v>
      </c>
      <c r="E18" t="s">
        <v>272</v>
      </c>
      <c r="G18" t="s">
        <v>239</v>
      </c>
      <c r="H18" t="s">
        <v>258</v>
      </c>
      <c r="I18" t="s">
        <v>259</v>
      </c>
      <c r="J18" t="s">
        <v>243</v>
      </c>
      <c r="K18">
        <v>1.0</v>
      </c>
      <c r="L18" t="s">
        <v>244</v>
      </c>
      <c r="M18" t="s">
        <v>245</v>
      </c>
      <c r="N18" t="s">
        <v>245</v>
      </c>
      <c r="O18" t="s">
        <v>246</v>
      </c>
      <c r="P18">
        <v>24.0</v>
      </c>
      <c r="Q18">
        <v>15.0</v>
      </c>
      <c r="R18">
        <v>0.625</v>
      </c>
      <c r="S18">
        <v>0.009765625</v>
      </c>
      <c r="T18" t="s">
        <v>646</v>
      </c>
    </row>
    <row r="19">
      <c r="A19" t="s">
        <v>26</v>
      </c>
      <c r="B19" t="s">
        <v>261</v>
      </c>
      <c r="C19" t="s">
        <v>263</v>
      </c>
      <c r="D19">
        <v>1.0</v>
      </c>
      <c r="E19" t="s">
        <v>273</v>
      </c>
      <c r="G19" t="s">
        <v>239</v>
      </c>
      <c r="H19" t="s">
        <v>258</v>
      </c>
      <c r="I19" t="s">
        <v>259</v>
      </c>
      <c r="J19" t="s">
        <v>243</v>
      </c>
      <c r="K19">
        <v>1.0</v>
      </c>
      <c r="L19" t="s">
        <v>244</v>
      </c>
      <c r="M19" t="s">
        <v>245</v>
      </c>
      <c r="N19" t="s">
        <v>245</v>
      </c>
      <c r="O19" t="s">
        <v>246</v>
      </c>
      <c r="P19">
        <v>24.0</v>
      </c>
      <c r="Q19">
        <v>19.0</v>
      </c>
      <c r="R19">
        <v>0.791666666666667</v>
      </c>
      <c r="S19">
        <v>0.00687210648148148</v>
      </c>
      <c r="T19" t="s">
        <v>646</v>
      </c>
    </row>
    <row r="20">
      <c r="A20" t="s">
        <v>26</v>
      </c>
      <c r="B20" t="s">
        <v>261</v>
      </c>
      <c r="C20" t="s">
        <v>263</v>
      </c>
      <c r="D20">
        <v>1.0</v>
      </c>
      <c r="E20" t="s">
        <v>274</v>
      </c>
      <c r="G20" t="s">
        <v>239</v>
      </c>
      <c r="H20" t="s">
        <v>258</v>
      </c>
      <c r="I20" t="s">
        <v>259</v>
      </c>
      <c r="J20" t="s">
        <v>243</v>
      </c>
      <c r="K20">
        <v>1.0</v>
      </c>
      <c r="L20" t="s">
        <v>244</v>
      </c>
      <c r="M20" t="s">
        <v>245</v>
      </c>
      <c r="N20" t="s">
        <v>245</v>
      </c>
      <c r="O20" t="s">
        <v>246</v>
      </c>
      <c r="P20">
        <v>24.0</v>
      </c>
      <c r="Q20">
        <v>17.0</v>
      </c>
      <c r="R20">
        <v>0.708333333333333</v>
      </c>
      <c r="S20">
        <v>0.00860821759259259</v>
      </c>
      <c r="T20" t="s">
        <v>646</v>
      </c>
    </row>
    <row r="21">
      <c r="A21" t="s">
        <v>26</v>
      </c>
      <c r="B21" t="s">
        <v>261</v>
      </c>
      <c r="C21" t="s">
        <v>263</v>
      </c>
      <c r="D21">
        <v>1.0</v>
      </c>
      <c r="E21" t="s">
        <v>275</v>
      </c>
      <c r="G21" t="s">
        <v>239</v>
      </c>
      <c r="H21" t="s">
        <v>258</v>
      </c>
      <c r="I21" t="s">
        <v>259</v>
      </c>
      <c r="J21" t="s">
        <v>243</v>
      </c>
      <c r="K21">
        <v>1.0</v>
      </c>
      <c r="L21" t="s">
        <v>244</v>
      </c>
      <c r="M21" t="s">
        <v>245</v>
      </c>
      <c r="N21" t="s">
        <v>245</v>
      </c>
      <c r="O21" t="s">
        <v>246</v>
      </c>
      <c r="P21">
        <v>24.0</v>
      </c>
      <c r="Q21">
        <v>18.0</v>
      </c>
      <c r="R21">
        <v>0.75</v>
      </c>
      <c r="S21">
        <v>0.0078125</v>
      </c>
      <c r="T21" t="s">
        <v>646</v>
      </c>
    </row>
    <row r="22">
      <c r="A22" t="s">
        <v>26</v>
      </c>
      <c r="B22" t="s">
        <v>276</v>
      </c>
      <c r="C22" t="s">
        <v>278</v>
      </c>
      <c r="D22">
        <v>1.0</v>
      </c>
      <c r="E22" t="s">
        <v>279</v>
      </c>
      <c r="G22" t="s">
        <v>239</v>
      </c>
      <c r="H22" t="s">
        <v>280</v>
      </c>
      <c r="I22" t="s">
        <v>259</v>
      </c>
      <c r="J22" t="s">
        <v>243</v>
      </c>
      <c r="K22">
        <v>1.0</v>
      </c>
      <c r="L22" t="s">
        <v>244</v>
      </c>
      <c r="M22" t="s">
        <v>245</v>
      </c>
      <c r="N22" t="s">
        <v>245</v>
      </c>
      <c r="O22" t="s">
        <v>246</v>
      </c>
      <c r="P22">
        <v>44.0</v>
      </c>
      <c r="Q22">
        <v>34.0</v>
      </c>
      <c r="R22">
        <v>0.772727272727273</v>
      </c>
      <c r="S22">
        <v>0.00399135987978963</v>
      </c>
      <c r="T22" t="s">
        <v>646</v>
      </c>
    </row>
    <row r="23">
      <c r="A23" t="s">
        <v>26</v>
      </c>
      <c r="B23" t="s">
        <v>276</v>
      </c>
      <c r="C23" t="s">
        <v>278</v>
      </c>
      <c r="D23">
        <v>1.0</v>
      </c>
      <c r="E23" t="s">
        <v>282</v>
      </c>
      <c r="G23" t="s">
        <v>239</v>
      </c>
      <c r="H23" t="s">
        <v>280</v>
      </c>
      <c r="I23" t="s">
        <v>259</v>
      </c>
      <c r="J23" t="s">
        <v>243</v>
      </c>
      <c r="K23">
        <v>1.0</v>
      </c>
      <c r="L23" t="s">
        <v>244</v>
      </c>
      <c r="M23" t="s">
        <v>245</v>
      </c>
      <c r="N23" t="s">
        <v>250</v>
      </c>
      <c r="O23" t="s">
        <v>246</v>
      </c>
      <c r="P23">
        <v>44.0</v>
      </c>
      <c r="Q23">
        <v>43.0</v>
      </c>
      <c r="R23">
        <v>0.977272727272727</v>
      </c>
      <c r="S23">
        <v>5.04789631855747E-4</v>
      </c>
      <c r="T23" t="s">
        <v>646</v>
      </c>
    </row>
    <row r="24">
      <c r="A24" t="s">
        <v>26</v>
      </c>
      <c r="B24" t="s">
        <v>276</v>
      </c>
      <c r="C24" t="s">
        <v>278</v>
      </c>
      <c r="D24">
        <v>1.0</v>
      </c>
      <c r="E24" t="s">
        <v>284</v>
      </c>
      <c r="G24" t="s">
        <v>239</v>
      </c>
      <c r="H24" t="s">
        <v>280</v>
      </c>
      <c r="I24" t="s">
        <v>259</v>
      </c>
      <c r="J24" t="s">
        <v>243</v>
      </c>
      <c r="K24">
        <v>1.0</v>
      </c>
      <c r="L24" t="s">
        <v>244</v>
      </c>
      <c r="M24" t="s">
        <v>245</v>
      </c>
      <c r="N24" t="s">
        <v>250</v>
      </c>
      <c r="O24" t="s">
        <v>246</v>
      </c>
      <c r="P24">
        <v>42.0</v>
      </c>
      <c r="Q24">
        <v>22.0</v>
      </c>
      <c r="R24">
        <v>0.523809523809524</v>
      </c>
      <c r="S24">
        <v>0.0059388834899039</v>
      </c>
      <c r="T24" t="s">
        <v>646</v>
      </c>
    </row>
    <row r="25">
      <c r="A25" t="s">
        <v>26</v>
      </c>
      <c r="B25" t="s">
        <v>276</v>
      </c>
      <c r="C25" t="s">
        <v>278</v>
      </c>
      <c r="D25">
        <v>2.0</v>
      </c>
      <c r="E25" t="s">
        <v>286</v>
      </c>
      <c r="G25" t="s">
        <v>239</v>
      </c>
      <c r="H25" t="s">
        <v>280</v>
      </c>
      <c r="I25" t="s">
        <v>259</v>
      </c>
      <c r="J25" t="s">
        <v>243</v>
      </c>
      <c r="K25">
        <v>1.0</v>
      </c>
      <c r="L25" t="s">
        <v>244</v>
      </c>
      <c r="M25" t="s">
        <v>245</v>
      </c>
      <c r="N25" t="s">
        <v>245</v>
      </c>
      <c r="O25" t="s">
        <v>246</v>
      </c>
      <c r="P25">
        <v>45.0</v>
      </c>
      <c r="Q25">
        <v>37.0</v>
      </c>
      <c r="R25">
        <v>0.822222222222222</v>
      </c>
      <c r="S25">
        <v>0.0032482853223594</v>
      </c>
      <c r="T25" t="s">
        <v>646</v>
      </c>
    </row>
    <row r="26">
      <c r="A26" t="s">
        <v>26</v>
      </c>
      <c r="B26" t="s">
        <v>276</v>
      </c>
      <c r="C26" t="s">
        <v>278</v>
      </c>
      <c r="D26">
        <v>2.0</v>
      </c>
      <c r="E26" t="s">
        <v>288</v>
      </c>
      <c r="G26" t="s">
        <v>239</v>
      </c>
      <c r="H26" t="s">
        <v>280</v>
      </c>
      <c r="I26" t="s">
        <v>259</v>
      </c>
      <c r="J26" t="s">
        <v>243</v>
      </c>
      <c r="K26">
        <v>1.0</v>
      </c>
      <c r="L26" t="s">
        <v>244</v>
      </c>
      <c r="M26" t="s">
        <v>245</v>
      </c>
      <c r="N26" t="s">
        <v>245</v>
      </c>
      <c r="O26" t="s">
        <v>246</v>
      </c>
      <c r="P26">
        <v>45.0</v>
      </c>
      <c r="Q26">
        <v>40.0</v>
      </c>
      <c r="R26">
        <v>0.888888888888889</v>
      </c>
      <c r="S26">
        <v>0.00219478737997257</v>
      </c>
      <c r="T26" t="s">
        <v>646</v>
      </c>
    </row>
    <row r="27">
      <c r="A27" t="s">
        <v>26</v>
      </c>
      <c r="B27" t="s">
        <v>276</v>
      </c>
      <c r="C27" t="s">
        <v>278</v>
      </c>
      <c r="D27">
        <v>2.0</v>
      </c>
      <c r="E27" t="s">
        <v>290</v>
      </c>
      <c r="G27" t="s">
        <v>239</v>
      </c>
      <c r="H27" t="s">
        <v>280</v>
      </c>
      <c r="I27" t="s">
        <v>259</v>
      </c>
      <c r="J27" t="s">
        <v>243</v>
      </c>
      <c r="K27">
        <v>1.0</v>
      </c>
      <c r="L27" t="s">
        <v>244</v>
      </c>
      <c r="M27" t="s">
        <v>245</v>
      </c>
      <c r="N27" t="s">
        <v>245</v>
      </c>
      <c r="O27" t="s">
        <v>246</v>
      </c>
      <c r="P27">
        <v>45.0</v>
      </c>
      <c r="Q27">
        <v>26.0</v>
      </c>
      <c r="R27">
        <v>0.577777777777778</v>
      </c>
      <c r="S27">
        <v>0.00542112482853224</v>
      </c>
      <c r="T27" t="s">
        <v>646</v>
      </c>
    </row>
    <row r="28">
      <c r="A28" t="s">
        <v>26</v>
      </c>
      <c r="B28" t="s">
        <v>276</v>
      </c>
      <c r="C28" t="s">
        <v>278</v>
      </c>
      <c r="D28">
        <v>3.0</v>
      </c>
      <c r="E28" t="s">
        <v>292</v>
      </c>
      <c r="G28" t="s">
        <v>239</v>
      </c>
      <c r="H28" t="s">
        <v>280</v>
      </c>
      <c r="I28" t="s">
        <v>259</v>
      </c>
      <c r="J28" t="s">
        <v>243</v>
      </c>
      <c r="K28">
        <v>1.0</v>
      </c>
      <c r="L28" t="s">
        <v>244</v>
      </c>
      <c r="M28" t="s">
        <v>245</v>
      </c>
      <c r="N28" t="s">
        <v>245</v>
      </c>
      <c r="O28" t="s">
        <v>246</v>
      </c>
      <c r="P28">
        <v>12.0</v>
      </c>
      <c r="Q28">
        <v>11.0</v>
      </c>
      <c r="R28">
        <v>0.916666666666667</v>
      </c>
      <c r="S28">
        <v>0.00636574074074074</v>
      </c>
      <c r="T28" t="s">
        <v>646</v>
      </c>
    </row>
    <row r="29">
      <c r="A29" t="s">
        <v>26</v>
      </c>
      <c r="B29" t="s">
        <v>276</v>
      </c>
      <c r="C29" t="s">
        <v>278</v>
      </c>
      <c r="D29">
        <v>3.0</v>
      </c>
      <c r="E29" t="s">
        <v>294</v>
      </c>
      <c r="G29" t="s">
        <v>239</v>
      </c>
      <c r="H29" t="s">
        <v>280</v>
      </c>
      <c r="I29" t="s">
        <v>259</v>
      </c>
      <c r="J29" t="s">
        <v>243</v>
      </c>
      <c r="K29">
        <v>1.0</v>
      </c>
      <c r="L29" t="s">
        <v>244</v>
      </c>
      <c r="M29" t="s">
        <v>245</v>
      </c>
      <c r="N29" t="s">
        <v>245</v>
      </c>
      <c r="O29" t="s">
        <v>295</v>
      </c>
      <c r="P29">
        <v>19.0</v>
      </c>
      <c r="Q29">
        <v>17.0</v>
      </c>
      <c r="R29">
        <v>0.894736842105263</v>
      </c>
      <c r="S29">
        <v>0.00495699081498761</v>
      </c>
      <c r="T29" t="s">
        <v>646</v>
      </c>
    </row>
    <row r="30">
      <c r="A30" t="s">
        <v>26</v>
      </c>
      <c r="B30" t="s">
        <v>276</v>
      </c>
      <c r="C30" t="s">
        <v>278</v>
      </c>
      <c r="D30">
        <v>3.0</v>
      </c>
      <c r="E30" t="s">
        <v>297</v>
      </c>
      <c r="G30" t="s">
        <v>239</v>
      </c>
      <c r="H30" t="s">
        <v>280</v>
      </c>
      <c r="I30" t="s">
        <v>259</v>
      </c>
      <c r="J30" t="s">
        <v>243</v>
      </c>
      <c r="K30">
        <v>1.0</v>
      </c>
      <c r="L30" t="s">
        <v>244</v>
      </c>
      <c r="M30" t="s">
        <v>245</v>
      </c>
      <c r="N30" t="s">
        <v>245</v>
      </c>
      <c r="O30" t="s">
        <v>246</v>
      </c>
      <c r="P30">
        <v>12.0</v>
      </c>
      <c r="Q30">
        <v>12.0</v>
      </c>
      <c r="R30">
        <v>1.0</v>
      </c>
      <c r="S30">
        <v>0.0</v>
      </c>
      <c r="T30" t="s">
        <v>646</v>
      </c>
    </row>
    <row r="31">
      <c r="A31" t="s">
        <v>26</v>
      </c>
      <c r="B31" t="s">
        <v>276</v>
      </c>
      <c r="C31" t="s">
        <v>278</v>
      </c>
      <c r="D31">
        <v>3.0</v>
      </c>
      <c r="E31" t="s">
        <v>299</v>
      </c>
      <c r="G31" t="s">
        <v>239</v>
      </c>
      <c r="H31" t="s">
        <v>280</v>
      </c>
      <c r="I31" t="s">
        <v>259</v>
      </c>
      <c r="J31" t="s">
        <v>243</v>
      </c>
      <c r="K31">
        <v>1.0</v>
      </c>
      <c r="L31" t="s">
        <v>244</v>
      </c>
      <c r="M31" t="s">
        <v>245</v>
      </c>
      <c r="N31" t="s">
        <v>245</v>
      </c>
      <c r="O31" t="s">
        <v>295</v>
      </c>
      <c r="P31">
        <v>13.0</v>
      </c>
      <c r="Q31">
        <v>13.0</v>
      </c>
      <c r="R31">
        <v>1.0</v>
      </c>
      <c r="S31">
        <v>0.0</v>
      </c>
      <c r="T31" t="s">
        <v>646</v>
      </c>
    </row>
    <row r="32">
      <c r="A32" t="s">
        <v>26</v>
      </c>
      <c r="B32" t="s">
        <v>276</v>
      </c>
      <c r="C32" t="s">
        <v>278</v>
      </c>
      <c r="D32">
        <v>3.0</v>
      </c>
      <c r="E32" t="s">
        <v>301</v>
      </c>
      <c r="G32" t="s">
        <v>239</v>
      </c>
      <c r="H32" t="s">
        <v>280</v>
      </c>
      <c r="I32" t="s">
        <v>259</v>
      </c>
      <c r="J32" t="s">
        <v>243</v>
      </c>
      <c r="K32">
        <v>1.0</v>
      </c>
      <c r="L32" t="s">
        <v>244</v>
      </c>
      <c r="M32" t="s">
        <v>245</v>
      </c>
      <c r="N32" t="s">
        <v>245</v>
      </c>
      <c r="O32" t="s">
        <v>246</v>
      </c>
      <c r="P32">
        <v>17.0</v>
      </c>
      <c r="Q32">
        <v>11.0</v>
      </c>
      <c r="R32">
        <v>0.647058823529412</v>
      </c>
      <c r="S32">
        <v>0.0134337472013027</v>
      </c>
      <c r="T32" t="s">
        <v>646</v>
      </c>
    </row>
    <row r="33">
      <c r="A33" t="s">
        <v>26</v>
      </c>
      <c r="B33" t="s">
        <v>276</v>
      </c>
      <c r="C33" t="s">
        <v>278</v>
      </c>
      <c r="D33">
        <v>3.0</v>
      </c>
      <c r="E33" t="s">
        <v>303</v>
      </c>
      <c r="G33" t="s">
        <v>239</v>
      </c>
      <c r="H33" t="s">
        <v>280</v>
      </c>
      <c r="I33" t="s">
        <v>259</v>
      </c>
      <c r="J33" t="s">
        <v>243</v>
      </c>
      <c r="K33">
        <v>1.0</v>
      </c>
      <c r="L33" t="s">
        <v>244</v>
      </c>
      <c r="M33" t="s">
        <v>245</v>
      </c>
      <c r="N33" t="s">
        <v>245</v>
      </c>
      <c r="O33" t="s">
        <v>295</v>
      </c>
      <c r="P33">
        <v>17.0</v>
      </c>
      <c r="Q33">
        <v>7.0</v>
      </c>
      <c r="R33">
        <v>0.411764705882353</v>
      </c>
      <c r="S33">
        <v>0.0142479136983513</v>
      </c>
      <c r="T33" t="s">
        <v>646</v>
      </c>
    </row>
    <row r="34">
      <c r="A34" t="s">
        <v>26</v>
      </c>
      <c r="B34" t="s">
        <v>276</v>
      </c>
      <c r="C34" t="s">
        <v>278</v>
      </c>
      <c r="D34">
        <v>4.0</v>
      </c>
      <c r="E34" t="s">
        <v>305</v>
      </c>
      <c r="G34" t="s">
        <v>239</v>
      </c>
      <c r="H34" t="s">
        <v>280</v>
      </c>
      <c r="I34" t="s">
        <v>259</v>
      </c>
      <c r="J34" t="s">
        <v>243</v>
      </c>
      <c r="K34">
        <v>1.0</v>
      </c>
      <c r="L34" t="s">
        <v>244</v>
      </c>
      <c r="M34" t="s">
        <v>245</v>
      </c>
      <c r="N34" t="s">
        <v>245</v>
      </c>
      <c r="O34" t="s">
        <v>295</v>
      </c>
      <c r="P34">
        <v>24.0</v>
      </c>
      <c r="Q34">
        <v>16.0</v>
      </c>
      <c r="R34">
        <v>0.666666666666667</v>
      </c>
      <c r="S34">
        <v>0.00925925925925926</v>
      </c>
      <c r="T34" t="s">
        <v>646</v>
      </c>
    </row>
    <row r="35">
      <c r="A35" t="s">
        <v>26</v>
      </c>
      <c r="B35" t="s">
        <v>276</v>
      </c>
      <c r="C35" t="s">
        <v>278</v>
      </c>
      <c r="D35">
        <v>4.0</v>
      </c>
      <c r="E35" t="s">
        <v>307</v>
      </c>
      <c r="G35" t="s">
        <v>239</v>
      </c>
      <c r="H35" t="s">
        <v>280</v>
      </c>
      <c r="I35" t="s">
        <v>259</v>
      </c>
      <c r="J35" t="s">
        <v>243</v>
      </c>
      <c r="K35">
        <v>1.0</v>
      </c>
      <c r="L35" t="s">
        <v>244</v>
      </c>
      <c r="M35" t="s">
        <v>245</v>
      </c>
      <c r="N35" t="s">
        <v>245</v>
      </c>
      <c r="O35" t="s">
        <v>295</v>
      </c>
      <c r="P35">
        <v>24.0</v>
      </c>
      <c r="Q35">
        <v>15.0</v>
      </c>
      <c r="R35">
        <v>0.625</v>
      </c>
      <c r="S35">
        <v>0.009765625</v>
      </c>
      <c r="T35" t="s">
        <v>646</v>
      </c>
    </row>
    <row r="36">
      <c r="A36" t="s">
        <v>26</v>
      </c>
      <c r="B36" t="s">
        <v>308</v>
      </c>
      <c r="C36" t="s">
        <v>310</v>
      </c>
      <c r="D36">
        <v>1.0</v>
      </c>
      <c r="E36" t="s">
        <v>311</v>
      </c>
      <c r="F36">
        <v>0.313</v>
      </c>
      <c r="G36" t="s">
        <v>312</v>
      </c>
      <c r="H36" s="25" t="s">
        <v>241</v>
      </c>
      <c r="I36" t="s">
        <v>242</v>
      </c>
      <c r="J36" t="s">
        <v>243</v>
      </c>
      <c r="K36">
        <v>1.0</v>
      </c>
      <c r="L36" t="s">
        <v>244</v>
      </c>
      <c r="M36" t="s">
        <v>250</v>
      </c>
      <c r="N36" t="s">
        <v>250</v>
      </c>
      <c r="O36" t="s">
        <v>246</v>
      </c>
      <c r="P36">
        <v>16.0</v>
      </c>
      <c r="Q36">
        <v>5.0</v>
      </c>
      <c r="R36">
        <v>0.3125</v>
      </c>
      <c r="S36">
        <v>0.013427734375</v>
      </c>
      <c r="T36" t="s">
        <v>646</v>
      </c>
    </row>
    <row r="37">
      <c r="A37" t="s">
        <v>26</v>
      </c>
      <c r="B37" t="s">
        <v>308</v>
      </c>
      <c r="C37" t="s">
        <v>310</v>
      </c>
      <c r="D37">
        <v>1.0</v>
      </c>
      <c r="E37" t="s">
        <v>315</v>
      </c>
      <c r="F37">
        <v>0.398</v>
      </c>
      <c r="G37" t="s">
        <v>312</v>
      </c>
      <c r="H37" s="25" t="s">
        <v>241</v>
      </c>
      <c r="I37" t="s">
        <v>242</v>
      </c>
      <c r="J37" t="s">
        <v>243</v>
      </c>
      <c r="K37">
        <v>1.0</v>
      </c>
      <c r="L37" t="s">
        <v>244</v>
      </c>
      <c r="M37" t="s">
        <v>250</v>
      </c>
      <c r="N37" t="s">
        <v>250</v>
      </c>
      <c r="O37" t="s">
        <v>246</v>
      </c>
      <c r="P37">
        <v>14.0</v>
      </c>
      <c r="Q37">
        <v>6.0</v>
      </c>
      <c r="R37">
        <v>0.428571428571429</v>
      </c>
      <c r="S37">
        <v>0.0174927113702624</v>
      </c>
      <c r="T37" t="s">
        <v>646</v>
      </c>
    </row>
    <row r="38">
      <c r="A38" t="s">
        <v>26</v>
      </c>
      <c r="B38" t="s">
        <v>308</v>
      </c>
      <c r="C38" t="s">
        <v>310</v>
      </c>
      <c r="D38">
        <v>1.0</v>
      </c>
      <c r="E38" t="s">
        <v>316</v>
      </c>
      <c r="F38">
        <v>0.333</v>
      </c>
      <c r="G38" t="s">
        <v>312</v>
      </c>
      <c r="H38" s="25" t="s">
        <v>241</v>
      </c>
      <c r="I38" t="s">
        <v>242</v>
      </c>
      <c r="J38" t="s">
        <v>243</v>
      </c>
      <c r="K38">
        <v>1.0</v>
      </c>
      <c r="L38" t="s">
        <v>244</v>
      </c>
      <c r="M38" t="s">
        <v>250</v>
      </c>
      <c r="N38" t="s">
        <v>250</v>
      </c>
      <c r="O38" t="s">
        <v>246</v>
      </c>
      <c r="P38">
        <v>15.0</v>
      </c>
      <c r="Q38">
        <v>5.0</v>
      </c>
      <c r="R38">
        <v>0.333333333333333</v>
      </c>
      <c r="S38">
        <v>0.0148148148148148</v>
      </c>
      <c r="T38" t="s">
        <v>646</v>
      </c>
    </row>
    <row r="39">
      <c r="A39" t="s">
        <v>26</v>
      </c>
      <c r="B39" t="s">
        <v>308</v>
      </c>
      <c r="C39" t="s">
        <v>310</v>
      </c>
      <c r="D39">
        <v>1.0</v>
      </c>
      <c r="E39" t="s">
        <v>317</v>
      </c>
      <c r="F39">
        <v>0.286</v>
      </c>
      <c r="G39" t="s">
        <v>312</v>
      </c>
      <c r="H39" s="25" t="s">
        <v>241</v>
      </c>
      <c r="I39" t="s">
        <v>242</v>
      </c>
      <c r="J39" t="s">
        <v>243</v>
      </c>
      <c r="K39">
        <v>1.0</v>
      </c>
      <c r="L39" t="s">
        <v>244</v>
      </c>
      <c r="M39" t="s">
        <v>250</v>
      </c>
      <c r="N39" t="s">
        <v>250</v>
      </c>
      <c r="O39" t="s">
        <v>246</v>
      </c>
      <c r="P39">
        <v>15.0</v>
      </c>
      <c r="Q39">
        <v>4.0</v>
      </c>
      <c r="R39">
        <v>0.266666666666667</v>
      </c>
      <c r="S39">
        <v>0.013037037037037</v>
      </c>
      <c r="T39" t="s">
        <v>646</v>
      </c>
    </row>
    <row r="40">
      <c r="A40" t="s">
        <v>318</v>
      </c>
      <c r="B40" t="s">
        <v>319</v>
      </c>
      <c r="C40" t="s">
        <v>321</v>
      </c>
      <c r="D40">
        <v>1.0</v>
      </c>
      <c r="E40" t="s">
        <v>322</v>
      </c>
      <c r="F40">
        <v>0.37777</v>
      </c>
      <c r="G40" t="s">
        <v>239</v>
      </c>
      <c r="H40" t="s">
        <v>258</v>
      </c>
      <c r="I40" t="s">
        <v>259</v>
      </c>
      <c r="J40" t="s">
        <v>243</v>
      </c>
      <c r="K40">
        <v>1.0</v>
      </c>
      <c r="L40" t="s">
        <v>244</v>
      </c>
      <c r="M40" t="s">
        <v>245</v>
      </c>
      <c r="N40" t="s">
        <v>250</v>
      </c>
      <c r="O40" t="s">
        <v>246</v>
      </c>
      <c r="P40">
        <v>45.0</v>
      </c>
      <c r="Q40">
        <v>38.0</v>
      </c>
      <c r="R40">
        <v>0.844444444444444</v>
      </c>
      <c r="S40">
        <v>0.00291906721536351</v>
      </c>
      <c r="T40" t="s">
        <v>646</v>
      </c>
    </row>
    <row r="41">
      <c r="A41" t="s">
        <v>318</v>
      </c>
      <c r="B41" t="s">
        <v>319</v>
      </c>
      <c r="C41" t="s">
        <v>321</v>
      </c>
      <c r="D41">
        <v>1.0</v>
      </c>
      <c r="E41" t="s">
        <v>323</v>
      </c>
      <c r="F41">
        <v>0.3555</v>
      </c>
      <c r="G41" t="s">
        <v>239</v>
      </c>
      <c r="H41" t="s">
        <v>258</v>
      </c>
      <c r="I41" t="s">
        <v>259</v>
      </c>
      <c r="J41" t="s">
        <v>243</v>
      </c>
      <c r="K41">
        <v>1.0</v>
      </c>
      <c r="L41" t="s">
        <v>244</v>
      </c>
      <c r="M41" t="s">
        <v>245</v>
      </c>
      <c r="N41" t="s">
        <v>250</v>
      </c>
      <c r="O41" t="s">
        <v>246</v>
      </c>
      <c r="P41">
        <v>45.0</v>
      </c>
      <c r="Q41">
        <v>36.0</v>
      </c>
      <c r="R41">
        <v>0.8</v>
      </c>
      <c r="S41">
        <v>0.00355555555555555</v>
      </c>
      <c r="T41" t="s">
        <v>646</v>
      </c>
    </row>
    <row r="42">
      <c r="A42" t="s">
        <v>318</v>
      </c>
      <c r="B42" t="s">
        <v>319</v>
      </c>
      <c r="C42" t="s">
        <v>321</v>
      </c>
      <c r="D42">
        <v>2.0</v>
      </c>
      <c r="E42" t="s">
        <v>322</v>
      </c>
      <c r="F42">
        <v>0.659</v>
      </c>
      <c r="G42" t="s">
        <v>239</v>
      </c>
      <c r="H42" t="s">
        <v>258</v>
      </c>
      <c r="I42" t="s">
        <v>259</v>
      </c>
      <c r="J42" t="s">
        <v>243</v>
      </c>
      <c r="K42">
        <v>1.0</v>
      </c>
      <c r="L42" t="s">
        <v>244</v>
      </c>
      <c r="M42" t="s">
        <v>245</v>
      </c>
      <c r="N42" t="s">
        <v>250</v>
      </c>
      <c r="O42" t="s">
        <v>246</v>
      </c>
      <c r="P42">
        <v>29.0</v>
      </c>
      <c r="Q42">
        <v>29.0</v>
      </c>
      <c r="R42">
        <v>1.0</v>
      </c>
      <c r="S42">
        <v>0.0</v>
      </c>
      <c r="T42" t="s">
        <v>646</v>
      </c>
    </row>
    <row r="43">
      <c r="A43" t="s">
        <v>318</v>
      </c>
      <c r="B43" t="s">
        <v>319</v>
      </c>
      <c r="C43" t="s">
        <v>321</v>
      </c>
      <c r="D43">
        <v>2.0</v>
      </c>
      <c r="E43" t="s">
        <v>323</v>
      </c>
      <c r="F43">
        <v>0.54</v>
      </c>
      <c r="G43" t="s">
        <v>239</v>
      </c>
      <c r="H43" t="s">
        <v>258</v>
      </c>
      <c r="I43" t="s">
        <v>259</v>
      </c>
      <c r="J43" t="s">
        <v>243</v>
      </c>
      <c r="K43">
        <v>1.0</v>
      </c>
      <c r="L43" t="s">
        <v>244</v>
      </c>
      <c r="M43" t="s">
        <v>245</v>
      </c>
      <c r="N43" t="s">
        <v>250</v>
      </c>
      <c r="O43" t="s">
        <v>246</v>
      </c>
      <c r="P43">
        <v>28.0</v>
      </c>
      <c r="Q43">
        <v>25.0</v>
      </c>
      <c r="R43">
        <v>0.892857142857143</v>
      </c>
      <c r="S43">
        <v>0.00341654518950437</v>
      </c>
      <c r="T43" t="s">
        <v>646</v>
      </c>
    </row>
    <row r="44">
      <c r="A44" t="s">
        <v>318</v>
      </c>
      <c r="B44" t="s">
        <v>319</v>
      </c>
      <c r="C44" t="s">
        <v>321</v>
      </c>
      <c r="D44">
        <v>3.0</v>
      </c>
      <c r="E44" t="s">
        <v>322</v>
      </c>
      <c r="F44">
        <v>0.481</v>
      </c>
      <c r="G44" t="s">
        <v>239</v>
      </c>
      <c r="H44" t="s">
        <v>258</v>
      </c>
      <c r="I44" t="s">
        <v>259</v>
      </c>
      <c r="J44" t="s">
        <v>243</v>
      </c>
      <c r="K44">
        <v>1.0</v>
      </c>
      <c r="L44" t="s">
        <v>324</v>
      </c>
      <c r="M44" t="s">
        <v>245</v>
      </c>
      <c r="N44" t="s">
        <v>250</v>
      </c>
      <c r="O44" t="s">
        <v>246</v>
      </c>
      <c r="P44">
        <v>92.0</v>
      </c>
      <c r="Q44">
        <v>90.0</v>
      </c>
      <c r="R44">
        <v>0.978260869565217</v>
      </c>
      <c r="S44">
        <v>2.31158050464371E-4</v>
      </c>
      <c r="T44" t="s">
        <v>646</v>
      </c>
    </row>
    <row r="45">
      <c r="A45" t="s">
        <v>318</v>
      </c>
      <c r="B45" t="s">
        <v>319</v>
      </c>
      <c r="C45" t="s">
        <v>321</v>
      </c>
      <c r="D45">
        <v>3.0</v>
      </c>
      <c r="E45" t="s">
        <v>323</v>
      </c>
      <c r="F45">
        <v>0.53888</v>
      </c>
      <c r="G45" t="s">
        <v>239</v>
      </c>
      <c r="H45" t="s">
        <v>258</v>
      </c>
      <c r="I45" t="s">
        <v>259</v>
      </c>
      <c r="J45" t="s">
        <v>243</v>
      </c>
      <c r="K45">
        <v>1.0</v>
      </c>
      <c r="L45" t="s">
        <v>324</v>
      </c>
      <c r="M45" t="s">
        <v>245</v>
      </c>
      <c r="N45" t="s">
        <v>250</v>
      </c>
      <c r="O45" t="s">
        <v>246</v>
      </c>
      <c r="P45">
        <v>60.0</v>
      </c>
      <c r="Q45">
        <v>60.0</v>
      </c>
      <c r="R45">
        <v>1.0</v>
      </c>
      <c r="S45">
        <v>0.0</v>
      </c>
      <c r="T45" t="s">
        <v>646</v>
      </c>
    </row>
    <row r="46">
      <c r="A46" t="s">
        <v>77</v>
      </c>
      <c r="B46" t="s">
        <v>325</v>
      </c>
      <c r="C46" t="s">
        <v>327</v>
      </c>
      <c r="D46">
        <v>1.0</v>
      </c>
      <c r="E46" t="s">
        <v>329</v>
      </c>
      <c r="G46" t="s">
        <v>239</v>
      </c>
      <c r="H46" t="s">
        <v>258</v>
      </c>
      <c r="I46" t="s">
        <v>259</v>
      </c>
      <c r="J46" t="s">
        <v>243</v>
      </c>
      <c r="K46">
        <v>1.0</v>
      </c>
      <c r="L46" t="s">
        <v>244</v>
      </c>
      <c r="M46" t="s">
        <v>250</v>
      </c>
      <c r="N46" t="s">
        <v>250</v>
      </c>
      <c r="O46" t="s">
        <v>246</v>
      </c>
      <c r="P46">
        <v>54.0</v>
      </c>
      <c r="Q46">
        <v>39.0</v>
      </c>
      <c r="R46">
        <v>0.722222222222222</v>
      </c>
      <c r="S46">
        <v>0.00371513488797439</v>
      </c>
      <c r="T46" t="s">
        <v>646</v>
      </c>
    </row>
    <row r="47">
      <c r="A47" t="s">
        <v>77</v>
      </c>
      <c r="B47" t="s">
        <v>325</v>
      </c>
      <c r="C47" t="s">
        <v>327</v>
      </c>
      <c r="D47">
        <v>1.0</v>
      </c>
      <c r="E47" t="s">
        <v>330</v>
      </c>
      <c r="G47" t="s">
        <v>239</v>
      </c>
      <c r="H47" t="s">
        <v>258</v>
      </c>
      <c r="I47" t="s">
        <v>259</v>
      </c>
      <c r="J47" t="s">
        <v>243</v>
      </c>
      <c r="K47">
        <v>1.0</v>
      </c>
      <c r="L47" t="s">
        <v>244</v>
      </c>
      <c r="M47" t="s">
        <v>250</v>
      </c>
      <c r="N47" t="s">
        <v>250</v>
      </c>
      <c r="O47" t="s">
        <v>246</v>
      </c>
      <c r="P47">
        <v>54.0</v>
      </c>
      <c r="Q47">
        <v>15.0</v>
      </c>
      <c r="R47">
        <v>0.277777777777778</v>
      </c>
      <c r="S47">
        <v>0.00371513488797439</v>
      </c>
      <c r="T47" t="s">
        <v>646</v>
      </c>
    </row>
    <row r="48">
      <c r="A48" t="s">
        <v>77</v>
      </c>
      <c r="B48" t="s">
        <v>325</v>
      </c>
      <c r="C48" t="s">
        <v>327</v>
      </c>
      <c r="D48">
        <v>2.0</v>
      </c>
      <c r="E48" t="s">
        <v>329</v>
      </c>
      <c r="G48" t="s">
        <v>239</v>
      </c>
      <c r="H48" t="s">
        <v>258</v>
      </c>
      <c r="I48" t="s">
        <v>259</v>
      </c>
      <c r="J48" t="s">
        <v>243</v>
      </c>
      <c r="K48">
        <v>1.0</v>
      </c>
      <c r="L48" t="s">
        <v>244</v>
      </c>
      <c r="M48" t="s">
        <v>250</v>
      </c>
      <c r="N48" t="s">
        <v>250</v>
      </c>
      <c r="O48" t="s">
        <v>246</v>
      </c>
      <c r="P48">
        <v>24.0</v>
      </c>
      <c r="Q48">
        <v>21.0</v>
      </c>
      <c r="R48">
        <v>0.875</v>
      </c>
      <c r="S48">
        <v>0.00455729166666667</v>
      </c>
      <c r="T48" t="s">
        <v>646</v>
      </c>
    </row>
    <row r="49">
      <c r="A49" t="s">
        <v>77</v>
      </c>
      <c r="B49" t="s">
        <v>325</v>
      </c>
      <c r="C49" t="s">
        <v>327</v>
      </c>
      <c r="D49">
        <v>2.0</v>
      </c>
      <c r="E49" t="s">
        <v>330</v>
      </c>
      <c r="G49" t="s">
        <v>239</v>
      </c>
      <c r="H49" t="s">
        <v>258</v>
      </c>
      <c r="I49" t="s">
        <v>259</v>
      </c>
      <c r="J49" t="s">
        <v>243</v>
      </c>
      <c r="K49">
        <v>1.0</v>
      </c>
      <c r="L49" t="s">
        <v>244</v>
      </c>
      <c r="M49" t="s">
        <v>250</v>
      </c>
      <c r="N49" t="s">
        <v>250</v>
      </c>
      <c r="O49" t="s">
        <v>246</v>
      </c>
      <c r="P49">
        <v>24.0</v>
      </c>
      <c r="Q49">
        <v>13.0</v>
      </c>
      <c r="R49">
        <v>0.541666666666667</v>
      </c>
      <c r="S49">
        <v>0.0103443287037037</v>
      </c>
      <c r="T49" t="s">
        <v>646</v>
      </c>
    </row>
    <row r="50">
      <c r="A50" t="s">
        <v>77</v>
      </c>
      <c r="B50" t="s">
        <v>331</v>
      </c>
      <c r="C50" t="s">
        <v>333</v>
      </c>
      <c r="D50">
        <v>1.0</v>
      </c>
      <c r="E50" t="s">
        <v>335</v>
      </c>
      <c r="G50" t="s">
        <v>239</v>
      </c>
      <c r="H50" t="s">
        <v>258</v>
      </c>
      <c r="I50" t="s">
        <v>259</v>
      </c>
      <c r="J50" t="s">
        <v>243</v>
      </c>
      <c r="K50">
        <v>1.0</v>
      </c>
      <c r="L50" t="s">
        <v>336</v>
      </c>
      <c r="M50" t="s">
        <v>250</v>
      </c>
      <c r="N50" t="s">
        <v>245</v>
      </c>
      <c r="O50" t="s">
        <v>246</v>
      </c>
      <c r="P50">
        <v>18.0</v>
      </c>
      <c r="Q50">
        <v>15.0</v>
      </c>
      <c r="R50">
        <v>0.833333333333333</v>
      </c>
      <c r="S50">
        <v>0.00771604938271605</v>
      </c>
      <c r="T50" t="s">
        <v>646</v>
      </c>
    </row>
    <row r="51">
      <c r="A51" t="s">
        <v>77</v>
      </c>
      <c r="B51" t="s">
        <v>331</v>
      </c>
      <c r="C51" t="s">
        <v>333</v>
      </c>
      <c r="D51">
        <v>2.0</v>
      </c>
      <c r="E51" t="s">
        <v>337</v>
      </c>
      <c r="G51" t="s">
        <v>239</v>
      </c>
      <c r="H51" t="s">
        <v>258</v>
      </c>
      <c r="I51" t="s">
        <v>259</v>
      </c>
      <c r="J51" t="s">
        <v>243</v>
      </c>
      <c r="K51">
        <v>1.0</v>
      </c>
      <c r="L51" t="s">
        <v>336</v>
      </c>
      <c r="M51" t="s">
        <v>250</v>
      </c>
      <c r="N51" t="s">
        <v>245</v>
      </c>
      <c r="O51" t="s">
        <v>246</v>
      </c>
      <c r="P51">
        <v>22.0</v>
      </c>
      <c r="Q51">
        <v>6.0</v>
      </c>
      <c r="R51">
        <v>0.272727272727273</v>
      </c>
      <c r="S51">
        <v>0.00901577761081893</v>
      </c>
      <c r="T51" t="s">
        <v>646</v>
      </c>
    </row>
    <row r="52">
      <c r="A52" t="s">
        <v>77</v>
      </c>
      <c r="B52" t="s">
        <v>331</v>
      </c>
      <c r="C52" t="s">
        <v>333</v>
      </c>
      <c r="D52">
        <v>2.0</v>
      </c>
      <c r="E52" t="s">
        <v>338</v>
      </c>
      <c r="G52" t="s">
        <v>239</v>
      </c>
      <c r="H52" t="s">
        <v>258</v>
      </c>
      <c r="I52" t="s">
        <v>259</v>
      </c>
      <c r="J52" t="s">
        <v>243</v>
      </c>
      <c r="K52">
        <v>1.0</v>
      </c>
      <c r="L52" t="s">
        <v>336</v>
      </c>
      <c r="M52" t="s">
        <v>250</v>
      </c>
      <c r="N52" t="s">
        <v>245</v>
      </c>
      <c r="O52" t="s">
        <v>246</v>
      </c>
      <c r="P52">
        <v>22.0</v>
      </c>
      <c r="Q52">
        <v>18.0</v>
      </c>
      <c r="R52">
        <v>0.818181818181818</v>
      </c>
      <c r="S52">
        <v>0.0067618332081142</v>
      </c>
      <c r="T52" t="s">
        <v>646</v>
      </c>
    </row>
    <row r="53">
      <c r="A53" t="s">
        <v>77</v>
      </c>
      <c r="B53" t="s">
        <v>331</v>
      </c>
      <c r="C53" t="s">
        <v>333</v>
      </c>
      <c r="D53">
        <v>2.0</v>
      </c>
      <c r="E53" t="s">
        <v>339</v>
      </c>
      <c r="G53" t="s">
        <v>239</v>
      </c>
      <c r="H53" t="s">
        <v>258</v>
      </c>
      <c r="I53" t="s">
        <v>259</v>
      </c>
      <c r="J53" t="s">
        <v>243</v>
      </c>
      <c r="K53">
        <v>1.0</v>
      </c>
      <c r="L53" t="s">
        <v>336</v>
      </c>
      <c r="M53" t="s">
        <v>250</v>
      </c>
      <c r="N53" t="s">
        <v>245</v>
      </c>
      <c r="O53" t="s">
        <v>246</v>
      </c>
      <c r="P53">
        <v>22.0</v>
      </c>
      <c r="Q53">
        <v>13.0</v>
      </c>
      <c r="R53">
        <v>0.590909090909091</v>
      </c>
      <c r="S53">
        <v>0.0109879789631856</v>
      </c>
      <c r="T53" t="s">
        <v>646</v>
      </c>
    </row>
    <row r="54">
      <c r="A54" t="s">
        <v>77</v>
      </c>
      <c r="B54" t="s">
        <v>331</v>
      </c>
      <c r="C54" t="s">
        <v>333</v>
      </c>
      <c r="D54">
        <v>2.0</v>
      </c>
      <c r="E54" t="s">
        <v>340</v>
      </c>
      <c r="G54" t="s">
        <v>239</v>
      </c>
      <c r="H54" t="s">
        <v>258</v>
      </c>
      <c r="I54" t="s">
        <v>259</v>
      </c>
      <c r="J54" t="s">
        <v>243</v>
      </c>
      <c r="K54">
        <v>1.0</v>
      </c>
      <c r="L54" t="s">
        <v>336</v>
      </c>
      <c r="M54" t="s">
        <v>250</v>
      </c>
      <c r="N54" t="s">
        <v>245</v>
      </c>
      <c r="O54" t="s">
        <v>246</v>
      </c>
      <c r="P54">
        <v>24.0</v>
      </c>
      <c r="Q54">
        <v>21.0</v>
      </c>
      <c r="R54">
        <v>0.875</v>
      </c>
      <c r="S54">
        <v>0.00455729166666667</v>
      </c>
      <c r="T54" t="s">
        <v>646</v>
      </c>
    </row>
    <row r="55">
      <c r="A55" t="s">
        <v>77</v>
      </c>
      <c r="B55" t="s">
        <v>331</v>
      </c>
      <c r="C55" t="s">
        <v>333</v>
      </c>
      <c r="D55">
        <v>4.0</v>
      </c>
      <c r="E55" t="s">
        <v>341</v>
      </c>
      <c r="G55" t="s">
        <v>239</v>
      </c>
      <c r="H55" t="s">
        <v>258</v>
      </c>
      <c r="I55" t="s">
        <v>259</v>
      </c>
      <c r="J55" t="s">
        <v>243</v>
      </c>
      <c r="K55">
        <v>1.0</v>
      </c>
      <c r="L55" t="s">
        <v>336</v>
      </c>
      <c r="M55" t="s">
        <v>250</v>
      </c>
      <c r="N55" t="s">
        <v>245</v>
      </c>
      <c r="O55" t="s">
        <v>246</v>
      </c>
      <c r="P55">
        <v>23.0</v>
      </c>
      <c r="Q55">
        <v>3.0</v>
      </c>
      <c r="R55">
        <v>0.130434782608696</v>
      </c>
      <c r="S55">
        <v>0.00493137174323991</v>
      </c>
      <c r="T55" t="s">
        <v>646</v>
      </c>
    </row>
    <row r="56">
      <c r="A56" t="s">
        <v>77</v>
      </c>
      <c r="B56" t="s">
        <v>331</v>
      </c>
      <c r="C56" t="s">
        <v>333</v>
      </c>
      <c r="D56">
        <v>4.0</v>
      </c>
      <c r="E56" t="s">
        <v>342</v>
      </c>
      <c r="G56" t="s">
        <v>239</v>
      </c>
      <c r="H56" t="s">
        <v>258</v>
      </c>
      <c r="I56" t="s">
        <v>259</v>
      </c>
      <c r="J56" t="s">
        <v>243</v>
      </c>
      <c r="K56">
        <v>1.0</v>
      </c>
      <c r="L56" t="s">
        <v>336</v>
      </c>
      <c r="M56" t="s">
        <v>250</v>
      </c>
      <c r="N56" t="s">
        <v>245</v>
      </c>
      <c r="O56" t="s">
        <v>246</v>
      </c>
      <c r="P56">
        <v>25.0</v>
      </c>
      <c r="Q56">
        <v>5.0</v>
      </c>
      <c r="R56">
        <v>0.2</v>
      </c>
      <c r="S56">
        <v>0.0064</v>
      </c>
      <c r="T56" t="s">
        <v>646</v>
      </c>
    </row>
    <row r="57">
      <c r="A57" t="s">
        <v>77</v>
      </c>
      <c r="B57" t="s">
        <v>331</v>
      </c>
      <c r="C57" t="s">
        <v>333</v>
      </c>
      <c r="D57">
        <v>4.0</v>
      </c>
      <c r="E57" t="s">
        <v>343</v>
      </c>
      <c r="G57" t="s">
        <v>239</v>
      </c>
      <c r="H57" t="s">
        <v>258</v>
      </c>
      <c r="I57" t="s">
        <v>259</v>
      </c>
      <c r="J57" t="s">
        <v>243</v>
      </c>
      <c r="K57">
        <v>1.0</v>
      </c>
      <c r="L57" t="s">
        <v>336</v>
      </c>
      <c r="M57" t="s">
        <v>250</v>
      </c>
      <c r="N57" t="s">
        <v>245</v>
      </c>
      <c r="O57" t="s">
        <v>246</v>
      </c>
      <c r="P57">
        <v>25.0</v>
      </c>
      <c r="Q57">
        <v>4.0</v>
      </c>
      <c r="R57">
        <v>0.16</v>
      </c>
      <c r="S57">
        <v>0.005376</v>
      </c>
      <c r="T57" t="s">
        <v>646</v>
      </c>
    </row>
    <row r="58">
      <c r="A58" t="s">
        <v>77</v>
      </c>
      <c r="B58" t="s">
        <v>331</v>
      </c>
      <c r="C58" t="s">
        <v>333</v>
      </c>
      <c r="D58">
        <v>4.0</v>
      </c>
      <c r="E58" t="s">
        <v>344</v>
      </c>
      <c r="G58" t="s">
        <v>239</v>
      </c>
      <c r="H58" t="s">
        <v>258</v>
      </c>
      <c r="I58" t="s">
        <v>259</v>
      </c>
      <c r="J58" t="s">
        <v>243</v>
      </c>
      <c r="K58">
        <v>1.0</v>
      </c>
      <c r="L58" t="s">
        <v>336</v>
      </c>
      <c r="M58" t="s">
        <v>250</v>
      </c>
      <c r="N58" t="s">
        <v>245</v>
      </c>
      <c r="O58" t="s">
        <v>246</v>
      </c>
      <c r="P58">
        <v>24.0</v>
      </c>
      <c r="Q58">
        <v>16.0</v>
      </c>
      <c r="R58">
        <v>0.666666666666667</v>
      </c>
      <c r="S58">
        <v>0.00925925925925926</v>
      </c>
      <c r="T58" t="s">
        <v>646</v>
      </c>
    </row>
    <row r="59">
      <c r="A59" t="s">
        <v>77</v>
      </c>
      <c r="B59" t="s">
        <v>345</v>
      </c>
      <c r="C59" t="s">
        <v>347</v>
      </c>
      <c r="D59">
        <v>2.0</v>
      </c>
      <c r="E59" t="s">
        <v>349</v>
      </c>
      <c r="G59" t="s">
        <v>239</v>
      </c>
      <c r="H59" t="s">
        <v>258</v>
      </c>
      <c r="I59" t="s">
        <v>259</v>
      </c>
      <c r="J59" t="s">
        <v>243</v>
      </c>
      <c r="K59">
        <v>1.0</v>
      </c>
      <c r="L59" t="s">
        <v>336</v>
      </c>
      <c r="M59" t="s">
        <v>250</v>
      </c>
      <c r="N59" t="s">
        <v>250</v>
      </c>
      <c r="O59" t="s">
        <v>295</v>
      </c>
      <c r="P59">
        <v>76.0</v>
      </c>
      <c r="Q59">
        <v>13.0</v>
      </c>
      <c r="R59">
        <v>0.171052631578947</v>
      </c>
      <c r="S59">
        <v>0.0018657056422219</v>
      </c>
      <c r="T59" t="s">
        <v>646</v>
      </c>
    </row>
    <row r="60">
      <c r="A60" t="s">
        <v>77</v>
      </c>
      <c r="B60" t="s">
        <v>345</v>
      </c>
      <c r="C60" t="s">
        <v>347</v>
      </c>
      <c r="D60">
        <v>3.0</v>
      </c>
      <c r="E60" t="s">
        <v>351</v>
      </c>
      <c r="G60" t="s">
        <v>239</v>
      </c>
      <c r="H60" t="s">
        <v>258</v>
      </c>
      <c r="I60" t="s">
        <v>259</v>
      </c>
      <c r="J60" t="s">
        <v>243</v>
      </c>
      <c r="K60">
        <v>1.0</v>
      </c>
      <c r="L60" t="s">
        <v>336</v>
      </c>
      <c r="M60" t="s">
        <v>250</v>
      </c>
      <c r="N60" t="s">
        <v>250</v>
      </c>
      <c r="O60" t="s">
        <v>246</v>
      </c>
      <c r="P60">
        <v>80.0</v>
      </c>
      <c r="Q60">
        <v>64.0</v>
      </c>
      <c r="R60">
        <v>0.8</v>
      </c>
      <c r="S60">
        <v>0.002</v>
      </c>
      <c r="T60" t="s">
        <v>646</v>
      </c>
    </row>
    <row r="61">
      <c r="A61" t="s">
        <v>86</v>
      </c>
      <c r="B61" t="s">
        <v>352</v>
      </c>
      <c r="C61" t="s">
        <v>354</v>
      </c>
      <c r="D61">
        <v>1.0</v>
      </c>
      <c r="E61" t="s">
        <v>356</v>
      </c>
      <c r="G61" t="s">
        <v>357</v>
      </c>
      <c r="H61" t="s">
        <v>258</v>
      </c>
      <c r="I61" t="s">
        <v>259</v>
      </c>
      <c r="J61" t="s">
        <v>243</v>
      </c>
      <c r="K61">
        <v>1.0</v>
      </c>
      <c r="L61" t="s">
        <v>244</v>
      </c>
      <c r="M61" t="s">
        <v>245</v>
      </c>
      <c r="N61" t="s">
        <v>245</v>
      </c>
      <c r="O61" t="s">
        <v>295</v>
      </c>
      <c r="P61">
        <v>48.0</v>
      </c>
      <c r="Q61">
        <v>39.0</v>
      </c>
      <c r="R61">
        <v>0.8125</v>
      </c>
      <c r="S61">
        <v>0.003173828125</v>
      </c>
      <c r="T61" t="s">
        <v>646</v>
      </c>
    </row>
    <row r="62">
      <c r="A62" t="s">
        <v>86</v>
      </c>
      <c r="B62" t="s">
        <v>352</v>
      </c>
      <c r="C62" t="s">
        <v>354</v>
      </c>
      <c r="D62">
        <v>2.0</v>
      </c>
      <c r="E62" t="s">
        <v>358</v>
      </c>
      <c r="G62" t="s">
        <v>357</v>
      </c>
      <c r="H62" t="s">
        <v>258</v>
      </c>
      <c r="I62" t="s">
        <v>259</v>
      </c>
      <c r="J62" t="s">
        <v>243</v>
      </c>
      <c r="K62">
        <v>1.0</v>
      </c>
      <c r="L62" t="s">
        <v>244</v>
      </c>
      <c r="M62" t="s">
        <v>245</v>
      </c>
      <c r="N62" t="s">
        <v>245</v>
      </c>
      <c r="O62" t="s">
        <v>295</v>
      </c>
      <c r="P62">
        <v>48.0</v>
      </c>
      <c r="Q62">
        <v>23.0</v>
      </c>
      <c r="R62">
        <v>0.479166666666667</v>
      </c>
      <c r="S62">
        <v>0.00519929108796296</v>
      </c>
      <c r="T62" t="s">
        <v>646</v>
      </c>
    </row>
    <row r="63">
      <c r="A63" t="s">
        <v>86</v>
      </c>
      <c r="B63" t="s">
        <v>352</v>
      </c>
      <c r="C63" t="s">
        <v>354</v>
      </c>
      <c r="D63">
        <v>3.0</v>
      </c>
      <c r="E63" t="s">
        <v>359</v>
      </c>
      <c r="G63" t="s">
        <v>357</v>
      </c>
      <c r="H63" t="s">
        <v>258</v>
      </c>
      <c r="I63" t="s">
        <v>259</v>
      </c>
      <c r="J63" t="s">
        <v>243</v>
      </c>
      <c r="K63">
        <v>1.0</v>
      </c>
      <c r="L63" t="s">
        <v>244</v>
      </c>
      <c r="M63" t="s">
        <v>245</v>
      </c>
      <c r="N63" t="s">
        <v>245</v>
      </c>
      <c r="O63" t="s">
        <v>295</v>
      </c>
      <c r="P63">
        <v>48.0</v>
      </c>
      <c r="Q63">
        <v>43.0</v>
      </c>
      <c r="R63">
        <v>0.895833333333333</v>
      </c>
      <c r="S63">
        <v>0.00194408275462963</v>
      </c>
      <c r="T63" t="s">
        <v>646</v>
      </c>
    </row>
    <row r="64">
      <c r="A64" t="s">
        <v>86</v>
      </c>
      <c r="B64" t="s">
        <v>360</v>
      </c>
      <c r="C64" t="s">
        <v>362</v>
      </c>
      <c r="D64">
        <v>1.0</v>
      </c>
      <c r="E64" t="s">
        <v>364</v>
      </c>
      <c r="G64" t="s">
        <v>357</v>
      </c>
      <c r="H64" t="s">
        <v>280</v>
      </c>
      <c r="I64" t="s">
        <v>259</v>
      </c>
      <c r="J64" t="s">
        <v>243</v>
      </c>
      <c r="K64">
        <v>1.0</v>
      </c>
      <c r="L64" t="s">
        <v>244</v>
      </c>
      <c r="M64" t="s">
        <v>245</v>
      </c>
      <c r="N64" t="s">
        <v>245</v>
      </c>
      <c r="O64" t="s">
        <v>295</v>
      </c>
      <c r="P64">
        <v>54.0</v>
      </c>
      <c r="Q64">
        <v>49.0</v>
      </c>
      <c r="R64">
        <v>0.907407407407407</v>
      </c>
      <c r="S64">
        <v>0.00155591119239953</v>
      </c>
      <c r="T64" t="s">
        <v>646</v>
      </c>
    </row>
    <row r="65">
      <c r="A65" t="s">
        <v>86</v>
      </c>
      <c r="B65" t="s">
        <v>360</v>
      </c>
      <c r="C65" t="s">
        <v>362</v>
      </c>
      <c r="D65">
        <v>1.0</v>
      </c>
      <c r="E65" t="s">
        <v>365</v>
      </c>
      <c r="G65" t="s">
        <v>357</v>
      </c>
      <c r="H65" t="s">
        <v>280</v>
      </c>
      <c r="I65" t="s">
        <v>259</v>
      </c>
      <c r="J65" t="s">
        <v>243</v>
      </c>
      <c r="K65">
        <v>1.0</v>
      </c>
      <c r="L65" t="s">
        <v>244</v>
      </c>
      <c r="M65" t="s">
        <v>245</v>
      </c>
      <c r="N65" t="s">
        <v>245</v>
      </c>
      <c r="O65" t="s">
        <v>295</v>
      </c>
      <c r="P65">
        <v>54.0</v>
      </c>
      <c r="Q65">
        <v>32.0</v>
      </c>
      <c r="R65">
        <v>0.592592592592593</v>
      </c>
      <c r="S65">
        <v>0.0044708631814256</v>
      </c>
      <c r="T65" t="s">
        <v>646</v>
      </c>
    </row>
    <row r="66">
      <c r="A66" t="s">
        <v>86</v>
      </c>
      <c r="B66" t="s">
        <v>360</v>
      </c>
      <c r="C66" t="s">
        <v>362</v>
      </c>
      <c r="D66">
        <v>1.0</v>
      </c>
      <c r="E66" t="s">
        <v>366</v>
      </c>
      <c r="G66" t="s">
        <v>357</v>
      </c>
      <c r="H66" t="s">
        <v>280</v>
      </c>
      <c r="I66" t="s">
        <v>259</v>
      </c>
      <c r="J66" t="s">
        <v>243</v>
      </c>
      <c r="K66">
        <v>1.0</v>
      </c>
      <c r="L66" t="s">
        <v>244</v>
      </c>
      <c r="M66" t="s">
        <v>245</v>
      </c>
      <c r="N66" t="s">
        <v>245</v>
      </c>
      <c r="O66" t="s">
        <v>295</v>
      </c>
      <c r="P66">
        <v>54.0</v>
      </c>
      <c r="Q66">
        <v>41.0</v>
      </c>
      <c r="R66">
        <v>0.759259259259259</v>
      </c>
      <c r="S66">
        <v>0.00338490067571</v>
      </c>
      <c r="T66" t="s">
        <v>646</v>
      </c>
    </row>
    <row r="67">
      <c r="A67" t="s">
        <v>86</v>
      </c>
      <c r="B67" t="s">
        <v>360</v>
      </c>
      <c r="C67" t="s">
        <v>362</v>
      </c>
      <c r="D67">
        <v>1.0</v>
      </c>
      <c r="E67" t="s">
        <v>367</v>
      </c>
      <c r="G67" t="s">
        <v>357</v>
      </c>
      <c r="H67" t="s">
        <v>280</v>
      </c>
      <c r="I67" t="s">
        <v>259</v>
      </c>
      <c r="J67" t="s">
        <v>243</v>
      </c>
      <c r="K67">
        <v>1.0</v>
      </c>
      <c r="L67" t="s">
        <v>244</v>
      </c>
      <c r="M67" t="s">
        <v>245</v>
      </c>
      <c r="N67" t="s">
        <v>245</v>
      </c>
      <c r="O67" t="s">
        <v>295</v>
      </c>
      <c r="P67">
        <v>61.0</v>
      </c>
      <c r="Q67">
        <v>40.0</v>
      </c>
      <c r="R67">
        <v>0.655737704918033</v>
      </c>
      <c r="S67">
        <v>0.00370075028306334</v>
      </c>
      <c r="T67" t="s">
        <v>646</v>
      </c>
    </row>
    <row r="68">
      <c r="A68" t="s">
        <v>86</v>
      </c>
      <c r="B68" t="s">
        <v>360</v>
      </c>
      <c r="C68" t="s">
        <v>362</v>
      </c>
      <c r="D68">
        <v>2.0</v>
      </c>
      <c r="E68" t="s">
        <v>369</v>
      </c>
      <c r="G68" t="s">
        <v>357</v>
      </c>
      <c r="H68" t="s">
        <v>280</v>
      </c>
      <c r="I68" t="s">
        <v>259</v>
      </c>
      <c r="J68" t="s">
        <v>243</v>
      </c>
      <c r="K68">
        <v>1.0</v>
      </c>
      <c r="L68" t="s">
        <v>244</v>
      </c>
      <c r="M68" t="s">
        <v>245</v>
      </c>
      <c r="N68" t="s">
        <v>245</v>
      </c>
      <c r="O68" t="s">
        <v>295</v>
      </c>
      <c r="P68">
        <v>98.0</v>
      </c>
      <c r="Q68">
        <v>70.0</v>
      </c>
      <c r="R68">
        <v>0.714285714285714</v>
      </c>
      <c r="S68">
        <v>0.00208246563931695</v>
      </c>
      <c r="T68" t="s">
        <v>646</v>
      </c>
    </row>
    <row r="69">
      <c r="A69" t="s">
        <v>86</v>
      </c>
      <c r="B69" t="s">
        <v>360</v>
      </c>
      <c r="C69" t="s">
        <v>362</v>
      </c>
      <c r="D69">
        <v>2.0</v>
      </c>
      <c r="E69" t="s">
        <v>370</v>
      </c>
      <c r="G69" t="s">
        <v>357</v>
      </c>
      <c r="H69" t="s">
        <v>280</v>
      </c>
      <c r="I69" t="s">
        <v>259</v>
      </c>
      <c r="J69" t="s">
        <v>243</v>
      </c>
      <c r="K69">
        <v>1.0</v>
      </c>
      <c r="L69" t="s">
        <v>244</v>
      </c>
      <c r="M69" t="s">
        <v>245</v>
      </c>
      <c r="N69" t="s">
        <v>245</v>
      </c>
      <c r="O69" t="s">
        <v>295</v>
      </c>
      <c r="P69">
        <v>98.0</v>
      </c>
      <c r="Q69">
        <v>65.0</v>
      </c>
      <c r="R69">
        <v>0.663265306122449</v>
      </c>
      <c r="S69">
        <v>0.00227902489608921</v>
      </c>
      <c r="T69" t="s">
        <v>646</v>
      </c>
    </row>
    <row r="70">
      <c r="A70" t="s">
        <v>86</v>
      </c>
      <c r="B70" t="s">
        <v>360</v>
      </c>
      <c r="C70" t="s">
        <v>362</v>
      </c>
      <c r="D70">
        <v>2.0</v>
      </c>
      <c r="E70" t="s">
        <v>371</v>
      </c>
      <c r="G70" t="s">
        <v>357</v>
      </c>
      <c r="H70" t="s">
        <v>280</v>
      </c>
      <c r="I70" t="s">
        <v>259</v>
      </c>
      <c r="J70" t="s">
        <v>243</v>
      </c>
      <c r="K70">
        <v>1.0</v>
      </c>
      <c r="L70" t="s">
        <v>244</v>
      </c>
      <c r="M70" t="s">
        <v>245</v>
      </c>
      <c r="N70" t="s">
        <v>245</v>
      </c>
      <c r="O70" t="s">
        <v>295</v>
      </c>
      <c r="P70">
        <v>98.0</v>
      </c>
      <c r="Q70">
        <v>34.0</v>
      </c>
      <c r="R70">
        <v>0.346938775510204</v>
      </c>
      <c r="S70">
        <v>0.00231196185262943</v>
      </c>
      <c r="T70" t="s">
        <v>646</v>
      </c>
    </row>
    <row r="71">
      <c r="A71" t="s">
        <v>86</v>
      </c>
      <c r="B71" t="s">
        <v>360</v>
      </c>
      <c r="C71" t="s">
        <v>362</v>
      </c>
      <c r="D71">
        <v>2.0</v>
      </c>
      <c r="E71" t="s">
        <v>372</v>
      </c>
      <c r="G71" t="s">
        <v>357</v>
      </c>
      <c r="H71" t="s">
        <v>280</v>
      </c>
      <c r="I71" t="s">
        <v>259</v>
      </c>
      <c r="J71" t="s">
        <v>243</v>
      </c>
      <c r="K71">
        <v>1.0</v>
      </c>
      <c r="L71" t="s">
        <v>244</v>
      </c>
      <c r="M71" t="s">
        <v>245</v>
      </c>
      <c r="N71" t="s">
        <v>245</v>
      </c>
      <c r="O71" t="s">
        <v>295</v>
      </c>
      <c r="P71">
        <v>98.0</v>
      </c>
      <c r="Q71">
        <v>56.0</v>
      </c>
      <c r="R71">
        <v>0.571428571428571</v>
      </c>
      <c r="S71">
        <v>0.00249895876718034</v>
      </c>
      <c r="T71" t="s">
        <v>646</v>
      </c>
    </row>
    <row r="72">
      <c r="A72" t="s">
        <v>86</v>
      </c>
      <c r="B72" t="s">
        <v>360</v>
      </c>
      <c r="C72" t="s">
        <v>362</v>
      </c>
      <c r="D72">
        <v>3.0</v>
      </c>
      <c r="E72" t="s">
        <v>369</v>
      </c>
      <c r="G72" t="s">
        <v>357</v>
      </c>
      <c r="H72" t="s">
        <v>280</v>
      </c>
      <c r="I72" t="s">
        <v>259</v>
      </c>
      <c r="J72" t="s">
        <v>243</v>
      </c>
      <c r="K72">
        <v>1.0</v>
      </c>
      <c r="L72" t="s">
        <v>244</v>
      </c>
      <c r="M72" t="s">
        <v>245</v>
      </c>
      <c r="N72" t="s">
        <v>245</v>
      </c>
      <c r="O72" t="s">
        <v>246</v>
      </c>
      <c r="P72">
        <v>64.0</v>
      </c>
      <c r="Q72">
        <v>24.0</v>
      </c>
      <c r="R72">
        <v>0.375</v>
      </c>
      <c r="S72">
        <v>0.003662109375</v>
      </c>
      <c r="T72" t="s">
        <v>646</v>
      </c>
    </row>
    <row r="73">
      <c r="A73" t="s">
        <v>86</v>
      </c>
      <c r="B73" t="s">
        <v>360</v>
      </c>
      <c r="C73" t="s">
        <v>362</v>
      </c>
      <c r="D73">
        <v>3.0</v>
      </c>
      <c r="E73" t="s">
        <v>370</v>
      </c>
      <c r="G73" t="s">
        <v>357</v>
      </c>
      <c r="H73" t="s">
        <v>280</v>
      </c>
      <c r="I73" t="s">
        <v>259</v>
      </c>
      <c r="J73" t="s">
        <v>243</v>
      </c>
      <c r="K73">
        <v>1.0</v>
      </c>
      <c r="L73" t="s">
        <v>244</v>
      </c>
      <c r="M73" t="s">
        <v>245</v>
      </c>
      <c r="N73" t="s">
        <v>245</v>
      </c>
      <c r="O73" t="s">
        <v>246</v>
      </c>
      <c r="P73">
        <v>64.0</v>
      </c>
      <c r="Q73">
        <v>18.0</v>
      </c>
      <c r="R73">
        <v>0.28125</v>
      </c>
      <c r="S73">
        <v>0.0031585693359375</v>
      </c>
      <c r="T73" t="s">
        <v>646</v>
      </c>
    </row>
    <row r="74">
      <c r="A74" t="s">
        <v>86</v>
      </c>
      <c r="B74" t="s">
        <v>360</v>
      </c>
      <c r="C74" t="s">
        <v>362</v>
      </c>
      <c r="D74">
        <v>3.0</v>
      </c>
      <c r="E74" t="s">
        <v>371</v>
      </c>
      <c r="G74" t="s">
        <v>357</v>
      </c>
      <c r="H74" t="s">
        <v>280</v>
      </c>
      <c r="I74" t="s">
        <v>259</v>
      </c>
      <c r="J74" t="s">
        <v>243</v>
      </c>
      <c r="K74">
        <v>1.0</v>
      </c>
      <c r="L74" t="s">
        <v>244</v>
      </c>
      <c r="M74" t="s">
        <v>245</v>
      </c>
      <c r="N74" t="s">
        <v>245</v>
      </c>
      <c r="O74" t="s">
        <v>246</v>
      </c>
      <c r="P74">
        <v>64.0</v>
      </c>
      <c r="Q74">
        <v>7.0</v>
      </c>
      <c r="R74">
        <v>0.109375</v>
      </c>
      <c r="S74">
        <v>0.00152206420898438</v>
      </c>
      <c r="T74" t="s">
        <v>646</v>
      </c>
    </row>
    <row r="75">
      <c r="A75" t="s">
        <v>86</v>
      </c>
      <c r="B75" t="s">
        <v>360</v>
      </c>
      <c r="C75" t="s">
        <v>362</v>
      </c>
      <c r="D75">
        <v>3.0</v>
      </c>
      <c r="E75" t="s">
        <v>372</v>
      </c>
      <c r="G75" t="s">
        <v>357</v>
      </c>
      <c r="H75" t="s">
        <v>280</v>
      </c>
      <c r="I75" t="s">
        <v>259</v>
      </c>
      <c r="J75" t="s">
        <v>243</v>
      </c>
      <c r="K75">
        <v>1.0</v>
      </c>
      <c r="L75" t="s">
        <v>244</v>
      </c>
      <c r="M75" t="s">
        <v>245</v>
      </c>
      <c r="N75" t="s">
        <v>245</v>
      </c>
      <c r="O75" t="s">
        <v>246</v>
      </c>
      <c r="P75">
        <v>64.0</v>
      </c>
      <c r="Q75">
        <v>14.0</v>
      </c>
      <c r="R75">
        <v>0.21875</v>
      </c>
      <c r="S75">
        <v>0.0026702880859375</v>
      </c>
      <c r="T75" t="s">
        <v>646</v>
      </c>
    </row>
    <row r="76">
      <c r="A76" t="s">
        <v>86</v>
      </c>
      <c r="B76" t="s">
        <v>360</v>
      </c>
      <c r="C76" t="s">
        <v>362</v>
      </c>
      <c r="D76">
        <v>4.0</v>
      </c>
      <c r="E76" t="s">
        <v>369</v>
      </c>
      <c r="G76" t="s">
        <v>357</v>
      </c>
      <c r="H76" t="s">
        <v>280</v>
      </c>
      <c r="I76" t="s">
        <v>259</v>
      </c>
      <c r="J76" t="s">
        <v>243</v>
      </c>
      <c r="K76">
        <v>1.0</v>
      </c>
      <c r="L76" t="s">
        <v>244</v>
      </c>
      <c r="M76" t="s">
        <v>245</v>
      </c>
      <c r="N76" t="s">
        <v>245</v>
      </c>
      <c r="O76" t="s">
        <v>246</v>
      </c>
      <c r="P76">
        <v>36.0</v>
      </c>
      <c r="Q76">
        <v>29.0</v>
      </c>
      <c r="R76">
        <v>0.805555555555556</v>
      </c>
      <c r="S76">
        <v>0.00435099451303155</v>
      </c>
      <c r="T76" t="s">
        <v>646</v>
      </c>
    </row>
    <row r="77">
      <c r="A77" t="s">
        <v>86</v>
      </c>
      <c r="B77" t="s">
        <v>360</v>
      </c>
      <c r="C77" t="s">
        <v>362</v>
      </c>
      <c r="D77">
        <v>4.0</v>
      </c>
      <c r="E77" t="s">
        <v>370</v>
      </c>
      <c r="G77" t="s">
        <v>357</v>
      </c>
      <c r="H77" t="s">
        <v>280</v>
      </c>
      <c r="I77" t="s">
        <v>259</v>
      </c>
      <c r="J77" t="s">
        <v>243</v>
      </c>
      <c r="K77">
        <v>1.0</v>
      </c>
      <c r="L77" t="s">
        <v>244</v>
      </c>
      <c r="M77" t="s">
        <v>245</v>
      </c>
      <c r="N77" t="s">
        <v>245</v>
      </c>
      <c r="O77" t="s">
        <v>246</v>
      </c>
      <c r="P77">
        <v>22.0</v>
      </c>
      <c r="Q77">
        <v>14.0</v>
      </c>
      <c r="R77">
        <v>0.636363636363636</v>
      </c>
      <c r="S77">
        <v>0.0105184072126221</v>
      </c>
      <c r="T77" t="s">
        <v>646</v>
      </c>
    </row>
    <row r="78">
      <c r="A78" t="s">
        <v>86</v>
      </c>
      <c r="B78" t="s">
        <v>375</v>
      </c>
      <c r="C78" t="s">
        <v>377</v>
      </c>
      <c r="D78">
        <v>1.0</v>
      </c>
      <c r="E78" t="s">
        <v>379</v>
      </c>
      <c r="G78" t="s">
        <v>312</v>
      </c>
      <c r="H78" t="s">
        <v>241</v>
      </c>
      <c r="I78" t="s">
        <v>380</v>
      </c>
      <c r="J78" t="s">
        <v>243</v>
      </c>
      <c r="K78">
        <v>1.0</v>
      </c>
      <c r="L78" t="s">
        <v>244</v>
      </c>
      <c r="M78" t="s">
        <v>245</v>
      </c>
      <c r="N78" t="s">
        <v>250</v>
      </c>
      <c r="O78" t="s">
        <v>246</v>
      </c>
      <c r="P78">
        <v>67.0</v>
      </c>
      <c r="Q78">
        <v>33.0</v>
      </c>
      <c r="R78">
        <v>0.492537313432836</v>
      </c>
      <c r="S78">
        <v>0.00373051206431642</v>
      </c>
      <c r="T78" t="s">
        <v>646</v>
      </c>
    </row>
    <row r="79">
      <c r="A79" t="s">
        <v>86</v>
      </c>
      <c r="B79" t="s">
        <v>375</v>
      </c>
      <c r="C79" t="s">
        <v>377</v>
      </c>
      <c r="D79">
        <v>1.0</v>
      </c>
      <c r="E79" t="s">
        <v>381</v>
      </c>
      <c r="G79" t="s">
        <v>312</v>
      </c>
      <c r="H79" t="s">
        <v>241</v>
      </c>
      <c r="I79" t="s">
        <v>380</v>
      </c>
      <c r="J79" t="s">
        <v>243</v>
      </c>
      <c r="K79">
        <v>1.0</v>
      </c>
      <c r="L79" t="s">
        <v>244</v>
      </c>
      <c r="M79" t="s">
        <v>245</v>
      </c>
      <c r="N79" t="s">
        <v>250</v>
      </c>
      <c r="O79" t="s">
        <v>246</v>
      </c>
      <c r="P79">
        <v>63.0</v>
      </c>
      <c r="Q79">
        <v>27.0</v>
      </c>
      <c r="R79">
        <v>0.428571428571429</v>
      </c>
      <c r="S79">
        <v>0.00388726919339164</v>
      </c>
      <c r="T79" t="s">
        <v>646</v>
      </c>
    </row>
    <row r="80">
      <c r="A80" t="s">
        <v>86</v>
      </c>
      <c r="B80" t="s">
        <v>382</v>
      </c>
      <c r="C80" t="s">
        <v>384</v>
      </c>
      <c r="D80">
        <v>1.0</v>
      </c>
      <c r="E80" t="s">
        <v>386</v>
      </c>
      <c r="G80" t="s">
        <v>312</v>
      </c>
      <c r="H80" t="s">
        <v>280</v>
      </c>
      <c r="I80" t="s">
        <v>259</v>
      </c>
      <c r="J80" t="s">
        <v>243</v>
      </c>
      <c r="K80">
        <v>1.0</v>
      </c>
      <c r="L80" t="s">
        <v>244</v>
      </c>
      <c r="M80" t="s">
        <v>245</v>
      </c>
      <c r="N80" t="s">
        <v>245</v>
      </c>
      <c r="O80" t="s">
        <v>246</v>
      </c>
      <c r="P80">
        <v>41.0</v>
      </c>
      <c r="Q80">
        <v>34.0</v>
      </c>
      <c r="R80">
        <v>0.829268292682927</v>
      </c>
      <c r="S80">
        <v>0.00345322905935782</v>
      </c>
      <c r="T80" t="s">
        <v>646</v>
      </c>
    </row>
    <row r="81">
      <c r="A81" t="s">
        <v>86</v>
      </c>
      <c r="B81" t="s">
        <v>382</v>
      </c>
      <c r="C81" t="s">
        <v>384</v>
      </c>
      <c r="D81">
        <v>1.0</v>
      </c>
      <c r="E81" t="s">
        <v>387</v>
      </c>
      <c r="G81" t="s">
        <v>312</v>
      </c>
      <c r="H81" t="s">
        <v>280</v>
      </c>
      <c r="I81" t="s">
        <v>259</v>
      </c>
      <c r="J81" t="s">
        <v>243</v>
      </c>
      <c r="K81">
        <v>1.0</v>
      </c>
      <c r="L81" t="s">
        <v>244</v>
      </c>
      <c r="M81" t="s">
        <v>245</v>
      </c>
      <c r="N81" t="s">
        <v>245</v>
      </c>
      <c r="O81" t="s">
        <v>246</v>
      </c>
      <c r="P81">
        <v>41.0</v>
      </c>
      <c r="Q81">
        <v>35.0</v>
      </c>
      <c r="R81">
        <v>0.853658536585366</v>
      </c>
      <c r="S81">
        <v>0.00304696681708043</v>
      </c>
      <c r="T81" t="s">
        <v>646</v>
      </c>
    </row>
    <row r="82">
      <c r="A82" t="s">
        <v>86</v>
      </c>
      <c r="B82" t="s">
        <v>388</v>
      </c>
      <c r="C82" t="s">
        <v>390</v>
      </c>
      <c r="D82">
        <v>1.0</v>
      </c>
      <c r="G82" t="s">
        <v>239</v>
      </c>
      <c r="H82" t="s">
        <v>280</v>
      </c>
      <c r="I82" t="s">
        <v>259</v>
      </c>
      <c r="J82" t="s">
        <v>243</v>
      </c>
      <c r="K82">
        <v>1.0</v>
      </c>
      <c r="L82" t="s">
        <v>244</v>
      </c>
      <c r="M82" t="s">
        <v>245</v>
      </c>
      <c r="N82" t="s">
        <v>245</v>
      </c>
      <c r="O82" t="s">
        <v>295</v>
      </c>
      <c r="P82">
        <v>40.0</v>
      </c>
      <c r="Q82">
        <v>23.0</v>
      </c>
      <c r="R82">
        <v>0.575</v>
      </c>
      <c r="S82">
        <v>0.006109375</v>
      </c>
      <c r="T82" t="s">
        <v>646</v>
      </c>
    </row>
    <row r="83">
      <c r="A83" t="s">
        <v>115</v>
      </c>
      <c r="B83" t="s">
        <v>392</v>
      </c>
      <c r="C83" t="s">
        <v>394</v>
      </c>
      <c r="D83">
        <v>1.0</v>
      </c>
      <c r="E83" t="s">
        <v>395</v>
      </c>
      <c r="G83" t="s">
        <v>312</v>
      </c>
      <c r="H83" t="s">
        <v>258</v>
      </c>
      <c r="I83" t="s">
        <v>259</v>
      </c>
      <c r="J83" t="s">
        <v>243</v>
      </c>
      <c r="K83">
        <v>1.0</v>
      </c>
      <c r="L83" t="s">
        <v>244</v>
      </c>
      <c r="M83" t="s">
        <v>250</v>
      </c>
      <c r="N83" t="s">
        <v>245</v>
      </c>
      <c r="O83" t="s">
        <v>246</v>
      </c>
      <c r="P83">
        <v>20.0</v>
      </c>
      <c r="Q83">
        <v>15.0</v>
      </c>
      <c r="R83">
        <v>0.75</v>
      </c>
      <c r="S83">
        <v>0.009375</v>
      </c>
      <c r="T83" t="s">
        <v>646</v>
      </c>
    </row>
    <row r="84">
      <c r="A84" t="s">
        <v>115</v>
      </c>
      <c r="B84" t="s">
        <v>392</v>
      </c>
      <c r="C84" t="s">
        <v>394</v>
      </c>
      <c r="D84">
        <v>1.0</v>
      </c>
      <c r="E84" t="s">
        <v>396</v>
      </c>
      <c r="G84" t="s">
        <v>312</v>
      </c>
      <c r="H84" t="s">
        <v>258</v>
      </c>
      <c r="I84" t="s">
        <v>259</v>
      </c>
      <c r="J84" t="s">
        <v>243</v>
      </c>
      <c r="K84">
        <v>1.0</v>
      </c>
      <c r="L84" t="s">
        <v>244</v>
      </c>
      <c r="M84" t="s">
        <v>250</v>
      </c>
      <c r="N84" t="s">
        <v>245</v>
      </c>
      <c r="O84" t="s">
        <v>295</v>
      </c>
      <c r="P84">
        <v>40.0</v>
      </c>
      <c r="Q84">
        <v>18.0</v>
      </c>
      <c r="R84">
        <v>0.45</v>
      </c>
      <c r="S84">
        <v>0.0061875</v>
      </c>
      <c r="T84" t="s">
        <v>646</v>
      </c>
    </row>
    <row r="85">
      <c r="A85" t="s">
        <v>115</v>
      </c>
      <c r="B85" t="s">
        <v>392</v>
      </c>
      <c r="C85" t="s">
        <v>394</v>
      </c>
      <c r="D85">
        <v>1.0</v>
      </c>
      <c r="E85" t="s">
        <v>397</v>
      </c>
      <c r="G85" t="s">
        <v>312</v>
      </c>
      <c r="H85" t="s">
        <v>258</v>
      </c>
      <c r="I85" t="s">
        <v>259</v>
      </c>
      <c r="J85" t="s">
        <v>243</v>
      </c>
      <c r="K85">
        <v>1.0</v>
      </c>
      <c r="L85" t="s">
        <v>244</v>
      </c>
      <c r="M85" t="s">
        <v>250</v>
      </c>
      <c r="N85" t="s">
        <v>250</v>
      </c>
      <c r="O85" t="s">
        <v>246</v>
      </c>
      <c r="P85">
        <v>320.0</v>
      </c>
      <c r="Q85">
        <v>250.0</v>
      </c>
      <c r="R85">
        <v>0.78125</v>
      </c>
      <c r="S85">
        <v>5.340576171875E-4</v>
      </c>
      <c r="T85" t="s">
        <v>646</v>
      </c>
    </row>
    <row r="86">
      <c r="A86" t="s">
        <v>115</v>
      </c>
      <c r="B86" t="s">
        <v>392</v>
      </c>
      <c r="C86" t="s">
        <v>394</v>
      </c>
      <c r="D86">
        <v>1.0</v>
      </c>
      <c r="E86" t="s">
        <v>398</v>
      </c>
      <c r="G86" t="s">
        <v>312</v>
      </c>
      <c r="H86" t="s">
        <v>258</v>
      </c>
      <c r="I86" t="s">
        <v>259</v>
      </c>
      <c r="J86" t="s">
        <v>243</v>
      </c>
      <c r="K86">
        <v>1.0</v>
      </c>
      <c r="L86" t="s">
        <v>244</v>
      </c>
      <c r="M86" t="s">
        <v>250</v>
      </c>
      <c r="N86" t="s">
        <v>250</v>
      </c>
      <c r="O86" t="s">
        <v>295</v>
      </c>
      <c r="P86">
        <v>640.0</v>
      </c>
      <c r="Q86">
        <v>260.0</v>
      </c>
      <c r="R86">
        <v>0.40625</v>
      </c>
      <c r="S86">
        <v>3.7689208984375E-4</v>
      </c>
      <c r="T86" t="s">
        <v>646</v>
      </c>
    </row>
    <row r="87">
      <c r="A87" t="s">
        <v>115</v>
      </c>
      <c r="B87" t="s">
        <v>392</v>
      </c>
      <c r="C87" t="s">
        <v>394</v>
      </c>
      <c r="D87">
        <v>2.0</v>
      </c>
      <c r="E87" t="s">
        <v>399</v>
      </c>
      <c r="G87" t="s">
        <v>312</v>
      </c>
      <c r="H87" t="s">
        <v>258</v>
      </c>
      <c r="I87" t="s">
        <v>259</v>
      </c>
      <c r="J87" t="s">
        <v>243</v>
      </c>
      <c r="K87">
        <v>1.0</v>
      </c>
      <c r="L87" t="s">
        <v>244</v>
      </c>
      <c r="M87" t="s">
        <v>250</v>
      </c>
      <c r="N87" t="s">
        <v>250</v>
      </c>
      <c r="O87" t="s">
        <v>246</v>
      </c>
      <c r="P87">
        <v>120.0</v>
      </c>
      <c r="Q87">
        <v>92.0</v>
      </c>
      <c r="R87">
        <v>0.766666666666667</v>
      </c>
      <c r="S87">
        <v>0.00149074074074074</v>
      </c>
      <c r="T87" t="s">
        <v>646</v>
      </c>
    </row>
    <row r="88">
      <c r="A88" t="s">
        <v>115</v>
      </c>
      <c r="B88" t="s">
        <v>392</v>
      </c>
      <c r="C88" t="s">
        <v>394</v>
      </c>
      <c r="D88">
        <v>2.0</v>
      </c>
      <c r="E88" t="s">
        <v>400</v>
      </c>
      <c r="G88" t="s">
        <v>312</v>
      </c>
      <c r="H88" t="s">
        <v>258</v>
      </c>
      <c r="I88" t="s">
        <v>259</v>
      </c>
      <c r="J88" t="s">
        <v>243</v>
      </c>
      <c r="K88">
        <v>1.0</v>
      </c>
      <c r="L88" t="s">
        <v>244</v>
      </c>
      <c r="M88" t="s">
        <v>250</v>
      </c>
      <c r="N88" t="s">
        <v>250</v>
      </c>
      <c r="O88" t="s">
        <v>295</v>
      </c>
      <c r="P88">
        <v>120.0</v>
      </c>
      <c r="Q88">
        <v>54.0</v>
      </c>
      <c r="R88">
        <v>0.45</v>
      </c>
      <c r="S88">
        <v>0.0020625</v>
      </c>
      <c r="T88" t="s">
        <v>646</v>
      </c>
    </row>
    <row r="89">
      <c r="A89" t="s">
        <v>115</v>
      </c>
      <c r="B89" t="s">
        <v>392</v>
      </c>
      <c r="C89" t="s">
        <v>394</v>
      </c>
      <c r="D89">
        <v>2.0</v>
      </c>
      <c r="E89" t="s">
        <v>401</v>
      </c>
      <c r="G89" t="s">
        <v>312</v>
      </c>
      <c r="H89" t="s">
        <v>258</v>
      </c>
      <c r="I89" t="s">
        <v>259</v>
      </c>
      <c r="J89" t="s">
        <v>243</v>
      </c>
      <c r="K89">
        <v>1.0</v>
      </c>
      <c r="L89" t="s">
        <v>244</v>
      </c>
      <c r="M89" t="s">
        <v>250</v>
      </c>
      <c r="N89" t="s">
        <v>250</v>
      </c>
      <c r="O89" t="s">
        <v>246</v>
      </c>
      <c r="P89">
        <v>120.0</v>
      </c>
      <c r="Q89">
        <v>116.0</v>
      </c>
      <c r="R89">
        <v>0.966666666666667</v>
      </c>
      <c r="S89">
        <v>2.68518518518518E-4</v>
      </c>
      <c r="T89" t="s">
        <v>646</v>
      </c>
    </row>
    <row r="90">
      <c r="A90" t="s">
        <v>115</v>
      </c>
      <c r="B90" t="s">
        <v>392</v>
      </c>
      <c r="C90" t="s">
        <v>394</v>
      </c>
      <c r="D90">
        <v>2.0</v>
      </c>
      <c r="E90" t="s">
        <v>402</v>
      </c>
      <c r="G90" t="s">
        <v>312</v>
      </c>
      <c r="H90" t="s">
        <v>258</v>
      </c>
      <c r="I90" t="s">
        <v>259</v>
      </c>
      <c r="J90" t="s">
        <v>243</v>
      </c>
      <c r="K90">
        <v>1.0</v>
      </c>
      <c r="L90" t="s">
        <v>244</v>
      </c>
      <c r="M90" t="s">
        <v>250</v>
      </c>
      <c r="N90" t="s">
        <v>250</v>
      </c>
      <c r="O90" t="s">
        <v>295</v>
      </c>
      <c r="P90">
        <v>120.0</v>
      </c>
      <c r="Q90">
        <v>113.0</v>
      </c>
      <c r="R90">
        <v>0.941666666666667</v>
      </c>
      <c r="S90">
        <v>4.5775462962963E-4</v>
      </c>
      <c r="T90" t="s">
        <v>646</v>
      </c>
    </row>
    <row r="91">
      <c r="A91" t="s">
        <v>115</v>
      </c>
      <c r="B91" t="s">
        <v>392</v>
      </c>
      <c r="C91" t="s">
        <v>394</v>
      </c>
      <c r="D91">
        <v>2.0</v>
      </c>
      <c r="E91" t="s">
        <v>403</v>
      </c>
      <c r="G91" t="s">
        <v>312</v>
      </c>
      <c r="H91" t="s">
        <v>258</v>
      </c>
      <c r="I91" t="s">
        <v>259</v>
      </c>
      <c r="J91" t="s">
        <v>243</v>
      </c>
      <c r="K91">
        <v>1.0</v>
      </c>
      <c r="L91" t="s">
        <v>244</v>
      </c>
      <c r="M91" t="s">
        <v>250</v>
      </c>
      <c r="N91" t="s">
        <v>250</v>
      </c>
      <c r="O91" t="s">
        <v>246</v>
      </c>
      <c r="P91">
        <v>120.0</v>
      </c>
      <c r="Q91">
        <v>93.0</v>
      </c>
      <c r="R91">
        <v>0.775</v>
      </c>
      <c r="S91">
        <v>0.001453125</v>
      </c>
      <c r="T91" t="s">
        <v>646</v>
      </c>
    </row>
    <row r="92">
      <c r="A92" t="s">
        <v>115</v>
      </c>
      <c r="B92" t="s">
        <v>392</v>
      </c>
      <c r="C92" t="s">
        <v>394</v>
      </c>
      <c r="D92">
        <v>2.0</v>
      </c>
      <c r="E92" t="s">
        <v>404</v>
      </c>
      <c r="G92" t="s">
        <v>312</v>
      </c>
      <c r="H92" t="s">
        <v>258</v>
      </c>
      <c r="I92" t="s">
        <v>259</v>
      </c>
      <c r="J92" t="s">
        <v>243</v>
      </c>
      <c r="K92">
        <v>1.0</v>
      </c>
      <c r="L92" t="s">
        <v>244</v>
      </c>
      <c r="M92" t="s">
        <v>250</v>
      </c>
      <c r="N92" t="s">
        <v>250</v>
      </c>
      <c r="O92" t="s">
        <v>295</v>
      </c>
      <c r="P92">
        <v>120.0</v>
      </c>
      <c r="Q92">
        <v>92.0</v>
      </c>
      <c r="R92">
        <v>0.766666666666667</v>
      </c>
      <c r="S92">
        <v>0.00149074074074074</v>
      </c>
      <c r="T92" t="s">
        <v>646</v>
      </c>
    </row>
    <row r="93">
      <c r="A93" t="s">
        <v>115</v>
      </c>
      <c r="B93" t="s">
        <v>405</v>
      </c>
      <c r="C93" t="s">
        <v>407</v>
      </c>
      <c r="D93">
        <v>1.0</v>
      </c>
      <c r="E93" t="s">
        <v>409</v>
      </c>
      <c r="G93" t="s">
        <v>239</v>
      </c>
      <c r="H93" t="s">
        <v>258</v>
      </c>
      <c r="I93" t="s">
        <v>259</v>
      </c>
      <c r="J93" t="s">
        <v>243</v>
      </c>
      <c r="K93">
        <v>1.0</v>
      </c>
      <c r="L93" t="s">
        <v>410</v>
      </c>
      <c r="M93" t="s">
        <v>250</v>
      </c>
      <c r="N93" t="s">
        <v>245</v>
      </c>
      <c r="O93" t="s">
        <v>246</v>
      </c>
      <c r="P93">
        <v>154.0</v>
      </c>
      <c r="Q93">
        <v>73.0</v>
      </c>
      <c r="R93">
        <v>0.474025974025974</v>
      </c>
      <c r="S93">
        <v>0.0016189957790565</v>
      </c>
      <c r="T93" t="s">
        <v>646</v>
      </c>
    </row>
    <row r="94">
      <c r="A94" t="s">
        <v>115</v>
      </c>
      <c r="B94" t="s">
        <v>405</v>
      </c>
      <c r="C94" t="s">
        <v>407</v>
      </c>
      <c r="D94">
        <v>1.0</v>
      </c>
      <c r="E94" t="s">
        <v>411</v>
      </c>
      <c r="G94" t="s">
        <v>239</v>
      </c>
      <c r="H94" t="s">
        <v>258</v>
      </c>
      <c r="I94" t="s">
        <v>259</v>
      </c>
      <c r="J94" t="s">
        <v>243</v>
      </c>
      <c r="K94">
        <v>1.0</v>
      </c>
      <c r="L94" t="s">
        <v>410</v>
      </c>
      <c r="M94" t="s">
        <v>250</v>
      </c>
      <c r="N94" t="s">
        <v>245</v>
      </c>
      <c r="O94" t="s">
        <v>246</v>
      </c>
      <c r="P94">
        <v>261.0</v>
      </c>
      <c r="Q94">
        <v>184.0</v>
      </c>
      <c r="R94">
        <v>0.704980842911877</v>
      </c>
      <c r="S94">
        <v>7.9686917256374E-4</v>
      </c>
      <c r="T94" t="s">
        <v>646</v>
      </c>
    </row>
    <row r="95">
      <c r="A95" t="s">
        <v>115</v>
      </c>
      <c r="B95" t="s">
        <v>405</v>
      </c>
      <c r="C95" t="s">
        <v>407</v>
      </c>
      <c r="D95">
        <v>1.0</v>
      </c>
      <c r="E95" t="s">
        <v>412</v>
      </c>
      <c r="G95" t="s">
        <v>239</v>
      </c>
      <c r="H95" t="s">
        <v>258</v>
      </c>
      <c r="I95" t="s">
        <v>259</v>
      </c>
      <c r="J95" t="s">
        <v>243</v>
      </c>
      <c r="K95">
        <v>1.0</v>
      </c>
      <c r="L95" t="s">
        <v>410</v>
      </c>
      <c r="M95" t="s">
        <v>250</v>
      </c>
      <c r="N95" t="s">
        <v>245</v>
      </c>
      <c r="O95" t="s">
        <v>246</v>
      </c>
      <c r="P95">
        <v>207.0</v>
      </c>
      <c r="Q95">
        <v>128.0</v>
      </c>
      <c r="R95">
        <v>0.618357487922705</v>
      </c>
      <c r="S95">
        <v>0.00114005557996438</v>
      </c>
      <c r="T95" t="s">
        <v>646</v>
      </c>
    </row>
    <row r="96">
      <c r="A96" t="s">
        <v>115</v>
      </c>
      <c r="B96" t="s">
        <v>405</v>
      </c>
      <c r="C96" t="s">
        <v>407</v>
      </c>
      <c r="D96">
        <v>1.0</v>
      </c>
      <c r="E96" t="s">
        <v>413</v>
      </c>
      <c r="G96" t="s">
        <v>239</v>
      </c>
      <c r="H96" t="s">
        <v>258</v>
      </c>
      <c r="I96" t="s">
        <v>259</v>
      </c>
      <c r="J96" t="s">
        <v>243</v>
      </c>
      <c r="K96">
        <v>1.0</v>
      </c>
      <c r="L96" t="s">
        <v>410</v>
      </c>
      <c r="M96" t="s">
        <v>250</v>
      </c>
      <c r="N96" t="s">
        <v>245</v>
      </c>
      <c r="O96" t="s">
        <v>246</v>
      </c>
      <c r="P96">
        <v>208.0</v>
      </c>
      <c r="Q96">
        <v>129.0</v>
      </c>
      <c r="R96">
        <v>0.620192307692308</v>
      </c>
      <c r="S96">
        <v>0.00113247023640191</v>
      </c>
      <c r="T96" t="s">
        <v>646</v>
      </c>
    </row>
    <row r="97">
      <c r="A97" t="s">
        <v>115</v>
      </c>
      <c r="B97" t="s">
        <v>405</v>
      </c>
      <c r="C97" t="s">
        <v>407</v>
      </c>
      <c r="D97">
        <v>2.0</v>
      </c>
      <c r="E97" t="s">
        <v>409</v>
      </c>
      <c r="G97" t="s">
        <v>239</v>
      </c>
      <c r="H97" t="s">
        <v>258</v>
      </c>
      <c r="I97" t="s">
        <v>259</v>
      </c>
      <c r="J97" t="s">
        <v>243</v>
      </c>
      <c r="K97">
        <v>1.0</v>
      </c>
      <c r="L97" t="s">
        <v>336</v>
      </c>
      <c r="M97" t="s">
        <v>250</v>
      </c>
      <c r="N97" t="s">
        <v>245</v>
      </c>
      <c r="O97" t="s">
        <v>246</v>
      </c>
      <c r="P97">
        <v>45.0</v>
      </c>
      <c r="Q97">
        <v>16.0</v>
      </c>
      <c r="R97">
        <v>0.355555555555556</v>
      </c>
      <c r="S97">
        <v>0.00509190672153635</v>
      </c>
      <c r="T97" t="s">
        <v>646</v>
      </c>
    </row>
    <row r="98">
      <c r="A98" t="s">
        <v>115</v>
      </c>
      <c r="B98" t="s">
        <v>405</v>
      </c>
      <c r="C98" t="s">
        <v>407</v>
      </c>
      <c r="D98">
        <v>2.0</v>
      </c>
      <c r="E98" t="s">
        <v>411</v>
      </c>
      <c r="G98" t="s">
        <v>239</v>
      </c>
      <c r="H98" t="s">
        <v>258</v>
      </c>
      <c r="I98" t="s">
        <v>259</v>
      </c>
      <c r="J98" t="s">
        <v>243</v>
      </c>
      <c r="K98">
        <v>1.0</v>
      </c>
      <c r="L98" t="s">
        <v>336</v>
      </c>
      <c r="M98" t="s">
        <v>250</v>
      </c>
      <c r="N98" t="s">
        <v>245</v>
      </c>
      <c r="O98" t="s">
        <v>246</v>
      </c>
      <c r="P98">
        <v>66.0</v>
      </c>
      <c r="Q98">
        <v>46.0</v>
      </c>
      <c r="R98">
        <v>0.696969696969697</v>
      </c>
      <c r="S98">
        <v>0.00320004452235857</v>
      </c>
      <c r="T98" t="s">
        <v>646</v>
      </c>
    </row>
    <row r="99">
      <c r="A99" t="s">
        <v>115</v>
      </c>
      <c r="B99" t="s">
        <v>405</v>
      </c>
      <c r="C99" t="s">
        <v>407</v>
      </c>
      <c r="D99">
        <v>2.0</v>
      </c>
      <c r="E99" t="s">
        <v>412</v>
      </c>
      <c r="G99" t="s">
        <v>239</v>
      </c>
      <c r="H99" t="s">
        <v>258</v>
      </c>
      <c r="I99" t="s">
        <v>259</v>
      </c>
      <c r="J99" t="s">
        <v>243</v>
      </c>
      <c r="K99">
        <v>1.0</v>
      </c>
      <c r="L99" t="s">
        <v>336</v>
      </c>
      <c r="M99" t="s">
        <v>250</v>
      </c>
      <c r="N99" t="s">
        <v>245</v>
      </c>
      <c r="O99" t="s">
        <v>246</v>
      </c>
      <c r="P99">
        <v>55.0</v>
      </c>
      <c r="Q99">
        <v>38.0</v>
      </c>
      <c r="R99">
        <v>0.690909090909091</v>
      </c>
      <c r="S99">
        <v>0.00388279489105935</v>
      </c>
      <c r="T99" t="s">
        <v>646</v>
      </c>
    </row>
    <row r="100">
      <c r="A100" t="s">
        <v>115</v>
      </c>
      <c r="B100" t="s">
        <v>405</v>
      </c>
      <c r="C100" t="s">
        <v>407</v>
      </c>
      <c r="D100">
        <v>2.0</v>
      </c>
      <c r="E100" t="s">
        <v>413</v>
      </c>
      <c r="G100" t="s">
        <v>239</v>
      </c>
      <c r="H100" t="s">
        <v>258</v>
      </c>
      <c r="I100" t="s">
        <v>259</v>
      </c>
      <c r="J100" t="s">
        <v>243</v>
      </c>
      <c r="K100">
        <v>1.0</v>
      </c>
      <c r="L100" t="s">
        <v>336</v>
      </c>
      <c r="M100" t="s">
        <v>250</v>
      </c>
      <c r="N100" t="s">
        <v>245</v>
      </c>
      <c r="O100" t="s">
        <v>246</v>
      </c>
      <c r="P100">
        <v>56.0</v>
      </c>
      <c r="Q100">
        <v>24.0</v>
      </c>
      <c r="R100">
        <v>0.428571428571429</v>
      </c>
      <c r="S100">
        <v>0.0043731778425656</v>
      </c>
      <c r="T100" t="s">
        <v>646</v>
      </c>
    </row>
    <row r="101">
      <c r="A101" t="s">
        <v>115</v>
      </c>
      <c r="B101" t="s">
        <v>405</v>
      </c>
      <c r="C101" t="s">
        <v>407</v>
      </c>
      <c r="D101">
        <v>3.0</v>
      </c>
      <c r="E101" t="s">
        <v>409</v>
      </c>
      <c r="G101" t="s">
        <v>239</v>
      </c>
      <c r="H101" t="s">
        <v>258</v>
      </c>
      <c r="I101" t="s">
        <v>259</v>
      </c>
      <c r="J101" t="s">
        <v>243</v>
      </c>
      <c r="K101">
        <v>1.0</v>
      </c>
      <c r="L101" t="s">
        <v>244</v>
      </c>
      <c r="M101" t="s">
        <v>250</v>
      </c>
      <c r="N101" t="s">
        <v>245</v>
      </c>
      <c r="O101" t="s">
        <v>295</v>
      </c>
      <c r="P101">
        <v>249.0</v>
      </c>
      <c r="Q101">
        <v>104.0</v>
      </c>
      <c r="R101">
        <v>0.417670682730924</v>
      </c>
      <c r="S101">
        <v>9.76794712923726E-4</v>
      </c>
      <c r="T101" t="s">
        <v>646</v>
      </c>
    </row>
    <row r="102">
      <c r="A102" t="s">
        <v>115</v>
      </c>
      <c r="B102" t="s">
        <v>405</v>
      </c>
      <c r="C102" t="s">
        <v>407</v>
      </c>
      <c r="D102">
        <v>3.0</v>
      </c>
      <c r="E102" t="s">
        <v>411</v>
      </c>
      <c r="G102" t="s">
        <v>239</v>
      </c>
      <c r="H102" t="s">
        <v>258</v>
      </c>
      <c r="I102" t="s">
        <v>259</v>
      </c>
      <c r="J102" t="s">
        <v>243</v>
      </c>
      <c r="K102">
        <v>1.0</v>
      </c>
      <c r="L102" t="s">
        <v>244</v>
      </c>
      <c r="M102" t="s">
        <v>250</v>
      </c>
      <c r="N102" t="s">
        <v>245</v>
      </c>
      <c r="O102" t="s">
        <v>295</v>
      </c>
      <c r="P102">
        <v>112.0</v>
      </c>
      <c r="Q102">
        <v>69.0</v>
      </c>
      <c r="R102">
        <v>0.616071428571429</v>
      </c>
      <c r="S102">
        <v>0.00211185199526239</v>
      </c>
      <c r="T102" t="s">
        <v>646</v>
      </c>
    </row>
    <row r="103">
      <c r="A103" t="s">
        <v>115</v>
      </c>
      <c r="B103" t="s">
        <v>405</v>
      </c>
      <c r="C103" t="s">
        <v>407</v>
      </c>
      <c r="D103">
        <v>3.0</v>
      </c>
      <c r="E103" t="s">
        <v>412</v>
      </c>
      <c r="G103" t="s">
        <v>239</v>
      </c>
      <c r="H103" t="s">
        <v>258</v>
      </c>
      <c r="I103" t="s">
        <v>259</v>
      </c>
      <c r="J103" t="s">
        <v>243</v>
      </c>
      <c r="K103">
        <v>1.0</v>
      </c>
      <c r="L103" t="s">
        <v>244</v>
      </c>
      <c r="M103" t="s">
        <v>250</v>
      </c>
      <c r="N103" t="s">
        <v>245</v>
      </c>
      <c r="O103" t="s">
        <v>295</v>
      </c>
      <c r="P103">
        <v>182.0</v>
      </c>
      <c r="Q103">
        <v>85.0</v>
      </c>
      <c r="R103">
        <v>0.467032967032967</v>
      </c>
      <c r="S103">
        <v>0.00136765480624918</v>
      </c>
      <c r="T103" t="s">
        <v>646</v>
      </c>
    </row>
    <row r="104">
      <c r="A104" t="s">
        <v>115</v>
      </c>
      <c r="B104" t="s">
        <v>405</v>
      </c>
      <c r="C104" t="s">
        <v>407</v>
      </c>
      <c r="D104">
        <v>3.0</v>
      </c>
      <c r="E104" t="s">
        <v>413</v>
      </c>
      <c r="G104" t="s">
        <v>239</v>
      </c>
      <c r="H104" t="s">
        <v>258</v>
      </c>
      <c r="I104" t="s">
        <v>259</v>
      </c>
      <c r="J104" t="s">
        <v>243</v>
      </c>
      <c r="K104">
        <v>1.0</v>
      </c>
      <c r="L104" t="s">
        <v>244</v>
      </c>
      <c r="M104" t="s">
        <v>250</v>
      </c>
      <c r="N104" t="s">
        <v>245</v>
      </c>
      <c r="O104" t="s">
        <v>295</v>
      </c>
      <c r="P104">
        <v>179.0</v>
      </c>
      <c r="Q104">
        <v>88.0</v>
      </c>
      <c r="R104">
        <v>0.491620111731844</v>
      </c>
      <c r="S104">
        <v>0.00139625574007047</v>
      </c>
      <c r="T104" t="s">
        <v>646</v>
      </c>
    </row>
    <row r="105">
      <c r="A105" t="s">
        <v>115</v>
      </c>
      <c r="B105" t="s">
        <v>414</v>
      </c>
      <c r="C105" t="s">
        <v>416</v>
      </c>
      <c r="D105">
        <v>5.0</v>
      </c>
      <c r="E105" t="s">
        <v>418</v>
      </c>
      <c r="G105" t="s">
        <v>239</v>
      </c>
      <c r="H105" t="s">
        <v>258</v>
      </c>
      <c r="I105" t="s">
        <v>259</v>
      </c>
      <c r="J105" t="s">
        <v>243</v>
      </c>
      <c r="K105">
        <v>1.0</v>
      </c>
      <c r="L105" t="s">
        <v>336</v>
      </c>
      <c r="M105" t="s">
        <v>250</v>
      </c>
      <c r="N105" t="s">
        <v>250</v>
      </c>
      <c r="O105" t="s">
        <v>246</v>
      </c>
      <c r="P105">
        <v>158.0</v>
      </c>
      <c r="Q105">
        <v>66.0</v>
      </c>
      <c r="R105">
        <v>0.417721518987342</v>
      </c>
      <c r="S105">
        <v>0.00153943197191297</v>
      </c>
      <c r="T105" t="s">
        <v>646</v>
      </c>
    </row>
    <row r="106">
      <c r="A106" t="s">
        <v>115</v>
      </c>
      <c r="B106" t="s">
        <v>419</v>
      </c>
      <c r="C106" t="s">
        <v>421</v>
      </c>
      <c r="D106">
        <v>1.0</v>
      </c>
      <c r="E106" t="s">
        <v>422</v>
      </c>
      <c r="G106" t="s">
        <v>423</v>
      </c>
      <c r="H106" t="s">
        <v>241</v>
      </c>
      <c r="I106" t="s">
        <v>242</v>
      </c>
      <c r="J106" t="s">
        <v>243</v>
      </c>
      <c r="K106">
        <v>1.0</v>
      </c>
      <c r="L106" t="s">
        <v>424</v>
      </c>
      <c r="M106" t="s">
        <v>250</v>
      </c>
      <c r="N106" t="s">
        <v>245</v>
      </c>
      <c r="O106" t="s">
        <v>246</v>
      </c>
      <c r="P106">
        <v>20.0</v>
      </c>
      <c r="Q106">
        <v>19.0</v>
      </c>
      <c r="R106">
        <v>0.95</v>
      </c>
      <c r="S106">
        <v>0.002375</v>
      </c>
      <c r="T106" t="s">
        <v>646</v>
      </c>
    </row>
    <row r="107">
      <c r="A107" t="s">
        <v>115</v>
      </c>
      <c r="B107" t="s">
        <v>419</v>
      </c>
      <c r="C107" t="s">
        <v>421</v>
      </c>
      <c r="D107">
        <v>1.0</v>
      </c>
      <c r="E107" t="s">
        <v>425</v>
      </c>
      <c r="G107" t="s">
        <v>423</v>
      </c>
      <c r="H107" t="s">
        <v>241</v>
      </c>
      <c r="I107" t="s">
        <v>242</v>
      </c>
      <c r="J107" t="s">
        <v>243</v>
      </c>
      <c r="K107">
        <v>1.0</v>
      </c>
      <c r="L107" t="s">
        <v>424</v>
      </c>
      <c r="M107" t="s">
        <v>250</v>
      </c>
      <c r="N107" t="s">
        <v>245</v>
      </c>
      <c r="O107" t="s">
        <v>246</v>
      </c>
      <c r="P107">
        <v>17.0</v>
      </c>
      <c r="Q107">
        <v>14.0</v>
      </c>
      <c r="R107">
        <v>0.823529411764706</v>
      </c>
      <c r="S107">
        <v>0.00854874821901079</v>
      </c>
      <c r="T107" t="s">
        <v>646</v>
      </c>
    </row>
    <row r="108">
      <c r="A108" t="s">
        <v>115</v>
      </c>
      <c r="B108" t="s">
        <v>427</v>
      </c>
      <c r="C108" t="s">
        <v>429</v>
      </c>
      <c r="D108">
        <v>1.0</v>
      </c>
      <c r="E108" t="s">
        <v>430</v>
      </c>
      <c r="G108" t="s">
        <v>239</v>
      </c>
      <c r="H108" t="s">
        <v>258</v>
      </c>
      <c r="I108" t="s">
        <v>259</v>
      </c>
      <c r="J108" t="s">
        <v>243</v>
      </c>
      <c r="K108">
        <v>1.0</v>
      </c>
      <c r="L108" t="s">
        <v>324</v>
      </c>
      <c r="M108" t="s">
        <v>250</v>
      </c>
      <c r="N108" t="s">
        <v>250</v>
      </c>
      <c r="O108" t="s">
        <v>246</v>
      </c>
      <c r="P108">
        <v>60.0</v>
      </c>
      <c r="Q108">
        <v>51.0</v>
      </c>
      <c r="R108">
        <v>0.85</v>
      </c>
      <c r="S108">
        <v>0.002125</v>
      </c>
      <c r="T108" t="s">
        <v>646</v>
      </c>
    </row>
    <row r="109">
      <c r="A109" t="s">
        <v>115</v>
      </c>
      <c r="B109" t="s">
        <v>427</v>
      </c>
      <c r="C109" t="s">
        <v>429</v>
      </c>
      <c r="D109">
        <v>2.0</v>
      </c>
      <c r="E109" t="s">
        <v>431</v>
      </c>
      <c r="G109" t="s">
        <v>239</v>
      </c>
      <c r="H109" t="s">
        <v>258</v>
      </c>
      <c r="I109" t="s">
        <v>259</v>
      </c>
      <c r="J109" t="s">
        <v>243</v>
      </c>
      <c r="K109">
        <v>1.0</v>
      </c>
      <c r="L109" t="s">
        <v>324</v>
      </c>
      <c r="M109" t="s">
        <v>250</v>
      </c>
      <c r="N109" t="s">
        <v>250</v>
      </c>
      <c r="O109" t="s">
        <v>246</v>
      </c>
      <c r="P109">
        <v>60.0</v>
      </c>
      <c r="Q109">
        <v>47.0</v>
      </c>
      <c r="R109">
        <v>0.783333333333333</v>
      </c>
      <c r="S109">
        <v>0.0028287037037037</v>
      </c>
      <c r="T109" t="s">
        <v>646</v>
      </c>
    </row>
    <row r="110">
      <c r="A110" t="s">
        <v>144</v>
      </c>
      <c r="B110" t="s">
        <v>432</v>
      </c>
      <c r="C110" t="s">
        <v>434</v>
      </c>
      <c r="D110">
        <v>1.0</v>
      </c>
      <c r="E110" t="s">
        <v>435</v>
      </c>
      <c r="F110">
        <v>0.83</v>
      </c>
      <c r="G110" t="s">
        <v>239</v>
      </c>
      <c r="H110" t="s">
        <v>280</v>
      </c>
      <c r="I110" t="s">
        <v>259</v>
      </c>
      <c r="J110" t="s">
        <v>243</v>
      </c>
      <c r="K110">
        <v>1.0</v>
      </c>
      <c r="L110" t="s">
        <v>244</v>
      </c>
      <c r="M110" t="s">
        <v>245</v>
      </c>
      <c r="N110" t="s">
        <v>245</v>
      </c>
      <c r="O110" t="s">
        <v>246</v>
      </c>
      <c r="P110">
        <v>48.0</v>
      </c>
      <c r="Q110">
        <v>40.0</v>
      </c>
      <c r="R110">
        <v>0.833333333333333</v>
      </c>
      <c r="S110">
        <v>0.00289351851851852</v>
      </c>
      <c r="T110" t="s">
        <v>646</v>
      </c>
    </row>
    <row r="111">
      <c r="A111" t="s">
        <v>144</v>
      </c>
      <c r="B111" t="s">
        <v>432</v>
      </c>
      <c r="C111" t="s">
        <v>434</v>
      </c>
      <c r="D111">
        <v>1.0</v>
      </c>
      <c r="E111" t="s">
        <v>436</v>
      </c>
      <c r="F111">
        <v>0.56</v>
      </c>
      <c r="G111" t="s">
        <v>239</v>
      </c>
      <c r="H111" t="s">
        <v>280</v>
      </c>
      <c r="I111" t="s">
        <v>259</v>
      </c>
      <c r="J111" t="s">
        <v>243</v>
      </c>
      <c r="K111">
        <v>1.0</v>
      </c>
      <c r="L111" t="s">
        <v>244</v>
      </c>
      <c r="M111" t="s">
        <v>245</v>
      </c>
      <c r="N111" t="s">
        <v>245</v>
      </c>
      <c r="O111" t="s">
        <v>246</v>
      </c>
      <c r="P111">
        <v>48.0</v>
      </c>
      <c r="Q111">
        <v>27.0</v>
      </c>
      <c r="R111">
        <v>0.5625</v>
      </c>
      <c r="S111">
        <v>0.005126953125</v>
      </c>
      <c r="T111" t="s">
        <v>646</v>
      </c>
    </row>
    <row r="112">
      <c r="A112" t="s">
        <v>144</v>
      </c>
      <c r="B112" t="s">
        <v>438</v>
      </c>
      <c r="C112" t="s">
        <v>440</v>
      </c>
      <c r="D112">
        <v>1.0</v>
      </c>
      <c r="E112" t="s">
        <v>441</v>
      </c>
      <c r="F112">
        <v>0.737</v>
      </c>
      <c r="G112" t="s">
        <v>312</v>
      </c>
      <c r="H112" t="s">
        <v>241</v>
      </c>
      <c r="I112" t="s">
        <v>242</v>
      </c>
      <c r="J112" t="s">
        <v>243</v>
      </c>
      <c r="K112">
        <v>1.0</v>
      </c>
      <c r="L112" t="s">
        <v>424</v>
      </c>
      <c r="M112" t="s">
        <v>250</v>
      </c>
      <c r="N112" t="s">
        <v>250</v>
      </c>
      <c r="O112" t="s">
        <v>246</v>
      </c>
      <c r="P112">
        <v>24.0</v>
      </c>
      <c r="Q112">
        <v>18.0</v>
      </c>
      <c r="R112">
        <v>0.75</v>
      </c>
      <c r="S112">
        <v>0.0078125</v>
      </c>
      <c r="T112" t="s">
        <v>646</v>
      </c>
    </row>
    <row r="113">
      <c r="A113" t="s">
        <v>144</v>
      </c>
      <c r="B113" t="s">
        <v>438</v>
      </c>
      <c r="C113" t="s">
        <v>440</v>
      </c>
      <c r="D113">
        <v>1.0</v>
      </c>
      <c r="E113" t="s">
        <v>442</v>
      </c>
      <c r="F113">
        <v>0.23</v>
      </c>
      <c r="G113" t="s">
        <v>312</v>
      </c>
      <c r="H113" t="s">
        <v>241</v>
      </c>
      <c r="I113" t="s">
        <v>242</v>
      </c>
      <c r="J113" t="s">
        <v>243</v>
      </c>
      <c r="K113">
        <v>1.0</v>
      </c>
      <c r="L113" t="s">
        <v>424</v>
      </c>
      <c r="M113" t="s">
        <v>250</v>
      </c>
      <c r="N113" t="s">
        <v>250</v>
      </c>
      <c r="O113" t="s">
        <v>295</v>
      </c>
      <c r="P113">
        <v>24.0</v>
      </c>
      <c r="Q113">
        <v>6.0</v>
      </c>
      <c r="R113">
        <v>0.25</v>
      </c>
      <c r="S113">
        <v>0.0078125</v>
      </c>
      <c r="T113" t="s">
        <v>646</v>
      </c>
    </row>
    <row r="114">
      <c r="A114" t="s">
        <v>144</v>
      </c>
      <c r="B114" t="s">
        <v>438</v>
      </c>
      <c r="C114" t="s">
        <v>440</v>
      </c>
      <c r="D114">
        <v>1.0</v>
      </c>
      <c r="E114" t="s">
        <v>443</v>
      </c>
      <c r="F114">
        <v>0.904</v>
      </c>
      <c r="G114" t="s">
        <v>312</v>
      </c>
      <c r="H114" t="s">
        <v>241</v>
      </c>
      <c r="I114" t="s">
        <v>242</v>
      </c>
      <c r="J114" t="s">
        <v>243</v>
      </c>
      <c r="K114">
        <v>1.0</v>
      </c>
      <c r="L114" t="s">
        <v>424</v>
      </c>
      <c r="M114" t="s">
        <v>250</v>
      </c>
      <c r="N114" t="s">
        <v>245</v>
      </c>
      <c r="O114" t="s">
        <v>246</v>
      </c>
      <c r="P114">
        <v>24.0</v>
      </c>
      <c r="Q114">
        <v>22.0</v>
      </c>
      <c r="R114">
        <v>0.916666666666667</v>
      </c>
      <c r="S114">
        <v>0.00318287037037037</v>
      </c>
      <c r="T114" t="s">
        <v>646</v>
      </c>
    </row>
    <row r="115">
      <c r="A115" t="s">
        <v>144</v>
      </c>
      <c r="B115" t="s">
        <v>444</v>
      </c>
      <c r="C115" t="s">
        <v>446</v>
      </c>
      <c r="D115">
        <v>1.0</v>
      </c>
      <c r="E115" t="s">
        <v>447</v>
      </c>
      <c r="F115">
        <v>0.581</v>
      </c>
      <c r="G115" t="s">
        <v>239</v>
      </c>
      <c r="H115" t="s">
        <v>258</v>
      </c>
      <c r="I115" t="s">
        <v>259</v>
      </c>
      <c r="J115" t="s">
        <v>243</v>
      </c>
      <c r="K115">
        <v>1.0</v>
      </c>
      <c r="L115" t="s">
        <v>244</v>
      </c>
      <c r="M115" t="s">
        <v>250</v>
      </c>
      <c r="N115" t="s">
        <v>245</v>
      </c>
      <c r="O115" t="s">
        <v>246</v>
      </c>
      <c r="P115">
        <v>86.0</v>
      </c>
      <c r="Q115">
        <v>50.0</v>
      </c>
      <c r="R115">
        <v>0.581395348837209</v>
      </c>
      <c r="S115">
        <v>0.0028299395021822</v>
      </c>
      <c r="T115" t="s">
        <v>646</v>
      </c>
    </row>
    <row r="116">
      <c r="A116" t="s">
        <v>144</v>
      </c>
      <c r="B116" t="s">
        <v>444</v>
      </c>
      <c r="C116" t="s">
        <v>446</v>
      </c>
      <c r="D116">
        <v>1.0</v>
      </c>
      <c r="E116" t="s">
        <v>448</v>
      </c>
      <c r="F116">
        <v>0.33</v>
      </c>
      <c r="G116" t="s">
        <v>239</v>
      </c>
      <c r="H116" t="s">
        <v>258</v>
      </c>
      <c r="I116" t="s">
        <v>259</v>
      </c>
      <c r="J116" t="s">
        <v>243</v>
      </c>
      <c r="K116">
        <v>1.0</v>
      </c>
      <c r="L116" t="s">
        <v>244</v>
      </c>
      <c r="M116" t="s">
        <v>250</v>
      </c>
      <c r="N116" t="s">
        <v>245</v>
      </c>
      <c r="O116" t="s">
        <v>246</v>
      </c>
      <c r="P116">
        <v>94.0</v>
      </c>
      <c r="Q116">
        <v>31.0</v>
      </c>
      <c r="R116">
        <v>0.329787234042553</v>
      </c>
      <c r="S116">
        <v>0.00235135759899059</v>
      </c>
      <c r="T116" t="s">
        <v>646</v>
      </c>
    </row>
    <row r="117">
      <c r="A117" t="s">
        <v>144</v>
      </c>
      <c r="B117" t="s">
        <v>444</v>
      </c>
      <c r="C117" t="s">
        <v>446</v>
      </c>
      <c r="D117">
        <v>1.0</v>
      </c>
      <c r="E117" t="s">
        <v>449</v>
      </c>
      <c r="F117">
        <v>0.482</v>
      </c>
      <c r="G117" t="s">
        <v>239</v>
      </c>
      <c r="H117" t="s">
        <v>258</v>
      </c>
      <c r="I117" t="s">
        <v>259</v>
      </c>
      <c r="J117" t="s">
        <v>450</v>
      </c>
      <c r="K117">
        <v>2.0</v>
      </c>
      <c r="L117" t="s">
        <v>244</v>
      </c>
      <c r="M117" t="s">
        <v>250</v>
      </c>
      <c r="N117" t="s">
        <v>245</v>
      </c>
      <c r="O117" t="s">
        <v>246</v>
      </c>
      <c r="P117">
        <v>56.0</v>
      </c>
      <c r="Q117">
        <v>27.0</v>
      </c>
      <c r="R117">
        <v>0.482142857142857</v>
      </c>
      <c r="S117">
        <v>0.00445859147230321</v>
      </c>
      <c r="T117" t="s">
        <v>646</v>
      </c>
    </row>
    <row r="118">
      <c r="A118" t="s">
        <v>144</v>
      </c>
      <c r="B118" t="s">
        <v>444</v>
      </c>
      <c r="C118" t="s">
        <v>446</v>
      </c>
      <c r="D118">
        <v>1.0</v>
      </c>
      <c r="E118" t="s">
        <v>451</v>
      </c>
      <c r="F118">
        <v>0.132</v>
      </c>
      <c r="G118" t="s">
        <v>239</v>
      </c>
      <c r="H118" t="s">
        <v>258</v>
      </c>
      <c r="I118" t="s">
        <v>259</v>
      </c>
      <c r="J118" t="s">
        <v>450</v>
      </c>
      <c r="K118">
        <v>2.0</v>
      </c>
      <c r="L118" t="s">
        <v>244</v>
      </c>
      <c r="M118" t="s">
        <v>250</v>
      </c>
      <c r="N118" t="s">
        <v>245</v>
      </c>
      <c r="O118" t="s">
        <v>246</v>
      </c>
      <c r="P118">
        <v>38.0</v>
      </c>
      <c r="Q118">
        <v>5.0</v>
      </c>
      <c r="R118">
        <v>0.131578947368421</v>
      </c>
      <c r="S118">
        <v>0.00300699810467998</v>
      </c>
      <c r="T118" t="s">
        <v>646</v>
      </c>
    </row>
    <row r="119">
      <c r="A119" t="s">
        <v>144</v>
      </c>
      <c r="B119" t="s">
        <v>444</v>
      </c>
      <c r="C119" t="s">
        <v>446</v>
      </c>
      <c r="D119">
        <v>1.0</v>
      </c>
      <c r="E119" t="s">
        <v>452</v>
      </c>
      <c r="F119">
        <v>0.256</v>
      </c>
      <c r="G119" t="s">
        <v>239</v>
      </c>
      <c r="H119" t="s">
        <v>258</v>
      </c>
      <c r="I119" t="s">
        <v>259</v>
      </c>
      <c r="J119" t="s">
        <v>450</v>
      </c>
      <c r="K119">
        <v>3.0</v>
      </c>
      <c r="L119" t="s">
        <v>244</v>
      </c>
      <c r="M119" t="s">
        <v>250</v>
      </c>
      <c r="N119" t="s">
        <v>245</v>
      </c>
      <c r="O119" t="s">
        <v>246</v>
      </c>
      <c r="P119">
        <v>39.0</v>
      </c>
      <c r="Q119">
        <v>10.0</v>
      </c>
      <c r="R119">
        <v>0.256410256410256</v>
      </c>
      <c r="S119">
        <v>0.00488882145686879</v>
      </c>
      <c r="T119" t="s">
        <v>646</v>
      </c>
    </row>
    <row r="120">
      <c r="A120" t="s">
        <v>144</v>
      </c>
      <c r="B120" t="s">
        <v>444</v>
      </c>
      <c r="C120" t="s">
        <v>446</v>
      </c>
      <c r="D120">
        <v>1.0</v>
      </c>
      <c r="E120" t="s">
        <v>453</v>
      </c>
      <c r="F120">
        <v>0.104</v>
      </c>
      <c r="G120" t="s">
        <v>239</v>
      </c>
      <c r="H120" t="s">
        <v>258</v>
      </c>
      <c r="I120" t="s">
        <v>259</v>
      </c>
      <c r="J120" t="s">
        <v>450</v>
      </c>
      <c r="K120">
        <v>3.0</v>
      </c>
      <c r="L120" t="s">
        <v>244</v>
      </c>
      <c r="M120" t="s">
        <v>250</v>
      </c>
      <c r="N120" t="s">
        <v>245</v>
      </c>
      <c r="O120" t="s">
        <v>246</v>
      </c>
      <c r="P120">
        <v>48.0</v>
      </c>
      <c r="Q120">
        <v>5.0</v>
      </c>
      <c r="R120">
        <v>0.104166666666667</v>
      </c>
      <c r="S120">
        <v>0.00194408275462963</v>
      </c>
      <c r="T120" t="s">
        <v>646</v>
      </c>
    </row>
    <row r="121">
      <c r="A121" t="s">
        <v>144</v>
      </c>
      <c r="B121" t="s">
        <v>454</v>
      </c>
      <c r="C121" t="s">
        <v>456</v>
      </c>
      <c r="D121">
        <v>1.0</v>
      </c>
      <c r="E121" t="s">
        <v>457</v>
      </c>
      <c r="F121">
        <v>0.51</v>
      </c>
      <c r="G121" t="s">
        <v>239</v>
      </c>
      <c r="H121" t="s">
        <v>258</v>
      </c>
      <c r="I121" t="s">
        <v>259</v>
      </c>
      <c r="J121" t="s">
        <v>243</v>
      </c>
      <c r="K121">
        <v>1.0</v>
      </c>
      <c r="L121" t="s">
        <v>244</v>
      </c>
      <c r="M121" t="s">
        <v>250</v>
      </c>
      <c r="N121" t="s">
        <v>250</v>
      </c>
      <c r="O121" t="s">
        <v>246</v>
      </c>
      <c r="P121">
        <v>51.0</v>
      </c>
      <c r="Q121">
        <v>26.0</v>
      </c>
      <c r="R121">
        <v>0.509803921568627</v>
      </c>
      <c r="S121">
        <v>0.00490007613964463</v>
      </c>
      <c r="T121" t="s">
        <v>646</v>
      </c>
    </row>
    <row r="122">
      <c r="A122" t="s">
        <v>144</v>
      </c>
      <c r="B122" t="s">
        <v>454</v>
      </c>
      <c r="C122" t="s">
        <v>456</v>
      </c>
      <c r="D122">
        <v>1.0</v>
      </c>
      <c r="E122" t="s">
        <v>458</v>
      </c>
      <c r="F122">
        <v>0.35</v>
      </c>
      <c r="G122" t="s">
        <v>239</v>
      </c>
      <c r="H122" t="s">
        <v>258</v>
      </c>
      <c r="I122" t="s">
        <v>259</v>
      </c>
      <c r="J122" t="s">
        <v>243</v>
      </c>
      <c r="K122">
        <v>1.0</v>
      </c>
      <c r="L122" t="s">
        <v>244</v>
      </c>
      <c r="M122" t="s">
        <v>250</v>
      </c>
      <c r="N122" t="s">
        <v>250</v>
      </c>
      <c r="O122" t="s">
        <v>246</v>
      </c>
      <c r="P122">
        <v>51.0</v>
      </c>
      <c r="Q122">
        <v>18.0</v>
      </c>
      <c r="R122">
        <v>0.352941176470588</v>
      </c>
      <c r="S122">
        <v>0.00447791573376756</v>
      </c>
      <c r="T122" t="s">
        <v>646</v>
      </c>
    </row>
    <row r="123">
      <c r="A123" t="s">
        <v>144</v>
      </c>
      <c r="B123" t="s">
        <v>454</v>
      </c>
      <c r="C123" t="s">
        <v>456</v>
      </c>
      <c r="D123">
        <v>1.0</v>
      </c>
      <c r="E123" t="s">
        <v>459</v>
      </c>
      <c r="F123">
        <v>0.24</v>
      </c>
      <c r="G123" t="s">
        <v>239</v>
      </c>
      <c r="H123" t="s">
        <v>258</v>
      </c>
      <c r="I123" t="s">
        <v>259</v>
      </c>
      <c r="J123" t="s">
        <v>243</v>
      </c>
      <c r="K123">
        <v>1.0</v>
      </c>
      <c r="L123" t="s">
        <v>244</v>
      </c>
      <c r="M123" t="s">
        <v>250</v>
      </c>
      <c r="N123" t="s">
        <v>250</v>
      </c>
      <c r="O123" t="s">
        <v>246</v>
      </c>
      <c r="P123">
        <v>51.0</v>
      </c>
      <c r="Q123">
        <v>12.0</v>
      </c>
      <c r="R123">
        <v>0.235294117647059</v>
      </c>
      <c r="S123">
        <v>0.00352805482054413</v>
      </c>
      <c r="T123" t="s">
        <v>646</v>
      </c>
    </row>
    <row r="124">
      <c r="A124" t="s">
        <v>144</v>
      </c>
      <c r="B124" t="s">
        <v>460</v>
      </c>
      <c r="C124" t="s">
        <v>462</v>
      </c>
      <c r="D124">
        <v>1.0</v>
      </c>
      <c r="F124">
        <v>0.37</v>
      </c>
      <c r="G124" t="s">
        <v>239</v>
      </c>
      <c r="H124" t="s">
        <v>258</v>
      </c>
      <c r="I124" t="s">
        <v>259</v>
      </c>
      <c r="J124" t="s">
        <v>243</v>
      </c>
      <c r="K124">
        <v>1.0</v>
      </c>
      <c r="L124" t="s">
        <v>244</v>
      </c>
      <c r="M124" t="s">
        <v>250</v>
      </c>
      <c r="N124" t="s">
        <v>250</v>
      </c>
      <c r="O124" t="s">
        <v>246</v>
      </c>
      <c r="P124">
        <v>223.0</v>
      </c>
      <c r="Q124">
        <v>83.0</v>
      </c>
      <c r="R124">
        <v>0.37219730941704</v>
      </c>
      <c r="S124">
        <v>0.001047831714259</v>
      </c>
      <c r="T124" t="s">
        <v>646</v>
      </c>
    </row>
    <row r="125">
      <c r="A125" t="s">
        <v>144</v>
      </c>
      <c r="B125" t="s">
        <v>463</v>
      </c>
      <c r="C125" t="s">
        <v>465</v>
      </c>
      <c r="D125">
        <v>2.0</v>
      </c>
      <c r="E125" t="s">
        <v>386</v>
      </c>
      <c r="F125">
        <v>0.76</v>
      </c>
      <c r="G125" t="s">
        <v>357</v>
      </c>
      <c r="H125" t="s">
        <v>280</v>
      </c>
      <c r="I125" t="s">
        <v>259</v>
      </c>
      <c r="J125" t="s">
        <v>243</v>
      </c>
      <c r="K125">
        <v>1.0</v>
      </c>
      <c r="L125" t="s">
        <v>244</v>
      </c>
      <c r="M125" t="s">
        <v>250</v>
      </c>
      <c r="N125" t="s">
        <v>245</v>
      </c>
      <c r="O125" t="s">
        <v>246</v>
      </c>
      <c r="P125">
        <v>147.0</v>
      </c>
      <c r="Q125">
        <v>112.0</v>
      </c>
      <c r="R125">
        <v>0.761904761904762</v>
      </c>
      <c r="S125">
        <v>0.00123405371218782</v>
      </c>
      <c r="T125" t="s">
        <v>646</v>
      </c>
    </row>
    <row r="126">
      <c r="A126" t="s">
        <v>144</v>
      </c>
      <c r="B126" t="s">
        <v>466</v>
      </c>
      <c r="C126" t="s">
        <v>468</v>
      </c>
      <c r="D126">
        <v>1.0</v>
      </c>
      <c r="E126" t="s">
        <v>469</v>
      </c>
      <c r="G126" t="s">
        <v>312</v>
      </c>
      <c r="H126" t="s">
        <v>241</v>
      </c>
      <c r="I126" t="s">
        <v>380</v>
      </c>
      <c r="J126" t="s">
        <v>243</v>
      </c>
      <c r="K126">
        <v>1.0</v>
      </c>
      <c r="L126" t="s">
        <v>244</v>
      </c>
      <c r="M126" t="s">
        <v>250</v>
      </c>
      <c r="N126" t="s">
        <v>245</v>
      </c>
      <c r="O126" t="s">
        <v>246</v>
      </c>
      <c r="P126">
        <v>74.0</v>
      </c>
      <c r="Q126">
        <v>24.0</v>
      </c>
      <c r="R126">
        <v>0.324324324324324</v>
      </c>
      <c r="S126">
        <v>0.00296132509426885</v>
      </c>
      <c r="T126" t="s">
        <v>646</v>
      </c>
    </row>
    <row r="127">
      <c r="A127" t="s">
        <v>144</v>
      </c>
      <c r="B127" t="s">
        <v>466</v>
      </c>
      <c r="C127" t="s">
        <v>468</v>
      </c>
      <c r="D127">
        <v>1.0</v>
      </c>
      <c r="E127" t="s">
        <v>470</v>
      </c>
      <c r="G127" t="s">
        <v>312</v>
      </c>
      <c r="H127" t="s">
        <v>241</v>
      </c>
      <c r="I127" t="s">
        <v>380</v>
      </c>
      <c r="J127" t="s">
        <v>243</v>
      </c>
      <c r="K127">
        <v>1.0</v>
      </c>
      <c r="L127" t="s">
        <v>244</v>
      </c>
      <c r="M127" t="s">
        <v>250</v>
      </c>
      <c r="N127" t="s">
        <v>245</v>
      </c>
      <c r="O127" t="s">
        <v>246</v>
      </c>
      <c r="P127">
        <v>207.0</v>
      </c>
      <c r="Q127">
        <v>69.0</v>
      </c>
      <c r="R127">
        <v>0.333333333333333</v>
      </c>
      <c r="S127">
        <v>0.00107353730542136</v>
      </c>
      <c r="T127" t="s">
        <v>646</v>
      </c>
    </row>
    <row r="128">
      <c r="A128" t="s">
        <v>144</v>
      </c>
      <c r="B128" t="s">
        <v>466</v>
      </c>
      <c r="C128" t="s">
        <v>468</v>
      </c>
      <c r="D128">
        <v>2.0</v>
      </c>
      <c r="E128" t="s">
        <v>471</v>
      </c>
      <c r="G128" t="s">
        <v>312</v>
      </c>
      <c r="H128" t="s">
        <v>241</v>
      </c>
      <c r="I128" t="s">
        <v>380</v>
      </c>
      <c r="J128" t="s">
        <v>243</v>
      </c>
      <c r="K128">
        <v>1.0</v>
      </c>
      <c r="L128" t="s">
        <v>244</v>
      </c>
      <c r="M128" t="s">
        <v>250</v>
      </c>
      <c r="N128" t="s">
        <v>245</v>
      </c>
      <c r="O128" t="s">
        <v>246</v>
      </c>
      <c r="P128">
        <v>136.0</v>
      </c>
      <c r="Q128">
        <v>95.0</v>
      </c>
      <c r="R128">
        <v>0.698529411764706</v>
      </c>
      <c r="S128">
        <v>0.001548427004885</v>
      </c>
      <c r="T128" t="s">
        <v>646</v>
      </c>
    </row>
    <row r="129">
      <c r="A129" t="s">
        <v>144</v>
      </c>
      <c r="B129" t="s">
        <v>466</v>
      </c>
      <c r="C129" t="s">
        <v>468</v>
      </c>
      <c r="D129">
        <v>2.0</v>
      </c>
      <c r="E129" t="s">
        <v>472</v>
      </c>
      <c r="G129" t="s">
        <v>312</v>
      </c>
      <c r="H129" t="s">
        <v>241</v>
      </c>
      <c r="I129" t="s">
        <v>380</v>
      </c>
      <c r="J129" t="s">
        <v>243</v>
      </c>
      <c r="K129">
        <v>1.0</v>
      </c>
      <c r="L129" t="s">
        <v>244</v>
      </c>
      <c r="M129" t="s">
        <v>250</v>
      </c>
      <c r="N129" t="s">
        <v>245</v>
      </c>
      <c r="O129" t="s">
        <v>246</v>
      </c>
      <c r="P129">
        <v>123.0</v>
      </c>
      <c r="Q129">
        <v>87.0</v>
      </c>
      <c r="R129">
        <v>0.707317073170732</v>
      </c>
      <c r="S129">
        <v>0.00168308643229204</v>
      </c>
      <c r="T129" t="s">
        <v>646</v>
      </c>
    </row>
    <row r="130">
      <c r="A130" t="s">
        <v>144</v>
      </c>
      <c r="B130" t="s">
        <v>466</v>
      </c>
      <c r="C130" t="s">
        <v>468</v>
      </c>
      <c r="D130">
        <v>3.0</v>
      </c>
      <c r="E130" t="s">
        <v>473</v>
      </c>
      <c r="G130" t="s">
        <v>312</v>
      </c>
      <c r="H130" t="s">
        <v>241</v>
      </c>
      <c r="I130" t="s">
        <v>380</v>
      </c>
      <c r="J130" t="s">
        <v>243</v>
      </c>
      <c r="K130">
        <v>1.0</v>
      </c>
      <c r="L130" t="s">
        <v>244</v>
      </c>
      <c r="M130" t="s">
        <v>250</v>
      </c>
      <c r="N130" t="s">
        <v>245</v>
      </c>
      <c r="O130" t="s">
        <v>246</v>
      </c>
      <c r="P130">
        <v>103.0</v>
      </c>
      <c r="Q130">
        <v>54.0</v>
      </c>
      <c r="R130">
        <v>0.524271844660194</v>
      </c>
      <c r="S130">
        <v>0.00242146483064846</v>
      </c>
      <c r="T130" t="s">
        <v>646</v>
      </c>
    </row>
    <row r="131">
      <c r="A131" t="s">
        <v>144</v>
      </c>
      <c r="B131" t="s">
        <v>466</v>
      </c>
      <c r="C131" t="s">
        <v>468</v>
      </c>
      <c r="D131">
        <v>3.0</v>
      </c>
      <c r="E131" t="s">
        <v>474</v>
      </c>
      <c r="G131" t="s">
        <v>312</v>
      </c>
      <c r="H131" t="s">
        <v>241</v>
      </c>
      <c r="I131" t="s">
        <v>380</v>
      </c>
      <c r="J131" t="s">
        <v>243</v>
      </c>
      <c r="K131">
        <v>1.0</v>
      </c>
      <c r="L131" t="s">
        <v>244</v>
      </c>
      <c r="M131" t="s">
        <v>250</v>
      </c>
      <c r="N131" t="s">
        <v>245</v>
      </c>
      <c r="O131" t="s">
        <v>246</v>
      </c>
      <c r="P131">
        <v>99.0</v>
      </c>
      <c r="Q131">
        <v>63.0</v>
      </c>
      <c r="R131">
        <v>0.636363636363636</v>
      </c>
      <c r="S131">
        <v>0.00233742382502713</v>
      </c>
      <c r="T131" t="s">
        <v>646</v>
      </c>
    </row>
    <row r="132">
      <c r="A132" t="s">
        <v>144</v>
      </c>
      <c r="B132" t="s">
        <v>475</v>
      </c>
      <c r="C132" t="s">
        <v>477</v>
      </c>
      <c r="D132">
        <v>1.0</v>
      </c>
      <c r="E132" t="s">
        <v>243</v>
      </c>
      <c r="F132">
        <v>0.879</v>
      </c>
      <c r="G132" t="s">
        <v>312</v>
      </c>
      <c r="H132" t="s">
        <v>280</v>
      </c>
      <c r="I132" t="s">
        <v>259</v>
      </c>
      <c r="J132" t="s">
        <v>243</v>
      </c>
      <c r="K132">
        <v>1.0</v>
      </c>
      <c r="L132" t="s">
        <v>324</v>
      </c>
      <c r="M132" t="s">
        <v>250</v>
      </c>
      <c r="N132" t="s">
        <v>245</v>
      </c>
      <c r="O132" t="s">
        <v>246</v>
      </c>
      <c r="P132">
        <v>60.0</v>
      </c>
      <c r="Q132">
        <v>53.0</v>
      </c>
      <c r="R132">
        <v>0.883333333333333</v>
      </c>
      <c r="S132">
        <v>0.00171759259259259</v>
      </c>
      <c r="T132" t="s">
        <v>646</v>
      </c>
    </row>
    <row r="133">
      <c r="A133" t="s">
        <v>144</v>
      </c>
      <c r="B133" t="s">
        <v>475</v>
      </c>
      <c r="C133" t="s">
        <v>477</v>
      </c>
      <c r="D133">
        <v>1.0</v>
      </c>
      <c r="E133" t="s">
        <v>450</v>
      </c>
      <c r="F133">
        <v>0.533</v>
      </c>
      <c r="G133" t="s">
        <v>312</v>
      </c>
      <c r="H133" t="s">
        <v>280</v>
      </c>
      <c r="I133" t="s">
        <v>259</v>
      </c>
      <c r="J133" t="s">
        <v>450</v>
      </c>
      <c r="K133">
        <v>3.0</v>
      </c>
      <c r="L133" t="s">
        <v>324</v>
      </c>
      <c r="M133" t="s">
        <v>250</v>
      </c>
      <c r="N133" t="s">
        <v>245</v>
      </c>
      <c r="O133" t="s">
        <v>246</v>
      </c>
      <c r="P133">
        <v>60.0</v>
      </c>
      <c r="Q133">
        <v>32.0</v>
      </c>
      <c r="R133">
        <v>0.533333333333333</v>
      </c>
      <c r="S133">
        <v>0.00414814814814815</v>
      </c>
      <c r="T133" t="s">
        <v>646</v>
      </c>
    </row>
    <row r="134">
      <c r="A134" t="s">
        <v>144</v>
      </c>
      <c r="B134" t="s">
        <v>475</v>
      </c>
      <c r="C134" t="s">
        <v>477</v>
      </c>
      <c r="D134">
        <v>1.0</v>
      </c>
      <c r="E134" t="s">
        <v>478</v>
      </c>
      <c r="F134">
        <v>0.25</v>
      </c>
      <c r="G134" t="s">
        <v>312</v>
      </c>
      <c r="H134" t="s">
        <v>280</v>
      </c>
      <c r="I134" t="s">
        <v>259</v>
      </c>
      <c r="J134" t="s">
        <v>243</v>
      </c>
      <c r="K134">
        <v>1.0</v>
      </c>
      <c r="L134" t="s">
        <v>324</v>
      </c>
      <c r="M134" t="s">
        <v>250</v>
      </c>
      <c r="N134" t="s">
        <v>245</v>
      </c>
      <c r="O134" t="s">
        <v>246</v>
      </c>
      <c r="P134">
        <v>60.0</v>
      </c>
      <c r="Q134">
        <v>15.0</v>
      </c>
      <c r="R134">
        <v>0.25</v>
      </c>
      <c r="S134">
        <v>0.003125</v>
      </c>
      <c r="T134" t="s">
        <v>646</v>
      </c>
    </row>
    <row r="135">
      <c r="A135" t="s">
        <v>144</v>
      </c>
      <c r="B135" t="s">
        <v>475</v>
      </c>
      <c r="C135" t="s">
        <v>477</v>
      </c>
      <c r="D135">
        <v>1.0</v>
      </c>
      <c r="E135" t="s">
        <v>479</v>
      </c>
      <c r="F135">
        <v>0.872</v>
      </c>
      <c r="G135" t="s">
        <v>312</v>
      </c>
      <c r="H135" t="s">
        <v>280</v>
      </c>
      <c r="I135" t="s">
        <v>259</v>
      </c>
      <c r="J135" t="s">
        <v>243</v>
      </c>
      <c r="K135">
        <v>1.0</v>
      </c>
      <c r="L135" t="s">
        <v>324</v>
      </c>
      <c r="M135" t="s">
        <v>250</v>
      </c>
      <c r="N135" t="s">
        <v>245</v>
      </c>
      <c r="O135" t="s">
        <v>246</v>
      </c>
      <c r="P135">
        <v>60.0</v>
      </c>
      <c r="Q135">
        <v>52.0</v>
      </c>
      <c r="R135">
        <v>0.866666666666667</v>
      </c>
      <c r="S135">
        <v>0.00192592592592593</v>
      </c>
      <c r="T135" t="s">
        <v>646</v>
      </c>
    </row>
    <row r="136">
      <c r="A136" t="s">
        <v>144</v>
      </c>
      <c r="B136" t="s">
        <v>480</v>
      </c>
      <c r="C136" t="s">
        <v>482</v>
      </c>
      <c r="D136">
        <v>1.0</v>
      </c>
      <c r="E136" t="s">
        <v>483</v>
      </c>
      <c r="G136" t="s">
        <v>239</v>
      </c>
      <c r="H136" t="s">
        <v>280</v>
      </c>
      <c r="I136" t="s">
        <v>259</v>
      </c>
      <c r="J136" t="s">
        <v>243</v>
      </c>
      <c r="K136">
        <v>1.0</v>
      </c>
      <c r="L136" t="s">
        <v>244</v>
      </c>
      <c r="M136" t="s">
        <v>245</v>
      </c>
      <c r="N136" t="s">
        <v>245</v>
      </c>
      <c r="O136" t="s">
        <v>246</v>
      </c>
      <c r="P136">
        <v>100.0</v>
      </c>
      <c r="Q136">
        <v>52.0</v>
      </c>
      <c r="R136">
        <v>0.52</v>
      </c>
      <c r="S136">
        <v>0.002496</v>
      </c>
      <c r="T136" t="s">
        <v>646</v>
      </c>
    </row>
    <row r="137">
      <c r="A137" t="s">
        <v>144</v>
      </c>
      <c r="B137" t="s">
        <v>480</v>
      </c>
      <c r="C137" t="s">
        <v>482</v>
      </c>
      <c r="D137">
        <v>1.0</v>
      </c>
      <c r="E137" t="s">
        <v>484</v>
      </c>
      <c r="G137" t="s">
        <v>239</v>
      </c>
      <c r="H137" t="s">
        <v>280</v>
      </c>
      <c r="I137" t="s">
        <v>259</v>
      </c>
      <c r="J137" t="s">
        <v>243</v>
      </c>
      <c r="K137">
        <v>1.0</v>
      </c>
      <c r="L137" t="s">
        <v>244</v>
      </c>
      <c r="M137" t="s">
        <v>245</v>
      </c>
      <c r="N137" t="s">
        <v>245</v>
      </c>
      <c r="O137" t="s">
        <v>246</v>
      </c>
      <c r="P137">
        <v>100.0</v>
      </c>
      <c r="Q137">
        <v>36.0</v>
      </c>
      <c r="R137">
        <v>0.36</v>
      </c>
      <c r="S137">
        <v>0.002304</v>
      </c>
      <c r="T137" t="s">
        <v>646</v>
      </c>
    </row>
    <row r="138">
      <c r="A138" t="s">
        <v>144</v>
      </c>
      <c r="B138" t="s">
        <v>485</v>
      </c>
      <c r="C138" t="s">
        <v>487</v>
      </c>
      <c r="D138">
        <v>1.0</v>
      </c>
      <c r="E138" t="s">
        <v>488</v>
      </c>
      <c r="G138" t="s">
        <v>357</v>
      </c>
      <c r="H138" t="s">
        <v>280</v>
      </c>
      <c r="I138" t="s">
        <v>259</v>
      </c>
      <c r="J138" t="s">
        <v>243</v>
      </c>
      <c r="K138">
        <v>1.0</v>
      </c>
      <c r="L138" t="s">
        <v>244</v>
      </c>
      <c r="M138" t="s">
        <v>250</v>
      </c>
      <c r="N138" t="s">
        <v>245</v>
      </c>
      <c r="O138" t="s">
        <v>246</v>
      </c>
      <c r="P138">
        <v>115.0</v>
      </c>
      <c r="Q138">
        <v>60.0</v>
      </c>
      <c r="R138">
        <v>0.521739130434783</v>
      </c>
      <c r="S138">
        <v>0.00216980356702556</v>
      </c>
      <c r="T138" t="s">
        <v>646</v>
      </c>
    </row>
    <row r="139">
      <c r="A139" t="s">
        <v>144</v>
      </c>
      <c r="B139" t="s">
        <v>485</v>
      </c>
      <c r="C139" t="s">
        <v>487</v>
      </c>
      <c r="D139">
        <v>1.0</v>
      </c>
      <c r="E139" t="s">
        <v>489</v>
      </c>
      <c r="G139" t="s">
        <v>357</v>
      </c>
      <c r="H139" t="s">
        <v>280</v>
      </c>
      <c r="I139" t="s">
        <v>259</v>
      </c>
      <c r="J139" t="s">
        <v>243</v>
      </c>
      <c r="K139">
        <v>1.0</v>
      </c>
      <c r="L139" t="s">
        <v>244</v>
      </c>
      <c r="M139" t="s">
        <v>250</v>
      </c>
      <c r="N139" t="s">
        <v>245</v>
      </c>
      <c r="O139" t="s">
        <v>246</v>
      </c>
      <c r="P139">
        <v>115.0</v>
      </c>
      <c r="Q139">
        <v>14.0</v>
      </c>
      <c r="R139">
        <v>0.121739130434783</v>
      </c>
      <c r="S139">
        <v>9.29727952658831E-4</v>
      </c>
      <c r="T139" t="s">
        <v>646</v>
      </c>
    </row>
    <row r="140">
      <c r="A140" t="s">
        <v>144</v>
      </c>
      <c r="B140" t="s">
        <v>490</v>
      </c>
      <c r="C140" t="s">
        <v>492</v>
      </c>
      <c r="D140">
        <v>1.0</v>
      </c>
      <c r="E140" t="s">
        <v>493</v>
      </c>
      <c r="F140">
        <v>0.45</v>
      </c>
      <c r="G140" t="s">
        <v>239</v>
      </c>
      <c r="H140" t="s">
        <v>280</v>
      </c>
      <c r="I140" t="s">
        <v>259</v>
      </c>
      <c r="J140" t="s">
        <v>243</v>
      </c>
      <c r="K140">
        <v>1.0</v>
      </c>
      <c r="L140" t="s">
        <v>244</v>
      </c>
      <c r="M140" t="s">
        <v>250</v>
      </c>
      <c r="N140" t="s">
        <v>245</v>
      </c>
      <c r="O140" t="s">
        <v>246</v>
      </c>
      <c r="P140">
        <v>40.0</v>
      </c>
      <c r="Q140">
        <v>39.0</v>
      </c>
      <c r="R140">
        <v>0.975</v>
      </c>
      <c r="S140">
        <v>6.09375000000001E-4</v>
      </c>
      <c r="T140" t="s">
        <v>646</v>
      </c>
    </row>
    <row r="141">
      <c r="A141" t="s">
        <v>144</v>
      </c>
      <c r="B141" t="s">
        <v>490</v>
      </c>
      <c r="C141" t="s">
        <v>492</v>
      </c>
      <c r="D141">
        <v>1.0</v>
      </c>
      <c r="E141" t="s">
        <v>494</v>
      </c>
      <c r="F141">
        <v>0.44</v>
      </c>
      <c r="G141" t="s">
        <v>239</v>
      </c>
      <c r="H141" t="s">
        <v>280</v>
      </c>
      <c r="I141" t="s">
        <v>259</v>
      </c>
      <c r="J141" t="s">
        <v>243</v>
      </c>
      <c r="K141">
        <v>1.0</v>
      </c>
      <c r="L141" t="s">
        <v>244</v>
      </c>
      <c r="M141" t="s">
        <v>250</v>
      </c>
      <c r="N141" t="s">
        <v>245</v>
      </c>
      <c r="O141" t="s">
        <v>246</v>
      </c>
      <c r="P141">
        <v>40.0</v>
      </c>
      <c r="Q141">
        <v>37.0</v>
      </c>
      <c r="R141">
        <v>0.925</v>
      </c>
      <c r="S141">
        <v>0.001734375</v>
      </c>
      <c r="T141" t="s">
        <v>646</v>
      </c>
    </row>
    <row r="142">
      <c r="A142" t="s">
        <v>144</v>
      </c>
      <c r="B142" t="s">
        <v>490</v>
      </c>
      <c r="C142" t="s">
        <v>492</v>
      </c>
      <c r="D142">
        <v>1.0</v>
      </c>
      <c r="E142" t="s">
        <v>495</v>
      </c>
      <c r="F142">
        <v>0.41</v>
      </c>
      <c r="G142" t="s">
        <v>239</v>
      </c>
      <c r="H142" t="s">
        <v>280</v>
      </c>
      <c r="I142" t="s">
        <v>259</v>
      </c>
      <c r="J142" t="s">
        <v>243</v>
      </c>
      <c r="K142">
        <v>1.0</v>
      </c>
      <c r="L142" t="s">
        <v>244</v>
      </c>
      <c r="M142" t="s">
        <v>250</v>
      </c>
      <c r="N142" t="s">
        <v>245</v>
      </c>
      <c r="O142" t="s">
        <v>246</v>
      </c>
      <c r="P142">
        <v>40.0</v>
      </c>
      <c r="Q142">
        <v>16.0</v>
      </c>
      <c r="R142">
        <v>0.4</v>
      </c>
      <c r="S142">
        <v>0.006</v>
      </c>
      <c r="T142" t="s">
        <v>646</v>
      </c>
    </row>
    <row r="143">
      <c r="A143" t="s">
        <v>144</v>
      </c>
      <c r="B143" t="s">
        <v>490</v>
      </c>
      <c r="C143" t="s">
        <v>492</v>
      </c>
      <c r="D143">
        <v>1.0</v>
      </c>
      <c r="E143" t="s">
        <v>496</v>
      </c>
      <c r="F143">
        <v>0.47</v>
      </c>
      <c r="G143" t="s">
        <v>239</v>
      </c>
      <c r="H143" t="s">
        <v>280</v>
      </c>
      <c r="I143" t="s">
        <v>259</v>
      </c>
      <c r="J143" t="s">
        <v>243</v>
      </c>
      <c r="K143">
        <v>1.0</v>
      </c>
      <c r="L143" t="s">
        <v>244</v>
      </c>
      <c r="M143" t="s">
        <v>250</v>
      </c>
      <c r="N143" t="s">
        <v>245</v>
      </c>
      <c r="O143" t="s">
        <v>246</v>
      </c>
      <c r="P143">
        <v>40.0</v>
      </c>
      <c r="Q143">
        <v>19.0</v>
      </c>
      <c r="R143">
        <v>0.475</v>
      </c>
      <c r="S143">
        <v>0.006234375</v>
      </c>
      <c r="T143" t="s">
        <v>646</v>
      </c>
    </row>
    <row r="144">
      <c r="A144" t="s">
        <v>144</v>
      </c>
      <c r="B144" t="s">
        <v>497</v>
      </c>
      <c r="C144" t="s">
        <v>499</v>
      </c>
      <c r="D144">
        <v>1.0</v>
      </c>
      <c r="E144" t="s">
        <v>500</v>
      </c>
      <c r="G144" t="s">
        <v>357</v>
      </c>
      <c r="H144" t="s">
        <v>258</v>
      </c>
      <c r="I144" t="s">
        <v>259</v>
      </c>
      <c r="J144" t="s">
        <v>243</v>
      </c>
      <c r="K144">
        <v>1.0</v>
      </c>
      <c r="L144" t="s">
        <v>244</v>
      </c>
      <c r="M144" t="s">
        <v>250</v>
      </c>
      <c r="N144" t="s">
        <v>250</v>
      </c>
      <c r="O144" t="s">
        <v>246</v>
      </c>
      <c r="P144">
        <v>22.0</v>
      </c>
      <c r="Q144">
        <v>15.0</v>
      </c>
      <c r="R144">
        <v>0.681818181818182</v>
      </c>
      <c r="S144">
        <v>0.00986100676183321</v>
      </c>
      <c r="T144" t="s">
        <v>646</v>
      </c>
    </row>
    <row r="145">
      <c r="A145" t="s">
        <v>144</v>
      </c>
      <c r="B145" t="s">
        <v>497</v>
      </c>
      <c r="C145" t="s">
        <v>499</v>
      </c>
      <c r="D145">
        <v>1.0</v>
      </c>
      <c r="E145" t="s">
        <v>501</v>
      </c>
      <c r="G145" t="s">
        <v>357</v>
      </c>
      <c r="H145" t="s">
        <v>258</v>
      </c>
      <c r="I145" t="s">
        <v>259</v>
      </c>
      <c r="J145" t="s">
        <v>243</v>
      </c>
      <c r="K145">
        <v>1.0</v>
      </c>
      <c r="L145" t="s">
        <v>244</v>
      </c>
      <c r="M145" t="s">
        <v>250</v>
      </c>
      <c r="N145" t="s">
        <v>250</v>
      </c>
      <c r="O145" t="s">
        <v>246</v>
      </c>
      <c r="P145">
        <v>28.0</v>
      </c>
      <c r="Q145">
        <v>20.0</v>
      </c>
      <c r="R145">
        <v>0.714285714285714</v>
      </c>
      <c r="S145">
        <v>0.00728862973760933</v>
      </c>
      <c r="T145" t="s">
        <v>646</v>
      </c>
    </row>
    <row r="146">
      <c r="A146" t="s">
        <v>144</v>
      </c>
      <c r="B146" t="s">
        <v>497</v>
      </c>
      <c r="C146" t="s">
        <v>499</v>
      </c>
      <c r="D146">
        <v>1.0</v>
      </c>
      <c r="E146" t="s">
        <v>502</v>
      </c>
      <c r="G146" t="s">
        <v>357</v>
      </c>
      <c r="H146" t="s">
        <v>258</v>
      </c>
      <c r="I146" t="s">
        <v>259</v>
      </c>
      <c r="J146" t="s">
        <v>243</v>
      </c>
      <c r="K146">
        <v>1.0</v>
      </c>
      <c r="L146" t="s">
        <v>244</v>
      </c>
      <c r="M146" t="s">
        <v>250</v>
      </c>
      <c r="N146" t="s">
        <v>250</v>
      </c>
      <c r="O146" t="s">
        <v>246</v>
      </c>
      <c r="P146">
        <v>25.0</v>
      </c>
      <c r="Q146">
        <v>19.0</v>
      </c>
      <c r="R146">
        <v>0.76</v>
      </c>
      <c r="S146">
        <v>0.007296</v>
      </c>
      <c r="T146" t="s">
        <v>646</v>
      </c>
    </row>
    <row r="147">
      <c r="A147" t="s">
        <v>144</v>
      </c>
      <c r="B147" t="s">
        <v>503</v>
      </c>
      <c r="C147" t="s">
        <v>505</v>
      </c>
      <c r="D147">
        <v>5.0</v>
      </c>
      <c r="E147" t="s">
        <v>506</v>
      </c>
      <c r="G147" t="s">
        <v>507</v>
      </c>
      <c r="H147" t="s">
        <v>280</v>
      </c>
      <c r="I147" t="s">
        <v>259</v>
      </c>
      <c r="J147" t="s">
        <v>243</v>
      </c>
      <c r="K147">
        <v>1.0</v>
      </c>
      <c r="L147" t="s">
        <v>244</v>
      </c>
      <c r="M147" t="s">
        <v>250</v>
      </c>
      <c r="N147" t="s">
        <v>245</v>
      </c>
      <c r="O147" t="s">
        <v>246</v>
      </c>
      <c r="P147">
        <v>66.0</v>
      </c>
      <c r="Q147">
        <v>38.0</v>
      </c>
      <c r="R147">
        <v>0.575757575757576</v>
      </c>
      <c r="S147">
        <v>0.00370092105629296</v>
      </c>
      <c r="T147" t="s">
        <v>646</v>
      </c>
    </row>
    <row r="148">
      <c r="A148" t="s">
        <v>144</v>
      </c>
      <c r="B148" t="s">
        <v>503</v>
      </c>
      <c r="C148" t="s">
        <v>505</v>
      </c>
      <c r="D148">
        <v>5.0</v>
      </c>
      <c r="E148" t="s">
        <v>508</v>
      </c>
      <c r="G148" t="s">
        <v>507</v>
      </c>
      <c r="H148" t="s">
        <v>280</v>
      </c>
      <c r="I148" t="s">
        <v>259</v>
      </c>
      <c r="J148" t="s">
        <v>243</v>
      </c>
      <c r="K148">
        <v>1.0</v>
      </c>
      <c r="L148" t="s">
        <v>244</v>
      </c>
      <c r="M148" t="s">
        <v>250</v>
      </c>
      <c r="N148" t="s">
        <v>245</v>
      </c>
      <c r="O148" t="s">
        <v>246</v>
      </c>
      <c r="P148">
        <v>76.0</v>
      </c>
      <c r="Q148">
        <v>31.0</v>
      </c>
      <c r="R148">
        <v>0.407894736842105</v>
      </c>
      <c r="S148">
        <v>0.00317785026971862</v>
      </c>
      <c r="T148" t="s">
        <v>646</v>
      </c>
    </row>
    <row r="149">
      <c r="A149" t="s">
        <v>144</v>
      </c>
      <c r="B149" t="s">
        <v>509</v>
      </c>
      <c r="C149" t="s">
        <v>511</v>
      </c>
      <c r="D149">
        <v>1.0</v>
      </c>
      <c r="E149" t="s">
        <v>512</v>
      </c>
      <c r="G149" t="s">
        <v>357</v>
      </c>
      <c r="H149" t="s">
        <v>280</v>
      </c>
      <c r="I149" t="s">
        <v>259</v>
      </c>
      <c r="J149" t="s">
        <v>243</v>
      </c>
      <c r="K149">
        <v>1.0</v>
      </c>
      <c r="L149" t="s">
        <v>244</v>
      </c>
      <c r="M149" t="s">
        <v>250</v>
      </c>
      <c r="N149" t="s">
        <v>250</v>
      </c>
      <c r="O149" t="s">
        <v>246</v>
      </c>
      <c r="P149">
        <v>57.0</v>
      </c>
      <c r="Q149">
        <v>35.0</v>
      </c>
      <c r="R149">
        <v>0.614035087719298</v>
      </c>
      <c r="S149">
        <v>0.00415782453980442</v>
      </c>
      <c r="T149" t="s">
        <v>646</v>
      </c>
    </row>
    <row r="150">
      <c r="A150" t="s">
        <v>144</v>
      </c>
      <c r="B150" t="s">
        <v>509</v>
      </c>
      <c r="C150" t="s">
        <v>511</v>
      </c>
      <c r="D150">
        <v>1.0</v>
      </c>
      <c r="E150" t="s">
        <v>513</v>
      </c>
      <c r="G150" t="s">
        <v>357</v>
      </c>
      <c r="H150" t="s">
        <v>280</v>
      </c>
      <c r="I150" t="s">
        <v>259</v>
      </c>
      <c r="J150" t="s">
        <v>243</v>
      </c>
      <c r="K150">
        <v>1.0</v>
      </c>
      <c r="L150" t="s">
        <v>244</v>
      </c>
      <c r="M150" t="s">
        <v>250</v>
      </c>
      <c r="N150" t="s">
        <v>250</v>
      </c>
      <c r="O150" t="s">
        <v>246</v>
      </c>
      <c r="P150">
        <v>57.0</v>
      </c>
      <c r="Q150">
        <v>46.0</v>
      </c>
      <c r="R150">
        <v>0.807017543859649</v>
      </c>
      <c r="S150">
        <v>0.00273228469758576</v>
      </c>
      <c r="T150" t="s">
        <v>646</v>
      </c>
    </row>
    <row r="151">
      <c r="A151" t="s">
        <v>144</v>
      </c>
      <c r="B151" t="s">
        <v>509</v>
      </c>
      <c r="C151" t="s">
        <v>511</v>
      </c>
      <c r="D151">
        <v>2.0</v>
      </c>
      <c r="E151" t="s">
        <v>514</v>
      </c>
      <c r="G151" t="s">
        <v>357</v>
      </c>
      <c r="H151" t="s">
        <v>280</v>
      </c>
      <c r="I151" t="s">
        <v>259</v>
      </c>
      <c r="J151" t="s">
        <v>243</v>
      </c>
      <c r="K151">
        <v>1.0</v>
      </c>
      <c r="L151" t="s">
        <v>244</v>
      </c>
      <c r="M151" t="s">
        <v>250</v>
      </c>
      <c r="N151" t="s">
        <v>250</v>
      </c>
      <c r="O151" t="s">
        <v>246</v>
      </c>
      <c r="P151">
        <v>25.0</v>
      </c>
      <c r="Q151">
        <v>20.0</v>
      </c>
      <c r="R151">
        <v>0.8</v>
      </c>
      <c r="S151">
        <v>0.0064</v>
      </c>
      <c r="T151" t="s">
        <v>646</v>
      </c>
    </row>
    <row r="152">
      <c r="A152" t="s">
        <v>144</v>
      </c>
      <c r="B152" t="s">
        <v>509</v>
      </c>
      <c r="C152" t="s">
        <v>511</v>
      </c>
      <c r="D152">
        <v>2.0</v>
      </c>
      <c r="E152" t="s">
        <v>515</v>
      </c>
      <c r="G152" t="s">
        <v>357</v>
      </c>
      <c r="H152" t="s">
        <v>280</v>
      </c>
      <c r="I152" t="s">
        <v>259</v>
      </c>
      <c r="J152" t="s">
        <v>243</v>
      </c>
      <c r="K152">
        <v>1.0</v>
      </c>
      <c r="L152" t="s">
        <v>244</v>
      </c>
      <c r="M152" t="s">
        <v>250</v>
      </c>
      <c r="N152" t="s">
        <v>250</v>
      </c>
      <c r="O152" t="s">
        <v>246</v>
      </c>
      <c r="P152">
        <v>25.0</v>
      </c>
      <c r="Q152">
        <v>9.0</v>
      </c>
      <c r="R152">
        <v>0.36</v>
      </c>
      <c r="S152">
        <v>0.009216</v>
      </c>
      <c r="T152" t="s">
        <v>646</v>
      </c>
    </row>
    <row r="153">
      <c r="A153" t="s">
        <v>144</v>
      </c>
      <c r="B153" t="s">
        <v>509</v>
      </c>
      <c r="C153" t="s">
        <v>511</v>
      </c>
      <c r="D153">
        <v>2.0</v>
      </c>
      <c r="E153" t="s">
        <v>516</v>
      </c>
      <c r="G153" t="s">
        <v>357</v>
      </c>
      <c r="H153" t="s">
        <v>280</v>
      </c>
      <c r="I153" t="s">
        <v>259</v>
      </c>
      <c r="J153" t="s">
        <v>243</v>
      </c>
      <c r="K153">
        <v>1.0</v>
      </c>
      <c r="L153" t="s">
        <v>244</v>
      </c>
      <c r="M153" t="s">
        <v>250</v>
      </c>
      <c r="N153" t="s">
        <v>250</v>
      </c>
      <c r="O153" t="s">
        <v>246</v>
      </c>
      <c r="P153">
        <v>25.0</v>
      </c>
      <c r="Q153">
        <v>2.0</v>
      </c>
      <c r="R153">
        <v>0.08</v>
      </c>
      <c r="S153">
        <v>0.002944</v>
      </c>
      <c r="T153" t="s">
        <v>646</v>
      </c>
    </row>
    <row r="154">
      <c r="A154" t="s">
        <v>144</v>
      </c>
      <c r="B154" t="s">
        <v>517</v>
      </c>
      <c r="C154" t="s">
        <v>519</v>
      </c>
      <c r="D154">
        <v>5.0</v>
      </c>
      <c r="E154" t="s">
        <v>520</v>
      </c>
      <c r="F154">
        <v>0.34</v>
      </c>
      <c r="G154" t="s">
        <v>312</v>
      </c>
      <c r="H154" t="s">
        <v>280</v>
      </c>
      <c r="I154" t="s">
        <v>259</v>
      </c>
      <c r="J154" t="s">
        <v>243</v>
      </c>
      <c r="K154">
        <v>1.0</v>
      </c>
      <c r="L154" t="s">
        <v>244</v>
      </c>
      <c r="M154" t="s">
        <v>250</v>
      </c>
      <c r="N154" t="s">
        <v>245</v>
      </c>
      <c r="O154" t="s">
        <v>246</v>
      </c>
      <c r="P154">
        <v>116.0</v>
      </c>
      <c r="Q154">
        <v>77.0</v>
      </c>
      <c r="R154">
        <v>0.663793103448276</v>
      </c>
      <c r="S154">
        <v>0.00192389499364468</v>
      </c>
      <c r="T154" t="s">
        <v>646</v>
      </c>
    </row>
    <row r="155">
      <c r="A155" t="s">
        <v>144</v>
      </c>
      <c r="B155" t="s">
        <v>517</v>
      </c>
      <c r="C155" t="s">
        <v>519</v>
      </c>
      <c r="D155">
        <v>5.0</v>
      </c>
      <c r="E155" t="s">
        <v>521</v>
      </c>
      <c r="F155">
        <v>0.48</v>
      </c>
      <c r="G155" t="s">
        <v>312</v>
      </c>
      <c r="H155" t="s">
        <v>280</v>
      </c>
      <c r="I155" t="s">
        <v>259</v>
      </c>
      <c r="J155" t="s">
        <v>243</v>
      </c>
      <c r="K155">
        <v>1.0</v>
      </c>
      <c r="L155" t="s">
        <v>244</v>
      </c>
      <c r="M155" t="s">
        <v>250</v>
      </c>
      <c r="N155" t="s">
        <v>245</v>
      </c>
      <c r="O155" t="s">
        <v>246</v>
      </c>
      <c r="P155">
        <v>43.0</v>
      </c>
      <c r="Q155">
        <v>22.0</v>
      </c>
      <c r="R155">
        <v>0.511627906976744</v>
      </c>
      <c r="S155">
        <v>0.00581080911114745</v>
      </c>
      <c r="T155" t="s">
        <v>646</v>
      </c>
    </row>
    <row r="156">
      <c r="A156" t="s">
        <v>144</v>
      </c>
      <c r="B156" t="s">
        <v>517</v>
      </c>
      <c r="C156" t="s">
        <v>519</v>
      </c>
      <c r="D156">
        <v>5.0</v>
      </c>
      <c r="E156" t="s">
        <v>522</v>
      </c>
      <c r="F156">
        <v>0.46</v>
      </c>
      <c r="G156" t="s">
        <v>312</v>
      </c>
      <c r="H156" t="s">
        <v>280</v>
      </c>
      <c r="I156" t="s">
        <v>259</v>
      </c>
      <c r="J156" t="s">
        <v>243</v>
      </c>
      <c r="K156">
        <v>1.0</v>
      </c>
      <c r="L156" t="s">
        <v>244</v>
      </c>
      <c r="M156" t="s">
        <v>250</v>
      </c>
      <c r="N156" t="s">
        <v>245</v>
      </c>
      <c r="O156" t="s">
        <v>246</v>
      </c>
      <c r="P156">
        <v>53.0</v>
      </c>
      <c r="Q156">
        <v>29.0</v>
      </c>
      <c r="R156">
        <v>0.547169811320755</v>
      </c>
      <c r="S156">
        <v>0.00467500016792386</v>
      </c>
      <c r="T156" t="s">
        <v>646</v>
      </c>
    </row>
    <row r="157">
      <c r="A157" t="s">
        <v>144</v>
      </c>
      <c r="B157" t="s">
        <v>517</v>
      </c>
      <c r="C157" t="s">
        <v>519</v>
      </c>
      <c r="D157">
        <v>5.0</v>
      </c>
      <c r="E157" t="s">
        <v>523</v>
      </c>
      <c r="F157">
        <v>0.32</v>
      </c>
      <c r="G157" t="s">
        <v>312</v>
      </c>
      <c r="H157" t="s">
        <v>280</v>
      </c>
      <c r="I157" t="s">
        <v>259</v>
      </c>
      <c r="J157" t="s">
        <v>243</v>
      </c>
      <c r="K157">
        <v>1.0</v>
      </c>
      <c r="L157" t="s">
        <v>244</v>
      </c>
      <c r="M157" t="s">
        <v>250</v>
      </c>
      <c r="N157" t="s">
        <v>245</v>
      </c>
      <c r="O157" t="s">
        <v>246</v>
      </c>
      <c r="P157">
        <v>54.0</v>
      </c>
      <c r="Q157">
        <v>37.0</v>
      </c>
      <c r="R157">
        <v>0.685185185185185</v>
      </c>
      <c r="S157">
        <v>0.00399456383681349</v>
      </c>
      <c r="T157" t="s">
        <v>646</v>
      </c>
    </row>
    <row r="158">
      <c r="A158" t="s">
        <v>144</v>
      </c>
      <c r="B158" t="s">
        <v>517</v>
      </c>
      <c r="C158" t="s">
        <v>519</v>
      </c>
      <c r="D158">
        <v>5.0</v>
      </c>
      <c r="E158" t="s">
        <v>524</v>
      </c>
      <c r="F158">
        <v>0.49</v>
      </c>
      <c r="G158" t="s">
        <v>312</v>
      </c>
      <c r="H158" t="s">
        <v>280</v>
      </c>
      <c r="I158" t="s">
        <v>259</v>
      </c>
      <c r="J158" t="s">
        <v>243</v>
      </c>
      <c r="K158">
        <v>1.0</v>
      </c>
      <c r="L158" t="s">
        <v>244</v>
      </c>
      <c r="M158" t="s">
        <v>250</v>
      </c>
      <c r="N158" t="s">
        <v>245</v>
      </c>
      <c r="O158" t="s">
        <v>246</v>
      </c>
      <c r="P158">
        <v>60.0</v>
      </c>
      <c r="Q158">
        <v>30.0</v>
      </c>
      <c r="R158">
        <v>0.5</v>
      </c>
      <c r="S158">
        <v>0.00416666666666667</v>
      </c>
      <c r="T158" t="s">
        <v>646</v>
      </c>
    </row>
    <row r="159">
      <c r="A159" t="s">
        <v>144</v>
      </c>
      <c r="B159" t="s">
        <v>517</v>
      </c>
      <c r="C159" t="s">
        <v>519</v>
      </c>
      <c r="D159">
        <v>5.0</v>
      </c>
      <c r="E159" t="s">
        <v>525</v>
      </c>
      <c r="F159">
        <v>0.75</v>
      </c>
      <c r="G159" t="s">
        <v>312</v>
      </c>
      <c r="H159" t="s">
        <v>280</v>
      </c>
      <c r="I159" t="s">
        <v>259</v>
      </c>
      <c r="J159" t="s">
        <v>243</v>
      </c>
      <c r="K159">
        <v>1.0</v>
      </c>
      <c r="L159" t="s">
        <v>244</v>
      </c>
      <c r="M159" t="s">
        <v>250</v>
      </c>
      <c r="N159" t="s">
        <v>245</v>
      </c>
      <c r="O159" t="s">
        <v>246</v>
      </c>
      <c r="P159">
        <v>45.0</v>
      </c>
      <c r="Q159">
        <v>11.0</v>
      </c>
      <c r="R159">
        <v>0.244444444444444</v>
      </c>
      <c r="S159">
        <v>0.0041042524005487</v>
      </c>
      <c r="T159" t="s">
        <v>646</v>
      </c>
    </row>
    <row r="160">
      <c r="A160" t="s">
        <v>144</v>
      </c>
      <c r="B160" t="s">
        <v>517</v>
      </c>
      <c r="C160" t="s">
        <v>519</v>
      </c>
      <c r="D160">
        <v>5.0</v>
      </c>
      <c r="E160" t="s">
        <v>526</v>
      </c>
      <c r="F160">
        <v>0.28</v>
      </c>
      <c r="G160" t="s">
        <v>312</v>
      </c>
      <c r="H160" t="s">
        <v>280</v>
      </c>
      <c r="I160" t="s">
        <v>259</v>
      </c>
      <c r="J160" t="s">
        <v>243</v>
      </c>
      <c r="K160">
        <v>1.0</v>
      </c>
      <c r="L160" t="s">
        <v>244</v>
      </c>
      <c r="M160" t="s">
        <v>250</v>
      </c>
      <c r="N160" t="s">
        <v>245</v>
      </c>
      <c r="O160" t="s">
        <v>246</v>
      </c>
      <c r="P160">
        <v>73.0</v>
      </c>
      <c r="Q160">
        <v>53.0</v>
      </c>
      <c r="R160">
        <v>0.726027397260274</v>
      </c>
      <c r="S160">
        <v>0.0027248166532568</v>
      </c>
      <c r="T160" t="s">
        <v>646</v>
      </c>
    </row>
    <row r="161">
      <c r="A161" t="s">
        <v>144</v>
      </c>
      <c r="B161" t="s">
        <v>517</v>
      </c>
      <c r="C161" t="s">
        <v>519</v>
      </c>
      <c r="D161">
        <v>5.0</v>
      </c>
      <c r="E161" t="s">
        <v>527</v>
      </c>
      <c r="F161">
        <v>0.43</v>
      </c>
      <c r="G161" t="s">
        <v>312</v>
      </c>
      <c r="H161" t="s">
        <v>280</v>
      </c>
      <c r="I161" t="s">
        <v>259</v>
      </c>
      <c r="J161" t="s">
        <v>243</v>
      </c>
      <c r="K161">
        <v>1.0</v>
      </c>
      <c r="L161" t="s">
        <v>244</v>
      </c>
      <c r="M161" t="s">
        <v>250</v>
      </c>
      <c r="N161" t="s">
        <v>245</v>
      </c>
      <c r="O161" t="s">
        <v>246</v>
      </c>
      <c r="P161">
        <v>282.0</v>
      </c>
      <c r="Q161">
        <v>161.0</v>
      </c>
      <c r="R161">
        <v>0.570921985815603</v>
      </c>
      <c r="S161">
        <v>8.6868819832614E-4</v>
      </c>
      <c r="T161" t="s">
        <v>646</v>
      </c>
    </row>
    <row r="162">
      <c r="A162" t="s">
        <v>144</v>
      </c>
      <c r="B162" t="s">
        <v>528</v>
      </c>
      <c r="C162" t="s">
        <v>530</v>
      </c>
      <c r="D162">
        <v>1.0</v>
      </c>
      <c r="G162" t="s">
        <v>239</v>
      </c>
      <c r="H162" t="s">
        <v>258</v>
      </c>
      <c r="I162" t="s">
        <v>259</v>
      </c>
      <c r="J162" t="s">
        <v>243</v>
      </c>
      <c r="K162">
        <v>1.0</v>
      </c>
      <c r="L162" t="s">
        <v>531</v>
      </c>
      <c r="M162" t="s">
        <v>250</v>
      </c>
      <c r="N162" t="s">
        <v>245</v>
      </c>
      <c r="O162" t="s">
        <v>246</v>
      </c>
      <c r="P162">
        <v>224.0</v>
      </c>
      <c r="Q162">
        <v>148.0</v>
      </c>
      <c r="R162">
        <v>0.660714285714286</v>
      </c>
      <c r="S162">
        <v>0.00100076302842566</v>
      </c>
      <c r="T162" t="s">
        <v>646</v>
      </c>
    </row>
    <row r="163">
      <c r="A163" t="s">
        <v>144</v>
      </c>
      <c r="B163" t="s">
        <v>532</v>
      </c>
      <c r="C163" t="s">
        <v>534</v>
      </c>
      <c r="D163">
        <v>3.0</v>
      </c>
      <c r="G163" t="s">
        <v>312</v>
      </c>
      <c r="H163" t="s">
        <v>241</v>
      </c>
      <c r="I163" t="s">
        <v>380</v>
      </c>
      <c r="J163" t="s">
        <v>243</v>
      </c>
      <c r="K163">
        <v>1.0</v>
      </c>
      <c r="L163" t="s">
        <v>244</v>
      </c>
      <c r="M163" t="s">
        <v>250</v>
      </c>
      <c r="N163" t="s">
        <v>245</v>
      </c>
      <c r="O163" t="s">
        <v>246</v>
      </c>
      <c r="P163">
        <v>90.0</v>
      </c>
      <c r="Q163">
        <v>65.0</v>
      </c>
      <c r="R163">
        <v>0.722222222222222</v>
      </c>
      <c r="S163">
        <v>0.00222908093278464</v>
      </c>
      <c r="T163" t="s">
        <v>646</v>
      </c>
    </row>
    <row r="164">
      <c r="A164" t="s">
        <v>144</v>
      </c>
      <c r="B164" t="s">
        <v>535</v>
      </c>
      <c r="C164" t="s">
        <v>537</v>
      </c>
      <c r="D164">
        <v>1.0</v>
      </c>
      <c r="E164" t="s">
        <v>538</v>
      </c>
      <c r="G164" t="s">
        <v>357</v>
      </c>
      <c r="H164" t="s">
        <v>280</v>
      </c>
      <c r="I164" t="s">
        <v>259</v>
      </c>
      <c r="J164" t="s">
        <v>243</v>
      </c>
      <c r="K164">
        <v>1.0</v>
      </c>
      <c r="L164" t="s">
        <v>244</v>
      </c>
      <c r="M164" t="s">
        <v>250</v>
      </c>
      <c r="N164" t="s">
        <v>245</v>
      </c>
      <c r="O164" t="s">
        <v>246</v>
      </c>
      <c r="P164">
        <v>26.0</v>
      </c>
      <c r="Q164">
        <v>11.0</v>
      </c>
      <c r="R164">
        <v>0.423076923076923</v>
      </c>
      <c r="S164">
        <v>0.00938780154756486</v>
      </c>
      <c r="T164" t="s">
        <v>646</v>
      </c>
    </row>
    <row r="165">
      <c r="A165" t="s">
        <v>144</v>
      </c>
      <c r="B165" t="s">
        <v>535</v>
      </c>
      <c r="C165" t="s">
        <v>537</v>
      </c>
      <c r="D165">
        <v>1.0</v>
      </c>
      <c r="E165" t="s">
        <v>539</v>
      </c>
      <c r="G165" t="s">
        <v>312</v>
      </c>
      <c r="H165" t="s">
        <v>280</v>
      </c>
      <c r="I165" t="s">
        <v>259</v>
      </c>
      <c r="J165" t="s">
        <v>243</v>
      </c>
      <c r="K165">
        <v>1.0</v>
      </c>
      <c r="L165" t="s">
        <v>244</v>
      </c>
      <c r="M165" t="s">
        <v>250</v>
      </c>
      <c r="N165" t="s">
        <v>245</v>
      </c>
      <c r="O165" t="s">
        <v>246</v>
      </c>
      <c r="P165">
        <v>26.0</v>
      </c>
      <c r="Q165">
        <v>7.0</v>
      </c>
      <c r="R165">
        <v>0.269230769230769</v>
      </c>
      <c r="S165">
        <v>0.00756713700500683</v>
      </c>
      <c r="T165" t="s">
        <v>646</v>
      </c>
    </row>
    <row r="166">
      <c r="A166" t="s">
        <v>144</v>
      </c>
      <c r="B166" t="s">
        <v>540</v>
      </c>
      <c r="C166" t="s">
        <v>542</v>
      </c>
      <c r="D166">
        <v>1.0</v>
      </c>
      <c r="E166" t="s">
        <v>543</v>
      </c>
      <c r="G166" t="s">
        <v>357</v>
      </c>
      <c r="H166" t="s">
        <v>280</v>
      </c>
      <c r="I166" t="s">
        <v>259</v>
      </c>
      <c r="J166" t="s">
        <v>243</v>
      </c>
      <c r="K166">
        <v>1.0</v>
      </c>
      <c r="L166" t="s">
        <v>244</v>
      </c>
      <c r="M166" t="s">
        <v>250</v>
      </c>
      <c r="N166" t="s">
        <v>245</v>
      </c>
      <c r="O166" t="s">
        <v>246</v>
      </c>
      <c r="P166">
        <v>85.0</v>
      </c>
      <c r="Q166">
        <v>54.0</v>
      </c>
      <c r="R166">
        <v>0.635294117647059</v>
      </c>
      <c r="S166">
        <v>0.00272582943211887</v>
      </c>
      <c r="T166" t="s">
        <v>646</v>
      </c>
    </row>
    <row r="167">
      <c r="A167" t="s">
        <v>144</v>
      </c>
      <c r="B167" t="s">
        <v>540</v>
      </c>
      <c r="C167" t="s">
        <v>542</v>
      </c>
      <c r="D167">
        <v>1.0</v>
      </c>
      <c r="E167" t="s">
        <v>544</v>
      </c>
      <c r="G167" t="s">
        <v>357</v>
      </c>
      <c r="H167" t="s">
        <v>280</v>
      </c>
      <c r="I167" t="s">
        <v>259</v>
      </c>
      <c r="J167" t="s">
        <v>243</v>
      </c>
      <c r="K167">
        <v>1.0</v>
      </c>
      <c r="L167" t="s">
        <v>244</v>
      </c>
      <c r="M167" t="s">
        <v>250</v>
      </c>
      <c r="N167" t="s">
        <v>245</v>
      </c>
      <c r="O167" t="s">
        <v>246</v>
      </c>
      <c r="P167">
        <v>106.0</v>
      </c>
      <c r="Q167">
        <v>41.0</v>
      </c>
      <c r="R167">
        <v>0.386792452830189</v>
      </c>
      <c r="S167">
        <v>0.00223758538928108</v>
      </c>
      <c r="T167" t="s">
        <v>646</v>
      </c>
    </row>
    <row r="168">
      <c r="A168" t="s">
        <v>144</v>
      </c>
      <c r="B168" t="s">
        <v>545</v>
      </c>
      <c r="C168" t="s">
        <v>547</v>
      </c>
      <c r="D168">
        <v>1.0</v>
      </c>
      <c r="E168" t="s">
        <v>548</v>
      </c>
      <c r="F168">
        <v>0.71</v>
      </c>
      <c r="G168" t="s">
        <v>357</v>
      </c>
      <c r="H168" t="s">
        <v>280</v>
      </c>
      <c r="I168" t="s">
        <v>259</v>
      </c>
      <c r="J168" t="s">
        <v>243</v>
      </c>
      <c r="K168">
        <v>1.0</v>
      </c>
      <c r="L168" t="s">
        <v>244</v>
      </c>
      <c r="M168" t="s">
        <v>250</v>
      </c>
      <c r="N168" t="s">
        <v>245</v>
      </c>
      <c r="O168" t="s">
        <v>246</v>
      </c>
      <c r="P168">
        <v>100.0</v>
      </c>
      <c r="Q168">
        <v>71.0</v>
      </c>
      <c r="R168">
        <v>0.71</v>
      </c>
      <c r="S168">
        <v>0.002059</v>
      </c>
      <c r="T168" t="s">
        <v>646</v>
      </c>
    </row>
    <row r="169">
      <c r="A169" t="s">
        <v>144</v>
      </c>
      <c r="B169" t="s">
        <v>545</v>
      </c>
      <c r="C169" t="s">
        <v>547</v>
      </c>
      <c r="D169">
        <v>1.0</v>
      </c>
      <c r="E169" t="s">
        <v>549</v>
      </c>
      <c r="F169">
        <v>0.62</v>
      </c>
      <c r="G169" t="s">
        <v>357</v>
      </c>
      <c r="H169" t="s">
        <v>280</v>
      </c>
      <c r="I169" t="s">
        <v>259</v>
      </c>
      <c r="J169" t="s">
        <v>243</v>
      </c>
      <c r="K169">
        <v>1.0</v>
      </c>
      <c r="L169" t="s">
        <v>244</v>
      </c>
      <c r="M169" t="s">
        <v>250</v>
      </c>
      <c r="N169" t="s">
        <v>245</v>
      </c>
      <c r="O169" t="s">
        <v>246</v>
      </c>
      <c r="P169">
        <v>100.0</v>
      </c>
      <c r="Q169">
        <v>62.0</v>
      </c>
      <c r="R169">
        <v>0.62</v>
      </c>
      <c r="S169">
        <v>0.002356</v>
      </c>
      <c r="T169" t="s">
        <v>646</v>
      </c>
    </row>
    <row r="170">
      <c r="A170" t="s">
        <v>144</v>
      </c>
      <c r="B170" t="s">
        <v>545</v>
      </c>
      <c r="C170" t="s">
        <v>547</v>
      </c>
      <c r="D170">
        <v>1.0</v>
      </c>
      <c r="E170" t="s">
        <v>550</v>
      </c>
      <c r="F170">
        <v>0.88</v>
      </c>
      <c r="G170" t="s">
        <v>357</v>
      </c>
      <c r="H170" t="s">
        <v>280</v>
      </c>
      <c r="I170" t="s">
        <v>259</v>
      </c>
      <c r="J170" t="s">
        <v>243</v>
      </c>
      <c r="K170">
        <v>1.0</v>
      </c>
      <c r="L170" t="s">
        <v>244</v>
      </c>
      <c r="M170" t="s">
        <v>250</v>
      </c>
      <c r="N170" t="s">
        <v>245</v>
      </c>
      <c r="O170" t="s">
        <v>246</v>
      </c>
      <c r="P170">
        <v>100.0</v>
      </c>
      <c r="Q170">
        <v>88.0</v>
      </c>
      <c r="R170">
        <v>0.88</v>
      </c>
      <c r="S170">
        <v>0.001056</v>
      </c>
      <c r="T170" t="s">
        <v>646</v>
      </c>
    </row>
    <row r="171">
      <c r="A171" t="s">
        <v>144</v>
      </c>
      <c r="B171" t="s">
        <v>551</v>
      </c>
      <c r="C171" t="s">
        <v>553</v>
      </c>
      <c r="D171">
        <v>1.0</v>
      </c>
      <c r="E171" t="s">
        <v>554</v>
      </c>
      <c r="G171" t="s">
        <v>357</v>
      </c>
      <c r="H171" t="s">
        <v>258</v>
      </c>
      <c r="I171" t="s">
        <v>259</v>
      </c>
      <c r="J171" t="s">
        <v>243</v>
      </c>
      <c r="K171">
        <v>1.0</v>
      </c>
      <c r="L171" t="s">
        <v>244</v>
      </c>
      <c r="M171" t="s">
        <v>250</v>
      </c>
      <c r="N171" t="s">
        <v>245</v>
      </c>
      <c r="O171" t="s">
        <v>246</v>
      </c>
      <c r="P171">
        <v>30.0</v>
      </c>
      <c r="Q171">
        <v>12.0</v>
      </c>
      <c r="R171">
        <v>0.4</v>
      </c>
      <c r="S171">
        <v>0.008</v>
      </c>
      <c r="T171" t="s">
        <v>646</v>
      </c>
    </row>
    <row r="172">
      <c r="A172" t="s">
        <v>144</v>
      </c>
      <c r="B172" t="s">
        <v>551</v>
      </c>
      <c r="C172" t="s">
        <v>553</v>
      </c>
      <c r="D172">
        <v>1.0</v>
      </c>
      <c r="E172" t="s">
        <v>555</v>
      </c>
      <c r="G172" t="s">
        <v>357</v>
      </c>
      <c r="H172" t="s">
        <v>258</v>
      </c>
      <c r="I172" t="s">
        <v>259</v>
      </c>
      <c r="J172" t="s">
        <v>243</v>
      </c>
      <c r="K172">
        <v>1.0</v>
      </c>
      <c r="L172" t="s">
        <v>244</v>
      </c>
      <c r="M172" t="s">
        <v>250</v>
      </c>
      <c r="N172" t="s">
        <v>245</v>
      </c>
      <c r="O172" t="s">
        <v>246</v>
      </c>
      <c r="P172">
        <v>30.0</v>
      </c>
      <c r="Q172">
        <v>7.0</v>
      </c>
      <c r="R172">
        <v>0.233333333333333</v>
      </c>
      <c r="S172">
        <v>0.00596296296296296</v>
      </c>
      <c r="T172" t="s">
        <v>646</v>
      </c>
    </row>
    <row r="173">
      <c r="A173" t="s">
        <v>144</v>
      </c>
      <c r="B173" t="s">
        <v>556</v>
      </c>
      <c r="C173" t="s">
        <v>558</v>
      </c>
      <c r="D173">
        <v>1.0</v>
      </c>
      <c r="E173" t="s">
        <v>559</v>
      </c>
      <c r="F173">
        <v>0.72</v>
      </c>
      <c r="G173" t="s">
        <v>560</v>
      </c>
      <c r="H173" t="s">
        <v>258</v>
      </c>
      <c r="I173" t="s">
        <v>259</v>
      </c>
      <c r="J173" t="s">
        <v>243</v>
      </c>
      <c r="K173">
        <v>1.0</v>
      </c>
      <c r="L173" t="s">
        <v>244</v>
      </c>
      <c r="M173" t="s">
        <v>250</v>
      </c>
      <c r="N173" t="s">
        <v>245</v>
      </c>
      <c r="O173" t="s">
        <v>246</v>
      </c>
      <c r="P173">
        <v>23.0</v>
      </c>
      <c r="Q173">
        <v>16.0</v>
      </c>
      <c r="R173">
        <v>0.695652173913043</v>
      </c>
      <c r="S173">
        <v>0.00920522725404783</v>
      </c>
      <c r="T173" t="s">
        <v>646</v>
      </c>
    </row>
    <row r="174">
      <c r="A174" t="s">
        <v>144</v>
      </c>
      <c r="B174" t="s">
        <v>556</v>
      </c>
      <c r="C174" t="s">
        <v>558</v>
      </c>
      <c r="D174">
        <v>1.0</v>
      </c>
      <c r="E174" t="s">
        <v>561</v>
      </c>
      <c r="F174">
        <v>0.65</v>
      </c>
      <c r="G174" t="s">
        <v>560</v>
      </c>
      <c r="H174" t="s">
        <v>258</v>
      </c>
      <c r="I174" t="s">
        <v>259</v>
      </c>
      <c r="J174" t="s">
        <v>243</v>
      </c>
      <c r="K174">
        <v>1.0</v>
      </c>
      <c r="L174" t="s">
        <v>244</v>
      </c>
      <c r="M174" t="s">
        <v>250</v>
      </c>
      <c r="N174" t="s">
        <v>245</v>
      </c>
      <c r="O174" t="s">
        <v>246</v>
      </c>
      <c r="P174">
        <v>23.0</v>
      </c>
      <c r="Q174">
        <v>15.0</v>
      </c>
      <c r="R174">
        <v>0.652173913043478</v>
      </c>
      <c r="S174">
        <v>0.00986274348647982</v>
      </c>
      <c r="T174" t="s">
        <v>646</v>
      </c>
    </row>
    <row r="175">
      <c r="A175" t="s">
        <v>144</v>
      </c>
      <c r="B175" t="s">
        <v>556</v>
      </c>
      <c r="C175" t="s">
        <v>558</v>
      </c>
      <c r="D175">
        <v>1.0</v>
      </c>
      <c r="E175" t="s">
        <v>562</v>
      </c>
      <c r="F175">
        <v>0.88</v>
      </c>
      <c r="G175" t="s">
        <v>560</v>
      </c>
      <c r="H175" t="s">
        <v>258</v>
      </c>
      <c r="I175" t="s">
        <v>259</v>
      </c>
      <c r="J175" t="s">
        <v>243</v>
      </c>
      <c r="K175">
        <v>1.0</v>
      </c>
      <c r="L175" t="s">
        <v>244</v>
      </c>
      <c r="M175" t="s">
        <v>250</v>
      </c>
      <c r="N175" t="s">
        <v>245</v>
      </c>
      <c r="O175" t="s">
        <v>246</v>
      </c>
      <c r="P175">
        <v>41.0</v>
      </c>
      <c r="Q175">
        <v>36.0</v>
      </c>
      <c r="R175">
        <v>0.878048780487805</v>
      </c>
      <c r="S175">
        <v>0.00261168584321179</v>
      </c>
      <c r="T175" t="s">
        <v>646</v>
      </c>
    </row>
    <row r="176">
      <c r="A176" t="s">
        <v>144</v>
      </c>
      <c r="B176" t="s">
        <v>556</v>
      </c>
      <c r="C176" t="s">
        <v>558</v>
      </c>
      <c r="D176">
        <v>1.0</v>
      </c>
      <c r="E176" t="s">
        <v>563</v>
      </c>
      <c r="F176">
        <v>0.56</v>
      </c>
      <c r="G176" t="s">
        <v>560</v>
      </c>
      <c r="H176" t="s">
        <v>258</v>
      </c>
      <c r="I176" t="s">
        <v>259</v>
      </c>
      <c r="J176" t="s">
        <v>243</v>
      </c>
      <c r="K176">
        <v>1.0</v>
      </c>
      <c r="L176" t="s">
        <v>244</v>
      </c>
      <c r="M176" t="s">
        <v>250</v>
      </c>
      <c r="N176" t="s">
        <v>245</v>
      </c>
      <c r="O176" t="s">
        <v>246</v>
      </c>
      <c r="P176">
        <v>41.0</v>
      </c>
      <c r="Q176">
        <v>23.0</v>
      </c>
      <c r="R176">
        <v>0.560975609756098</v>
      </c>
      <c r="S176">
        <v>0.00600687743938712</v>
      </c>
      <c r="T176" t="s">
        <v>646</v>
      </c>
    </row>
    <row r="177">
      <c r="A177" t="s">
        <v>144</v>
      </c>
      <c r="B177" t="s">
        <v>564</v>
      </c>
      <c r="C177" t="s">
        <v>566</v>
      </c>
      <c r="D177">
        <v>1.0</v>
      </c>
      <c r="E177" t="s">
        <v>567</v>
      </c>
      <c r="G177" t="s">
        <v>507</v>
      </c>
      <c r="H177" t="s">
        <v>258</v>
      </c>
      <c r="I177" t="s">
        <v>259</v>
      </c>
      <c r="J177" t="s">
        <v>243</v>
      </c>
      <c r="K177">
        <v>1.0</v>
      </c>
      <c r="L177" t="s">
        <v>244</v>
      </c>
      <c r="M177" t="s">
        <v>250</v>
      </c>
      <c r="N177" t="s">
        <v>245</v>
      </c>
      <c r="O177" t="s">
        <v>246</v>
      </c>
      <c r="P177">
        <v>22.0</v>
      </c>
      <c r="Q177">
        <v>19.0</v>
      </c>
      <c r="R177">
        <v>0.863636363636364</v>
      </c>
      <c r="S177">
        <v>0.00535311795642374</v>
      </c>
      <c r="T177" t="s">
        <v>646</v>
      </c>
    </row>
    <row r="178">
      <c r="A178" t="s">
        <v>144</v>
      </c>
      <c r="B178" t="s">
        <v>564</v>
      </c>
      <c r="C178" t="s">
        <v>566</v>
      </c>
      <c r="D178">
        <v>1.0</v>
      </c>
      <c r="E178" t="s">
        <v>253</v>
      </c>
      <c r="G178" t="s">
        <v>507</v>
      </c>
      <c r="H178" t="s">
        <v>258</v>
      </c>
      <c r="I178" t="s">
        <v>259</v>
      </c>
      <c r="J178" t="s">
        <v>243</v>
      </c>
      <c r="K178">
        <v>1.0</v>
      </c>
      <c r="L178" t="s">
        <v>244</v>
      </c>
      <c r="M178" t="s">
        <v>250</v>
      </c>
      <c r="N178" t="s">
        <v>245</v>
      </c>
      <c r="O178" t="s">
        <v>246</v>
      </c>
      <c r="P178">
        <v>45.0</v>
      </c>
      <c r="Q178">
        <v>43.0</v>
      </c>
      <c r="R178">
        <v>0.955555555555556</v>
      </c>
      <c r="S178">
        <v>9.43758573388202E-4</v>
      </c>
      <c r="T178" t="s">
        <v>646</v>
      </c>
    </row>
    <row r="179">
      <c r="A179" t="s">
        <v>144</v>
      </c>
      <c r="B179" t="s">
        <v>568</v>
      </c>
      <c r="C179" t="s">
        <v>570</v>
      </c>
      <c r="D179">
        <v>4.0</v>
      </c>
      <c r="G179" t="s">
        <v>239</v>
      </c>
      <c r="H179" t="s">
        <v>258</v>
      </c>
      <c r="I179" t="s">
        <v>259</v>
      </c>
      <c r="J179" t="s">
        <v>243</v>
      </c>
      <c r="K179">
        <v>1.0</v>
      </c>
      <c r="L179" t="s">
        <v>571</v>
      </c>
      <c r="M179" t="s">
        <v>245</v>
      </c>
      <c r="N179" t="s">
        <v>250</v>
      </c>
      <c r="O179" t="s">
        <v>246</v>
      </c>
      <c r="P179">
        <v>200.0</v>
      </c>
      <c r="Q179">
        <v>137.0</v>
      </c>
      <c r="R179">
        <v>0.685</v>
      </c>
      <c r="S179">
        <v>0.001078875</v>
      </c>
      <c r="T179" t="s">
        <v>646</v>
      </c>
    </row>
    <row r="180">
      <c r="A180" t="s">
        <v>144</v>
      </c>
      <c r="B180" t="s">
        <v>572</v>
      </c>
      <c r="C180" t="s">
        <v>574</v>
      </c>
      <c r="E180" t="s">
        <v>575</v>
      </c>
      <c r="G180" t="s">
        <v>357</v>
      </c>
      <c r="H180" t="s">
        <v>258</v>
      </c>
      <c r="I180" t="s">
        <v>259</v>
      </c>
      <c r="J180" t="s">
        <v>243</v>
      </c>
      <c r="K180">
        <v>1.0</v>
      </c>
      <c r="L180" t="s">
        <v>244</v>
      </c>
      <c r="M180" t="s">
        <v>250</v>
      </c>
      <c r="N180" t="s">
        <v>245</v>
      </c>
      <c r="O180" t="s">
        <v>246</v>
      </c>
      <c r="P180">
        <v>33.0</v>
      </c>
      <c r="Q180">
        <v>29.0</v>
      </c>
      <c r="R180">
        <v>0.878787878787879</v>
      </c>
      <c r="S180">
        <v>0.00322787099646604</v>
      </c>
      <c r="T180" t="s">
        <v>646</v>
      </c>
    </row>
    <row r="181">
      <c r="A181" t="s">
        <v>144</v>
      </c>
      <c r="B181" t="s">
        <v>572</v>
      </c>
      <c r="C181" t="s">
        <v>574</v>
      </c>
      <c r="E181" t="s">
        <v>576</v>
      </c>
      <c r="G181" t="s">
        <v>357</v>
      </c>
      <c r="H181" t="s">
        <v>258</v>
      </c>
      <c r="I181" t="s">
        <v>259</v>
      </c>
      <c r="J181" t="s">
        <v>243</v>
      </c>
      <c r="K181">
        <v>1.0</v>
      </c>
      <c r="L181" t="s">
        <v>244</v>
      </c>
      <c r="M181" t="s">
        <v>250</v>
      </c>
      <c r="N181" t="s">
        <v>245</v>
      </c>
      <c r="O181" t="s">
        <v>246</v>
      </c>
      <c r="P181">
        <v>32.0</v>
      </c>
      <c r="Q181">
        <v>18.0</v>
      </c>
      <c r="R181">
        <v>0.5625</v>
      </c>
      <c r="S181">
        <v>0.0076904296875</v>
      </c>
      <c r="T181" t="s">
        <v>646</v>
      </c>
    </row>
    <row r="182">
      <c r="A182" t="s">
        <v>144</v>
      </c>
      <c r="B182" t="s">
        <v>572</v>
      </c>
      <c r="C182" t="s">
        <v>574</v>
      </c>
      <c r="E182" t="s">
        <v>577</v>
      </c>
      <c r="G182" t="s">
        <v>357</v>
      </c>
      <c r="H182" t="s">
        <v>258</v>
      </c>
      <c r="I182" t="s">
        <v>259</v>
      </c>
      <c r="J182" t="s">
        <v>243</v>
      </c>
      <c r="K182">
        <v>1.0</v>
      </c>
      <c r="L182" t="s">
        <v>244</v>
      </c>
      <c r="M182" t="s">
        <v>250</v>
      </c>
      <c r="N182" t="s">
        <v>245</v>
      </c>
      <c r="O182" t="s">
        <v>246</v>
      </c>
      <c r="P182">
        <v>35.0</v>
      </c>
      <c r="Q182">
        <v>20.0</v>
      </c>
      <c r="R182">
        <v>0.571428571428571</v>
      </c>
      <c r="S182">
        <v>0.00699708454810496</v>
      </c>
      <c r="T182" t="s">
        <v>646</v>
      </c>
    </row>
    <row r="183">
      <c r="A183" t="s">
        <v>144</v>
      </c>
      <c r="B183" t="s">
        <v>578</v>
      </c>
      <c r="C183" t="s">
        <v>580</v>
      </c>
      <c r="D183">
        <v>1.0</v>
      </c>
      <c r="E183" t="s">
        <v>581</v>
      </c>
      <c r="G183" t="s">
        <v>312</v>
      </c>
      <c r="H183" t="s">
        <v>241</v>
      </c>
      <c r="I183" t="s">
        <v>242</v>
      </c>
      <c r="J183" t="s">
        <v>243</v>
      </c>
      <c r="K183">
        <v>1.0</v>
      </c>
      <c r="L183" t="s">
        <v>582</v>
      </c>
      <c r="M183" t="s">
        <v>250</v>
      </c>
      <c r="N183" t="s">
        <v>250</v>
      </c>
      <c r="O183" t="s">
        <v>246</v>
      </c>
      <c r="P183">
        <v>189.0</v>
      </c>
      <c r="Q183">
        <v>153.0</v>
      </c>
      <c r="R183">
        <v>0.80952380952381</v>
      </c>
      <c r="S183">
        <v>8.15846620835283E-4</v>
      </c>
      <c r="T183" t="s">
        <v>646</v>
      </c>
    </row>
    <row r="184">
      <c r="A184" t="s">
        <v>144</v>
      </c>
      <c r="B184" t="s">
        <v>578</v>
      </c>
      <c r="C184" t="s">
        <v>580</v>
      </c>
      <c r="D184">
        <v>1.0</v>
      </c>
      <c r="E184" t="s">
        <v>583</v>
      </c>
      <c r="G184" t="s">
        <v>312</v>
      </c>
      <c r="H184" t="s">
        <v>241</v>
      </c>
      <c r="I184" t="s">
        <v>242</v>
      </c>
      <c r="J184" t="s">
        <v>243</v>
      </c>
      <c r="K184">
        <v>1.0</v>
      </c>
      <c r="L184" t="s">
        <v>582</v>
      </c>
      <c r="M184" t="s">
        <v>250</v>
      </c>
      <c r="N184" t="s">
        <v>245</v>
      </c>
      <c r="O184" t="s">
        <v>246</v>
      </c>
      <c r="P184">
        <v>189.0</v>
      </c>
      <c r="Q184">
        <v>161.0</v>
      </c>
      <c r="R184">
        <v>0.851851851851852</v>
      </c>
      <c r="S184">
        <v>6.67726319303823E-4</v>
      </c>
      <c r="T184" t="s">
        <v>646</v>
      </c>
    </row>
    <row r="185">
      <c r="A185" t="s">
        <v>144</v>
      </c>
      <c r="B185" t="s">
        <v>584</v>
      </c>
      <c r="C185" t="s">
        <v>586</v>
      </c>
      <c r="D185">
        <v>1.0</v>
      </c>
      <c r="E185" t="s">
        <v>587</v>
      </c>
      <c r="G185" t="s">
        <v>357</v>
      </c>
      <c r="H185" t="s">
        <v>241</v>
      </c>
      <c r="I185" t="s">
        <v>242</v>
      </c>
      <c r="J185" t="s">
        <v>243</v>
      </c>
      <c r="K185">
        <v>1.0</v>
      </c>
      <c r="L185" t="s">
        <v>244</v>
      </c>
      <c r="M185" t="s">
        <v>250</v>
      </c>
      <c r="N185" t="s">
        <v>250</v>
      </c>
      <c r="O185" t="s">
        <v>246</v>
      </c>
      <c r="P185">
        <v>33.0</v>
      </c>
      <c r="Q185">
        <v>16.0</v>
      </c>
      <c r="R185">
        <v>0.484848484848485</v>
      </c>
      <c r="S185">
        <v>0.00756880095723071</v>
      </c>
      <c r="T185" t="s">
        <v>646</v>
      </c>
    </row>
    <row r="186">
      <c r="A186" t="s">
        <v>144</v>
      </c>
      <c r="B186" t="s">
        <v>584</v>
      </c>
      <c r="C186" t="s">
        <v>586</v>
      </c>
      <c r="D186">
        <v>1.0</v>
      </c>
      <c r="E186" t="s">
        <v>588</v>
      </c>
      <c r="G186" t="s">
        <v>357</v>
      </c>
      <c r="H186" t="s">
        <v>241</v>
      </c>
      <c r="I186" t="s">
        <v>242</v>
      </c>
      <c r="J186" t="s">
        <v>243</v>
      </c>
      <c r="K186">
        <v>1.0</v>
      </c>
      <c r="L186" t="s">
        <v>244</v>
      </c>
      <c r="M186" t="s">
        <v>250</v>
      </c>
      <c r="N186" t="s">
        <v>250</v>
      </c>
      <c r="O186" t="s">
        <v>246</v>
      </c>
      <c r="P186">
        <v>33.0</v>
      </c>
      <c r="Q186">
        <v>20.0</v>
      </c>
      <c r="R186">
        <v>0.606060606060606</v>
      </c>
      <c r="S186">
        <v>0.00723488326794112</v>
      </c>
      <c r="T186" t="s">
        <v>646</v>
      </c>
    </row>
    <row r="187">
      <c r="A187" t="s">
        <v>144</v>
      </c>
      <c r="B187" t="s">
        <v>584</v>
      </c>
      <c r="C187" t="s">
        <v>586</v>
      </c>
      <c r="D187">
        <v>1.0</v>
      </c>
      <c r="E187" t="s">
        <v>589</v>
      </c>
      <c r="G187" t="s">
        <v>357</v>
      </c>
      <c r="H187" t="s">
        <v>241</v>
      </c>
      <c r="I187" t="s">
        <v>242</v>
      </c>
      <c r="J187" t="s">
        <v>243</v>
      </c>
      <c r="K187">
        <v>1.0</v>
      </c>
      <c r="L187" t="s">
        <v>244</v>
      </c>
      <c r="M187" t="s">
        <v>250</v>
      </c>
      <c r="N187" t="s">
        <v>250</v>
      </c>
      <c r="O187" t="s">
        <v>246</v>
      </c>
      <c r="P187">
        <v>33.0</v>
      </c>
      <c r="Q187">
        <v>22.0</v>
      </c>
      <c r="R187">
        <v>0.666666666666667</v>
      </c>
      <c r="S187">
        <v>0.00673400673400673</v>
      </c>
      <c r="T187" t="s">
        <v>646</v>
      </c>
    </row>
    <row r="188">
      <c r="A188" t="s">
        <v>144</v>
      </c>
      <c r="B188" t="s">
        <v>590</v>
      </c>
      <c r="C188" t="s">
        <v>592</v>
      </c>
      <c r="D188">
        <v>1.0</v>
      </c>
      <c r="G188" t="s">
        <v>239</v>
      </c>
      <c r="H188" t="s">
        <v>241</v>
      </c>
      <c r="I188" t="s">
        <v>242</v>
      </c>
      <c r="J188" t="s">
        <v>243</v>
      </c>
      <c r="K188">
        <v>1.0</v>
      </c>
      <c r="L188" t="s">
        <v>424</v>
      </c>
      <c r="M188" t="s">
        <v>250</v>
      </c>
      <c r="N188" t="s">
        <v>245</v>
      </c>
      <c r="O188" t="s">
        <v>246</v>
      </c>
      <c r="P188">
        <v>70.0</v>
      </c>
      <c r="Q188">
        <v>47.0</v>
      </c>
      <c r="R188">
        <v>0.671428571428571</v>
      </c>
      <c r="S188">
        <v>0.00315160349854227</v>
      </c>
      <c r="T188" t="s">
        <v>646</v>
      </c>
    </row>
    <row r="189">
      <c r="A189" t="s">
        <v>144</v>
      </c>
      <c r="B189" t="s">
        <v>593</v>
      </c>
      <c r="C189" t="s">
        <v>595</v>
      </c>
      <c r="D189">
        <v>1.0</v>
      </c>
      <c r="E189" t="s">
        <v>411</v>
      </c>
      <c r="G189" t="s">
        <v>312</v>
      </c>
      <c r="H189" t="s">
        <v>241</v>
      </c>
      <c r="I189" t="s">
        <v>380</v>
      </c>
      <c r="J189" t="s">
        <v>243</v>
      </c>
      <c r="K189">
        <v>1.0</v>
      </c>
      <c r="L189" t="s">
        <v>336</v>
      </c>
      <c r="M189" t="s">
        <v>250</v>
      </c>
      <c r="N189" t="s">
        <v>245</v>
      </c>
      <c r="O189" t="s">
        <v>246</v>
      </c>
      <c r="P189">
        <v>1250.0</v>
      </c>
      <c r="Q189">
        <v>783.0</v>
      </c>
      <c r="R189">
        <v>0.6264</v>
      </c>
      <c r="S189">
        <v>1.87218432E-4</v>
      </c>
      <c r="T189" t="s">
        <v>646</v>
      </c>
    </row>
    <row r="190">
      <c r="A190" t="s">
        <v>144</v>
      </c>
      <c r="B190" t="s">
        <v>593</v>
      </c>
      <c r="C190" t="s">
        <v>595</v>
      </c>
      <c r="D190">
        <v>1.0</v>
      </c>
      <c r="E190" t="s">
        <v>409</v>
      </c>
      <c r="G190" t="s">
        <v>312</v>
      </c>
      <c r="H190" t="s">
        <v>241</v>
      </c>
      <c r="I190" t="s">
        <v>380</v>
      </c>
      <c r="J190" t="s">
        <v>243</v>
      </c>
      <c r="K190">
        <v>1.0</v>
      </c>
      <c r="L190" t="s">
        <v>336</v>
      </c>
      <c r="M190" t="s">
        <v>250</v>
      </c>
      <c r="N190" t="s">
        <v>245</v>
      </c>
      <c r="O190" t="s">
        <v>246</v>
      </c>
      <c r="P190">
        <v>1250.0</v>
      </c>
      <c r="Q190">
        <v>479.0</v>
      </c>
      <c r="R190">
        <v>0.3832</v>
      </c>
      <c r="S190">
        <v>1.89086208E-4</v>
      </c>
      <c r="T190" t="s">
        <v>646</v>
      </c>
    </row>
    <row r="191">
      <c r="A191" t="s">
        <v>144</v>
      </c>
      <c r="B191" t="s">
        <v>596</v>
      </c>
      <c r="C191" t="s">
        <v>598</v>
      </c>
      <c r="D191">
        <v>1.0</v>
      </c>
      <c r="E191" t="s">
        <v>549</v>
      </c>
      <c r="G191" t="s">
        <v>312</v>
      </c>
      <c r="H191" t="s">
        <v>241</v>
      </c>
      <c r="I191" t="s">
        <v>380</v>
      </c>
      <c r="J191" t="s">
        <v>243</v>
      </c>
      <c r="K191">
        <v>1.0</v>
      </c>
      <c r="L191" t="s">
        <v>244</v>
      </c>
      <c r="M191" t="s">
        <v>250</v>
      </c>
      <c r="N191" t="s">
        <v>245</v>
      </c>
      <c r="O191" t="s">
        <v>246</v>
      </c>
      <c r="P191">
        <v>53.0</v>
      </c>
      <c r="Q191">
        <v>21.0</v>
      </c>
      <c r="R191">
        <v>0.39622641509434</v>
      </c>
      <c r="S191">
        <v>0.00451379326558166</v>
      </c>
      <c r="T191" t="s">
        <v>646</v>
      </c>
    </row>
    <row r="192">
      <c r="A192" t="s">
        <v>144</v>
      </c>
      <c r="B192" t="s">
        <v>596</v>
      </c>
      <c r="C192" t="s">
        <v>598</v>
      </c>
      <c r="E192" t="s">
        <v>599</v>
      </c>
      <c r="G192" t="s">
        <v>312</v>
      </c>
      <c r="H192" t="s">
        <v>241</v>
      </c>
      <c r="I192" t="s">
        <v>380</v>
      </c>
      <c r="J192" t="s">
        <v>243</v>
      </c>
      <c r="K192">
        <v>1.0</v>
      </c>
      <c r="L192" t="s">
        <v>244</v>
      </c>
      <c r="M192" t="s">
        <v>250</v>
      </c>
      <c r="N192" t="s">
        <v>250</v>
      </c>
      <c r="O192" t="s">
        <v>246</v>
      </c>
      <c r="P192">
        <v>35.0</v>
      </c>
      <c r="Q192">
        <v>15.0</v>
      </c>
      <c r="R192">
        <v>0.428571428571429</v>
      </c>
      <c r="S192">
        <v>0.00699708454810496</v>
      </c>
      <c r="T192" t="s">
        <v>646</v>
      </c>
    </row>
    <row r="193">
      <c r="A193" t="s">
        <v>144</v>
      </c>
      <c r="B193" t="s">
        <v>596</v>
      </c>
      <c r="C193" t="s">
        <v>598</v>
      </c>
      <c r="E193" t="s">
        <v>600</v>
      </c>
      <c r="G193" t="s">
        <v>312</v>
      </c>
      <c r="H193" t="s">
        <v>241</v>
      </c>
      <c r="I193" t="s">
        <v>380</v>
      </c>
      <c r="J193" t="s">
        <v>243</v>
      </c>
      <c r="K193">
        <v>1.0</v>
      </c>
      <c r="L193" t="s">
        <v>244</v>
      </c>
      <c r="M193" t="s">
        <v>250</v>
      </c>
      <c r="N193" t="s">
        <v>250</v>
      </c>
      <c r="O193" t="s">
        <v>246</v>
      </c>
      <c r="P193">
        <v>50.0</v>
      </c>
      <c r="Q193">
        <v>15.0</v>
      </c>
      <c r="R193">
        <v>0.3</v>
      </c>
      <c r="S193">
        <v>0.0042</v>
      </c>
      <c r="T193" t="s">
        <v>646</v>
      </c>
    </row>
    <row r="194">
      <c r="A194" t="s">
        <v>144</v>
      </c>
      <c r="B194" t="s">
        <v>601</v>
      </c>
      <c r="C194" t="s">
        <v>603</v>
      </c>
      <c r="D194">
        <v>1.0</v>
      </c>
      <c r="G194" t="s">
        <v>239</v>
      </c>
      <c r="H194" t="s">
        <v>258</v>
      </c>
      <c r="I194" t="s">
        <v>259</v>
      </c>
      <c r="J194" t="s">
        <v>243</v>
      </c>
      <c r="K194">
        <v>1.0</v>
      </c>
      <c r="L194" t="s">
        <v>336</v>
      </c>
      <c r="M194" t="s">
        <v>250</v>
      </c>
      <c r="N194" t="s">
        <v>245</v>
      </c>
      <c r="O194" t="s">
        <v>246</v>
      </c>
      <c r="P194">
        <v>40.0</v>
      </c>
      <c r="Q194">
        <v>33.0</v>
      </c>
      <c r="R194">
        <v>0.825</v>
      </c>
      <c r="S194">
        <v>0.003609375</v>
      </c>
      <c r="T194" t="s">
        <v>646</v>
      </c>
    </row>
    <row r="195">
      <c r="A195" t="s">
        <v>144</v>
      </c>
      <c r="B195" t="s">
        <v>604</v>
      </c>
      <c r="C195" t="s">
        <v>606</v>
      </c>
      <c r="D195">
        <v>1.0</v>
      </c>
      <c r="E195" t="s">
        <v>20</v>
      </c>
      <c r="G195" t="s">
        <v>239</v>
      </c>
      <c r="H195" t="s">
        <v>258</v>
      </c>
      <c r="I195" t="s">
        <v>259</v>
      </c>
      <c r="J195" t="s">
        <v>243</v>
      </c>
      <c r="K195">
        <v>1.0</v>
      </c>
      <c r="L195" t="s">
        <v>607</v>
      </c>
      <c r="M195" t="s">
        <v>250</v>
      </c>
      <c r="N195" t="s">
        <v>245</v>
      </c>
      <c r="O195" t="s">
        <v>295</v>
      </c>
      <c r="P195">
        <v>132.0</v>
      </c>
      <c r="Q195">
        <v>102.0</v>
      </c>
      <c r="R195">
        <v>0.772727272727273</v>
      </c>
      <c r="S195">
        <v>0.00133045329326321</v>
      </c>
      <c r="T195" t="s">
        <v>646</v>
      </c>
    </row>
    <row r="196">
      <c r="A196" t="s">
        <v>144</v>
      </c>
      <c r="B196" t="s">
        <v>604</v>
      </c>
      <c r="C196" t="s">
        <v>606</v>
      </c>
      <c r="D196">
        <v>1.0</v>
      </c>
      <c r="E196" t="s">
        <v>608</v>
      </c>
      <c r="G196" t="s">
        <v>239</v>
      </c>
      <c r="H196" t="s">
        <v>258</v>
      </c>
      <c r="I196" t="s">
        <v>259</v>
      </c>
      <c r="J196" t="s">
        <v>243</v>
      </c>
      <c r="K196">
        <v>1.0</v>
      </c>
      <c r="L196" t="s">
        <v>607</v>
      </c>
      <c r="M196" t="s">
        <v>250</v>
      </c>
      <c r="N196" t="s">
        <v>250</v>
      </c>
      <c r="O196" t="s">
        <v>295</v>
      </c>
      <c r="P196">
        <v>132.0</v>
      </c>
      <c r="Q196">
        <v>43.0</v>
      </c>
      <c r="R196">
        <v>0.325757575757576</v>
      </c>
      <c r="S196">
        <v>0.00166393619389487</v>
      </c>
      <c r="T196" t="s">
        <v>646</v>
      </c>
    </row>
    <row r="197">
      <c r="A197" t="s">
        <v>144</v>
      </c>
      <c r="B197" t="s">
        <v>604</v>
      </c>
      <c r="C197" t="s">
        <v>606</v>
      </c>
      <c r="D197">
        <v>1.0</v>
      </c>
      <c r="E197" t="s">
        <v>609</v>
      </c>
      <c r="G197" t="s">
        <v>239</v>
      </c>
      <c r="H197" t="s">
        <v>258</v>
      </c>
      <c r="I197" t="s">
        <v>259</v>
      </c>
      <c r="J197" t="s">
        <v>243</v>
      </c>
      <c r="K197">
        <v>1.0</v>
      </c>
      <c r="L197" t="s">
        <v>607</v>
      </c>
      <c r="M197" t="s">
        <v>250</v>
      </c>
      <c r="N197" t="s">
        <v>250</v>
      </c>
      <c r="O197" t="s">
        <v>295</v>
      </c>
      <c r="P197">
        <v>132.0</v>
      </c>
      <c r="Q197">
        <v>70.0</v>
      </c>
      <c r="R197">
        <v>0.53030303030303</v>
      </c>
      <c r="S197">
        <v>0.00188698277541253</v>
      </c>
      <c r="T197" t="s">
        <v>646</v>
      </c>
    </row>
    <row r="198">
      <c r="A198" t="s">
        <v>144</v>
      </c>
      <c r="B198" t="s">
        <v>604</v>
      </c>
      <c r="C198" t="s">
        <v>606</v>
      </c>
      <c r="D198">
        <v>1.0</v>
      </c>
      <c r="E198" t="s">
        <v>610</v>
      </c>
      <c r="G198" t="s">
        <v>239</v>
      </c>
      <c r="H198" t="s">
        <v>258</v>
      </c>
      <c r="I198" t="s">
        <v>259</v>
      </c>
      <c r="J198" t="s">
        <v>243</v>
      </c>
      <c r="K198">
        <v>1.0</v>
      </c>
      <c r="L198" t="s">
        <v>607</v>
      </c>
      <c r="M198" t="s">
        <v>250</v>
      </c>
      <c r="N198" t="s">
        <v>250</v>
      </c>
      <c r="O198" t="s">
        <v>295</v>
      </c>
      <c r="P198">
        <v>132.0</v>
      </c>
      <c r="Q198">
        <v>45.0</v>
      </c>
      <c r="R198">
        <v>0.340909090909091</v>
      </c>
      <c r="S198">
        <v>0.00170219759579264</v>
      </c>
      <c r="T198" t="s">
        <v>646</v>
      </c>
    </row>
    <row r="199">
      <c r="A199" t="s">
        <v>144</v>
      </c>
      <c r="B199" t="s">
        <v>604</v>
      </c>
      <c r="C199" t="s">
        <v>606</v>
      </c>
      <c r="D199">
        <v>1.0</v>
      </c>
      <c r="E199" t="s">
        <v>611</v>
      </c>
      <c r="G199" t="s">
        <v>239</v>
      </c>
      <c r="H199" t="s">
        <v>258</v>
      </c>
      <c r="I199" t="s">
        <v>259</v>
      </c>
      <c r="J199" t="s">
        <v>243</v>
      </c>
      <c r="K199">
        <v>1.0</v>
      </c>
      <c r="L199" t="s">
        <v>607</v>
      </c>
      <c r="M199" t="s">
        <v>250</v>
      </c>
      <c r="N199" t="s">
        <v>250</v>
      </c>
      <c r="O199" t="s">
        <v>295</v>
      </c>
      <c r="P199">
        <v>132.0</v>
      </c>
      <c r="Q199">
        <v>70.0</v>
      </c>
      <c r="R199">
        <v>0.53030303030303</v>
      </c>
      <c r="S199">
        <v>0.00188698277541253</v>
      </c>
      <c r="T199" t="s">
        <v>646</v>
      </c>
    </row>
    <row r="200">
      <c r="A200" t="s">
        <v>144</v>
      </c>
      <c r="B200" t="s">
        <v>604</v>
      </c>
      <c r="C200" t="s">
        <v>606</v>
      </c>
      <c r="D200">
        <v>1.0</v>
      </c>
      <c r="E200" t="s">
        <v>612</v>
      </c>
      <c r="G200" t="s">
        <v>239</v>
      </c>
      <c r="H200" t="s">
        <v>258</v>
      </c>
      <c r="I200" t="s">
        <v>259</v>
      </c>
      <c r="J200" t="s">
        <v>243</v>
      </c>
      <c r="K200">
        <v>1.0</v>
      </c>
      <c r="L200" t="s">
        <v>607</v>
      </c>
      <c r="M200" t="s">
        <v>250</v>
      </c>
      <c r="N200" t="s">
        <v>250</v>
      </c>
      <c r="O200" t="s">
        <v>295</v>
      </c>
      <c r="P200">
        <v>132.0</v>
      </c>
      <c r="Q200">
        <v>28.0</v>
      </c>
      <c r="R200">
        <v>0.212121212121212</v>
      </c>
      <c r="S200">
        <v>0.0012661045718897</v>
      </c>
      <c r="T200" t="s">
        <v>646</v>
      </c>
    </row>
    <row r="201">
      <c r="A201" t="s">
        <v>144</v>
      </c>
      <c r="B201" t="s">
        <v>604</v>
      </c>
      <c r="C201" t="s">
        <v>606</v>
      </c>
      <c r="D201">
        <v>1.0</v>
      </c>
      <c r="E201" t="s">
        <v>613</v>
      </c>
      <c r="G201" t="s">
        <v>239</v>
      </c>
      <c r="H201" t="s">
        <v>258</v>
      </c>
      <c r="I201" t="s">
        <v>259</v>
      </c>
      <c r="J201" t="s">
        <v>243</v>
      </c>
      <c r="K201">
        <v>1.0</v>
      </c>
      <c r="L201" t="s">
        <v>607</v>
      </c>
      <c r="M201" t="s">
        <v>250</v>
      </c>
      <c r="N201" t="s">
        <v>250</v>
      </c>
      <c r="O201" t="s">
        <v>295</v>
      </c>
      <c r="P201">
        <v>132.0</v>
      </c>
      <c r="Q201">
        <v>22.0</v>
      </c>
      <c r="R201">
        <v>0.166666666666667</v>
      </c>
      <c r="S201">
        <v>0.00105218855218855</v>
      </c>
      <c r="T201" t="s">
        <v>646</v>
      </c>
    </row>
  </sheetData>
  <drawing r:id="rId1"/>
</worksheet>
</file>