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<sst xmlns="http://schemas.openxmlformats.org/spreadsheetml/2006/main" uniqueCount="28">
  <si>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</si>
  <si>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Application of PV electricity for own needs in %</t>
  </si>
  <si>
    <t>Application PV power for heating in %</t>
  </si>
  <si>
    <t>Return on investment in years without power storage</t>
  </si>
  <si>
    <t>Return on investment in years with power storage</t>
  </si>
  <si>
    <t>Use of PV electricity for own needs in kWh</t>
  </si>
  <si>
    <t>Use of PV electricity for heating in kWh</t>
  </si>
  <si>
    <t>Electricity fed into public network in kWh</t>
  </si>
  <si>
    <t>Savings due to PV electricity in €</t>
  </si>
  <si>
    <t>Savings due to PV gas in €</t>
  </si>
  <si>
    <t>Cost (profit) of electricity fed into public network in €</t>
  </si>
  <si>
    <t>Profit by electricity (saving + feeding)</t>
  </si>
  <si>
    <t>Profit by together electricity and gas in  in €</t>
  </si>
  <si>
    <t>Electricity</t>
  </si>
  <si>
    <t>Demand in year</t>
  </si>
  <si>
    <t>Unit</t>
  </si>
  <si>
    <t>€/Unit</t>
  </si>
  <si>
    <t>Base price in €</t>
  </si>
  <si>
    <t>Cost in year</t>
  </si>
  <si>
    <t>kWh</t>
  </si>
  <si>
    <t>Gas</t>
  </si>
  <si>
    <t>Demand  in year</t>
  </si>
  <si>
    <t>Expected output of PV system in kWh</t>
  </si>
  <si>
    <t>Cost of fed electricity €/kWh</t>
  </si>
  <si>
    <t>Maintenance costs in year</t>
  </si>
  <si>
    <t>Cost of PV system and installation</t>
  </si>
  <si>
    <t>Cost of power storage (accumulator)</t>
  </si>
  <si>
    <t>Cost of PV + over storage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</si>
</sst>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%"/>
    <numFmt numFmtId="60" formatCode="#,##0%"/>
    <numFmt numFmtId="61" formatCode="[$€-2] 0.00"/>
    <numFmt numFmtId="62" formatCode="[$€-2] #,##0.00"/>
    <numFmt numFmtId="63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16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ck">
        <color indexed="16"/>
      </left>
      <right style="thin">
        <color indexed="11"/>
      </right>
      <top style="thick">
        <color indexed="16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ck">
        <color indexed="16"/>
      </top>
      <bottom style="thin">
        <color indexed="10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11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n">
        <color indexed="11"/>
      </right>
      <top style="thick">
        <color indexed="16"/>
      </top>
      <bottom style="thick">
        <color indexed="16"/>
      </bottom>
      <diagonal/>
    </border>
    <border>
      <left style="thin">
        <color indexed="11"/>
      </left>
      <right style="thin">
        <color indexed="10"/>
      </right>
      <top style="thick">
        <color indexed="16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ck">
        <color indexed="16"/>
      </bottom>
      <diagonal/>
    </border>
    <border>
      <left style="thin">
        <color indexed="10"/>
      </left>
      <right style="thin">
        <color indexed="11"/>
      </right>
      <top style="thick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9" fontId="2" fillId="3" borderId="1" applyNumberFormat="1" applyFont="1" applyFill="1" applyBorder="1" applyAlignment="1" applyProtection="0">
      <alignment vertical="top" wrapText="1"/>
    </xf>
    <xf numFmtId="59" fontId="2" fillId="3" borderId="1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60" fontId="0" fillId="3" borderId="3" applyNumberFormat="1" applyFont="1" applyFill="1" applyBorder="1" applyAlignment="1" applyProtection="0">
      <alignment vertical="top" wrapText="1"/>
    </xf>
    <xf numFmtId="60" fontId="0" fillId="3" borderId="4" applyNumberFormat="1" applyFont="1" applyFill="1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3" fontId="0" fillId="6" borderId="6" applyNumberFormat="1" applyFont="1" applyFill="1" applyBorder="1" applyAlignment="1" applyProtection="0">
      <alignment vertical="top" wrapText="1"/>
    </xf>
    <xf numFmtId="3" fontId="0" fillId="6" borderId="7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61" fontId="0" fillId="6" borderId="6" applyNumberFormat="1" applyFont="1" applyFill="1" applyBorder="1" applyAlignment="1" applyProtection="0">
      <alignment vertical="top" wrapText="1"/>
    </xf>
    <xf numFmtId="61" fontId="0" fillId="6" borderId="7" applyNumberFormat="1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4" borderId="11" applyNumberFormat="1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2" fillId="4" borderId="1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3" fontId="2" fillId="7" borderId="1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61" fontId="0" borderId="10" applyNumberFormat="1" applyFont="1" applyFill="0" applyBorder="1" applyAlignment="1" applyProtection="0">
      <alignment vertical="top" wrapText="1"/>
    </xf>
    <xf numFmtId="61" fontId="0" fillId="7" borderId="10" applyNumberFormat="1" applyFont="1" applyFill="1" applyBorder="1" applyAlignment="1" applyProtection="0">
      <alignment vertical="top" wrapText="1"/>
    </xf>
    <xf numFmtId="61" fontId="0" fillId="6" borderId="19" applyNumberFormat="1" applyFont="1" applyFill="1" applyBorder="1" applyAlignment="1" applyProtection="0">
      <alignment vertical="top" wrapText="1"/>
    </xf>
    <xf numFmtId="0" fontId="2" fillId="4" borderId="2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2" fillId="4" borderId="23" applyNumberFormat="0" applyFont="1" applyFill="1" applyBorder="1" applyAlignment="1" applyProtection="0">
      <alignment vertical="top" wrapText="1"/>
    </xf>
    <xf numFmtId="3" fontId="0" fillId="7" borderId="6" applyNumberFormat="1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 wrapText="1"/>
    </xf>
    <xf numFmtId="61" fontId="0" fillId="7" borderId="6" applyNumberFormat="1" applyFont="1" applyFill="1" applyBorder="1" applyAlignment="1" applyProtection="0">
      <alignment vertical="top" wrapText="1"/>
    </xf>
    <xf numFmtId="62" fontId="0" fillId="7" borderId="6" applyNumberFormat="1" applyFont="1" applyFill="1" applyBorder="1" applyAlignment="1" applyProtection="0">
      <alignment vertical="top" wrapText="1"/>
    </xf>
    <xf numFmtId="62" fontId="0" fillId="6" borderId="6" applyNumberFormat="1" applyFont="1" applyFill="1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  <xf numFmtId="63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2fce9"/>
      <rgbColor rgb="ffdbdbdb"/>
      <rgbColor rgb="ffd5d5d5"/>
      <rgbColor rgb="fffff056"/>
      <rgbColor rgb="ffff0000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4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4.2891" style="1" customWidth="1"/>
    <col min="2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>
        <v>0</v>
      </c>
      <c r="C2" s="5">
        <v>0.2</v>
      </c>
      <c r="D2" s="5">
        <v>0.3</v>
      </c>
      <c r="E2" s="5">
        <v>0.3</v>
      </c>
      <c r="F2" s="5">
        <v>0.5</v>
      </c>
      <c r="G2" s="4">
        <v>0.75</v>
      </c>
      <c r="H2" s="4">
        <v>1</v>
      </c>
      <c r="I2" s="4">
        <v>1</v>
      </c>
    </row>
    <row r="3" ht="20.25" customHeight="1">
      <c r="A3" t="s" s="6">
        <v>2</v>
      </c>
      <c r="B3" s="7">
        <v>0</v>
      </c>
      <c r="C3" s="8">
        <v>0</v>
      </c>
      <c r="D3" s="8">
        <v>0</v>
      </c>
      <c r="E3" s="8">
        <v>0.3</v>
      </c>
      <c r="F3" s="8">
        <v>0.3</v>
      </c>
      <c r="G3" s="8">
        <v>0.4</v>
      </c>
      <c r="H3" s="8">
        <v>0</v>
      </c>
      <c r="I3" s="8">
        <v>0.4</v>
      </c>
    </row>
    <row r="4" ht="20.05" customHeight="1">
      <c r="A4" t="s" s="9">
        <v>3</v>
      </c>
      <c r="B4" s="10">
        <f>$B$30/B12</f>
        <v>31.25</v>
      </c>
      <c r="C4" s="11">
        <f>$B$30/C12</f>
        <v>21.2097015670227</v>
      </c>
      <c r="D4" s="11">
        <f>$B$30/D12</f>
        <v>18.2740680225309</v>
      </c>
      <c r="E4" s="11">
        <f>$B$30/E12</f>
        <v>23.3068275294763</v>
      </c>
      <c r="F4" s="11">
        <f>$B$30/F12</f>
        <v>16.9694549810341</v>
      </c>
      <c r="G4" s="11">
        <f>$B$30/G12</f>
        <v>13.2141469102215</v>
      </c>
      <c r="H4" s="11">
        <f>$B$30/H12</f>
        <v>9.281502511465391</v>
      </c>
      <c r="I4" s="11">
        <f>$B$30/I12</f>
        <v>10.4090129806515</v>
      </c>
    </row>
    <row r="5" ht="20.05" customHeight="1">
      <c r="A5" t="s" s="9">
        <v>4</v>
      </c>
      <c r="B5" s="10">
        <f>$B$32/B13</f>
        <v>49.6323529411765</v>
      </c>
      <c r="C5" s="11">
        <f>$B$32/C13</f>
        <v>33.6859966064477</v>
      </c>
      <c r="D5" s="11">
        <f>$B$32/D13</f>
        <v>29.0235198004902</v>
      </c>
      <c r="E5" s="11">
        <f>$B$32/E13</f>
        <v>18.8526948181623</v>
      </c>
      <c r="F5" s="11">
        <f>$B$32/F13</f>
        <v>16.338880484115</v>
      </c>
      <c r="G5" s="11">
        <f>$B$32/G13</f>
        <v>13.0602610117349</v>
      </c>
      <c r="H5" s="11">
        <f>$B$32/H13</f>
        <v>14.7412098711509</v>
      </c>
      <c r="I5" s="11">
        <f>$B$32/I13</f>
        <v>11.6015262452305</v>
      </c>
    </row>
    <row r="6" ht="20.05" customHeight="1">
      <c r="A6" t="s" s="12">
        <v>5</v>
      </c>
      <c r="B6" s="13">
        <f>$A20*B$2</f>
        <v>0</v>
      </c>
      <c r="C6" s="14">
        <f>$A20*C$2</f>
        <v>800</v>
      </c>
      <c r="D6" s="14">
        <f>$A20*D$2</f>
        <v>1200</v>
      </c>
      <c r="E6" s="14">
        <f>$A20*E$2</f>
        <v>1200</v>
      </c>
      <c r="F6" s="14">
        <f>$A20*F$2</f>
        <v>2000</v>
      </c>
      <c r="G6" s="14">
        <f>$A20*G$2</f>
        <v>3000</v>
      </c>
      <c r="H6" s="14">
        <f>$A20*H$2</f>
        <v>4000</v>
      </c>
      <c r="I6" s="14">
        <f>$A20*I$2</f>
        <v>4000</v>
      </c>
    </row>
    <row r="7" ht="20.05" customHeight="1">
      <c r="A7" t="s" s="12">
        <v>6</v>
      </c>
      <c r="B7" s="13">
        <f>($B$26-B6)*B3</f>
        <v>0</v>
      </c>
      <c r="C7" s="14">
        <f>($B$26-C6)*C3</f>
        <v>0</v>
      </c>
      <c r="D7" s="14">
        <f>($B$26-D6)*D3</f>
        <v>0</v>
      </c>
      <c r="E7" s="14">
        <f>($B$26-E6)*E3</f>
        <v>3240</v>
      </c>
      <c r="F7" s="14">
        <f>($B$26-F6)*F3</f>
        <v>3000</v>
      </c>
      <c r="G7" s="14">
        <f>($B$26-G6)*G3</f>
        <v>3600</v>
      </c>
      <c r="H7" s="14">
        <f>($B$26-H6)*H3</f>
        <v>0</v>
      </c>
      <c r="I7" s="14">
        <f>($B$26-I6)*I3</f>
        <v>3200</v>
      </c>
    </row>
    <row r="8" ht="20.05" customHeight="1">
      <c r="A8" t="s" s="12">
        <v>7</v>
      </c>
      <c r="B8" s="13">
        <f>$B$26-B6-B7</f>
        <v>12000</v>
      </c>
      <c r="C8" s="14">
        <f>$B$26-C6-C7</f>
        <v>11200</v>
      </c>
      <c r="D8" s="14">
        <f>$B$26-D6-D7</f>
        <v>10800</v>
      </c>
      <c r="E8" s="14">
        <f>$B$26-E6-E7</f>
        <v>7560</v>
      </c>
      <c r="F8" s="14">
        <f>$B$26-F6-F7</f>
        <v>7000</v>
      </c>
      <c r="G8" s="14">
        <f>$B$26-G6-G7</f>
        <v>5400</v>
      </c>
      <c r="H8" s="14">
        <f>$B$26-H6-H7</f>
        <v>8000</v>
      </c>
      <c r="I8" s="14">
        <f>$B$26-I6-I7</f>
        <v>4800</v>
      </c>
    </row>
    <row r="9" ht="20.05" customHeight="1">
      <c r="A9" t="s" s="12">
        <v>8</v>
      </c>
      <c r="B9" s="15">
        <f>B6*$D$20</f>
        <v>0</v>
      </c>
      <c r="C9" s="16">
        <f>C6*$D$20</f>
        <v>307.12</v>
      </c>
      <c r="D9" s="16">
        <f>D6*$D$20</f>
        <v>460.68</v>
      </c>
      <c r="E9" s="16">
        <f>E6*$D$20</f>
        <v>460.68</v>
      </c>
      <c r="F9" s="16">
        <f>F6*$D$20</f>
        <v>767.8</v>
      </c>
      <c r="G9" s="16">
        <f>G6*$D$20</f>
        <v>1151.7</v>
      </c>
      <c r="H9" s="16">
        <f>H6*$D$20</f>
        <v>1535.6</v>
      </c>
      <c r="I9" s="16">
        <f>I6*$D$20</f>
        <v>1535.6</v>
      </c>
    </row>
    <row r="10" ht="20.05" customHeight="1">
      <c r="A10" t="s" s="12">
        <v>9</v>
      </c>
      <c r="B10" s="15">
        <f>B7*$D$24</f>
        <v>0</v>
      </c>
      <c r="C10" s="16">
        <f>C7*$D$24</f>
        <v>0</v>
      </c>
      <c r="D10" s="16">
        <f>D7*$D$24</f>
        <v>0</v>
      </c>
      <c r="E10" s="16">
        <f>E7*$D$24</f>
        <v>702.756</v>
      </c>
      <c r="F10" s="16">
        <f>F7*$D$24</f>
        <v>650.7</v>
      </c>
      <c r="G10" s="16">
        <f>G7*$D$24</f>
        <v>780.84</v>
      </c>
      <c r="H10" s="16">
        <f>H7*$D$24</f>
        <v>0</v>
      </c>
      <c r="I10" s="16">
        <f>I7*$D$24</f>
        <v>694.08</v>
      </c>
    </row>
    <row r="11" ht="20.05" customHeight="1">
      <c r="A11" t="s" s="12">
        <v>10</v>
      </c>
      <c r="B11" s="15">
        <f>B8*$B$27-$B$28</f>
        <v>644</v>
      </c>
      <c r="C11" s="16">
        <f>C8*$B$27-$B$28</f>
        <v>594.4</v>
      </c>
      <c r="D11" s="16">
        <f>D8*$B$27-$B$28</f>
        <v>569.6</v>
      </c>
      <c r="E11" s="16">
        <f>E8*$B$27-$B$28</f>
        <v>368.72</v>
      </c>
      <c r="F11" s="16">
        <f>F8*$B$27-$B$28</f>
        <v>334</v>
      </c>
      <c r="G11" s="16">
        <f>G8*$B$27-$B$28</f>
        <v>234.8</v>
      </c>
      <c r="H11" s="16">
        <f>H8*$B$27-$B$28</f>
        <v>396</v>
      </c>
      <c r="I11" s="16">
        <f>I8*$B$27-$B$28</f>
        <v>197.6</v>
      </c>
    </row>
    <row r="12" ht="20.05" customHeight="1">
      <c r="A12" t="s" s="12">
        <v>11</v>
      </c>
      <c r="B12" s="15">
        <f>B9+B11-$B$28</f>
        <v>544</v>
      </c>
      <c r="C12" s="16">
        <f>C9+C11-$B$28</f>
        <v>801.52</v>
      </c>
      <c r="D12" s="16">
        <f>D9+D11-$B$28</f>
        <v>930.28</v>
      </c>
      <c r="E12" s="16">
        <f>E9+E11-$B$28</f>
        <v>729.4</v>
      </c>
      <c r="F12" s="16">
        <f>F9+F11-$B$28</f>
        <v>1001.8</v>
      </c>
      <c r="G12" s="16">
        <f>G9+G11-$B$28</f>
        <v>1286.5</v>
      </c>
      <c r="H12" s="16">
        <f>H9+H11-$B$28</f>
        <v>1831.6</v>
      </c>
      <c r="I12" s="16">
        <f>I9+I11-$B$28</f>
        <v>1633.2</v>
      </c>
    </row>
    <row r="13" ht="20.05" customHeight="1">
      <c r="A13" t="s" s="12">
        <v>12</v>
      </c>
      <c r="B13" s="15">
        <f>B9+B10+B11-$B$28</f>
        <v>544</v>
      </c>
      <c r="C13" s="16">
        <f>C9+C10+C11-$B$28</f>
        <v>801.52</v>
      </c>
      <c r="D13" s="16">
        <f>D9+D10+D11-$B$28</f>
        <v>930.28</v>
      </c>
      <c r="E13" s="16">
        <f>E9+E10+E11-$B$28</f>
        <v>1432.156</v>
      </c>
      <c r="F13" s="16">
        <f>F9+F10+F11-$B$28</f>
        <v>1652.5</v>
      </c>
      <c r="G13" s="16">
        <f>G9+G10+G11-$B$28</f>
        <v>2067.34</v>
      </c>
      <c r="H13" s="16">
        <f>H9+H10+H11-$B$28</f>
        <v>1831.6</v>
      </c>
      <c r="I13" s="16">
        <f>I9+I10+I11-$B$28</f>
        <v>2327.28</v>
      </c>
    </row>
    <row r="14" ht="20.05" customHeight="1">
      <c r="A14" s="17"/>
      <c r="B14" s="18"/>
      <c r="C14" s="19"/>
      <c r="D14" s="19"/>
      <c r="E14" s="19"/>
      <c r="F14" s="19"/>
      <c r="G14" s="19"/>
      <c r="H14" s="19"/>
      <c r="I14" s="19"/>
    </row>
    <row r="15" ht="20.05" customHeight="1">
      <c r="A15" s="17"/>
      <c r="B15" s="18"/>
      <c r="C15" s="19"/>
      <c r="D15" s="19"/>
      <c r="E15" s="19"/>
      <c r="F15" s="19"/>
      <c r="G15" s="19"/>
      <c r="H15" s="19"/>
      <c r="I15" s="19"/>
    </row>
    <row r="16" ht="20.05" customHeight="1">
      <c r="A16" s="17"/>
      <c r="B16" s="18"/>
      <c r="C16" s="19"/>
      <c r="D16" s="19"/>
      <c r="E16" s="19"/>
      <c r="F16" s="19"/>
      <c r="G16" s="19"/>
      <c r="H16" s="19"/>
      <c r="I16" s="19"/>
    </row>
    <row r="17" ht="21.35" customHeight="1">
      <c r="A17" s="20"/>
      <c r="B17" s="21"/>
      <c r="C17" s="22"/>
      <c r="D17" s="22"/>
      <c r="E17" s="22"/>
      <c r="F17" s="22"/>
      <c r="G17" s="22"/>
      <c r="H17" s="19"/>
      <c r="I17" s="19"/>
    </row>
    <row r="18" ht="21.35" customHeight="1">
      <c r="A18" t="s" s="23">
        <v>13</v>
      </c>
      <c r="B18" s="24"/>
      <c r="C18" s="25"/>
      <c r="D18" s="25"/>
      <c r="E18" s="25"/>
      <c r="F18" s="25"/>
      <c r="G18" s="26"/>
      <c r="H18" s="27"/>
      <c r="I18" s="19"/>
    </row>
    <row r="19" ht="20.05" customHeight="1">
      <c r="A19" t="s" s="28">
        <v>14</v>
      </c>
      <c r="B19" t="s" s="29">
        <v>15</v>
      </c>
      <c r="C19" s="19"/>
      <c r="D19" t="s" s="30">
        <v>16</v>
      </c>
      <c r="E19" s="19"/>
      <c r="F19" t="s" s="30">
        <v>17</v>
      </c>
      <c r="G19" t="s" s="31">
        <v>18</v>
      </c>
      <c r="H19" s="27"/>
      <c r="I19" s="19"/>
    </row>
    <row r="20" ht="21.35" customHeight="1">
      <c r="A20" s="32">
        <v>4000</v>
      </c>
      <c r="B20" t="s" s="33">
        <v>19</v>
      </c>
      <c r="C20" s="34"/>
      <c r="D20" s="35">
        <v>0.3839</v>
      </c>
      <c r="E20" s="34"/>
      <c r="F20" s="35">
        <v>103.53</v>
      </c>
      <c r="G20" s="36">
        <f>$A20*D20+F20</f>
        <v>1639.13</v>
      </c>
      <c r="H20" s="27"/>
      <c r="I20" s="19"/>
    </row>
    <row r="21" ht="22.7" customHeight="1">
      <c r="A21" s="37"/>
      <c r="B21" s="38"/>
      <c r="C21" s="39"/>
      <c r="D21" s="39"/>
      <c r="E21" s="39"/>
      <c r="F21" s="39"/>
      <c r="G21" s="39"/>
      <c r="H21" s="19"/>
      <c r="I21" s="19"/>
    </row>
    <row r="22" ht="21.35" customHeight="1">
      <c r="A22" t="s" s="23">
        <v>20</v>
      </c>
      <c r="B22" s="24"/>
      <c r="C22" s="25"/>
      <c r="D22" s="25"/>
      <c r="E22" s="25"/>
      <c r="F22" s="25"/>
      <c r="G22" s="26"/>
      <c r="H22" s="27"/>
      <c r="I22" s="19"/>
    </row>
    <row r="23" ht="20.05" customHeight="1">
      <c r="A23" t="s" s="28">
        <v>21</v>
      </c>
      <c r="B23" t="s" s="29">
        <v>15</v>
      </c>
      <c r="C23" s="19"/>
      <c r="D23" t="s" s="30">
        <v>16</v>
      </c>
      <c r="E23" s="19"/>
      <c r="F23" t="s" s="30">
        <v>17</v>
      </c>
      <c r="G23" t="s" s="31">
        <v>18</v>
      </c>
      <c r="H23" s="27"/>
      <c r="I23" s="19"/>
    </row>
    <row r="24" ht="21.35" customHeight="1">
      <c r="A24" s="32">
        <v>18000</v>
      </c>
      <c r="B24" t="s" s="33">
        <v>19</v>
      </c>
      <c r="C24" s="34"/>
      <c r="D24" s="35">
        <v>0.2169</v>
      </c>
      <c r="E24" s="34"/>
      <c r="F24" s="35">
        <v>107.1</v>
      </c>
      <c r="G24" s="36">
        <f>$A24*D24+F24</f>
        <v>4011.3</v>
      </c>
      <c r="H24" s="27"/>
      <c r="I24" s="19"/>
    </row>
    <row r="25" ht="21.35" customHeight="1">
      <c r="A25" s="40"/>
      <c r="B25" s="24"/>
      <c r="C25" s="25"/>
      <c r="D25" s="25"/>
      <c r="E25" s="25"/>
      <c r="F25" s="25"/>
      <c r="G25" s="25"/>
      <c r="H25" s="19"/>
      <c r="I25" s="19"/>
    </row>
    <row r="26" ht="20.05" customHeight="1">
      <c r="A26" t="s" s="12">
        <v>22</v>
      </c>
      <c r="B26" s="41">
        <v>12000</v>
      </c>
      <c r="C26" s="19"/>
      <c r="D26" s="19"/>
      <c r="E26" s="19"/>
      <c r="F26" s="19"/>
      <c r="G26" s="19"/>
      <c r="H26" s="19"/>
      <c r="I26" s="19"/>
    </row>
    <row r="27" ht="20.05" customHeight="1">
      <c r="A27" t="s" s="12">
        <v>23</v>
      </c>
      <c r="B27" s="42">
        <v>0.062</v>
      </c>
      <c r="C27" s="19"/>
      <c r="D27" s="19"/>
      <c r="E27" s="19"/>
      <c r="F27" s="19"/>
      <c r="G27" s="19"/>
      <c r="H27" s="19"/>
      <c r="I27" s="19"/>
    </row>
    <row r="28" ht="20.05" customHeight="1">
      <c r="A28" t="s" s="12">
        <v>24</v>
      </c>
      <c r="B28" s="43">
        <v>100</v>
      </c>
      <c r="C28" s="19"/>
      <c r="D28" s="19"/>
      <c r="E28" s="19"/>
      <c r="F28" s="19"/>
      <c r="G28" s="19"/>
      <c r="H28" s="19"/>
      <c r="I28" s="19"/>
    </row>
    <row r="29" ht="20.05" customHeight="1">
      <c r="A29" s="17"/>
      <c r="B29" s="18"/>
      <c r="C29" s="19"/>
      <c r="D29" s="19"/>
      <c r="E29" s="19"/>
      <c r="F29" s="19"/>
      <c r="G29" s="19"/>
      <c r="H29" s="19"/>
      <c r="I29" s="19"/>
    </row>
    <row r="30" ht="20.05" customHeight="1">
      <c r="A30" t="s" s="12">
        <v>25</v>
      </c>
      <c r="B30" s="44">
        <v>17000</v>
      </c>
      <c r="C30" s="19"/>
      <c r="D30" s="19"/>
      <c r="E30" s="19"/>
      <c r="F30" s="19"/>
      <c r="G30" s="19"/>
      <c r="H30" s="19"/>
      <c r="I30" s="19"/>
    </row>
    <row r="31" ht="20.05" customHeight="1">
      <c r="A31" t="s" s="12">
        <v>26</v>
      </c>
      <c r="B31" s="44">
        <v>10000</v>
      </c>
      <c r="C31" s="19"/>
      <c r="D31" s="19"/>
      <c r="E31" s="19"/>
      <c r="F31" s="19"/>
      <c r="G31" s="19"/>
      <c r="H31" s="19"/>
      <c r="I31" s="19"/>
    </row>
    <row r="32" ht="20.05" customHeight="1">
      <c r="A32" t="s" s="12">
        <v>27</v>
      </c>
      <c r="B32" s="45">
        <f>B30+B31</f>
        <v>27000</v>
      </c>
      <c r="C32" s="19"/>
      <c r="D32" s="19"/>
      <c r="E32" s="19"/>
      <c r="F32" s="19"/>
      <c r="G32" s="19"/>
      <c r="H32" s="19"/>
      <c r="I32" s="19"/>
    </row>
    <row r="33" ht="20.05" customHeight="1">
      <c r="A33" s="17"/>
      <c r="B33" s="18"/>
      <c r="C33" s="19"/>
      <c r="D33" s="19"/>
      <c r="E33" s="19"/>
      <c r="F33" s="19"/>
      <c r="G33" s="19"/>
      <c r="H33" s="19"/>
      <c r="I33" s="19"/>
    </row>
    <row r="34" ht="20.05" customHeight="1">
      <c r="A34" s="17"/>
      <c r="B34" s="46"/>
      <c r="C34" s="19"/>
      <c r="D34" s="19"/>
      <c r="E34" s="19"/>
      <c r="F34" s="19"/>
      <c r="G34" s="19"/>
      <c r="H34" s="19"/>
      <c r="I34" s="19"/>
    </row>
    <row r="35" ht="20.05" customHeight="1">
      <c r="A35" s="17"/>
      <c r="B35" s="18"/>
      <c r="C35" s="19"/>
      <c r="D35" s="19"/>
      <c r="E35" s="19"/>
      <c r="F35" s="19"/>
      <c r="G35" s="19"/>
      <c r="H35" s="19"/>
      <c r="I35" s="19"/>
    </row>
    <row r="36" ht="20.05" customHeight="1">
      <c r="A36" s="17"/>
      <c r="B36" s="18"/>
      <c r="C36" s="19"/>
      <c r="D36" s="19"/>
      <c r="E36" s="19"/>
      <c r="F36" s="19"/>
      <c r="G36" s="19"/>
      <c r="H36" s="19"/>
      <c r="I36" s="19"/>
    </row>
    <row r="37" ht="20.05" customHeight="1">
      <c r="A37" s="17"/>
      <c r="B37" s="18"/>
      <c r="C37" s="19"/>
      <c r="D37" s="19"/>
      <c r="E37" s="19"/>
      <c r="F37" s="19"/>
      <c r="G37" s="19"/>
      <c r="H37" s="19"/>
      <c r="I37" s="19"/>
    </row>
    <row r="38" ht="20.05" customHeight="1">
      <c r="A38" s="17"/>
      <c r="B38" s="18"/>
      <c r="C38" s="19"/>
      <c r="D38" s="19"/>
      <c r="E38" s="19"/>
      <c r="F38" s="19"/>
      <c r="G38" s="19"/>
      <c r="H38" s="19"/>
      <c r="I38" s="19"/>
    </row>
    <row r="39" ht="20.05" customHeight="1">
      <c r="A39" s="17"/>
      <c r="B39" s="18"/>
      <c r="C39" s="19"/>
      <c r="D39" s="19"/>
      <c r="E39" s="19"/>
      <c r="F39" s="19"/>
      <c r="G39" s="19"/>
      <c r="H39" s="19"/>
      <c r="I39" s="19"/>
    </row>
    <row r="40" ht="20.05" customHeight="1">
      <c r="A40" s="17"/>
      <c r="B40" s="18"/>
      <c r="C40" s="19"/>
      <c r="D40" s="19"/>
      <c r="E40" s="19"/>
      <c r="F40" s="19"/>
      <c r="G40" s="19"/>
      <c r="H40" s="19"/>
      <c r="I40" s="19"/>
    </row>
    <row r="41" ht="20.05" customHeight="1">
      <c r="A41" s="17"/>
      <c r="B41" s="18"/>
      <c r="C41" s="19"/>
      <c r="D41" s="19"/>
      <c r="E41" s="19"/>
      <c r="F41" s="19"/>
      <c r="G41" s="19"/>
      <c r="H41" s="19"/>
      <c r="I41" s="19"/>
    </row>
    <row r="42" ht="20.05" customHeight="1">
      <c r="A42" s="17"/>
      <c r="B42" s="47"/>
      <c r="C42" s="19"/>
      <c r="D42" s="19"/>
      <c r="E42" s="19"/>
      <c r="F42" s="19"/>
      <c r="G42" s="19"/>
      <c r="H42" s="19"/>
      <c r="I42" s="19"/>
    </row>
    <row r="43" ht="20.05" customHeight="1">
      <c r="A43" s="17"/>
      <c r="B43" s="18"/>
      <c r="C43" s="19"/>
      <c r="D43" s="19"/>
      <c r="E43" s="19"/>
      <c r="F43" s="19"/>
      <c r="G43" s="19"/>
      <c r="H43" s="19"/>
      <c r="I43" s="19"/>
    </row>
    <row r="44" ht="20.05" customHeight="1">
      <c r="A44" s="17"/>
      <c r="B44" s="18"/>
      <c r="C44" s="19"/>
      <c r="D44" s="19"/>
      <c r="E44" s="19"/>
      <c r="F44" s="19"/>
      <c r="G44" s="19"/>
      <c r="H44" s="19"/>
      <c r="I44" s="19"/>
    </row>
    <row r="45" ht="20.05" customHeight="1">
      <c r="A45" s="17"/>
      <c r="B45" s="18"/>
      <c r="C45" s="19"/>
      <c r="D45" s="19"/>
      <c r="E45" s="19"/>
      <c r="F45" s="19"/>
      <c r="G45" s="19"/>
      <c r="H45" s="19"/>
      <c r="I45" s="19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