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IPE-P-Joghurtstudie\Joghurt und Haferflocken\Analysis\Public_repository\GitHub_repository\IPE_yogurt_rolledOat_microbiome\DataPreparation\Metadata\"/>
    </mc:Choice>
  </mc:AlternateContent>
  <bookViews>
    <workbookView xWindow="0" yWindow="0" windowWidth="28800" windowHeight="18000"/>
  </bookViews>
  <sheets>
    <sheet name="Probandeninformationen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8" i="4"/>
  <c r="K12" i="4"/>
  <c r="K15" i="4"/>
  <c r="K16" i="4"/>
  <c r="K19" i="4"/>
  <c r="K20" i="4"/>
  <c r="K21" i="4"/>
  <c r="K28" i="4"/>
  <c r="K30" i="4"/>
  <c r="K32" i="4"/>
  <c r="K33" i="4"/>
  <c r="K34" i="4"/>
  <c r="K35" i="4"/>
  <c r="K36" i="4"/>
  <c r="K37" i="4"/>
  <c r="K38" i="4"/>
  <c r="K39" i="4"/>
  <c r="K41" i="4"/>
  <c r="K43" i="4"/>
  <c r="K44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3" i="4"/>
  <c r="K66" i="4"/>
  <c r="K67" i="4"/>
  <c r="K68" i="4"/>
  <c r="K69" i="4"/>
  <c r="K70" i="4"/>
  <c r="K71" i="4"/>
  <c r="K72" i="4"/>
  <c r="K73" i="4"/>
  <c r="K74" i="4"/>
  <c r="K75" i="4"/>
  <c r="K76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7" i="4"/>
  <c r="K108" i="4"/>
  <c r="K110" i="4"/>
  <c r="K113" i="4"/>
  <c r="K114" i="4"/>
  <c r="K115" i="4"/>
  <c r="K117" i="4"/>
  <c r="K118" i="4"/>
  <c r="K119" i="4"/>
  <c r="K120" i="4"/>
  <c r="J5" i="4"/>
  <c r="J8" i="4"/>
  <c r="J12" i="4"/>
  <c r="J15" i="4"/>
  <c r="J16" i="4"/>
  <c r="J19" i="4"/>
  <c r="J20" i="4"/>
  <c r="J21" i="4"/>
  <c r="J28" i="4"/>
  <c r="J30" i="4"/>
  <c r="J32" i="4"/>
  <c r="J33" i="4"/>
  <c r="J34" i="4"/>
  <c r="J35" i="4"/>
  <c r="J36" i="4"/>
  <c r="J37" i="4"/>
  <c r="J38" i="4"/>
  <c r="J39" i="4"/>
  <c r="J41" i="4"/>
  <c r="J43" i="4"/>
  <c r="J44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3" i="4"/>
  <c r="J66" i="4"/>
  <c r="J67" i="4"/>
  <c r="J68" i="4"/>
  <c r="J69" i="4"/>
  <c r="J70" i="4"/>
  <c r="J71" i="4"/>
  <c r="J72" i="4"/>
  <c r="J73" i="4"/>
  <c r="J74" i="4"/>
  <c r="J75" i="4"/>
  <c r="J76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7" i="4"/>
  <c r="J108" i="4"/>
  <c r="J110" i="4"/>
  <c r="J113" i="4"/>
  <c r="J114" i="4"/>
  <c r="J115" i="4"/>
  <c r="J117" i="4"/>
  <c r="J118" i="4"/>
  <c r="J119" i="4"/>
  <c r="J120" i="4"/>
  <c r="H101" i="4" l="1"/>
  <c r="H5" i="4"/>
  <c r="R120" i="4" l="1"/>
  <c r="T120" i="4" s="1"/>
  <c r="X120" i="4" s="1"/>
  <c r="Z120" i="4" s="1"/>
  <c r="H120" i="4"/>
  <c r="R119" i="4"/>
  <c r="T119" i="4" s="1"/>
  <c r="X119" i="4" s="1"/>
  <c r="Z119" i="4" s="1"/>
  <c r="H119" i="4"/>
  <c r="R118" i="4"/>
  <c r="T118" i="4" s="1"/>
  <c r="X118" i="4" s="1"/>
  <c r="Z118" i="4" s="1"/>
  <c r="H118" i="4"/>
  <c r="R117" i="4"/>
  <c r="T117" i="4" s="1"/>
  <c r="X117" i="4" s="1"/>
  <c r="Z117" i="4" s="1"/>
  <c r="H117" i="4"/>
  <c r="R116" i="4"/>
  <c r="T116" i="4" s="1"/>
  <c r="X116" i="4" s="1"/>
  <c r="Z116" i="4" s="1"/>
  <c r="H116" i="4"/>
  <c r="R115" i="4"/>
  <c r="T115" i="4" s="1"/>
  <c r="X115" i="4" s="1"/>
  <c r="Z115" i="4" s="1"/>
  <c r="H115" i="4"/>
  <c r="R114" i="4"/>
  <c r="T114" i="4" s="1"/>
  <c r="X114" i="4" s="1"/>
  <c r="Z114" i="4" s="1"/>
  <c r="H114" i="4"/>
  <c r="R113" i="4"/>
  <c r="T113" i="4" s="1"/>
  <c r="X113" i="4" s="1"/>
  <c r="Z113" i="4" s="1"/>
  <c r="H113" i="4"/>
  <c r="R112" i="4"/>
  <c r="T112" i="4" s="1"/>
  <c r="X112" i="4" s="1"/>
  <c r="Z112" i="4" s="1"/>
  <c r="H112" i="4"/>
  <c r="R111" i="4"/>
  <c r="T111" i="4" s="1"/>
  <c r="X111" i="4" s="1"/>
  <c r="Z111" i="4" s="1"/>
  <c r="H111" i="4"/>
  <c r="R110" i="4"/>
  <c r="T110" i="4" s="1"/>
  <c r="X110" i="4" s="1"/>
  <c r="Z110" i="4" s="1"/>
  <c r="H110" i="4"/>
  <c r="R109" i="4"/>
  <c r="T109" i="4" s="1"/>
  <c r="X109" i="4" s="1"/>
  <c r="Z109" i="4" s="1"/>
  <c r="H109" i="4"/>
  <c r="X108" i="4"/>
  <c r="Z108" i="4" s="1"/>
  <c r="R108" i="4"/>
  <c r="H108" i="4"/>
  <c r="R107" i="4"/>
  <c r="T107" i="4" s="1"/>
  <c r="X107" i="4" s="1"/>
  <c r="Z107" i="4" s="1"/>
  <c r="H107" i="4"/>
  <c r="R106" i="4"/>
  <c r="T106" i="4" s="1"/>
  <c r="X106" i="4" s="1"/>
  <c r="Z106" i="4" s="1"/>
  <c r="H106" i="4"/>
  <c r="R105" i="4"/>
  <c r="T105" i="4" s="1"/>
  <c r="X105" i="4" s="1"/>
  <c r="Z105" i="4" s="1"/>
  <c r="H105" i="4"/>
  <c r="Z104" i="4"/>
  <c r="R104" i="4"/>
  <c r="T104" i="4" s="1"/>
  <c r="H104" i="4"/>
  <c r="Z103" i="4"/>
  <c r="R103" i="4"/>
  <c r="H103" i="4"/>
  <c r="H102" i="4"/>
  <c r="R101" i="4"/>
  <c r="T101" i="4" s="1"/>
  <c r="X101" i="4" s="1"/>
  <c r="Z101" i="4" s="1"/>
  <c r="R100" i="4"/>
  <c r="T100" i="4" s="1"/>
  <c r="X100" i="4" s="1"/>
  <c r="Z100" i="4" s="1"/>
  <c r="H100" i="4"/>
  <c r="R99" i="4"/>
  <c r="T99" i="4" s="1"/>
  <c r="X99" i="4" s="1"/>
  <c r="Z99" i="4" s="1"/>
  <c r="H99" i="4"/>
  <c r="R98" i="4"/>
  <c r="T98" i="4" s="1"/>
  <c r="X98" i="4" s="1"/>
  <c r="Z98" i="4" s="1"/>
  <c r="H98" i="4"/>
  <c r="R97" i="4"/>
  <c r="T97" i="4" s="1"/>
  <c r="X97" i="4" s="1"/>
  <c r="Z97" i="4" s="1"/>
  <c r="H97" i="4"/>
  <c r="R96" i="4"/>
  <c r="T96" i="4" s="1"/>
  <c r="X96" i="4" s="1"/>
  <c r="Z96" i="4" s="1"/>
  <c r="H96" i="4"/>
  <c r="R95" i="4"/>
  <c r="T95" i="4" s="1"/>
  <c r="X95" i="4" s="1"/>
  <c r="Z95" i="4" s="1"/>
  <c r="H95" i="4"/>
  <c r="R94" i="4"/>
  <c r="T94" i="4" s="1"/>
  <c r="X94" i="4" s="1"/>
  <c r="Z94" i="4" s="1"/>
  <c r="H94" i="4"/>
  <c r="R93" i="4"/>
  <c r="T93" i="4" s="1"/>
  <c r="X93" i="4" s="1"/>
  <c r="Z93" i="4" s="1"/>
  <c r="H93" i="4"/>
  <c r="R92" i="4"/>
  <c r="T92" i="4" s="1"/>
  <c r="X92" i="4" s="1"/>
  <c r="Z92" i="4" s="1"/>
  <c r="H92" i="4"/>
  <c r="R91" i="4"/>
  <c r="T91" i="4" s="1"/>
  <c r="X91" i="4" s="1"/>
  <c r="Z91" i="4" s="1"/>
  <c r="H91" i="4"/>
  <c r="R90" i="4"/>
  <c r="T90" i="4" s="1"/>
  <c r="X90" i="4" s="1"/>
  <c r="Z90" i="4" s="1"/>
  <c r="H90" i="4"/>
  <c r="R89" i="4"/>
  <c r="T89" i="4" s="1"/>
  <c r="X89" i="4" s="1"/>
  <c r="Z89" i="4" s="1"/>
  <c r="H89" i="4"/>
  <c r="R88" i="4"/>
  <c r="T88" i="4" s="1"/>
  <c r="X88" i="4" s="1"/>
  <c r="Z88" i="4" s="1"/>
  <c r="H88" i="4"/>
  <c r="R87" i="4"/>
  <c r="T87" i="4" s="1"/>
  <c r="X87" i="4" s="1"/>
  <c r="Z87" i="4" s="1"/>
  <c r="H87" i="4"/>
  <c r="R86" i="4"/>
  <c r="T86" i="4" s="1"/>
  <c r="X86" i="4" s="1"/>
  <c r="Z86" i="4" s="1"/>
  <c r="H86" i="4"/>
  <c r="R85" i="4"/>
  <c r="T85" i="4" s="1"/>
  <c r="X85" i="4" s="1"/>
  <c r="Z85" i="4" s="1"/>
  <c r="H85" i="4"/>
  <c r="R84" i="4"/>
  <c r="T84" i="4" s="1"/>
  <c r="X84" i="4" s="1"/>
  <c r="Z84" i="4" s="1"/>
  <c r="H84" i="4"/>
  <c r="R83" i="4"/>
  <c r="T83" i="4" s="1"/>
  <c r="X83" i="4" s="1"/>
  <c r="Z83" i="4" s="1"/>
  <c r="H83" i="4"/>
  <c r="R82" i="4"/>
  <c r="T82" i="4" s="1"/>
  <c r="X82" i="4" s="1"/>
  <c r="Z82" i="4" s="1"/>
  <c r="H82" i="4"/>
  <c r="R81" i="4"/>
  <c r="T81" i="4" s="1"/>
  <c r="X81" i="4" s="1"/>
  <c r="H81" i="4"/>
  <c r="R80" i="4"/>
  <c r="T80" i="4" s="1"/>
  <c r="X80" i="4" s="1"/>
  <c r="Z80" i="4" s="1"/>
  <c r="H80" i="4"/>
  <c r="R79" i="4"/>
  <c r="T79" i="4" s="1"/>
  <c r="X79" i="4" s="1"/>
  <c r="Z79" i="4" s="1"/>
  <c r="H79" i="4"/>
  <c r="R78" i="4"/>
  <c r="T78" i="4" s="1"/>
  <c r="X78" i="4" s="1"/>
  <c r="Z78" i="4" s="1"/>
  <c r="H78" i="4"/>
  <c r="R77" i="4"/>
  <c r="T77" i="4" s="1"/>
  <c r="X77" i="4" s="1"/>
  <c r="Z77" i="4" s="1"/>
  <c r="H77" i="4"/>
  <c r="R76" i="4"/>
  <c r="T76" i="4" s="1"/>
  <c r="X76" i="4" s="1"/>
  <c r="Z76" i="4" s="1"/>
  <c r="H76" i="4"/>
  <c r="R75" i="4"/>
  <c r="T75" i="4" s="1"/>
  <c r="X75" i="4" s="1"/>
  <c r="Z75" i="4" s="1"/>
  <c r="H75" i="4"/>
  <c r="R74" i="4"/>
  <c r="T74" i="4" s="1"/>
  <c r="X74" i="4" s="1"/>
  <c r="Z74" i="4" s="1"/>
  <c r="H74" i="4"/>
  <c r="R73" i="4"/>
  <c r="T73" i="4" s="1"/>
  <c r="X73" i="4" s="1"/>
  <c r="Z73" i="4" s="1"/>
  <c r="H73" i="4"/>
  <c r="H72" i="4"/>
  <c r="Z71" i="4"/>
  <c r="R71" i="4"/>
  <c r="T71" i="4" s="1"/>
  <c r="H71" i="4"/>
  <c r="R70" i="4"/>
  <c r="T70" i="4" s="1"/>
  <c r="X70" i="4" s="1"/>
  <c r="Z70" i="4" s="1"/>
  <c r="H70" i="4"/>
  <c r="H69" i="4"/>
  <c r="R68" i="4"/>
  <c r="T68" i="4" s="1"/>
  <c r="H68" i="4"/>
  <c r="R67" i="4"/>
  <c r="T67" i="4" s="1"/>
  <c r="X67" i="4" s="1"/>
  <c r="Z67" i="4" s="1"/>
  <c r="H67" i="4"/>
  <c r="R66" i="4"/>
  <c r="T66" i="4" s="1"/>
  <c r="X66" i="4" s="1"/>
  <c r="Z66" i="4" s="1"/>
  <c r="H66" i="4"/>
  <c r="H65" i="4"/>
  <c r="H64" i="4"/>
  <c r="Z63" i="4"/>
  <c r="R63" i="4"/>
  <c r="T63" i="4" s="1"/>
  <c r="H63" i="4"/>
  <c r="H62" i="4"/>
  <c r="R61" i="4"/>
  <c r="T61" i="4" s="1"/>
  <c r="X61" i="4" s="1"/>
  <c r="Z61" i="4" s="1"/>
  <c r="H61" i="4"/>
  <c r="R60" i="4"/>
  <c r="T60" i="4" s="1"/>
  <c r="X60" i="4" s="1"/>
  <c r="Z60" i="4" s="1"/>
  <c r="H60" i="4"/>
  <c r="R59" i="4"/>
  <c r="T59" i="4" s="1"/>
  <c r="X59" i="4" s="1"/>
  <c r="Z59" i="4" s="1"/>
  <c r="H59" i="4"/>
  <c r="R58" i="4"/>
  <c r="T58" i="4" s="1"/>
  <c r="X58" i="4" s="1"/>
  <c r="Z58" i="4" s="1"/>
  <c r="H58" i="4"/>
  <c r="R57" i="4"/>
  <c r="T57" i="4" s="1"/>
  <c r="X57" i="4" s="1"/>
  <c r="Z57" i="4" s="1"/>
  <c r="H57" i="4"/>
  <c r="R56" i="4"/>
  <c r="T56" i="4" s="1"/>
  <c r="X56" i="4" s="1"/>
  <c r="Z56" i="4" s="1"/>
  <c r="H56" i="4"/>
  <c r="R55" i="4"/>
  <c r="T55" i="4" s="1"/>
  <c r="X55" i="4" s="1"/>
  <c r="Z55" i="4" s="1"/>
  <c r="H55" i="4"/>
  <c r="R54" i="4"/>
  <c r="T54" i="4" s="1"/>
  <c r="X54" i="4" s="1"/>
  <c r="Z54" i="4" s="1"/>
  <c r="H54" i="4"/>
  <c r="R53" i="4"/>
  <c r="T53" i="4" s="1"/>
  <c r="X53" i="4" s="1"/>
  <c r="Z53" i="4" s="1"/>
  <c r="H53" i="4"/>
  <c r="R52" i="4"/>
  <c r="T52" i="4" s="1"/>
  <c r="X52" i="4" s="1"/>
  <c r="Z52" i="4" s="1"/>
  <c r="H52" i="4"/>
  <c r="R51" i="4"/>
  <c r="T51" i="4" s="1"/>
  <c r="X51" i="4" s="1"/>
  <c r="Z51" i="4" s="1"/>
  <c r="H51" i="4"/>
  <c r="R50" i="4"/>
  <c r="T50" i="4" s="1"/>
  <c r="X50" i="4" s="1"/>
  <c r="Z50" i="4" s="1"/>
  <c r="H50" i="4"/>
  <c r="R49" i="4"/>
  <c r="T49" i="4" s="1"/>
  <c r="X49" i="4" s="1"/>
  <c r="Z49" i="4" s="1"/>
  <c r="H49" i="4"/>
  <c r="X48" i="4"/>
  <c r="Z48" i="4" s="1"/>
  <c r="H48" i="4"/>
  <c r="R47" i="4"/>
  <c r="T47" i="4" s="1"/>
  <c r="X47" i="4" s="1"/>
  <c r="Z47" i="4" s="1"/>
  <c r="H47" i="4"/>
  <c r="Z46" i="4"/>
  <c r="H46" i="4"/>
  <c r="H45" i="4"/>
  <c r="R44" i="4"/>
  <c r="T44" i="4" s="1"/>
  <c r="X44" i="4" s="1"/>
  <c r="Z44" i="4" s="1"/>
  <c r="H44" i="4"/>
  <c r="R43" i="4"/>
  <c r="T43" i="4" s="1"/>
  <c r="X43" i="4" s="1"/>
  <c r="Z43" i="4" s="1"/>
  <c r="H43" i="4"/>
  <c r="R42" i="4"/>
  <c r="T42" i="4" s="1"/>
  <c r="X42" i="4" s="1"/>
  <c r="Z42" i="4" s="1"/>
  <c r="H42" i="4"/>
  <c r="R41" i="4"/>
  <c r="T41" i="4" s="1"/>
  <c r="X41" i="4" s="1"/>
  <c r="Z41" i="4" s="1"/>
  <c r="H41" i="4"/>
  <c r="R40" i="4"/>
  <c r="T40" i="4" s="1"/>
  <c r="X40" i="4" s="1"/>
  <c r="Z40" i="4" s="1"/>
  <c r="H40" i="4"/>
  <c r="R39" i="4"/>
  <c r="T39" i="4" s="1"/>
  <c r="X39" i="4" s="1"/>
  <c r="Z39" i="4" s="1"/>
  <c r="H39" i="4"/>
  <c r="R38" i="4"/>
  <c r="T38" i="4" s="1"/>
  <c r="X38" i="4" s="1"/>
  <c r="Z38" i="4" s="1"/>
  <c r="H38" i="4"/>
  <c r="R37" i="4"/>
  <c r="T37" i="4" s="1"/>
  <c r="X37" i="4" s="1"/>
  <c r="Z37" i="4" s="1"/>
  <c r="H37" i="4"/>
  <c r="R36" i="4"/>
  <c r="T36" i="4" s="1"/>
  <c r="X36" i="4" s="1"/>
  <c r="Z36" i="4" s="1"/>
  <c r="H36" i="4"/>
  <c r="H35" i="4"/>
  <c r="H34" i="4"/>
  <c r="R33" i="4"/>
  <c r="T33" i="4" s="1"/>
  <c r="X33" i="4" s="1"/>
  <c r="Z33" i="4" s="1"/>
  <c r="H33" i="4"/>
  <c r="Z32" i="4"/>
  <c r="R32" i="4"/>
  <c r="H32" i="4"/>
  <c r="H31" i="4"/>
  <c r="R30" i="4"/>
  <c r="T30" i="4" s="1"/>
  <c r="X30" i="4" s="1"/>
  <c r="Z30" i="4" s="1"/>
  <c r="H30" i="4"/>
  <c r="H29" i="4"/>
  <c r="R28" i="4"/>
  <c r="T28" i="4" s="1"/>
  <c r="X28" i="4" s="1"/>
  <c r="Z28" i="4" s="1"/>
  <c r="H28" i="4"/>
  <c r="R27" i="4"/>
  <c r="T27" i="4" s="1"/>
  <c r="X27" i="4" s="1"/>
  <c r="Z27" i="4" s="1"/>
  <c r="H27" i="4"/>
  <c r="H26" i="4"/>
  <c r="H25" i="4"/>
  <c r="H24" i="4"/>
  <c r="H23" i="4"/>
  <c r="H22" i="4"/>
  <c r="H21" i="4"/>
  <c r="Z20" i="4"/>
  <c r="R20" i="4"/>
  <c r="H20" i="4"/>
  <c r="R19" i="4"/>
  <c r="T19" i="4" s="1"/>
  <c r="X19" i="4" s="1"/>
  <c r="Z19" i="4" s="1"/>
  <c r="H19" i="4"/>
  <c r="H18" i="4"/>
  <c r="H17" i="4"/>
  <c r="H16" i="4"/>
  <c r="X15" i="4"/>
  <c r="Z15" i="4" s="1"/>
  <c r="R15" i="4"/>
  <c r="H15" i="4"/>
  <c r="H14" i="4"/>
  <c r="H13" i="4"/>
  <c r="R12" i="4"/>
  <c r="T12" i="4" s="1"/>
  <c r="X12" i="4" s="1"/>
  <c r="Z12" i="4" s="1"/>
  <c r="H12" i="4"/>
  <c r="H11" i="4"/>
  <c r="H10" i="4"/>
  <c r="H9" i="4"/>
  <c r="T8" i="4"/>
  <c r="X8" i="4" s="1"/>
  <c r="Z8" i="4" s="1"/>
  <c r="H8" i="4"/>
  <c r="H7" i="4"/>
  <c r="H6" i="4"/>
  <c r="Z5" i="4"/>
  <c r="R5" i="4"/>
  <c r="T5" i="4" s="1"/>
  <c r="H4" i="4"/>
  <c r="H3" i="4"/>
  <c r="H2" i="4"/>
</calcChain>
</file>

<file path=xl/sharedStrings.xml><?xml version="1.0" encoding="utf-8"?>
<sst xmlns="http://schemas.openxmlformats.org/spreadsheetml/2006/main" count="1066" uniqueCount="382">
  <si>
    <t>Fragebogen 1</t>
  </si>
  <si>
    <t>Fragebogen 2</t>
  </si>
  <si>
    <t>Studienphase</t>
  </si>
  <si>
    <t>Probanden-ID</t>
  </si>
  <si>
    <t xml:space="preserve">Geschlecht </t>
  </si>
  <si>
    <t>Alter (Jahre)</t>
  </si>
  <si>
    <t>Größe (m)</t>
  </si>
  <si>
    <t>Gewicht Einführungsgespräch (kg)</t>
  </si>
  <si>
    <t>BMI</t>
  </si>
  <si>
    <t>Einführungsgespräch</t>
  </si>
  <si>
    <t>Start Auswaschphase 1</t>
  </si>
  <si>
    <t>Ausgangs-fragebogen</t>
  </si>
  <si>
    <t>Basisfragebogen Stuhlprobe</t>
  </si>
  <si>
    <t>Intervention 1</t>
  </si>
  <si>
    <t>Start Intervention 1 Termin 1</t>
  </si>
  <si>
    <t>Start Auswaschphase 2 Termin 2</t>
  </si>
  <si>
    <t>Intervention 2</t>
  </si>
  <si>
    <t>Start Intervention 2 Termin 3</t>
  </si>
  <si>
    <t>Studie Ende Termin 4</t>
  </si>
  <si>
    <t>Abschlussfragebogen</t>
  </si>
  <si>
    <t>Studie abgeschlossen</t>
  </si>
  <si>
    <t>JH1</t>
  </si>
  <si>
    <t>w</t>
  </si>
  <si>
    <t>ja</t>
  </si>
  <si>
    <t>12.10.2020 11.30 Uhr</t>
  </si>
  <si>
    <t>J+H</t>
  </si>
  <si>
    <t>nein</t>
  </si>
  <si>
    <t xml:space="preserve">ja </t>
  </si>
  <si>
    <t>J</t>
  </si>
  <si>
    <t>PDF</t>
  </si>
  <si>
    <t>JH2</t>
  </si>
  <si>
    <t>01.10.2020 15.30 Uhr</t>
  </si>
  <si>
    <t>JH3</t>
  </si>
  <si>
    <t>01.10.2020 13 Uhr</t>
  </si>
  <si>
    <t>x</t>
  </si>
  <si>
    <t>JH4</t>
  </si>
  <si>
    <t xml:space="preserve">26.08.2021 12 Uhr </t>
  </si>
  <si>
    <t>JH5</t>
  </si>
  <si>
    <t>m</t>
  </si>
  <si>
    <t xml:space="preserve">01.10.2020 16.30 Uhr </t>
  </si>
  <si>
    <t>JH6</t>
  </si>
  <si>
    <t xml:space="preserve">01.10.2020 12.30 Uhr </t>
  </si>
  <si>
    <t>JH7</t>
  </si>
  <si>
    <t xml:space="preserve">26.08.2021 14.45 Uhr </t>
  </si>
  <si>
    <t>JH8</t>
  </si>
  <si>
    <t>JH9</t>
  </si>
  <si>
    <t xml:space="preserve">01.10.2020 17 Uhr </t>
  </si>
  <si>
    <t>JH10</t>
  </si>
  <si>
    <t>30.09..2020 8 Uhr</t>
  </si>
  <si>
    <t>JH11</t>
  </si>
  <si>
    <t>JH12</t>
  </si>
  <si>
    <t>01.10.2020 8 Uhr</t>
  </si>
  <si>
    <t xml:space="preserve">nein </t>
  </si>
  <si>
    <t>JH13</t>
  </si>
  <si>
    <t>JH14</t>
  </si>
  <si>
    <t>27.08.2021 15.30 Uhr</t>
  </si>
  <si>
    <t>JH15</t>
  </si>
  <si>
    <t>01.10.2020 10 Uhr</t>
  </si>
  <si>
    <t>JH16</t>
  </si>
  <si>
    <t>JH17</t>
  </si>
  <si>
    <t>09.10.2020 7.30 Uhr</t>
  </si>
  <si>
    <t>JH18</t>
  </si>
  <si>
    <t>27.08.2021 8 Uhr</t>
  </si>
  <si>
    <t>JH19</t>
  </si>
  <si>
    <t>27.08.2021 12 Uhr</t>
  </si>
  <si>
    <t>Papier</t>
  </si>
  <si>
    <t>JH20</t>
  </si>
  <si>
    <t xml:space="preserve">01.10.2020 17.15 Uhr </t>
  </si>
  <si>
    <t>JH21</t>
  </si>
  <si>
    <t xml:space="preserve">01.10.2020 13.30 Uhr </t>
  </si>
  <si>
    <t>JH22</t>
  </si>
  <si>
    <t>30.09.2020 12.45 Uhr</t>
  </si>
  <si>
    <t>JH23</t>
  </si>
  <si>
    <t xml:space="preserve">01.10.2020 7.30 Uhr </t>
  </si>
  <si>
    <t>JH24</t>
  </si>
  <si>
    <t>01.10.2020 18.30 Uhr</t>
  </si>
  <si>
    <t>JH25</t>
  </si>
  <si>
    <t xml:space="preserve">20.10.2020 16.30 Uhr </t>
  </si>
  <si>
    <t xml:space="preserve">Ausgeschieden </t>
  </si>
  <si>
    <t>JH26</t>
  </si>
  <si>
    <t>27.08.2021 16.00 Uhr</t>
  </si>
  <si>
    <t>JH27</t>
  </si>
  <si>
    <t xml:space="preserve">27.08.2021 16.30 Uhr 16 Uhr? </t>
  </si>
  <si>
    <t>JH28</t>
  </si>
  <si>
    <t>09.10.2020 10 Uhr</t>
  </si>
  <si>
    <t>JH29</t>
  </si>
  <si>
    <t xml:space="preserve">02.09.2021 16 Uhr </t>
  </si>
  <si>
    <t>JH30</t>
  </si>
  <si>
    <t>09.10.2020 8.30 Uhr</t>
  </si>
  <si>
    <t>JH31</t>
  </si>
  <si>
    <t>JH32</t>
  </si>
  <si>
    <t>28.09.2021 14 Uhr</t>
  </si>
  <si>
    <t>JH33</t>
  </si>
  <si>
    <t>JH34</t>
  </si>
  <si>
    <t>09.10.2020 12 Uhr</t>
  </si>
  <si>
    <t>JH35</t>
  </si>
  <si>
    <t xml:space="preserve">10.12.21 10 Uhr </t>
  </si>
  <si>
    <t>JH36</t>
  </si>
  <si>
    <t>16.10.2020 14 Uhr</t>
  </si>
  <si>
    <t>JH37</t>
  </si>
  <si>
    <t xml:space="preserve">19.10.2021 14.30 Uhr  </t>
  </si>
  <si>
    <t>JH38</t>
  </si>
  <si>
    <t>01.09.2021 16.30</t>
  </si>
  <si>
    <t>JH39</t>
  </si>
  <si>
    <t xml:space="preserve">31.08.2021 16 Uhr </t>
  </si>
  <si>
    <t>JH40</t>
  </si>
  <si>
    <t xml:space="preserve">01.09.2021 16.30 Uhr </t>
  </si>
  <si>
    <t>JH41</t>
  </si>
  <si>
    <t xml:space="preserve">26.10.2021 18 Uhr </t>
  </si>
  <si>
    <t>JH42</t>
  </si>
  <si>
    <t xml:space="preserve">14.10.2020 17.30 Uhr </t>
  </si>
  <si>
    <t>JH43</t>
  </si>
  <si>
    <t xml:space="preserve">31.08.2021 12.45 Uhr </t>
  </si>
  <si>
    <t>JH44</t>
  </si>
  <si>
    <t xml:space="preserve">09.10.2020 20 Uhr </t>
  </si>
  <si>
    <t>JH45</t>
  </si>
  <si>
    <t>16.10.2020 8.00 Uhr</t>
  </si>
  <si>
    <t>JH46</t>
  </si>
  <si>
    <t xml:space="preserve">15.09.2021 15 Uhr </t>
  </si>
  <si>
    <t>Termin am 18.10. wegen HiWi Knappheit</t>
  </si>
  <si>
    <t>JH47</t>
  </si>
  <si>
    <t xml:space="preserve">31.08.2021 12 Uhr </t>
  </si>
  <si>
    <t>JH48</t>
  </si>
  <si>
    <t xml:space="preserve">31.08.2021 11.30 Uhr </t>
  </si>
  <si>
    <t>JH49</t>
  </si>
  <si>
    <t xml:space="preserve">15.10.2020 10.00 Uhr </t>
  </si>
  <si>
    <t>JH50</t>
  </si>
  <si>
    <t xml:space="preserve">15.10.2020 15.00 Uhr </t>
  </si>
  <si>
    <t>JH51</t>
  </si>
  <si>
    <t>JH52</t>
  </si>
  <si>
    <t xml:space="preserve">02.09.2021 14 Uhr </t>
  </si>
  <si>
    <t>Hat 2 andere 3,8% Joghurts gegessen während ihres Urlaubes</t>
  </si>
  <si>
    <t>JH53</t>
  </si>
  <si>
    <t xml:space="preserve">19.10.2020 12.15 Uhr </t>
  </si>
  <si>
    <t>JH54</t>
  </si>
  <si>
    <t>15.10.2020 16 Uhr</t>
  </si>
  <si>
    <t>JH55</t>
  </si>
  <si>
    <t>22.11.2021 16 Uhr</t>
  </si>
  <si>
    <t>JH56</t>
  </si>
  <si>
    <t xml:space="preserve">26.10.2021 15.30 Uhr </t>
  </si>
  <si>
    <t>JH57</t>
  </si>
  <si>
    <t>19.10.2020 11 Uhr</t>
  </si>
  <si>
    <t>JH58</t>
  </si>
  <si>
    <t xml:space="preserve">20.10.2020 13 Uhr </t>
  </si>
  <si>
    <t>JH59</t>
  </si>
  <si>
    <t xml:space="preserve">02.09.2021 11.30 Uhr </t>
  </si>
  <si>
    <t>JH60</t>
  </si>
  <si>
    <t>JH61</t>
  </si>
  <si>
    <t xml:space="preserve">Hat erneut mit der Studie begonnen --&gt; 101 </t>
  </si>
  <si>
    <t>JH62</t>
  </si>
  <si>
    <t xml:space="preserve">01.09.2021 12.40 Uhr </t>
  </si>
  <si>
    <t>JH63</t>
  </si>
  <si>
    <t>JH64</t>
  </si>
  <si>
    <t>JH65</t>
  </si>
  <si>
    <t xml:space="preserve">20.09.2021 16 Uhr </t>
  </si>
  <si>
    <t>JH66</t>
  </si>
  <si>
    <t>JH67</t>
  </si>
  <si>
    <t xml:space="preserve">28.09.2021 16:30 Uhr </t>
  </si>
  <si>
    <t>JH68</t>
  </si>
  <si>
    <t>23.02.2021 17.30 Uhr</t>
  </si>
  <si>
    <t>JH69</t>
  </si>
  <si>
    <t xml:space="preserve">14.09.2021 11.30 Uhr </t>
  </si>
  <si>
    <t>JH70</t>
  </si>
  <si>
    <t xml:space="preserve"> 16.08.2021 15.45 Uhr</t>
  </si>
  <si>
    <t>JH71</t>
  </si>
  <si>
    <t xml:space="preserve">12.03.2021 11 Uhr </t>
  </si>
  <si>
    <t>JH72</t>
  </si>
  <si>
    <t xml:space="preserve">26.07.2021 9 Uhr </t>
  </si>
  <si>
    <t>JH73</t>
  </si>
  <si>
    <t>18.10.2021 11:45 Uhr</t>
  </si>
  <si>
    <t>JH74</t>
  </si>
  <si>
    <t>31.08.2021 9 Uhr</t>
  </si>
  <si>
    <t>JH75</t>
  </si>
  <si>
    <t>JH76</t>
  </si>
  <si>
    <t xml:space="preserve">15.09.2021 16 Uhr </t>
  </si>
  <si>
    <t>JH77</t>
  </si>
  <si>
    <t xml:space="preserve">28.09.2021 11 Uhr </t>
  </si>
  <si>
    <t>JH78</t>
  </si>
  <si>
    <t xml:space="preserve">08.09.2021 11 Uhr </t>
  </si>
  <si>
    <t>JH79</t>
  </si>
  <si>
    <t xml:space="preserve">09.09.2021 8 Uhr </t>
  </si>
  <si>
    <t>JH80</t>
  </si>
  <si>
    <t xml:space="preserve">14.10.2021 17 Uhr </t>
  </si>
  <si>
    <t>JH81</t>
  </si>
  <si>
    <t xml:space="preserve">15.09.2021 10.30 Uhr </t>
  </si>
  <si>
    <t>JH82</t>
  </si>
  <si>
    <t xml:space="preserve">20.09.2021 9 Uhr </t>
  </si>
  <si>
    <t>JH83</t>
  </si>
  <si>
    <t xml:space="preserve">21.09.2021 17 Uhr </t>
  </si>
  <si>
    <t>JH84</t>
  </si>
  <si>
    <t xml:space="preserve">17.09.2021 11 Uhr </t>
  </si>
  <si>
    <t>JH85</t>
  </si>
  <si>
    <t>23.09. 17:15</t>
  </si>
  <si>
    <t xml:space="preserve">Papier </t>
  </si>
  <si>
    <t>JH86</t>
  </si>
  <si>
    <t>24.09.2021 16 Uhr</t>
  </si>
  <si>
    <t>JH87</t>
  </si>
  <si>
    <t>JH88</t>
  </si>
  <si>
    <t>JH89</t>
  </si>
  <si>
    <t>JH90</t>
  </si>
  <si>
    <t xml:space="preserve">20.09.2021 12.30 Uhr </t>
  </si>
  <si>
    <t>JH91</t>
  </si>
  <si>
    <t xml:space="preserve">23.09.2021 17.15 Uhr </t>
  </si>
  <si>
    <t>JH92</t>
  </si>
  <si>
    <t xml:space="preserve">15.10.2021 12 Uhr </t>
  </si>
  <si>
    <t>JH93</t>
  </si>
  <si>
    <t xml:space="preserve">24.09.2021 16.15 </t>
  </si>
  <si>
    <t>JH94</t>
  </si>
  <si>
    <t xml:space="preserve">3.11.2021 14 Uhr </t>
  </si>
  <si>
    <t>JH95</t>
  </si>
  <si>
    <t>JH96</t>
  </si>
  <si>
    <t>JH97</t>
  </si>
  <si>
    <t xml:space="preserve">15.10.2021 13 Uhr </t>
  </si>
  <si>
    <t>JH98</t>
  </si>
  <si>
    <t>JH99</t>
  </si>
  <si>
    <t>18.10.2021 8 Uhr</t>
  </si>
  <si>
    <t>JH100</t>
  </si>
  <si>
    <t>JH101</t>
  </si>
  <si>
    <t>JH102</t>
  </si>
  <si>
    <t>JH103</t>
  </si>
  <si>
    <t>26.10.2021 14 Uhr</t>
  </si>
  <si>
    <t>JH104</t>
  </si>
  <si>
    <t>26.10.2021 12.30 Uhr</t>
  </si>
  <si>
    <t>JH105</t>
  </si>
  <si>
    <t xml:space="preserve">27.10.2021 10.30 Uhr </t>
  </si>
  <si>
    <t>JH106</t>
  </si>
  <si>
    <t xml:space="preserve">29.10.2021 9 Uhr </t>
  </si>
  <si>
    <t>JH107</t>
  </si>
  <si>
    <t xml:space="preserve">23.11.2021 12.30 Uhr </t>
  </si>
  <si>
    <t>JH108</t>
  </si>
  <si>
    <t xml:space="preserve">3.11.2021 16.30 Uhr </t>
  </si>
  <si>
    <t>JH109</t>
  </si>
  <si>
    <t>4.11. 16:30</t>
  </si>
  <si>
    <t>JH110</t>
  </si>
  <si>
    <t>9.11.2021 11 Uhr</t>
  </si>
  <si>
    <t>JH111</t>
  </si>
  <si>
    <t>9.11.2021 17 Uhr</t>
  </si>
  <si>
    <t>JH112</t>
  </si>
  <si>
    <t xml:space="preserve">26.11.2021 10 Uhr </t>
  </si>
  <si>
    <t>JH113</t>
  </si>
  <si>
    <t>01.12.2021 18 Uhr</t>
  </si>
  <si>
    <t>JH114</t>
  </si>
  <si>
    <t xml:space="preserve">6.12.2021  11 Uhr </t>
  </si>
  <si>
    <t>JH115</t>
  </si>
  <si>
    <t xml:space="preserve">06.12.2021 9 Uhr </t>
  </si>
  <si>
    <t>JH116</t>
  </si>
  <si>
    <t xml:space="preserve">10.12.2021 15 Uhr </t>
  </si>
  <si>
    <t>JH117</t>
  </si>
  <si>
    <t>10.12.2021 16 Uhr</t>
  </si>
  <si>
    <t>JH118</t>
  </si>
  <si>
    <t>JH119</t>
  </si>
  <si>
    <t>JH120</t>
  </si>
  <si>
    <t>Auswaschphase 1</t>
  </si>
  <si>
    <t>Auswaschphase 2</t>
  </si>
  <si>
    <t>d</t>
  </si>
  <si>
    <t xml:space="preserve">aktualisieren </t>
  </si>
  <si>
    <t>Gewicht Abschluss- Termin (kg)</t>
  </si>
  <si>
    <t>zugenommen 3kg und mehr</t>
  </si>
  <si>
    <t>abgenommen 3kg und mehr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</si>
  <si>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</si>
  <si>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</si>
  <si>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</si>
  <si>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</si>
  <si>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</si>
  <si>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</si>
  <si>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</si>
  <si>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</si>
  <si>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</si>
  <si>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</si>
  <si>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</si>
  <si>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ID111</t>
  </si>
  <si>
    <t>ID112</t>
  </si>
  <si>
    <t>ID113</t>
  </si>
  <si>
    <t>ID114</t>
  </si>
  <si>
    <t>ID115</t>
  </si>
  <si>
    <t>ID116</t>
  </si>
  <si>
    <t>ID117</t>
  </si>
  <si>
    <t>ID118</t>
  </si>
  <si>
    <t>ID119</t>
  </si>
  <si>
    <t>ID120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</si>
  <si>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</si>
  <si>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</si>
  <si>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</si>
  <si>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</si>
  <si>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</si>
  <si>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</si>
  <si>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</si>
  <si>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</si>
  <si>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</si>
  <si>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</si>
  <si>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</si>
  <si>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</si>
  <si>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</si>
  <si>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</si>
  <si>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</si>
  <si>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</si>
  <si>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</si>
  <si>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</si>
  <si>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</si>
  <si>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</si>
  <si>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</si>
  <si>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</si>
  <si>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</si>
  <si>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</si>
  <si>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</si>
  <si>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</si>
  <si>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</si>
  <si>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</si>
  <si>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</si>
  <si>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</si>
  <si>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</si>
  <si>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</si>
  <si>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</si>
  <si>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</si>
  <si>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</si>
  <si>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</si>
  <si>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</si>
  <si>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</si>
  <si>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</si>
  <si>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</si>
  <si>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</si>
  <si>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</si>
  <si>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</si>
  <si>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</si>
  <si>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</si>
  <si>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</si>
  <si>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</si>
  <si>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</si>
  <si>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</si>
  <si>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</si>
  <si>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</si>
  <si>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</si>
  <si>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</si>
  <si>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</si>
  <si>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</si>
  <si>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</si>
  <si>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</si>
  <si>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</si>
  <si>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</si>
  <si>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</si>
  <si>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</si>
  <si>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</si>
  <si>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</si>
  <si>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</si>
  <si>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</si>
  <si>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</si>
  <si>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</si>
  <si>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</si>
  <si>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</si>
  <si>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</si>
  <si>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</si>
  <si>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</si>
  <si>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</si>
  <si>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</si>
  <si>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</si>
  <si>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</si>
  <si>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</si>
  <si>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</si>
  <si>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</si>
  <si>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</si>
  <si>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</si>
  <si>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</si>
  <si>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</si>
  <si>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</si>
  <si>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</si>
  <si>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</si>
  <si>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</si>
  <si>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</si>
  <si>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</si>
  <si>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</si>
  <si>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</si>
  <si>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</si>
  <si>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</si>
  <si>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</si>
  <si>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</si>
  <si>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</si>
  <si>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</si>
  <si>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</si>
  <si>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</si>
  <si>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Participant ID</t>
  </si>
  <si>
    <t>BMI2</t>
  </si>
  <si>
    <t>BMI_var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</si>
</sst>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10"/>
      <color rgb="FF00B050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ont="1" applyFill="1"/>
    <xf numFmtId="164" fontId="0" fillId="4" borderId="0" xfId="0" applyNumberFormat="1" applyFont="1" applyFill="1"/>
    <xf numFmtId="0" fontId="4" fillId="4" borderId="0" xfId="1" applyFont="1" applyFill="1"/>
    <xf numFmtId="14" fontId="3" fillId="4" borderId="0" xfId="0" applyNumberFormat="1" applyFont="1" applyFill="1"/>
    <xf numFmtId="14" fontId="1" fillId="4" borderId="0" xfId="0" applyNumberFormat="1" applyFont="1" applyFill="1"/>
    <xf numFmtId="14" fontId="0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64" fontId="5" fillId="4" borderId="0" xfId="0" applyNumberFormat="1" applyFont="1" applyFill="1"/>
    <xf numFmtId="14" fontId="2" fillId="4" borderId="0" xfId="0" applyNumberFormat="1" applyFont="1" applyFill="1"/>
    <xf numFmtId="0" fontId="1" fillId="4" borderId="0" xfId="0" applyFont="1" applyFill="1"/>
    <xf numFmtId="0" fontId="4" fillId="4" borderId="0" xfId="1" applyFont="1" applyFill="1" applyAlignment="1">
      <alignment vertical="center"/>
    </xf>
    <xf numFmtId="0" fontId="5" fillId="4" borderId="0" xfId="0" applyFont="1" applyFill="1"/>
    <xf numFmtId="0" fontId="7" fillId="4" borderId="0" xfId="1" applyFont="1" applyFill="1"/>
    <xf numFmtId="14" fontId="8" fillId="4" borderId="0" xfId="0" applyNumberFormat="1" applyFont="1" applyFill="1"/>
    <xf numFmtId="0" fontId="9" fillId="4" borderId="0" xfId="1" applyFont="1" applyFill="1"/>
    <xf numFmtId="0" fontId="1" fillId="5" borderId="0" xfId="0" applyFont="1" applyFill="1" applyAlignment="1">
      <alignment wrapText="1"/>
    </xf>
    <xf numFmtId="0" fontId="0" fillId="5" borderId="0" xfId="0" applyFont="1" applyFill="1"/>
    <xf numFmtId="164" fontId="0" fillId="5" borderId="0" xfId="0" applyNumberFormat="1" applyFont="1" applyFill="1"/>
    <xf numFmtId="14" fontId="1" fillId="5" borderId="0" xfId="0" applyNumberFormat="1" applyFont="1" applyFill="1"/>
    <xf numFmtId="0" fontId="1" fillId="5" borderId="0" xfId="0" applyFont="1" applyFill="1"/>
    <xf numFmtId="0" fontId="5" fillId="5" borderId="0" xfId="0" applyFont="1" applyFill="1"/>
    <xf numFmtId="14" fontId="0" fillId="5" borderId="0" xfId="0" applyNumberFormat="1" applyFont="1" applyFill="1"/>
    <xf numFmtId="0" fontId="6" fillId="5" borderId="0" xfId="0" applyFont="1" applyFill="1"/>
    <xf numFmtId="164" fontId="5" fillId="5" borderId="0" xfId="0" applyNumberFormat="1" applyFont="1" applyFill="1"/>
    <xf numFmtId="0" fontId="0" fillId="4" borderId="0" xfId="0" applyFont="1" applyFill="1" applyAlignment="1">
      <alignment vertical="center"/>
    </xf>
    <xf numFmtId="164" fontId="5" fillId="0" borderId="0" xfId="0" applyNumberFormat="1" applyFont="1" applyFill="1"/>
    <xf numFmtId="0" fontId="3" fillId="4" borderId="0" xfId="0" applyFont="1" applyFill="1"/>
    <xf numFmtId="0" fontId="5" fillId="0" borderId="0" xfId="0" applyFont="1"/>
    <xf numFmtId="22" fontId="0" fillId="4" borderId="0" xfId="0" applyNumberFormat="1" applyFont="1" applyFill="1"/>
    <xf numFmtId="0" fontId="2" fillId="4" borderId="0" xfId="0" applyFont="1" applyFill="1"/>
    <xf numFmtId="0" fontId="0" fillId="0" borderId="0" xfId="0" applyFont="1" applyFill="1"/>
    <xf numFmtId="0" fontId="1" fillId="0" borderId="0" xfId="0" applyFont="1"/>
    <xf numFmtId="0" fontId="0" fillId="3" borderId="0" xfId="0" applyFont="1" applyFill="1"/>
    <xf numFmtId="0" fontId="0" fillId="6" borderId="0" xfId="0" applyFont="1" applyFill="1"/>
    <xf numFmtId="0" fontId="0" fillId="7" borderId="0" xfId="0" applyFont="1" applyFill="1"/>
    <xf numFmtId="164" fontId="0" fillId="7" borderId="0" xfId="0" applyNumberFormat="1" applyFont="1" applyFill="1"/>
    <xf numFmtId="0" fontId="0" fillId="2" borderId="0" xfId="0" applyFont="1" applyFill="1"/>
    <xf numFmtId="164" fontId="0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164" fontId="5" fillId="7" borderId="0" xfId="0" applyNumberFormat="1" applyFont="1" applyFill="1"/>
    <xf numFmtId="0" fontId="5" fillId="7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8"/>
  <sheetViews>
    <sheetView tabSelected="1" workbookViewId="0">
      <pane ySplit="1" topLeftCell="A2" activePane="bottomLeft" state="frozen"/>
      <selection pane="bottomLeft" activeCell="AD107" sqref="AD107:AD108"/>
    </sheetView>
  </sheetViews>
  <sheetFormatPr baseColWidth="10" defaultColWidth="11.44140625" defaultRowHeight="14.4" x14ac:dyDescent="0.3"/>
  <cols>
    <col min="1" max="1" width="22.88671875" style="1" customWidth="1"/>
    <col min="2" max="2" width="6.88671875" style="1" customWidth="1"/>
    <col min="3" max="3" width="6.6640625" style="1" customWidth="1"/>
    <col min="4" max="4" width="11.44140625" style="1" customWidth="1"/>
    <col min="5" max="5" width="8.44140625" style="1" customWidth="1"/>
    <col min="6" max="6" width="9.109375" style="1" customWidth="1"/>
    <col min="7" max="7" width="7.33203125" style="1" customWidth="1"/>
    <col min="8" max="8" width="5.88671875" style="1" customWidth="1"/>
    <col min="9" max="11" width="10.6640625" style="1" customWidth="1"/>
    <col min="12" max="12" width="21.6640625" style="1" customWidth="1"/>
    <col min="13" max="13" width="21.109375" style="1" customWidth="1"/>
    <col min="14" max="14" width="18.6640625" style="38" customWidth="1"/>
    <col min="15" max="15" width="11.88671875" style="38" customWidth="1"/>
    <col min="16" max="16" width="17.6640625" style="38" customWidth="1"/>
    <col min="17" max="17" width="13.6640625" style="1" customWidth="1"/>
    <col min="18" max="18" width="14.6640625" style="38" customWidth="1"/>
    <col min="19" max="19" width="15.88671875" style="1" customWidth="1"/>
    <col min="20" max="20" width="17.6640625" style="38" customWidth="1"/>
    <col min="21" max="21" width="15.109375" style="1" customWidth="1"/>
    <col min="22" max="22" width="15" style="1" customWidth="1"/>
    <col min="23" max="23" width="13.6640625" style="1" customWidth="1"/>
    <col min="24" max="24" width="14" style="38" customWidth="1"/>
    <col min="25" max="25" width="11.44140625" style="1"/>
    <col min="26" max="26" width="11.44140625" style="38"/>
    <col min="27" max="31" width="11.109375" style="34" customWidth="1"/>
  </cols>
  <sheetData>
    <row r="1" spans="1:31" ht="79.8" x14ac:dyDescent="0.3">
      <c r="A1" s="2" t="s">
        <v>2</v>
      </c>
      <c r="B1" s="2" t="s">
        <v>3</v>
      </c>
      <c r="C1" s="2" t="s">
        <v>379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256</v>
      </c>
      <c r="J1" s="2" t="s">
        <v>380</v>
      </c>
      <c r="K1" s="2" t="s">
        <v>381</v>
      </c>
      <c r="L1" s="2"/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2" t="s">
        <v>0</v>
      </c>
      <c r="T1" s="3" t="s">
        <v>15</v>
      </c>
      <c r="U1" s="2" t="s">
        <v>1</v>
      </c>
      <c r="V1" s="2"/>
      <c r="W1" s="2" t="s">
        <v>16</v>
      </c>
      <c r="X1" s="3" t="s">
        <v>17</v>
      </c>
      <c r="Y1" s="2"/>
      <c r="Z1" s="3" t="s">
        <v>18</v>
      </c>
      <c r="AA1" s="4" t="s">
        <v>19</v>
      </c>
      <c r="AB1" s="4"/>
      <c r="AC1" s="4"/>
      <c r="AD1" s="4"/>
      <c r="AE1" s="4"/>
    </row>
    <row r="2" spans="1:31" x14ac:dyDescent="0.3">
      <c r="A2" s="5" t="s">
        <v>20</v>
      </c>
      <c r="B2" s="6" t="s">
        <v>21</v>
      </c>
      <c r="C2" s="6" t="s">
        <v>280</v>
      </c>
      <c r="D2" s="5" t="s">
        <v>22</v>
      </c>
      <c r="E2" s="6">
        <v>28</v>
      </c>
      <c r="F2" s="6">
        <v>1.66</v>
      </c>
      <c r="G2" s="6">
        <v>64.400000000000006</v>
      </c>
      <c r="H2" s="7">
        <f>G2/(F2*F2)</f>
        <v>23.370590796922635</v>
      </c>
      <c r="I2" s="7"/>
      <c r="J2" s="7"/>
      <c r="K2" s="7"/>
      <c r="L2" s="8"/>
      <c r="M2" s="6" t="s">
        <v>24</v>
      </c>
      <c r="N2" s="9">
        <v>44116</v>
      </c>
      <c r="O2" s="9"/>
      <c r="P2" s="9"/>
      <c r="Q2" s="6" t="s">
        <v>25</v>
      </c>
      <c r="R2" s="10">
        <v>44146</v>
      </c>
      <c r="S2" s="6" t="s">
        <v>26</v>
      </c>
      <c r="T2" s="9">
        <v>44172</v>
      </c>
      <c r="U2" s="6" t="s">
        <v>27</v>
      </c>
      <c r="V2" s="6"/>
      <c r="W2" s="6" t="s">
        <v>28</v>
      </c>
      <c r="X2" s="10">
        <v>44209</v>
      </c>
      <c r="Y2" s="6"/>
      <c r="Z2" s="10">
        <v>44237</v>
      </c>
      <c r="AA2" s="14" t="s">
        <v>29</v>
      </c>
      <c r="AB2" s="14"/>
      <c r="AC2" s="6"/>
      <c r="AD2" s="6"/>
      <c r="AE2" s="6"/>
    </row>
    <row r="3" spans="1:31" x14ac:dyDescent="0.3">
      <c r="A3" s="5" t="s">
        <v>20</v>
      </c>
      <c r="B3" s="6" t="s">
        <v>30</v>
      </c>
      <c r="C3" s="6" t="s">
        <v>281</v>
      </c>
      <c r="D3" s="5" t="s">
        <v>22</v>
      </c>
      <c r="E3" s="6">
        <v>49</v>
      </c>
      <c r="F3" s="6">
        <v>1.6339999999999999</v>
      </c>
      <c r="G3" s="6">
        <v>62.9</v>
      </c>
      <c r="H3" s="7">
        <f>G3/(F3*F3)</f>
        <v>23.558440663441647</v>
      </c>
      <c r="I3" s="7"/>
      <c r="J3" s="7"/>
      <c r="K3" s="7"/>
      <c r="L3" s="8"/>
      <c r="M3" s="6" t="s">
        <v>31</v>
      </c>
      <c r="N3" s="10">
        <v>44109</v>
      </c>
      <c r="O3" s="10"/>
      <c r="P3" s="10"/>
      <c r="Q3" s="6" t="s">
        <v>28</v>
      </c>
      <c r="R3" s="10">
        <v>44137</v>
      </c>
      <c r="S3" s="6" t="s">
        <v>26</v>
      </c>
      <c r="T3" s="10">
        <v>44165</v>
      </c>
      <c r="U3" s="6" t="s">
        <v>23</v>
      </c>
      <c r="V3" s="6"/>
      <c r="W3" s="6" t="s">
        <v>25</v>
      </c>
      <c r="X3" s="10">
        <v>44214</v>
      </c>
      <c r="Y3" s="6"/>
      <c r="Z3" s="10">
        <v>44242</v>
      </c>
      <c r="AA3" s="14"/>
      <c r="AB3" s="14"/>
      <c r="AC3" s="14"/>
      <c r="AD3" s="14"/>
      <c r="AE3" s="14"/>
    </row>
    <row r="4" spans="1:31" x14ac:dyDescent="0.3">
      <c r="A4" s="5" t="s">
        <v>20</v>
      </c>
      <c r="B4" s="6" t="s">
        <v>32</v>
      </c>
      <c r="C4" s="6" t="s">
        <v>282</v>
      </c>
      <c r="D4" s="5" t="s">
        <v>22</v>
      </c>
      <c r="E4" s="6">
        <v>36</v>
      </c>
      <c r="F4" s="6">
        <v>1.657</v>
      </c>
      <c r="G4" s="6">
        <v>60.8</v>
      </c>
      <c r="H4" s="7">
        <f>G4/(F4*F4)</f>
        <v>22.144126944121407</v>
      </c>
      <c r="I4" s="7"/>
      <c r="J4" s="7"/>
      <c r="K4" s="7"/>
      <c r="L4" s="8"/>
      <c r="M4" s="6" t="s">
        <v>33</v>
      </c>
      <c r="N4" s="10">
        <v>44319</v>
      </c>
      <c r="O4" s="10" t="s">
        <v>34</v>
      </c>
      <c r="P4" s="10" t="s">
        <v>34</v>
      </c>
      <c r="Q4" s="6" t="s">
        <v>28</v>
      </c>
      <c r="R4" s="10">
        <v>44347</v>
      </c>
      <c r="S4" s="6"/>
      <c r="T4" s="15">
        <v>44375</v>
      </c>
      <c r="U4" s="6"/>
      <c r="V4" s="6"/>
      <c r="W4" s="6" t="s">
        <v>25</v>
      </c>
      <c r="X4" s="15">
        <v>44406</v>
      </c>
      <c r="Y4" s="6"/>
      <c r="Z4" s="10">
        <v>44434</v>
      </c>
      <c r="AA4" s="14" t="s">
        <v>29</v>
      </c>
      <c r="AB4" s="14"/>
      <c r="AC4" s="14"/>
      <c r="AD4" s="14"/>
      <c r="AE4" s="14"/>
    </row>
    <row r="5" spans="1:31" x14ac:dyDescent="0.3">
      <c r="A5" s="5" t="s">
        <v>20</v>
      </c>
      <c r="B5" s="6" t="s">
        <v>35</v>
      </c>
      <c r="C5" s="6" t="s">
        <v>283</v>
      </c>
      <c r="D5" s="5" t="s">
        <v>22</v>
      </c>
      <c r="E5" s="6">
        <v>41</v>
      </c>
      <c r="F5" s="6">
        <v>1.6</v>
      </c>
      <c r="G5" s="6">
        <v>69</v>
      </c>
      <c r="H5" s="7">
        <f>G5/(F5*F5)</f>
        <v>26.953124999999996</v>
      </c>
      <c r="I5" s="7">
        <v>71.400000000000006</v>
      </c>
      <c r="J5" s="7">
        <f t="shared" ref="J5:J66" si="0">I5/(F5^2)</f>
        <v>27.890624999999996</v>
      </c>
      <c r="K5" s="7">
        <f t="shared" ref="K5:K66" si="1">J5-H5</f>
        <v>0.9375</v>
      </c>
      <c r="L5" s="8"/>
      <c r="M5" s="6" t="s">
        <v>36</v>
      </c>
      <c r="N5" s="10">
        <v>44438</v>
      </c>
      <c r="O5" s="10" t="s">
        <v>34</v>
      </c>
      <c r="P5" s="10" t="s">
        <v>34</v>
      </c>
      <c r="Q5" s="6" t="s">
        <v>25</v>
      </c>
      <c r="R5" s="10">
        <f>N5+28</f>
        <v>44466</v>
      </c>
      <c r="S5" s="6"/>
      <c r="T5" s="10">
        <f>R5+28</f>
        <v>44494</v>
      </c>
      <c r="U5" s="6"/>
      <c r="V5" s="6"/>
      <c r="W5" s="6" t="s">
        <v>28</v>
      </c>
      <c r="X5" s="15">
        <v>44523</v>
      </c>
      <c r="Y5" s="6"/>
      <c r="Z5" s="10">
        <f>X5+28</f>
        <v>44551</v>
      </c>
      <c r="AA5" s="14" t="s">
        <v>29</v>
      </c>
      <c r="AB5" s="14"/>
      <c r="AC5" s="14"/>
      <c r="AD5" s="14"/>
      <c r="AE5" s="14"/>
    </row>
    <row r="6" spans="1:31" x14ac:dyDescent="0.3">
      <c r="A6" s="5" t="s">
        <v>20</v>
      </c>
      <c r="B6" s="6" t="s">
        <v>37</v>
      </c>
      <c r="C6" s="6" t="s">
        <v>284</v>
      </c>
      <c r="D6" s="5" t="s">
        <v>38</v>
      </c>
      <c r="E6" s="6">
        <v>28</v>
      </c>
      <c r="F6" s="6">
        <v>1.8069999999999999</v>
      </c>
      <c r="G6" s="6">
        <v>77.099999999999994</v>
      </c>
      <c r="H6" s="7">
        <f t="shared" ref="H6:H69" si="2">G6/(F6*F6)</f>
        <v>23.61228806746438</v>
      </c>
      <c r="I6" s="7"/>
      <c r="J6" s="7"/>
      <c r="K6" s="7"/>
      <c r="L6" s="8"/>
      <c r="M6" s="6" t="s">
        <v>39</v>
      </c>
      <c r="N6" s="10">
        <v>44105</v>
      </c>
      <c r="O6" s="10"/>
      <c r="P6" s="10"/>
      <c r="Q6" s="6" t="s">
        <v>28</v>
      </c>
      <c r="R6" s="10">
        <v>44133</v>
      </c>
      <c r="S6" s="6" t="s">
        <v>26</v>
      </c>
      <c r="T6" s="10">
        <v>44161</v>
      </c>
      <c r="U6" s="6" t="s">
        <v>23</v>
      </c>
      <c r="V6" s="6"/>
      <c r="W6" s="6" t="s">
        <v>25</v>
      </c>
      <c r="X6" s="10">
        <v>44209</v>
      </c>
      <c r="Y6" s="6"/>
      <c r="Z6" s="10">
        <v>44238</v>
      </c>
      <c r="AA6" s="14" t="s">
        <v>29</v>
      </c>
      <c r="AB6" s="14"/>
      <c r="AC6" s="14"/>
      <c r="AD6" s="14"/>
      <c r="AE6" s="14"/>
    </row>
    <row r="7" spans="1:31" x14ac:dyDescent="0.3">
      <c r="A7" s="5" t="s">
        <v>20</v>
      </c>
      <c r="B7" s="6" t="s">
        <v>40</v>
      </c>
      <c r="C7" s="6" t="s">
        <v>285</v>
      </c>
      <c r="D7" s="5" t="s">
        <v>22</v>
      </c>
      <c r="E7" s="6">
        <v>28</v>
      </c>
      <c r="F7" s="6">
        <v>1.657</v>
      </c>
      <c r="G7" s="6">
        <v>65.8</v>
      </c>
      <c r="H7" s="7">
        <f t="shared" si="2"/>
        <v>23.965190015184021</v>
      </c>
      <c r="I7" s="7"/>
      <c r="J7" s="7"/>
      <c r="K7" s="7"/>
      <c r="L7" s="8"/>
      <c r="M7" s="6" t="s">
        <v>41</v>
      </c>
      <c r="N7" s="10">
        <v>44319</v>
      </c>
      <c r="O7" s="10"/>
      <c r="P7" s="10" t="s">
        <v>23</v>
      </c>
      <c r="Q7" s="11" t="s">
        <v>25</v>
      </c>
      <c r="R7" s="10">
        <v>44347</v>
      </c>
      <c r="S7" s="11">
        <v>44222</v>
      </c>
      <c r="T7" s="15">
        <v>44376</v>
      </c>
      <c r="U7" s="11"/>
      <c r="V7" s="11"/>
      <c r="W7" s="11" t="s">
        <v>28</v>
      </c>
      <c r="X7" s="15">
        <v>44419</v>
      </c>
      <c r="Y7" s="6"/>
      <c r="Z7" s="10">
        <v>44447</v>
      </c>
      <c r="AA7" s="14" t="s">
        <v>29</v>
      </c>
      <c r="AB7" s="14"/>
      <c r="AC7" s="14"/>
      <c r="AD7" s="14"/>
      <c r="AE7" s="14"/>
    </row>
    <row r="8" spans="1:31" x14ac:dyDescent="0.3">
      <c r="A8" s="5" t="s">
        <v>20</v>
      </c>
      <c r="B8" s="6" t="s">
        <v>42</v>
      </c>
      <c r="C8" s="6" t="s">
        <v>286</v>
      </c>
      <c r="D8" s="5" t="s">
        <v>22</v>
      </c>
      <c r="E8" s="6">
        <v>24</v>
      </c>
      <c r="F8" s="6">
        <v>1.6819999999999999</v>
      </c>
      <c r="G8" s="6">
        <v>68</v>
      </c>
      <c r="H8" s="7">
        <f t="shared" si="2"/>
        <v>24.035708579758261</v>
      </c>
      <c r="I8" s="7">
        <v>67.3</v>
      </c>
      <c r="J8" s="7">
        <f t="shared" si="0"/>
        <v>23.788282167907806</v>
      </c>
      <c r="K8" s="7">
        <f t="shared" si="1"/>
        <v>-0.247426411850455</v>
      </c>
      <c r="L8" s="8"/>
      <c r="M8" s="6" t="s">
        <v>43</v>
      </c>
      <c r="N8" s="10">
        <v>44435</v>
      </c>
      <c r="O8" s="10" t="s">
        <v>34</v>
      </c>
      <c r="P8" s="10" t="s">
        <v>34</v>
      </c>
      <c r="Q8" s="6" t="s">
        <v>28</v>
      </c>
      <c r="R8" s="15">
        <v>44466</v>
      </c>
      <c r="S8" s="6"/>
      <c r="T8" s="10">
        <f>R8+28</f>
        <v>44494</v>
      </c>
      <c r="U8" s="6"/>
      <c r="V8" s="6"/>
      <c r="W8" s="6" t="s">
        <v>25</v>
      </c>
      <c r="X8" s="10">
        <f>T8+28</f>
        <v>44522</v>
      </c>
      <c r="Y8" s="6"/>
      <c r="Z8" s="10">
        <f>X8+28</f>
        <v>44550</v>
      </c>
      <c r="AA8" s="14" t="s">
        <v>29</v>
      </c>
      <c r="AB8" s="14"/>
      <c r="AC8" s="14"/>
      <c r="AD8" s="14"/>
      <c r="AE8" s="14"/>
    </row>
    <row r="9" spans="1:31" x14ac:dyDescent="0.3">
      <c r="A9" s="5" t="s">
        <v>20</v>
      </c>
      <c r="B9" s="6" t="s">
        <v>44</v>
      </c>
      <c r="C9" s="6" t="s">
        <v>287</v>
      </c>
      <c r="D9" s="5" t="s">
        <v>22</v>
      </c>
      <c r="E9" s="6">
        <v>49</v>
      </c>
      <c r="F9" s="6">
        <v>1.6539999999999999</v>
      </c>
      <c r="G9" s="6">
        <v>54</v>
      </c>
      <c r="H9" s="7">
        <f t="shared" si="2"/>
        <v>19.738891025238004</v>
      </c>
      <c r="I9" s="7"/>
      <c r="J9" s="7"/>
      <c r="K9" s="7"/>
      <c r="L9" s="8"/>
      <c r="M9" s="6" t="s">
        <v>41</v>
      </c>
      <c r="N9" s="10">
        <v>44109</v>
      </c>
      <c r="O9" s="10"/>
      <c r="P9" s="10"/>
      <c r="Q9" s="6" t="s">
        <v>28</v>
      </c>
      <c r="R9" s="10">
        <v>44134</v>
      </c>
      <c r="S9" s="6" t="s">
        <v>26</v>
      </c>
      <c r="T9" s="10">
        <v>44161</v>
      </c>
      <c r="U9" s="6" t="s">
        <v>23</v>
      </c>
      <c r="V9" s="6"/>
      <c r="W9" s="6" t="s">
        <v>25</v>
      </c>
      <c r="X9" s="10">
        <v>44207</v>
      </c>
      <c r="Y9" s="6"/>
      <c r="Z9" s="10">
        <v>44235</v>
      </c>
      <c r="AA9" s="14" t="s">
        <v>29</v>
      </c>
      <c r="AB9" s="14"/>
      <c r="AC9" s="14"/>
      <c r="AD9" s="14"/>
      <c r="AE9" s="14"/>
    </row>
    <row r="10" spans="1:31" x14ac:dyDescent="0.3">
      <c r="A10" s="5" t="s">
        <v>20</v>
      </c>
      <c r="B10" s="6" t="s">
        <v>45</v>
      </c>
      <c r="C10" s="6" t="s">
        <v>288</v>
      </c>
      <c r="D10" s="5" t="s">
        <v>22</v>
      </c>
      <c r="E10" s="6">
        <v>26</v>
      </c>
      <c r="F10" s="6">
        <v>1.748</v>
      </c>
      <c r="G10" s="6">
        <v>74</v>
      </c>
      <c r="H10" s="7">
        <f t="shared" si="2"/>
        <v>24.218590451853441</v>
      </c>
      <c r="I10" s="7"/>
      <c r="J10" s="7"/>
      <c r="K10" s="7"/>
      <c r="L10" s="8"/>
      <c r="M10" s="6" t="s">
        <v>46</v>
      </c>
      <c r="N10" s="10">
        <v>44111</v>
      </c>
      <c r="O10" s="10"/>
      <c r="P10" s="10"/>
      <c r="Q10" s="6" t="s">
        <v>28</v>
      </c>
      <c r="R10" s="10">
        <v>44139</v>
      </c>
      <c r="S10" s="6" t="s">
        <v>26</v>
      </c>
      <c r="T10" s="10">
        <v>44167</v>
      </c>
      <c r="U10" s="6" t="s">
        <v>27</v>
      </c>
      <c r="V10" s="6"/>
      <c r="W10" s="6" t="s">
        <v>25</v>
      </c>
      <c r="X10" s="10">
        <v>44207</v>
      </c>
      <c r="Y10" s="6"/>
      <c r="Z10" s="10">
        <v>44235</v>
      </c>
      <c r="AA10" s="14" t="s">
        <v>29</v>
      </c>
      <c r="AB10" s="14"/>
      <c r="AC10" s="14"/>
      <c r="AD10" s="14"/>
      <c r="AE10" s="14"/>
    </row>
    <row r="11" spans="1:31" x14ac:dyDescent="0.3">
      <c r="A11" s="5" t="s">
        <v>20</v>
      </c>
      <c r="B11" s="6" t="s">
        <v>47</v>
      </c>
      <c r="C11" s="6" t="s">
        <v>289</v>
      </c>
      <c r="D11" s="5" t="s">
        <v>22</v>
      </c>
      <c r="E11" s="6">
        <v>40</v>
      </c>
      <c r="F11" s="6">
        <v>1.6519999999999999</v>
      </c>
      <c r="G11" s="6">
        <v>71.099999999999994</v>
      </c>
      <c r="H11" s="7">
        <f t="shared" si="2"/>
        <v>26.052506610228122</v>
      </c>
      <c r="I11" s="7"/>
      <c r="J11" s="7"/>
      <c r="K11" s="7"/>
      <c r="L11" s="8"/>
      <c r="M11" s="6" t="s">
        <v>48</v>
      </c>
      <c r="N11" s="10">
        <v>44111</v>
      </c>
      <c r="O11" s="10"/>
      <c r="P11" s="10"/>
      <c r="Q11" s="6" t="s">
        <v>28</v>
      </c>
      <c r="R11" s="10">
        <v>44139</v>
      </c>
      <c r="S11" s="6" t="s">
        <v>26</v>
      </c>
      <c r="T11" s="10">
        <v>44167</v>
      </c>
      <c r="U11" s="6" t="s">
        <v>27</v>
      </c>
      <c r="V11" s="6"/>
      <c r="W11" s="6" t="s">
        <v>25</v>
      </c>
      <c r="X11" s="10">
        <v>44209</v>
      </c>
      <c r="Y11" s="6"/>
      <c r="Z11" s="10">
        <v>44238</v>
      </c>
      <c r="AA11" s="14" t="s">
        <v>29</v>
      </c>
      <c r="AB11" s="14"/>
      <c r="AC11" s="14"/>
      <c r="AD11" s="14"/>
      <c r="AE11" s="14"/>
    </row>
    <row r="12" spans="1:31" x14ac:dyDescent="0.3">
      <c r="A12" s="5" t="s">
        <v>20</v>
      </c>
      <c r="B12" s="6" t="s">
        <v>49</v>
      </c>
      <c r="C12" s="6" t="s">
        <v>290</v>
      </c>
      <c r="D12" s="5" t="s">
        <v>22</v>
      </c>
      <c r="E12" s="6">
        <v>39</v>
      </c>
      <c r="F12" s="6">
        <v>1.619</v>
      </c>
      <c r="G12" s="41">
        <v>58</v>
      </c>
      <c r="H12" s="7">
        <f t="shared" si="2"/>
        <v>22.127599182194455</v>
      </c>
      <c r="I12" s="42">
        <v>53.6</v>
      </c>
      <c r="J12" s="7">
        <f t="shared" si="0"/>
        <v>20.448953726993498</v>
      </c>
      <c r="K12" s="7">
        <f t="shared" si="1"/>
        <v>-1.6786454552009573</v>
      </c>
      <c r="L12" s="8"/>
      <c r="M12" s="6"/>
      <c r="N12" s="10">
        <v>44435</v>
      </c>
      <c r="O12" s="9" t="s">
        <v>34</v>
      </c>
      <c r="P12" s="9" t="s">
        <v>34</v>
      </c>
      <c r="Q12" s="6" t="s">
        <v>28</v>
      </c>
      <c r="R12" s="10">
        <f>N12+28</f>
        <v>44463</v>
      </c>
      <c r="S12" s="6"/>
      <c r="T12" s="10">
        <f>R12+28</f>
        <v>44491</v>
      </c>
      <c r="U12" s="6"/>
      <c r="V12" s="6"/>
      <c r="W12" s="6" t="s">
        <v>25</v>
      </c>
      <c r="X12" s="10">
        <f>T12+28</f>
        <v>44519</v>
      </c>
      <c r="Y12" s="6"/>
      <c r="Z12" s="10">
        <f>X12+28</f>
        <v>44547</v>
      </c>
      <c r="AA12" s="14" t="s">
        <v>29</v>
      </c>
      <c r="AB12" s="14"/>
      <c r="AC12" s="14"/>
      <c r="AD12" s="14"/>
      <c r="AE12" s="14"/>
    </row>
    <row r="13" spans="1:31" x14ac:dyDescent="0.3">
      <c r="A13" s="5" t="s">
        <v>20</v>
      </c>
      <c r="B13" s="6" t="s">
        <v>50</v>
      </c>
      <c r="C13" s="6" t="s">
        <v>291</v>
      </c>
      <c r="D13" s="5" t="s">
        <v>22</v>
      </c>
      <c r="E13" s="6">
        <v>55</v>
      </c>
      <c r="F13" s="6">
        <v>1.585</v>
      </c>
      <c r="G13" s="6">
        <v>60.7</v>
      </c>
      <c r="H13" s="7">
        <f t="shared" si="2"/>
        <v>24.161848560538967</v>
      </c>
      <c r="I13" s="7"/>
      <c r="J13" s="7"/>
      <c r="K13" s="7"/>
      <c r="L13" s="6"/>
      <c r="M13" s="6" t="s">
        <v>51</v>
      </c>
      <c r="N13" s="10">
        <v>44109</v>
      </c>
      <c r="O13" s="10"/>
      <c r="P13" s="10"/>
      <c r="Q13" s="6" t="s">
        <v>28</v>
      </c>
      <c r="R13" s="10">
        <v>44137</v>
      </c>
      <c r="S13" s="6" t="s">
        <v>52</v>
      </c>
      <c r="T13" s="10">
        <v>44165</v>
      </c>
      <c r="U13" s="6" t="s">
        <v>26</v>
      </c>
      <c r="V13" s="6"/>
      <c r="W13" s="6" t="s">
        <v>25</v>
      </c>
      <c r="X13" s="10">
        <v>44207</v>
      </c>
      <c r="Y13" s="6"/>
      <c r="Z13" s="10">
        <v>44235</v>
      </c>
      <c r="AA13" s="14" t="s">
        <v>29</v>
      </c>
      <c r="AB13" s="14"/>
      <c r="AC13" s="14"/>
      <c r="AD13" s="14"/>
      <c r="AE13" s="14"/>
    </row>
    <row r="14" spans="1:31" x14ac:dyDescent="0.3">
      <c r="A14" s="5" t="s">
        <v>20</v>
      </c>
      <c r="B14" s="6" t="s">
        <v>53</v>
      </c>
      <c r="C14" s="6" t="s">
        <v>292</v>
      </c>
      <c r="D14" s="5" t="s">
        <v>22</v>
      </c>
      <c r="E14" s="6">
        <v>53</v>
      </c>
      <c r="F14" s="6">
        <v>1.8</v>
      </c>
      <c r="G14" s="6">
        <v>62.4</v>
      </c>
      <c r="H14" s="7">
        <f t="shared" si="2"/>
        <v>19.259259259259256</v>
      </c>
      <c r="I14" s="7"/>
      <c r="J14" s="7"/>
      <c r="K14" s="7"/>
      <c r="L14" s="17"/>
      <c r="M14" s="6" t="s">
        <v>48</v>
      </c>
      <c r="N14" s="10">
        <v>44110</v>
      </c>
      <c r="O14" s="10"/>
      <c r="P14" s="10"/>
      <c r="Q14" s="6" t="s">
        <v>28</v>
      </c>
      <c r="R14" s="10">
        <v>44138</v>
      </c>
      <c r="S14" s="6" t="s">
        <v>52</v>
      </c>
      <c r="T14" s="10">
        <v>44167</v>
      </c>
      <c r="U14" s="6" t="s">
        <v>26</v>
      </c>
      <c r="V14" s="6"/>
      <c r="W14" s="6" t="s">
        <v>25</v>
      </c>
      <c r="X14" s="10">
        <v>44210</v>
      </c>
      <c r="Y14" s="6"/>
      <c r="Z14" s="10">
        <v>44238</v>
      </c>
      <c r="AA14" s="14" t="s">
        <v>29</v>
      </c>
      <c r="AB14" s="14"/>
      <c r="AC14" s="14"/>
      <c r="AD14" s="14"/>
      <c r="AE14" s="14"/>
    </row>
    <row r="15" spans="1:31" x14ac:dyDescent="0.3">
      <c r="A15" s="5" t="s">
        <v>20</v>
      </c>
      <c r="B15" s="6" t="s">
        <v>54</v>
      </c>
      <c r="C15" s="6" t="s">
        <v>293</v>
      </c>
      <c r="D15" s="5" t="s">
        <v>38</v>
      </c>
      <c r="E15" s="6">
        <v>26</v>
      </c>
      <c r="F15" s="6">
        <v>1.835</v>
      </c>
      <c r="G15" s="41">
        <v>85</v>
      </c>
      <c r="H15" s="7">
        <f t="shared" si="2"/>
        <v>25.243338357252636</v>
      </c>
      <c r="I15" s="42">
        <v>79.2</v>
      </c>
      <c r="J15" s="7">
        <f t="shared" si="0"/>
        <v>23.520851739934219</v>
      </c>
      <c r="K15" s="7">
        <f t="shared" si="1"/>
        <v>-1.7224866173184168</v>
      </c>
      <c r="L15" s="6"/>
      <c r="M15" s="6" t="s">
        <v>55</v>
      </c>
      <c r="N15" s="10">
        <v>44435</v>
      </c>
      <c r="O15" s="10" t="s">
        <v>34</v>
      </c>
      <c r="P15" s="10" t="s">
        <v>34</v>
      </c>
      <c r="Q15" s="6" t="s">
        <v>28</v>
      </c>
      <c r="R15" s="10">
        <f>N15+28</f>
        <v>44463</v>
      </c>
      <c r="S15" s="6"/>
      <c r="T15" s="15">
        <v>44601</v>
      </c>
      <c r="U15" s="6"/>
      <c r="V15" s="6"/>
      <c r="W15" s="6" t="s">
        <v>25</v>
      </c>
      <c r="X15" s="10">
        <f>T15+28</f>
        <v>44629</v>
      </c>
      <c r="Y15" s="6"/>
      <c r="Z15" s="10">
        <f>X15+28</f>
        <v>44657</v>
      </c>
      <c r="AA15" s="14" t="s">
        <v>29</v>
      </c>
      <c r="AB15" s="14"/>
      <c r="AC15" s="14"/>
      <c r="AD15" s="14"/>
      <c r="AE15" s="14"/>
    </row>
    <row r="16" spans="1:31" x14ac:dyDescent="0.3">
      <c r="A16" s="5" t="s">
        <v>20</v>
      </c>
      <c r="B16" s="6" t="s">
        <v>56</v>
      </c>
      <c r="C16" s="6" t="s">
        <v>294</v>
      </c>
      <c r="D16" s="5" t="s">
        <v>38</v>
      </c>
      <c r="E16" s="6">
        <v>50</v>
      </c>
      <c r="F16" s="6">
        <v>1.85</v>
      </c>
      <c r="G16" s="6">
        <v>71.7</v>
      </c>
      <c r="H16" s="7">
        <f t="shared" si="2"/>
        <v>20.949598246895544</v>
      </c>
      <c r="I16" s="7">
        <v>73.7</v>
      </c>
      <c r="J16" s="7">
        <f t="shared" si="0"/>
        <v>21.533966398831261</v>
      </c>
      <c r="K16" s="7">
        <f t="shared" si="1"/>
        <v>0.5843681519357169</v>
      </c>
      <c r="L16" s="8"/>
      <c r="M16" s="6" t="s">
        <v>57</v>
      </c>
      <c r="N16" s="10">
        <v>44216</v>
      </c>
      <c r="O16" s="10"/>
      <c r="P16" s="10" t="s">
        <v>23</v>
      </c>
      <c r="Q16" s="6" t="s">
        <v>25</v>
      </c>
      <c r="R16" s="10">
        <v>44246</v>
      </c>
      <c r="S16" s="6"/>
      <c r="T16" s="10">
        <v>44274</v>
      </c>
      <c r="U16" s="6"/>
      <c r="V16" s="6"/>
      <c r="W16" s="6" t="s">
        <v>28</v>
      </c>
      <c r="X16" s="10">
        <v>44302</v>
      </c>
      <c r="Y16" s="6"/>
      <c r="Z16" s="10">
        <v>44330</v>
      </c>
      <c r="AA16" s="14"/>
      <c r="AB16" s="14"/>
      <c r="AC16" s="14"/>
      <c r="AD16" s="14"/>
      <c r="AE16" s="14"/>
    </row>
    <row r="17" spans="1:31" x14ac:dyDescent="0.3">
      <c r="A17" s="5" t="s">
        <v>20</v>
      </c>
      <c r="B17" s="6" t="s">
        <v>58</v>
      </c>
      <c r="C17" s="6" t="s">
        <v>295</v>
      </c>
      <c r="D17" s="5" t="s">
        <v>22</v>
      </c>
      <c r="E17" s="6">
        <v>55</v>
      </c>
      <c r="F17" s="6">
        <v>1.8049999999999999</v>
      </c>
      <c r="G17" s="6">
        <v>68</v>
      </c>
      <c r="H17" s="7">
        <f t="shared" si="2"/>
        <v>20.871540273632032</v>
      </c>
      <c r="I17" s="7"/>
      <c r="J17" s="7"/>
      <c r="K17" s="7"/>
      <c r="L17" s="8"/>
      <c r="M17" s="6" t="s">
        <v>51</v>
      </c>
      <c r="N17" s="10">
        <v>44105</v>
      </c>
      <c r="O17" s="10"/>
      <c r="P17" s="10"/>
      <c r="Q17" s="12" t="s">
        <v>28</v>
      </c>
      <c r="R17" s="10">
        <v>44133</v>
      </c>
      <c r="S17" s="6" t="s">
        <v>26</v>
      </c>
      <c r="T17" s="10">
        <v>44161</v>
      </c>
      <c r="U17" s="6" t="s">
        <v>26</v>
      </c>
      <c r="V17" s="6"/>
      <c r="W17" s="12" t="s">
        <v>25</v>
      </c>
      <c r="X17" s="10">
        <v>44207</v>
      </c>
      <c r="Y17" s="6"/>
      <c r="Z17" s="10">
        <v>44235</v>
      </c>
      <c r="AA17" s="14"/>
      <c r="AB17" s="14"/>
      <c r="AC17" s="14"/>
      <c r="AD17" s="14"/>
      <c r="AE17" s="14"/>
    </row>
    <row r="18" spans="1:31" x14ac:dyDescent="0.3">
      <c r="A18" s="5" t="s">
        <v>20</v>
      </c>
      <c r="B18" s="6" t="s">
        <v>59</v>
      </c>
      <c r="C18" s="6" t="s">
        <v>296</v>
      </c>
      <c r="D18" s="5" t="s">
        <v>38</v>
      </c>
      <c r="E18" s="6">
        <v>52</v>
      </c>
      <c r="F18" s="6">
        <v>1.84</v>
      </c>
      <c r="G18" s="6">
        <v>83.8</v>
      </c>
      <c r="H18" s="7">
        <f t="shared" si="2"/>
        <v>24.75189035916824</v>
      </c>
      <c r="I18" s="7"/>
      <c r="J18" s="7"/>
      <c r="K18" s="7"/>
      <c r="L18" s="6"/>
      <c r="M18" s="6" t="s">
        <v>60</v>
      </c>
      <c r="N18" s="10">
        <v>44109</v>
      </c>
      <c r="O18" s="10"/>
      <c r="P18" s="10"/>
      <c r="Q18" s="6" t="s">
        <v>28</v>
      </c>
      <c r="R18" s="10">
        <v>44134</v>
      </c>
      <c r="S18" s="6" t="s">
        <v>26</v>
      </c>
      <c r="T18" s="10">
        <v>44161</v>
      </c>
      <c r="U18" s="6" t="s">
        <v>23</v>
      </c>
      <c r="V18" s="6"/>
      <c r="W18" s="6" t="s">
        <v>25</v>
      </c>
      <c r="X18" s="10">
        <v>44207</v>
      </c>
      <c r="Y18" s="6"/>
      <c r="Z18" s="10">
        <v>44235</v>
      </c>
      <c r="AA18" s="14" t="s">
        <v>29</v>
      </c>
      <c r="AB18" s="14"/>
      <c r="AC18" s="14"/>
      <c r="AD18" s="14"/>
      <c r="AE18" s="14"/>
    </row>
    <row r="19" spans="1:31" x14ac:dyDescent="0.3">
      <c r="A19" s="5" t="s">
        <v>20</v>
      </c>
      <c r="B19" s="6" t="s">
        <v>61</v>
      </c>
      <c r="C19" s="6" t="s">
        <v>297</v>
      </c>
      <c r="D19" s="5" t="s">
        <v>38</v>
      </c>
      <c r="E19" s="6">
        <v>32</v>
      </c>
      <c r="F19" s="6">
        <v>1.8540000000000001</v>
      </c>
      <c r="G19" s="43">
        <v>84</v>
      </c>
      <c r="H19" s="7">
        <f t="shared" si="2"/>
        <v>24.437671718282516</v>
      </c>
      <c r="I19" s="44">
        <v>87.8</v>
      </c>
      <c r="J19" s="7">
        <f t="shared" si="0"/>
        <v>25.543185438871486</v>
      </c>
      <c r="K19" s="7">
        <f t="shared" si="1"/>
        <v>1.10551372058897</v>
      </c>
      <c r="L19" s="8"/>
      <c r="M19" s="6" t="s">
        <v>62</v>
      </c>
      <c r="N19" s="10">
        <v>44564</v>
      </c>
      <c r="O19" s="10" t="s">
        <v>34</v>
      </c>
      <c r="P19" s="6" t="s">
        <v>34</v>
      </c>
      <c r="Q19" s="6" t="s">
        <v>25</v>
      </c>
      <c r="R19" s="10">
        <f>N19+28</f>
        <v>44592</v>
      </c>
      <c r="S19" s="6"/>
      <c r="T19" s="10">
        <f>R19+28</f>
        <v>44620</v>
      </c>
      <c r="U19" s="6"/>
      <c r="V19" s="6"/>
      <c r="W19" s="6" t="s">
        <v>28</v>
      </c>
      <c r="X19" s="10">
        <f>T19+28</f>
        <v>44648</v>
      </c>
      <c r="Y19" s="6"/>
      <c r="Z19" s="10">
        <f>X19+28</f>
        <v>44676</v>
      </c>
      <c r="AA19" s="14" t="s">
        <v>29</v>
      </c>
      <c r="AB19" s="14"/>
      <c r="AC19" s="14"/>
      <c r="AD19" s="14"/>
      <c r="AE19" s="14"/>
    </row>
    <row r="20" spans="1:31" x14ac:dyDescent="0.3">
      <c r="A20" s="5" t="s">
        <v>20</v>
      </c>
      <c r="B20" s="6" t="s">
        <v>63</v>
      </c>
      <c r="C20" s="6" t="s">
        <v>298</v>
      </c>
      <c r="D20" s="5" t="s">
        <v>22</v>
      </c>
      <c r="E20" s="6">
        <v>37</v>
      </c>
      <c r="F20" s="6">
        <v>1.718</v>
      </c>
      <c r="G20" s="6">
        <v>74</v>
      </c>
      <c r="H20" s="7">
        <f t="shared" si="2"/>
        <v>25.071793419264083</v>
      </c>
      <c r="I20" s="7">
        <v>71.099999999999994</v>
      </c>
      <c r="J20" s="7">
        <f t="shared" si="0"/>
        <v>24.08925016364427</v>
      </c>
      <c r="K20" s="7">
        <f t="shared" si="1"/>
        <v>-0.98254325561981304</v>
      </c>
      <c r="L20" s="8"/>
      <c r="M20" s="6" t="s">
        <v>64</v>
      </c>
      <c r="N20" s="10">
        <v>44435</v>
      </c>
      <c r="O20" s="10" t="s">
        <v>34</v>
      </c>
      <c r="P20" s="10" t="s">
        <v>34</v>
      </c>
      <c r="Q20" s="6" t="s">
        <v>25</v>
      </c>
      <c r="R20" s="10">
        <f>N20+28</f>
        <v>44463</v>
      </c>
      <c r="S20" s="6"/>
      <c r="T20" s="15">
        <v>44489</v>
      </c>
      <c r="U20" s="6"/>
      <c r="V20" s="6"/>
      <c r="W20" s="6" t="s">
        <v>28</v>
      </c>
      <c r="X20" s="15">
        <v>44519</v>
      </c>
      <c r="Y20" s="6"/>
      <c r="Z20" s="10">
        <f>X20+28</f>
        <v>44547</v>
      </c>
      <c r="AA20" s="14" t="s">
        <v>65</v>
      </c>
      <c r="AB20" s="14"/>
      <c r="AC20" s="14"/>
      <c r="AD20" s="14"/>
      <c r="AE20" s="14"/>
    </row>
    <row r="21" spans="1:31" x14ac:dyDescent="0.3">
      <c r="A21" s="5" t="s">
        <v>20</v>
      </c>
      <c r="B21" s="18" t="s">
        <v>66</v>
      </c>
      <c r="C21" s="18" t="s">
        <v>299</v>
      </c>
      <c r="D21" s="5" t="s">
        <v>22</v>
      </c>
      <c r="E21" s="18">
        <v>40</v>
      </c>
      <c r="F21" s="18">
        <v>1.6459999999999999</v>
      </c>
      <c r="G21" s="18">
        <v>65.8</v>
      </c>
      <c r="H21" s="14">
        <f t="shared" si="2"/>
        <v>24.286572699530065</v>
      </c>
      <c r="I21" s="14">
        <v>67.7</v>
      </c>
      <c r="J21" s="7">
        <f t="shared" si="0"/>
        <v>24.987856713650238</v>
      </c>
      <c r="K21" s="7">
        <f t="shared" si="1"/>
        <v>0.70128401412017283</v>
      </c>
      <c r="L21" s="19"/>
      <c r="M21" s="18" t="s">
        <v>67</v>
      </c>
      <c r="N21" s="9">
        <v>44316</v>
      </c>
      <c r="O21" s="9"/>
      <c r="P21" s="9"/>
      <c r="Q21" s="18" t="s">
        <v>25</v>
      </c>
      <c r="R21" s="9">
        <v>44344</v>
      </c>
      <c r="S21" s="18" t="s">
        <v>23</v>
      </c>
      <c r="T21" s="15">
        <v>44372</v>
      </c>
      <c r="U21" s="18"/>
      <c r="V21" s="18"/>
      <c r="W21" s="18" t="s">
        <v>28</v>
      </c>
      <c r="X21" s="9">
        <v>44400</v>
      </c>
      <c r="Y21" s="18"/>
      <c r="Z21" s="9">
        <v>44428</v>
      </c>
      <c r="AA21" s="14" t="s">
        <v>29</v>
      </c>
      <c r="AB21" s="14"/>
      <c r="AC21" s="14"/>
      <c r="AD21" s="14"/>
      <c r="AE21" s="14"/>
    </row>
    <row r="22" spans="1:31" x14ac:dyDescent="0.3">
      <c r="A22" s="5" t="s">
        <v>20</v>
      </c>
      <c r="B22" s="6" t="s">
        <v>68</v>
      </c>
      <c r="C22" s="6" t="s">
        <v>300</v>
      </c>
      <c r="D22" s="5" t="s">
        <v>22</v>
      </c>
      <c r="E22" s="6">
        <v>41</v>
      </c>
      <c r="F22" s="6">
        <v>1.647</v>
      </c>
      <c r="G22" s="6">
        <v>68</v>
      </c>
      <c r="H22" s="7">
        <f t="shared" si="2"/>
        <v>25.068117078428923</v>
      </c>
      <c r="I22" s="7"/>
      <c r="J22" s="7"/>
      <c r="K22" s="7"/>
      <c r="L22" s="8"/>
      <c r="M22" s="6" t="s">
        <v>69</v>
      </c>
      <c r="N22" s="10">
        <v>44323</v>
      </c>
      <c r="O22" s="10"/>
      <c r="P22" s="10" t="s">
        <v>23</v>
      </c>
      <c r="Q22" s="18" t="s">
        <v>25</v>
      </c>
      <c r="R22" s="10">
        <v>44351</v>
      </c>
      <c r="S22" s="6"/>
      <c r="T22" s="15">
        <v>44379</v>
      </c>
      <c r="U22" s="6"/>
      <c r="V22" s="6"/>
      <c r="W22" s="6" t="s">
        <v>28</v>
      </c>
      <c r="X22" s="15">
        <v>44414</v>
      </c>
      <c r="Y22" s="6"/>
      <c r="Z22" s="10">
        <v>44442</v>
      </c>
      <c r="AA22" s="14" t="s">
        <v>29</v>
      </c>
      <c r="AB22" s="14"/>
      <c r="AC22" s="14"/>
      <c r="AD22" s="14"/>
      <c r="AE22" s="14"/>
    </row>
    <row r="23" spans="1:31" x14ac:dyDescent="0.3">
      <c r="A23" s="5" t="s">
        <v>20</v>
      </c>
      <c r="B23" s="6" t="s">
        <v>70</v>
      </c>
      <c r="C23" s="6" t="s">
        <v>301</v>
      </c>
      <c r="D23" s="5" t="s">
        <v>22</v>
      </c>
      <c r="E23" s="6">
        <v>43</v>
      </c>
      <c r="F23" s="6">
        <v>1.643</v>
      </c>
      <c r="G23" s="6">
        <v>54.9</v>
      </c>
      <c r="H23" s="7">
        <f t="shared" si="2"/>
        <v>20.337483686485648</v>
      </c>
      <c r="I23" s="7"/>
      <c r="J23" s="7"/>
      <c r="K23" s="7"/>
      <c r="L23" s="8"/>
      <c r="M23" s="6" t="s">
        <v>71</v>
      </c>
      <c r="N23" s="10">
        <v>44109</v>
      </c>
      <c r="O23" s="10"/>
      <c r="P23" s="10"/>
      <c r="Q23" s="6" t="s">
        <v>28</v>
      </c>
      <c r="R23" s="10">
        <v>44137</v>
      </c>
      <c r="S23" s="6" t="s">
        <v>52</v>
      </c>
      <c r="T23" s="10">
        <v>44165</v>
      </c>
      <c r="U23" s="6" t="s">
        <v>23</v>
      </c>
      <c r="V23" s="6"/>
      <c r="W23" s="6" t="s">
        <v>25</v>
      </c>
      <c r="X23" s="10">
        <v>44210</v>
      </c>
      <c r="Y23" s="6"/>
      <c r="Z23" s="10">
        <v>44238</v>
      </c>
      <c r="AA23" s="14" t="s">
        <v>29</v>
      </c>
      <c r="AB23" s="14"/>
      <c r="AC23" s="14"/>
      <c r="AD23" s="14"/>
      <c r="AE23" s="14"/>
    </row>
    <row r="24" spans="1:31" x14ac:dyDescent="0.3">
      <c r="A24" s="5" t="s">
        <v>20</v>
      </c>
      <c r="B24" s="6" t="s">
        <v>72</v>
      </c>
      <c r="C24" s="6" t="s">
        <v>302</v>
      </c>
      <c r="D24" s="5" t="s">
        <v>38</v>
      </c>
      <c r="E24" s="6">
        <v>30</v>
      </c>
      <c r="F24" s="6">
        <v>1.7989999999999999</v>
      </c>
      <c r="G24" s="6">
        <v>61.7</v>
      </c>
      <c r="H24" s="7">
        <f t="shared" si="2"/>
        <v>19.06438664430026</v>
      </c>
      <c r="I24" s="7"/>
      <c r="J24" s="7"/>
      <c r="K24" s="7"/>
      <c r="L24" s="6"/>
      <c r="M24" s="6" t="s">
        <v>73</v>
      </c>
      <c r="N24" s="10">
        <v>44109</v>
      </c>
      <c r="O24" s="10"/>
      <c r="P24" s="10"/>
      <c r="Q24" s="6" t="s">
        <v>28</v>
      </c>
      <c r="R24" s="10">
        <v>44137</v>
      </c>
      <c r="S24" s="6" t="s">
        <v>52</v>
      </c>
      <c r="T24" s="10">
        <v>44165</v>
      </c>
      <c r="U24" s="6" t="s">
        <v>52</v>
      </c>
      <c r="V24" s="6"/>
      <c r="W24" s="6" t="s">
        <v>25</v>
      </c>
      <c r="X24" s="10">
        <v>44210</v>
      </c>
      <c r="Y24" s="6"/>
      <c r="Z24" s="10">
        <v>44238</v>
      </c>
      <c r="AA24" s="14"/>
      <c r="AB24" s="14"/>
      <c r="AC24" s="14"/>
      <c r="AD24" s="14"/>
      <c r="AE24" s="14"/>
    </row>
    <row r="25" spans="1:31" x14ac:dyDescent="0.3">
      <c r="A25" s="5" t="s">
        <v>20</v>
      </c>
      <c r="B25" s="6" t="s">
        <v>74</v>
      </c>
      <c r="C25" s="6" t="s">
        <v>303</v>
      </c>
      <c r="D25" s="5" t="s">
        <v>38</v>
      </c>
      <c r="E25" s="6">
        <v>25</v>
      </c>
      <c r="F25" s="6">
        <v>1.62</v>
      </c>
      <c r="G25" s="6">
        <v>59.6</v>
      </c>
      <c r="H25" s="7">
        <f t="shared" si="2"/>
        <v>22.709952751105011</v>
      </c>
      <c r="I25" s="7"/>
      <c r="J25" s="7"/>
      <c r="K25" s="7"/>
      <c r="L25" s="8"/>
      <c r="M25" s="6" t="s">
        <v>75</v>
      </c>
      <c r="N25" s="10">
        <v>44111</v>
      </c>
      <c r="O25" s="10"/>
      <c r="P25" s="10"/>
      <c r="Q25" s="6" t="s">
        <v>28</v>
      </c>
      <c r="R25" s="10">
        <v>44139</v>
      </c>
      <c r="S25" s="6" t="s">
        <v>52</v>
      </c>
      <c r="T25" s="20">
        <v>44168</v>
      </c>
      <c r="U25" s="6" t="s">
        <v>52</v>
      </c>
      <c r="V25" s="6"/>
      <c r="W25" s="6" t="s">
        <v>25</v>
      </c>
      <c r="X25" s="10">
        <v>44209</v>
      </c>
      <c r="Y25" s="6"/>
      <c r="Z25" s="10">
        <v>44237</v>
      </c>
      <c r="AA25" s="14" t="s">
        <v>29</v>
      </c>
      <c r="AB25" s="14"/>
      <c r="AC25" s="14"/>
      <c r="AD25" s="14"/>
      <c r="AE25" s="14"/>
    </row>
    <row r="26" spans="1:31" x14ac:dyDescent="0.3">
      <c r="A26" s="5" t="s">
        <v>20</v>
      </c>
      <c r="B26" s="6" t="s">
        <v>76</v>
      </c>
      <c r="C26" s="6" t="s">
        <v>304</v>
      </c>
      <c r="D26" s="5" t="s">
        <v>38</v>
      </c>
      <c r="E26" s="6">
        <v>59</v>
      </c>
      <c r="F26" s="6">
        <v>1.8140000000000001</v>
      </c>
      <c r="G26" s="6">
        <v>65.2</v>
      </c>
      <c r="H26" s="7">
        <f t="shared" si="2"/>
        <v>19.814039766656251</v>
      </c>
      <c r="I26" s="7"/>
      <c r="J26" s="7"/>
      <c r="K26" s="7"/>
      <c r="L26" s="21"/>
      <c r="M26" s="6" t="s">
        <v>77</v>
      </c>
      <c r="N26" s="10">
        <v>44320</v>
      </c>
      <c r="O26" s="10"/>
      <c r="P26" s="10"/>
      <c r="Q26" s="18" t="s">
        <v>28</v>
      </c>
      <c r="R26" s="10">
        <v>44348</v>
      </c>
      <c r="S26" s="6"/>
      <c r="T26" s="15">
        <v>44376</v>
      </c>
      <c r="U26" s="6"/>
      <c r="V26" s="6"/>
      <c r="W26" s="6" t="s">
        <v>25</v>
      </c>
      <c r="X26" s="15">
        <v>44411</v>
      </c>
      <c r="Y26" s="6"/>
      <c r="Z26" s="10">
        <v>44439</v>
      </c>
      <c r="AA26" s="14" t="s">
        <v>29</v>
      </c>
      <c r="AB26" s="14"/>
      <c r="AC26" s="14"/>
      <c r="AD26" s="14"/>
      <c r="AE26" s="14"/>
    </row>
    <row r="27" spans="1:31" x14ac:dyDescent="0.3">
      <c r="A27" s="22" t="s">
        <v>78</v>
      </c>
      <c r="B27" s="23" t="s">
        <v>79</v>
      </c>
      <c r="C27" s="23" t="s">
        <v>305</v>
      </c>
      <c r="D27" s="22" t="s">
        <v>22</v>
      </c>
      <c r="E27" s="23">
        <v>21</v>
      </c>
      <c r="F27" s="23">
        <v>1.7050000000000001</v>
      </c>
      <c r="G27" s="23">
        <v>59</v>
      </c>
      <c r="H27" s="24">
        <f t="shared" si="2"/>
        <v>20.295663091992669</v>
      </c>
      <c r="I27" s="24"/>
      <c r="J27" s="24"/>
      <c r="K27" s="24"/>
      <c r="L27" s="23"/>
      <c r="M27" s="23" t="s">
        <v>80</v>
      </c>
      <c r="N27" s="25">
        <v>44438</v>
      </c>
      <c r="O27" s="25" t="s">
        <v>34</v>
      </c>
      <c r="P27" s="25" t="s">
        <v>34</v>
      </c>
      <c r="Q27" s="27" t="s">
        <v>25</v>
      </c>
      <c r="R27" s="25">
        <f>N27+28</f>
        <v>44466</v>
      </c>
      <c r="S27" s="29"/>
      <c r="T27" s="25">
        <f>R27+28</f>
        <v>44494</v>
      </c>
      <c r="U27" s="29"/>
      <c r="V27" s="29"/>
      <c r="W27" s="29" t="s">
        <v>28</v>
      </c>
      <c r="X27" s="25">
        <f>T27+28</f>
        <v>44522</v>
      </c>
      <c r="Y27" s="29"/>
      <c r="Z27" s="25">
        <f>X27+28</f>
        <v>44550</v>
      </c>
      <c r="AA27" s="30"/>
      <c r="AB27" s="30"/>
      <c r="AC27" s="30"/>
      <c r="AD27" s="30"/>
      <c r="AE27" s="30"/>
    </row>
    <row r="28" spans="1:31" x14ac:dyDescent="0.3">
      <c r="A28" s="5" t="s">
        <v>20</v>
      </c>
      <c r="B28" s="6" t="s">
        <v>81</v>
      </c>
      <c r="C28" s="6" t="s">
        <v>306</v>
      </c>
      <c r="D28" s="5" t="s">
        <v>22</v>
      </c>
      <c r="E28" s="6">
        <v>22</v>
      </c>
      <c r="F28" s="6">
        <v>1.6839999999999999</v>
      </c>
      <c r="G28" s="6">
        <v>68</v>
      </c>
      <c r="H28" s="7">
        <f t="shared" si="2"/>
        <v>23.978650537968079</v>
      </c>
      <c r="I28" s="7">
        <v>68.7</v>
      </c>
      <c r="J28" s="7">
        <f t="shared" si="0"/>
        <v>24.225489587623635</v>
      </c>
      <c r="K28" s="7">
        <f t="shared" si="1"/>
        <v>0.2468390496555557</v>
      </c>
      <c r="L28" s="6"/>
      <c r="M28" s="6" t="s">
        <v>82</v>
      </c>
      <c r="N28" s="10">
        <v>44435</v>
      </c>
      <c r="O28" s="10" t="s">
        <v>34</v>
      </c>
      <c r="P28" s="10" t="s">
        <v>34</v>
      </c>
      <c r="Q28" s="18" t="s">
        <v>28</v>
      </c>
      <c r="R28" s="10">
        <f>N28+28</f>
        <v>44463</v>
      </c>
      <c r="S28" s="6"/>
      <c r="T28" s="10">
        <f>R28+28</f>
        <v>44491</v>
      </c>
      <c r="U28" s="6"/>
      <c r="V28" s="6"/>
      <c r="W28" s="6" t="s">
        <v>25</v>
      </c>
      <c r="X28" s="10">
        <f>T28+28</f>
        <v>44519</v>
      </c>
      <c r="Y28" s="6"/>
      <c r="Z28" s="10">
        <f>X28+28</f>
        <v>44547</v>
      </c>
      <c r="AA28" s="14" t="s">
        <v>29</v>
      </c>
      <c r="AB28" s="14"/>
      <c r="AC28" s="14"/>
      <c r="AD28" s="14"/>
      <c r="AE28" s="14"/>
    </row>
    <row r="29" spans="1:31" x14ac:dyDescent="0.3">
      <c r="A29" s="5" t="s">
        <v>20</v>
      </c>
      <c r="B29" s="6" t="s">
        <v>83</v>
      </c>
      <c r="C29" s="6" t="s">
        <v>307</v>
      </c>
      <c r="D29" s="5" t="s">
        <v>22</v>
      </c>
      <c r="E29" s="6">
        <v>25</v>
      </c>
      <c r="F29" s="6">
        <v>1.748</v>
      </c>
      <c r="G29" s="6">
        <v>58.9</v>
      </c>
      <c r="H29" s="7">
        <f t="shared" si="2"/>
        <v>19.276688886677942</v>
      </c>
      <c r="I29" s="7"/>
      <c r="J29" s="7"/>
      <c r="K29" s="7"/>
      <c r="L29" s="8"/>
      <c r="M29" s="6" t="s">
        <v>84</v>
      </c>
      <c r="N29" s="10">
        <v>44118</v>
      </c>
      <c r="O29" s="10"/>
      <c r="P29" s="10"/>
      <c r="Q29" s="18" t="s">
        <v>25</v>
      </c>
      <c r="R29" s="10">
        <v>44146</v>
      </c>
      <c r="S29" s="6" t="s">
        <v>23</v>
      </c>
      <c r="T29" s="10">
        <v>44174</v>
      </c>
      <c r="U29" s="6" t="s">
        <v>27</v>
      </c>
      <c r="V29" s="6"/>
      <c r="W29" s="6" t="s">
        <v>28</v>
      </c>
      <c r="X29" s="10">
        <v>44210</v>
      </c>
      <c r="Y29" s="6"/>
      <c r="Z29" s="10">
        <v>44243</v>
      </c>
      <c r="AA29" s="14" t="s">
        <v>29</v>
      </c>
      <c r="AB29" s="14"/>
      <c r="AC29" s="14"/>
      <c r="AD29" s="14"/>
      <c r="AE29" s="14"/>
    </row>
    <row r="30" spans="1:31" x14ac:dyDescent="0.3">
      <c r="A30" s="5" t="s">
        <v>20</v>
      </c>
      <c r="B30" s="6" t="s">
        <v>85</v>
      </c>
      <c r="C30" s="6" t="s">
        <v>308</v>
      </c>
      <c r="D30" s="5" t="s">
        <v>38</v>
      </c>
      <c r="E30" s="6">
        <v>41</v>
      </c>
      <c r="F30" s="6">
        <v>1.702</v>
      </c>
      <c r="G30" s="6">
        <v>69</v>
      </c>
      <c r="H30" s="7">
        <f t="shared" si="2"/>
        <v>23.819354019119</v>
      </c>
      <c r="I30" s="7">
        <v>69.7</v>
      </c>
      <c r="J30" s="7">
        <f t="shared" si="0"/>
        <v>24.060999639602819</v>
      </c>
      <c r="K30" s="7">
        <f t="shared" si="1"/>
        <v>0.2416456204838191</v>
      </c>
      <c r="L30" s="31"/>
      <c r="M30" s="11" t="s">
        <v>86</v>
      </c>
      <c r="N30" s="10">
        <v>44441</v>
      </c>
      <c r="O30" s="10"/>
      <c r="P30" s="10"/>
      <c r="Q30" s="18" t="s">
        <v>25</v>
      </c>
      <c r="R30" s="10">
        <f>N30+28</f>
        <v>44469</v>
      </c>
      <c r="S30" s="6"/>
      <c r="T30" s="10">
        <f>R30+28</f>
        <v>44497</v>
      </c>
      <c r="U30" s="6"/>
      <c r="V30" s="6"/>
      <c r="W30" s="6" t="s">
        <v>28</v>
      </c>
      <c r="X30" s="10">
        <f>T30+28</f>
        <v>44525</v>
      </c>
      <c r="Y30" s="6"/>
      <c r="Z30" s="10">
        <f>X30+28</f>
        <v>44553</v>
      </c>
      <c r="AA30" s="14" t="s">
        <v>29</v>
      </c>
      <c r="AB30" s="14"/>
      <c r="AC30" s="14"/>
      <c r="AD30" s="14"/>
      <c r="AE30" s="14"/>
    </row>
    <row r="31" spans="1:31" x14ac:dyDescent="0.3">
      <c r="A31" s="5" t="s">
        <v>20</v>
      </c>
      <c r="B31" s="6" t="s">
        <v>87</v>
      </c>
      <c r="C31" s="6" t="s">
        <v>309</v>
      </c>
      <c r="D31" s="5" t="s">
        <v>22</v>
      </c>
      <c r="E31" s="6">
        <v>57</v>
      </c>
      <c r="F31" s="6">
        <v>1.6379999999999999</v>
      </c>
      <c r="G31" s="6">
        <v>67.7</v>
      </c>
      <c r="H31" s="7">
        <f t="shared" si="2"/>
        <v>25.232534390043551</v>
      </c>
      <c r="I31" s="7"/>
      <c r="J31" s="7"/>
      <c r="K31" s="7"/>
      <c r="L31" s="6"/>
      <c r="M31" s="6" t="s">
        <v>88</v>
      </c>
      <c r="N31" s="10">
        <v>44333</v>
      </c>
      <c r="O31" s="10"/>
      <c r="P31" s="10"/>
      <c r="Q31" s="18" t="s">
        <v>25</v>
      </c>
      <c r="R31" s="10">
        <v>44361</v>
      </c>
      <c r="S31" s="6"/>
      <c r="T31" s="15">
        <v>44391</v>
      </c>
      <c r="U31" s="6"/>
      <c r="V31" s="6"/>
      <c r="W31" s="6" t="s">
        <v>28</v>
      </c>
      <c r="X31" s="9">
        <v>44419</v>
      </c>
      <c r="Y31" s="6"/>
      <c r="Z31" s="15">
        <v>44447</v>
      </c>
      <c r="AA31" s="14" t="s">
        <v>29</v>
      </c>
      <c r="AB31" s="14"/>
      <c r="AC31" s="14"/>
      <c r="AD31" s="14"/>
      <c r="AE31" s="14"/>
    </row>
    <row r="32" spans="1:31" x14ac:dyDescent="0.3">
      <c r="A32" s="5" t="s">
        <v>20</v>
      </c>
      <c r="B32" s="6" t="s">
        <v>89</v>
      </c>
      <c r="C32" s="6" t="s">
        <v>310</v>
      </c>
      <c r="D32" s="5" t="s">
        <v>38</v>
      </c>
      <c r="E32" s="6">
        <v>27</v>
      </c>
      <c r="F32" s="6">
        <v>1.768</v>
      </c>
      <c r="G32" s="6">
        <v>76</v>
      </c>
      <c r="H32" s="7">
        <f t="shared" si="2"/>
        <v>24.313588992854363</v>
      </c>
      <c r="I32" s="7">
        <v>78.599999999999994</v>
      </c>
      <c r="J32" s="7">
        <f t="shared" si="0"/>
        <v>25.145369668925696</v>
      </c>
      <c r="K32" s="7">
        <f t="shared" si="1"/>
        <v>0.83178067607133244</v>
      </c>
      <c r="L32" s="8"/>
      <c r="M32" s="6" t="s">
        <v>80</v>
      </c>
      <c r="N32" s="10">
        <v>44435</v>
      </c>
      <c r="O32" s="10" t="s">
        <v>34</v>
      </c>
      <c r="P32" s="10" t="s">
        <v>34</v>
      </c>
      <c r="Q32" s="18" t="s">
        <v>25</v>
      </c>
      <c r="R32" s="10">
        <f>N32+28</f>
        <v>44463</v>
      </c>
      <c r="S32" s="6"/>
      <c r="T32" s="15">
        <v>44490</v>
      </c>
      <c r="U32" s="6"/>
      <c r="V32" s="6"/>
      <c r="W32" s="6" t="s">
        <v>28</v>
      </c>
      <c r="X32" s="10">
        <v>44519</v>
      </c>
      <c r="Y32" s="6"/>
      <c r="Z32" s="10">
        <f>X32+28</f>
        <v>44547</v>
      </c>
      <c r="AA32" s="14" t="s">
        <v>29</v>
      </c>
      <c r="AB32" s="14"/>
      <c r="AC32" s="14"/>
      <c r="AD32" s="14"/>
      <c r="AE32" s="14"/>
    </row>
    <row r="33" spans="1:31" x14ac:dyDescent="0.3">
      <c r="A33" s="5" t="s">
        <v>20</v>
      </c>
      <c r="B33" s="18" t="s">
        <v>90</v>
      </c>
      <c r="C33" s="18" t="s">
        <v>311</v>
      </c>
      <c r="D33" s="5" t="s">
        <v>38</v>
      </c>
      <c r="E33" s="18">
        <v>23</v>
      </c>
      <c r="F33" s="18">
        <v>1.7470000000000001</v>
      </c>
      <c r="G33" s="18">
        <v>66.7</v>
      </c>
      <c r="H33" s="14">
        <f t="shared" si="2"/>
        <v>21.854457178861527</v>
      </c>
      <c r="I33" s="14">
        <v>68.2</v>
      </c>
      <c r="J33" s="7">
        <f t="shared" si="0"/>
        <v>22.345936725612535</v>
      </c>
      <c r="K33" s="7">
        <f t="shared" si="1"/>
        <v>0.49147954675100891</v>
      </c>
      <c r="L33" s="19"/>
      <c r="M33" s="18" t="s">
        <v>91</v>
      </c>
      <c r="N33" s="9">
        <v>44490</v>
      </c>
      <c r="O33" s="9"/>
      <c r="P33" s="9"/>
      <c r="Q33" s="18" t="s">
        <v>25</v>
      </c>
      <c r="R33" s="10">
        <f>N33+28</f>
        <v>44518</v>
      </c>
      <c r="S33" s="18"/>
      <c r="T33" s="10">
        <f>R33+28</f>
        <v>44546</v>
      </c>
      <c r="U33" s="18"/>
      <c r="V33" s="18"/>
      <c r="W33" s="18" t="s">
        <v>28</v>
      </c>
      <c r="X33" s="10">
        <f>T33+28</f>
        <v>44574</v>
      </c>
      <c r="Y33" s="18"/>
      <c r="Z33" s="10">
        <f>X33+28</f>
        <v>44602</v>
      </c>
      <c r="AA33" s="14" t="s">
        <v>29</v>
      </c>
      <c r="AB33" s="14"/>
      <c r="AC33" s="14"/>
      <c r="AD33" s="14"/>
      <c r="AE33" s="14"/>
    </row>
    <row r="34" spans="1:31" x14ac:dyDescent="0.3">
      <c r="A34" s="5" t="s">
        <v>20</v>
      </c>
      <c r="B34" s="18" t="s">
        <v>92</v>
      </c>
      <c r="C34" s="18" t="s">
        <v>312</v>
      </c>
      <c r="D34" s="5" t="s">
        <v>22</v>
      </c>
      <c r="E34" s="18">
        <v>20</v>
      </c>
      <c r="F34" s="18">
        <v>1.7589999999999999</v>
      </c>
      <c r="G34" s="18">
        <v>66.099999999999994</v>
      </c>
      <c r="H34" s="14">
        <f t="shared" si="2"/>
        <v>21.363370900761812</v>
      </c>
      <c r="I34" s="14">
        <v>66.5</v>
      </c>
      <c r="J34" s="7">
        <f t="shared" si="0"/>
        <v>21.492649998497132</v>
      </c>
      <c r="K34" s="7">
        <f t="shared" si="1"/>
        <v>0.12927909773532065</v>
      </c>
      <c r="L34" s="19"/>
      <c r="M34" s="18" t="s">
        <v>84</v>
      </c>
      <c r="N34" s="10">
        <v>44319</v>
      </c>
      <c r="O34" s="10"/>
      <c r="P34" s="10" t="s">
        <v>23</v>
      </c>
      <c r="Q34" s="18" t="s">
        <v>28</v>
      </c>
      <c r="R34" s="10">
        <v>44347</v>
      </c>
      <c r="S34" s="6"/>
      <c r="T34" s="15">
        <v>44375</v>
      </c>
      <c r="U34" s="6"/>
      <c r="V34" s="6"/>
      <c r="W34" s="6" t="s">
        <v>25</v>
      </c>
      <c r="X34" s="10">
        <v>44403</v>
      </c>
      <c r="Y34" s="6"/>
      <c r="Z34" s="10">
        <v>44431</v>
      </c>
      <c r="AA34" s="14" t="s">
        <v>29</v>
      </c>
      <c r="AB34" s="14"/>
      <c r="AC34" s="14"/>
      <c r="AD34" s="14"/>
      <c r="AE34" s="14"/>
    </row>
    <row r="35" spans="1:31" x14ac:dyDescent="0.3">
      <c r="A35" s="5" t="s">
        <v>20</v>
      </c>
      <c r="B35" s="6" t="s">
        <v>93</v>
      </c>
      <c r="C35" s="6" t="s">
        <v>313</v>
      </c>
      <c r="D35" s="5" t="s">
        <v>38</v>
      </c>
      <c r="E35" s="6">
        <v>27</v>
      </c>
      <c r="F35" s="6">
        <v>1.716</v>
      </c>
      <c r="G35" s="6">
        <v>55.4</v>
      </c>
      <c r="H35" s="7">
        <f t="shared" si="2"/>
        <v>18.813742589966367</v>
      </c>
      <c r="I35" s="7">
        <v>57.9</v>
      </c>
      <c r="J35" s="7">
        <f t="shared" si="0"/>
        <v>19.662738194206728</v>
      </c>
      <c r="K35" s="7">
        <f t="shared" si="1"/>
        <v>0.84899560424036125</v>
      </c>
      <c r="L35" s="8"/>
      <c r="M35" s="6" t="s">
        <v>94</v>
      </c>
      <c r="N35" s="10">
        <v>44315</v>
      </c>
      <c r="O35" s="10"/>
      <c r="P35" s="10" t="s">
        <v>23</v>
      </c>
      <c r="Q35" s="10" t="s">
        <v>25</v>
      </c>
      <c r="R35" s="10">
        <v>44343</v>
      </c>
      <c r="S35" s="10" t="s">
        <v>23</v>
      </c>
      <c r="T35" s="15">
        <v>44372</v>
      </c>
      <c r="U35" s="6"/>
      <c r="V35" s="6"/>
      <c r="W35" s="6" t="s">
        <v>28</v>
      </c>
      <c r="X35" s="10">
        <v>44400</v>
      </c>
      <c r="Y35" s="6"/>
      <c r="Z35" s="10">
        <v>44428</v>
      </c>
      <c r="AA35" s="14" t="s">
        <v>29</v>
      </c>
      <c r="AB35" s="14"/>
      <c r="AC35" s="14"/>
      <c r="AD35" s="14"/>
      <c r="AE35" s="14"/>
    </row>
    <row r="36" spans="1:31" x14ac:dyDescent="0.3">
      <c r="A36" s="5" t="s">
        <v>20</v>
      </c>
      <c r="B36" s="6" t="s">
        <v>95</v>
      </c>
      <c r="C36" s="6" t="s">
        <v>314</v>
      </c>
      <c r="D36" s="5" t="s">
        <v>38</v>
      </c>
      <c r="E36" s="6">
        <v>60</v>
      </c>
      <c r="F36" s="6">
        <v>1.823</v>
      </c>
      <c r="G36" s="6">
        <v>80.7</v>
      </c>
      <c r="H36" s="7">
        <f t="shared" si="2"/>
        <v>24.282880208369381</v>
      </c>
      <c r="I36" s="7">
        <v>82.6</v>
      </c>
      <c r="J36" s="7">
        <f t="shared" si="0"/>
        <v>24.854596099272747</v>
      </c>
      <c r="K36" s="7">
        <f t="shared" si="1"/>
        <v>0.57171589090336639</v>
      </c>
      <c r="L36" s="6"/>
      <c r="M36" s="6" t="s">
        <v>96</v>
      </c>
      <c r="N36" s="10">
        <v>44553</v>
      </c>
      <c r="O36" s="10"/>
      <c r="P36" s="10"/>
      <c r="Q36" s="18" t="s">
        <v>25</v>
      </c>
      <c r="R36" s="10">
        <f t="shared" ref="R36:R44" si="3">N36+28</f>
        <v>44581</v>
      </c>
      <c r="S36" s="6"/>
      <c r="T36" s="10">
        <f t="shared" ref="T36:T44" si="4">R36+28</f>
        <v>44609</v>
      </c>
      <c r="U36" s="6"/>
      <c r="V36" s="6"/>
      <c r="W36" s="6" t="s">
        <v>28</v>
      </c>
      <c r="X36" s="10">
        <f t="shared" ref="X36:X44" si="5">T36+28</f>
        <v>44637</v>
      </c>
      <c r="Y36" s="6"/>
      <c r="Z36" s="10">
        <f t="shared" ref="Z36:Z44" si="6">X36+28</f>
        <v>44665</v>
      </c>
      <c r="AA36" s="14" t="s">
        <v>29</v>
      </c>
      <c r="AB36" s="14"/>
      <c r="AC36" s="14"/>
      <c r="AD36" s="14"/>
      <c r="AE36"/>
    </row>
    <row r="37" spans="1:31" x14ac:dyDescent="0.3">
      <c r="A37" s="5" t="s">
        <v>20</v>
      </c>
      <c r="B37" s="18" t="s">
        <v>97</v>
      </c>
      <c r="C37" s="18" t="s">
        <v>315</v>
      </c>
      <c r="D37" s="5" t="s">
        <v>22</v>
      </c>
      <c r="E37" s="6">
        <v>60</v>
      </c>
      <c r="F37" s="6">
        <v>1.698</v>
      </c>
      <c r="G37" s="6">
        <v>65</v>
      </c>
      <c r="H37" s="7">
        <f t="shared" si="2"/>
        <v>22.544363839672812</v>
      </c>
      <c r="I37" s="7">
        <v>67.2</v>
      </c>
      <c r="J37" s="7">
        <f t="shared" si="0"/>
        <v>23.307403846554045</v>
      </c>
      <c r="K37" s="7">
        <f t="shared" si="1"/>
        <v>0.76304000688123352</v>
      </c>
      <c r="L37" s="8"/>
      <c r="M37" s="6" t="s">
        <v>98</v>
      </c>
      <c r="N37" s="9">
        <v>44438</v>
      </c>
      <c r="O37" s="9" t="s">
        <v>34</v>
      </c>
      <c r="P37" s="9" t="s">
        <v>34</v>
      </c>
      <c r="Q37" s="18" t="s">
        <v>25</v>
      </c>
      <c r="R37" s="10">
        <f t="shared" si="3"/>
        <v>44466</v>
      </c>
      <c r="S37" s="6"/>
      <c r="T37" s="10">
        <f t="shared" si="4"/>
        <v>44494</v>
      </c>
      <c r="U37" s="6"/>
      <c r="V37" s="6"/>
      <c r="W37" s="6" t="s">
        <v>28</v>
      </c>
      <c r="X37" s="10">
        <f t="shared" si="5"/>
        <v>44522</v>
      </c>
      <c r="Y37" s="6"/>
      <c r="Z37" s="10">
        <f t="shared" si="6"/>
        <v>44550</v>
      </c>
      <c r="AA37" s="14" t="s">
        <v>29</v>
      </c>
      <c r="AB37" s="14"/>
      <c r="AC37" s="14"/>
      <c r="AD37" s="14"/>
      <c r="AE37" s="32"/>
    </row>
    <row r="38" spans="1:31" x14ac:dyDescent="0.3">
      <c r="A38" s="5" t="s">
        <v>20</v>
      </c>
      <c r="B38" s="18" t="s">
        <v>99</v>
      </c>
      <c r="C38" s="18" t="s">
        <v>316</v>
      </c>
      <c r="D38" s="5" t="s">
        <v>22</v>
      </c>
      <c r="E38" s="18">
        <v>39</v>
      </c>
      <c r="F38" s="18">
        <v>1.75</v>
      </c>
      <c r="G38" s="48">
        <v>79</v>
      </c>
      <c r="H38" s="14">
        <f t="shared" si="2"/>
        <v>25.795918367346939</v>
      </c>
      <c r="I38" s="47">
        <v>60.1</v>
      </c>
      <c r="J38" s="7">
        <f t="shared" si="0"/>
        <v>19.624489795918368</v>
      </c>
      <c r="K38" s="7">
        <f t="shared" si="1"/>
        <v>-6.1714285714285708</v>
      </c>
      <c r="L38" s="18"/>
      <c r="M38" s="6" t="s">
        <v>100</v>
      </c>
      <c r="N38" s="10">
        <v>44489</v>
      </c>
      <c r="O38" s="10" t="s">
        <v>34</v>
      </c>
      <c r="P38" s="10"/>
      <c r="Q38" s="18" t="s">
        <v>25</v>
      </c>
      <c r="R38" s="10">
        <f t="shared" si="3"/>
        <v>44517</v>
      </c>
      <c r="S38" s="18"/>
      <c r="T38" s="10">
        <f t="shared" si="4"/>
        <v>44545</v>
      </c>
      <c r="U38" s="18"/>
      <c r="V38" s="18"/>
      <c r="W38" s="18" t="s">
        <v>28</v>
      </c>
      <c r="X38" s="10">
        <f t="shared" si="5"/>
        <v>44573</v>
      </c>
      <c r="Y38" s="18"/>
      <c r="Z38" s="10">
        <f t="shared" si="6"/>
        <v>44601</v>
      </c>
      <c r="AA38" s="14" t="s">
        <v>29</v>
      </c>
      <c r="AB38" s="14"/>
      <c r="AC38" s="14"/>
      <c r="AD38" s="14"/>
      <c r="AE38" s="14"/>
    </row>
    <row r="39" spans="1:31" x14ac:dyDescent="0.3">
      <c r="A39" s="5" t="s">
        <v>20</v>
      </c>
      <c r="B39" s="18" t="s">
        <v>101</v>
      </c>
      <c r="C39" s="18" t="s">
        <v>317</v>
      </c>
      <c r="D39" s="5" t="s">
        <v>22</v>
      </c>
      <c r="E39" s="6">
        <v>59</v>
      </c>
      <c r="F39" s="6">
        <v>1.7030000000000001</v>
      </c>
      <c r="G39" s="6">
        <v>65.900000000000006</v>
      </c>
      <c r="H39" s="14">
        <f t="shared" si="2"/>
        <v>22.72250034394073</v>
      </c>
      <c r="I39" s="14">
        <v>65.099999999999994</v>
      </c>
      <c r="J39" s="7">
        <f t="shared" si="0"/>
        <v>22.446658154636438</v>
      </c>
      <c r="K39" s="7">
        <f t="shared" si="1"/>
        <v>-0.27584218930429216</v>
      </c>
      <c r="L39" s="21"/>
      <c r="M39" s="6" t="s">
        <v>102</v>
      </c>
      <c r="N39" s="10">
        <v>44440</v>
      </c>
      <c r="O39" s="10" t="s">
        <v>34</v>
      </c>
      <c r="P39" s="10" t="s">
        <v>34</v>
      </c>
      <c r="Q39" s="18" t="s">
        <v>28</v>
      </c>
      <c r="R39" s="10">
        <f t="shared" si="3"/>
        <v>44468</v>
      </c>
      <c r="S39" s="6"/>
      <c r="T39" s="10">
        <f t="shared" si="4"/>
        <v>44496</v>
      </c>
      <c r="U39" s="6"/>
      <c r="V39" s="6"/>
      <c r="W39" s="6" t="s">
        <v>25</v>
      </c>
      <c r="X39" s="10">
        <f t="shared" si="5"/>
        <v>44524</v>
      </c>
      <c r="Y39" s="6"/>
      <c r="Z39" s="10">
        <f t="shared" si="6"/>
        <v>44552</v>
      </c>
      <c r="AA39" s="14" t="s">
        <v>29</v>
      </c>
      <c r="AB39" s="14"/>
      <c r="AC39" s="14"/>
      <c r="AD39" s="14"/>
      <c r="AE39" s="14"/>
    </row>
    <row r="40" spans="1:31" x14ac:dyDescent="0.3">
      <c r="A40" s="22" t="s">
        <v>78</v>
      </c>
      <c r="B40" s="27" t="s">
        <v>103</v>
      </c>
      <c r="C40" s="27" t="s">
        <v>318</v>
      </c>
      <c r="D40" s="22" t="s">
        <v>22</v>
      </c>
      <c r="E40" s="27">
        <v>40</v>
      </c>
      <c r="F40" s="23">
        <v>1.62</v>
      </c>
      <c r="G40" s="23">
        <v>61.4</v>
      </c>
      <c r="H40" s="30">
        <f t="shared" si="2"/>
        <v>23.395823807346435</v>
      </c>
      <c r="I40" s="30"/>
      <c r="J40" s="24"/>
      <c r="K40" s="24"/>
      <c r="L40" s="27"/>
      <c r="M40" s="27" t="s">
        <v>104</v>
      </c>
      <c r="N40" s="25">
        <v>44439</v>
      </c>
      <c r="O40" s="25" t="s">
        <v>34</v>
      </c>
      <c r="P40" s="25" t="s">
        <v>34</v>
      </c>
      <c r="Q40" s="27" t="s">
        <v>28</v>
      </c>
      <c r="R40" s="25">
        <f t="shared" si="3"/>
        <v>44467</v>
      </c>
      <c r="S40" s="27"/>
      <c r="T40" s="25">
        <f t="shared" si="4"/>
        <v>44495</v>
      </c>
      <c r="U40" s="27"/>
      <c r="V40" s="27"/>
      <c r="W40" s="27" t="s">
        <v>25</v>
      </c>
      <c r="X40" s="25">
        <f t="shared" si="5"/>
        <v>44523</v>
      </c>
      <c r="Y40" s="27"/>
      <c r="Z40" s="25">
        <f t="shared" si="6"/>
        <v>44551</v>
      </c>
      <c r="AA40" s="30"/>
      <c r="AB40" s="30"/>
      <c r="AC40" s="30"/>
      <c r="AD40" s="30"/>
      <c r="AE40" s="30"/>
    </row>
    <row r="41" spans="1:31" x14ac:dyDescent="0.3">
      <c r="A41" s="5" t="s">
        <v>20</v>
      </c>
      <c r="B41" s="18" t="s">
        <v>105</v>
      </c>
      <c r="C41" s="18" t="s">
        <v>319</v>
      </c>
      <c r="D41" s="5" t="s">
        <v>22</v>
      </c>
      <c r="E41" s="18">
        <v>28</v>
      </c>
      <c r="F41" s="18">
        <v>1.732</v>
      </c>
      <c r="G41" s="18">
        <v>76.3</v>
      </c>
      <c r="H41" s="14">
        <f t="shared" si="2"/>
        <v>25.43482550976324</v>
      </c>
      <c r="I41" s="14">
        <v>78</v>
      </c>
      <c r="J41" s="7">
        <f t="shared" si="0"/>
        <v>26.001525422824809</v>
      </c>
      <c r="K41" s="7">
        <f t="shared" si="1"/>
        <v>0.5666999130615693</v>
      </c>
      <c r="L41" s="19"/>
      <c r="M41" s="18" t="s">
        <v>106</v>
      </c>
      <c r="N41" s="10">
        <v>44489</v>
      </c>
      <c r="O41" s="9"/>
      <c r="P41" s="10"/>
      <c r="Q41" s="18" t="s">
        <v>28</v>
      </c>
      <c r="R41" s="10">
        <f t="shared" si="3"/>
        <v>44517</v>
      </c>
      <c r="S41" s="18"/>
      <c r="T41" s="10">
        <f t="shared" si="4"/>
        <v>44545</v>
      </c>
      <c r="U41" s="18"/>
      <c r="V41" s="18"/>
      <c r="W41" s="18" t="s">
        <v>25</v>
      </c>
      <c r="X41" s="10">
        <f t="shared" si="5"/>
        <v>44573</v>
      </c>
      <c r="Y41" s="18"/>
      <c r="Z41" s="10">
        <f t="shared" si="6"/>
        <v>44601</v>
      </c>
      <c r="AA41" s="14" t="s">
        <v>29</v>
      </c>
      <c r="AB41" s="14"/>
      <c r="AC41" s="14"/>
      <c r="AD41" s="14"/>
      <c r="AE41" s="14"/>
    </row>
    <row r="42" spans="1:31" x14ac:dyDescent="0.3">
      <c r="A42" s="22" t="s">
        <v>78</v>
      </c>
      <c r="B42" s="27" t="s">
        <v>107</v>
      </c>
      <c r="C42" s="27" t="s">
        <v>320</v>
      </c>
      <c r="D42" s="22" t="s">
        <v>38</v>
      </c>
      <c r="E42" s="27">
        <v>26</v>
      </c>
      <c r="F42" s="27">
        <v>1.7430000000000001</v>
      </c>
      <c r="G42" s="27">
        <v>76.7</v>
      </c>
      <c r="H42" s="30">
        <f t="shared" si="2"/>
        <v>25.246465741665126</v>
      </c>
      <c r="I42" s="30"/>
      <c r="J42" s="24"/>
      <c r="K42" s="24"/>
      <c r="L42" s="27"/>
      <c r="M42" s="27" t="s">
        <v>108</v>
      </c>
      <c r="N42" s="25">
        <v>44515</v>
      </c>
      <c r="O42" s="25" t="s">
        <v>34</v>
      </c>
      <c r="P42" s="25"/>
      <c r="Q42" s="27" t="s">
        <v>25</v>
      </c>
      <c r="R42" s="25">
        <f t="shared" si="3"/>
        <v>44543</v>
      </c>
      <c r="S42" s="27"/>
      <c r="T42" s="25">
        <f t="shared" si="4"/>
        <v>44571</v>
      </c>
      <c r="U42" s="27"/>
      <c r="V42" s="27"/>
      <c r="W42" s="27"/>
      <c r="X42" s="25">
        <f t="shared" si="5"/>
        <v>44599</v>
      </c>
      <c r="Y42" s="27"/>
      <c r="Z42" s="25">
        <f t="shared" si="6"/>
        <v>44627</v>
      </c>
      <c r="AA42" s="30"/>
      <c r="AB42" s="30"/>
      <c r="AC42" s="30"/>
      <c r="AD42" s="30"/>
      <c r="AE42" s="14"/>
    </row>
    <row r="43" spans="1:31" x14ac:dyDescent="0.3">
      <c r="A43" s="5" t="s">
        <v>20</v>
      </c>
      <c r="B43" s="18" t="s">
        <v>109</v>
      </c>
      <c r="C43" s="18" t="s">
        <v>321</v>
      </c>
      <c r="D43" s="5" t="s">
        <v>22</v>
      </c>
      <c r="E43" s="18">
        <v>41</v>
      </c>
      <c r="F43" s="18">
        <v>1.6459999999999999</v>
      </c>
      <c r="G43" s="45">
        <v>58.2</v>
      </c>
      <c r="H43" s="14">
        <f t="shared" si="2"/>
        <v>21.481436643049392</v>
      </c>
      <c r="I43" s="46">
        <v>62.9</v>
      </c>
      <c r="J43" s="7">
        <f t="shared" si="0"/>
        <v>23.216191835872966</v>
      </c>
      <c r="K43" s="7">
        <f t="shared" si="1"/>
        <v>1.7347551928235738</v>
      </c>
      <c r="L43" s="8"/>
      <c r="M43" s="18" t="s">
        <v>110</v>
      </c>
      <c r="N43" s="10">
        <v>44066</v>
      </c>
      <c r="O43" s="10" t="s">
        <v>34</v>
      </c>
      <c r="P43" s="10" t="s">
        <v>34</v>
      </c>
      <c r="Q43" s="18" t="s">
        <v>28</v>
      </c>
      <c r="R43" s="10">
        <f t="shared" si="3"/>
        <v>44094</v>
      </c>
      <c r="S43" s="6"/>
      <c r="T43" s="10">
        <f t="shared" si="4"/>
        <v>44122</v>
      </c>
      <c r="U43" s="6"/>
      <c r="V43" s="6"/>
      <c r="W43" s="6" t="s">
        <v>25</v>
      </c>
      <c r="X43" s="10">
        <f t="shared" si="5"/>
        <v>44150</v>
      </c>
      <c r="Y43" s="6"/>
      <c r="Z43" s="10">
        <f t="shared" si="6"/>
        <v>44178</v>
      </c>
      <c r="AA43" s="14" t="s">
        <v>29</v>
      </c>
      <c r="AB43" s="14"/>
      <c r="AC43" s="14"/>
      <c r="AD43" s="14"/>
      <c r="AE43" s="14"/>
    </row>
    <row r="44" spans="1:31" x14ac:dyDescent="0.3">
      <c r="A44" s="5" t="s">
        <v>20</v>
      </c>
      <c r="B44" s="18" t="s">
        <v>111</v>
      </c>
      <c r="C44" s="18" t="s">
        <v>322</v>
      </c>
      <c r="D44" s="5" t="s">
        <v>22</v>
      </c>
      <c r="E44" s="18">
        <v>33</v>
      </c>
      <c r="F44" s="18">
        <v>1.728</v>
      </c>
      <c r="G44" s="18">
        <v>55.8</v>
      </c>
      <c r="H44" s="14">
        <f t="shared" si="2"/>
        <v>18.687307098765434</v>
      </c>
      <c r="I44" s="14">
        <v>54.8</v>
      </c>
      <c r="J44" s="7">
        <f t="shared" si="0"/>
        <v>18.352409122085049</v>
      </c>
      <c r="K44" s="7">
        <f t="shared" si="1"/>
        <v>-0.33489797668038435</v>
      </c>
      <c r="L44" s="8"/>
      <c r="M44" s="18" t="s">
        <v>112</v>
      </c>
      <c r="N44" s="10">
        <v>44439</v>
      </c>
      <c r="O44" s="10" t="s">
        <v>34</v>
      </c>
      <c r="P44" s="10" t="s">
        <v>34</v>
      </c>
      <c r="Q44" s="18" t="s">
        <v>25</v>
      </c>
      <c r="R44" s="10">
        <f t="shared" si="3"/>
        <v>44467</v>
      </c>
      <c r="S44" s="18"/>
      <c r="T44" s="10">
        <f t="shared" si="4"/>
        <v>44495</v>
      </c>
      <c r="U44" s="18"/>
      <c r="V44" s="18"/>
      <c r="W44" s="18" t="s">
        <v>28</v>
      </c>
      <c r="X44" s="10">
        <f t="shared" si="5"/>
        <v>44523</v>
      </c>
      <c r="Y44" s="18"/>
      <c r="Z44" s="10">
        <f t="shared" si="6"/>
        <v>44551</v>
      </c>
      <c r="AA44" s="14" t="s">
        <v>29</v>
      </c>
      <c r="AB44" s="14"/>
      <c r="AC44" s="14"/>
      <c r="AD44" s="14"/>
      <c r="AE44" s="18"/>
    </row>
    <row r="45" spans="1:31" x14ac:dyDescent="0.3">
      <c r="A45" s="5" t="s">
        <v>20</v>
      </c>
      <c r="B45" s="18" t="s">
        <v>113</v>
      </c>
      <c r="C45" s="18" t="s">
        <v>323</v>
      </c>
      <c r="D45" s="5" t="s">
        <v>38</v>
      </c>
      <c r="E45" s="18">
        <v>34</v>
      </c>
      <c r="F45" s="18">
        <v>1.87</v>
      </c>
      <c r="G45" s="18">
        <v>68</v>
      </c>
      <c r="H45" s="14">
        <f t="shared" si="2"/>
        <v>19.445794846864363</v>
      </c>
      <c r="I45" s="14"/>
      <c r="J45" s="7"/>
      <c r="K45" s="7"/>
      <c r="L45" s="18"/>
      <c r="M45" s="18" t="s">
        <v>114</v>
      </c>
      <c r="N45" s="10">
        <v>44123</v>
      </c>
      <c r="O45" s="10"/>
      <c r="P45" s="10"/>
      <c r="Q45" s="6" t="s">
        <v>25</v>
      </c>
      <c r="R45" s="10">
        <v>44151</v>
      </c>
      <c r="S45" s="18" t="s">
        <v>23</v>
      </c>
      <c r="T45" s="10">
        <v>44179</v>
      </c>
      <c r="U45" s="18" t="s">
        <v>23</v>
      </c>
      <c r="V45" s="18"/>
      <c r="W45" s="18" t="s">
        <v>28</v>
      </c>
      <c r="X45" s="9">
        <v>44215</v>
      </c>
      <c r="Y45" s="18"/>
      <c r="Z45" s="9">
        <v>44243</v>
      </c>
      <c r="AA45" s="14" t="s">
        <v>29</v>
      </c>
      <c r="AB45" s="14"/>
      <c r="AC45" s="14"/>
      <c r="AD45" s="14"/>
      <c r="AE45" s="14"/>
    </row>
    <row r="46" spans="1:31" x14ac:dyDescent="0.3">
      <c r="A46" s="5" t="s">
        <v>20</v>
      </c>
      <c r="B46" s="6" t="s">
        <v>115</v>
      </c>
      <c r="C46" s="6" t="s">
        <v>324</v>
      </c>
      <c r="D46" s="5" t="s">
        <v>22</v>
      </c>
      <c r="E46" s="6">
        <v>23</v>
      </c>
      <c r="F46" s="6">
        <v>1.6060000000000001</v>
      </c>
      <c r="G46" s="6">
        <v>63.7</v>
      </c>
      <c r="H46" s="7">
        <f t="shared" si="2"/>
        <v>24.697235925677216</v>
      </c>
      <c r="I46" s="7">
        <v>65.5</v>
      </c>
      <c r="J46" s="7">
        <f t="shared" si="0"/>
        <v>25.395117003639836</v>
      </c>
      <c r="K46" s="7">
        <f t="shared" si="1"/>
        <v>0.69788107796262011</v>
      </c>
      <c r="L46" s="21"/>
      <c r="M46" s="6" t="s">
        <v>116</v>
      </c>
      <c r="N46" s="10">
        <v>44319</v>
      </c>
      <c r="O46" s="10"/>
      <c r="P46" s="10" t="s">
        <v>34</v>
      </c>
      <c r="Q46" s="6" t="s">
        <v>25</v>
      </c>
      <c r="R46" s="10">
        <v>44347</v>
      </c>
      <c r="S46" s="6"/>
      <c r="T46" s="10">
        <v>44375</v>
      </c>
      <c r="U46" s="6"/>
      <c r="V46" s="6"/>
      <c r="W46" s="6" t="s">
        <v>28</v>
      </c>
      <c r="X46" s="10">
        <v>44441</v>
      </c>
      <c r="Y46" s="6"/>
      <c r="Z46" s="10">
        <f t="shared" ref="Z46:Z61" si="7">X46+28</f>
        <v>44469</v>
      </c>
      <c r="AA46" s="14" t="s">
        <v>29</v>
      </c>
      <c r="AB46" s="14"/>
      <c r="AC46" s="14"/>
      <c r="AD46" s="14"/>
      <c r="AE46" s="7"/>
    </row>
    <row r="47" spans="1:31" x14ac:dyDescent="0.3">
      <c r="A47" s="5" t="s">
        <v>20</v>
      </c>
      <c r="B47" s="6" t="s">
        <v>117</v>
      </c>
      <c r="C47" s="6" t="s">
        <v>325</v>
      </c>
      <c r="D47" s="5" t="s">
        <v>22</v>
      </c>
      <c r="E47" s="6">
        <v>54</v>
      </c>
      <c r="F47" s="6">
        <v>1.5740000000000001</v>
      </c>
      <c r="G47" s="6">
        <v>61.8</v>
      </c>
      <c r="H47" s="7">
        <f t="shared" si="2"/>
        <v>24.944742148864407</v>
      </c>
      <c r="I47" s="7">
        <v>63.5</v>
      </c>
      <c r="J47" s="7">
        <f t="shared" si="0"/>
        <v>25.630924376260353</v>
      </c>
      <c r="K47" s="7">
        <f t="shared" si="1"/>
        <v>0.68618222739594614</v>
      </c>
      <c r="L47" s="6"/>
      <c r="M47" s="6" t="s">
        <v>118</v>
      </c>
      <c r="N47" s="10">
        <v>44460</v>
      </c>
      <c r="O47" s="10" t="s">
        <v>34</v>
      </c>
      <c r="P47" s="10"/>
      <c r="Q47" s="6" t="s">
        <v>28</v>
      </c>
      <c r="R47" s="10">
        <f>N47+28</f>
        <v>44488</v>
      </c>
      <c r="S47" s="12" t="s">
        <v>119</v>
      </c>
      <c r="T47" s="10">
        <f>R47+28</f>
        <v>44516</v>
      </c>
      <c r="U47" s="6"/>
      <c r="V47" s="6"/>
      <c r="W47" s="6" t="s">
        <v>25</v>
      </c>
      <c r="X47" s="10">
        <f t="shared" ref="X47:X61" si="8">T47+28</f>
        <v>44544</v>
      </c>
      <c r="Y47" s="6"/>
      <c r="Z47" s="10">
        <f t="shared" si="7"/>
        <v>44572</v>
      </c>
      <c r="AA47" s="14" t="s">
        <v>65</v>
      </c>
      <c r="AB47" s="7"/>
      <c r="AC47" s="14"/>
      <c r="AD47" s="14"/>
      <c r="AE47" s="7"/>
    </row>
    <row r="48" spans="1:31" x14ac:dyDescent="0.3">
      <c r="A48" s="5" t="s">
        <v>20</v>
      </c>
      <c r="B48" s="18" t="s">
        <v>120</v>
      </c>
      <c r="C48" s="18" t="s">
        <v>326</v>
      </c>
      <c r="D48" s="5" t="s">
        <v>38</v>
      </c>
      <c r="E48" s="18">
        <v>57</v>
      </c>
      <c r="F48" s="18">
        <v>1.79</v>
      </c>
      <c r="G48" s="18">
        <v>73.7</v>
      </c>
      <c r="H48" s="14">
        <f t="shared" si="2"/>
        <v>23.001778970693799</v>
      </c>
      <c r="I48" s="14">
        <v>74</v>
      </c>
      <c r="J48" s="7">
        <f t="shared" si="0"/>
        <v>23.095409007209515</v>
      </c>
      <c r="K48" s="7">
        <f t="shared" si="1"/>
        <v>9.3630036515715886E-2</v>
      </c>
      <c r="L48" s="18"/>
      <c r="M48" s="18" t="s">
        <v>121</v>
      </c>
      <c r="N48" s="9">
        <v>44440</v>
      </c>
      <c r="O48" s="33" t="s">
        <v>34</v>
      </c>
      <c r="P48" s="33" t="s">
        <v>34</v>
      </c>
      <c r="Q48" s="18" t="s">
        <v>25</v>
      </c>
      <c r="R48" s="15">
        <v>44469</v>
      </c>
      <c r="S48" s="18"/>
      <c r="T48" s="10">
        <v>44496</v>
      </c>
      <c r="U48" s="18"/>
      <c r="V48" s="18"/>
      <c r="W48" s="18" t="s">
        <v>28</v>
      </c>
      <c r="X48" s="10">
        <f t="shared" si="8"/>
        <v>44524</v>
      </c>
      <c r="Y48" s="18"/>
      <c r="Z48" s="10">
        <f t="shared" si="7"/>
        <v>44552</v>
      </c>
      <c r="AA48" s="14" t="s">
        <v>29</v>
      </c>
      <c r="AB48" s="14"/>
      <c r="AC48" s="14"/>
      <c r="AD48" s="14"/>
      <c r="AE48" s="14"/>
    </row>
    <row r="49" spans="1:31" x14ac:dyDescent="0.3">
      <c r="A49" s="5" t="s">
        <v>20</v>
      </c>
      <c r="B49" s="18" t="s">
        <v>122</v>
      </c>
      <c r="C49" s="18" t="s">
        <v>327</v>
      </c>
      <c r="D49" s="5" t="s">
        <v>22</v>
      </c>
      <c r="E49" s="6">
        <v>28</v>
      </c>
      <c r="F49" s="6">
        <v>1.66</v>
      </c>
      <c r="G49" s="6">
        <v>54.4</v>
      </c>
      <c r="H49" s="7">
        <f t="shared" si="2"/>
        <v>19.74161707069241</v>
      </c>
      <c r="I49" s="7">
        <v>55.3</v>
      </c>
      <c r="J49" s="7">
        <f t="shared" si="0"/>
        <v>20.06822470605313</v>
      </c>
      <c r="K49" s="7">
        <f t="shared" si="1"/>
        <v>0.32660763536071968</v>
      </c>
      <c r="L49" s="6"/>
      <c r="M49" s="6" t="s">
        <v>123</v>
      </c>
      <c r="N49" s="10">
        <v>44439</v>
      </c>
      <c r="O49" s="16"/>
      <c r="P49" s="16" t="s">
        <v>34</v>
      </c>
      <c r="Q49" s="18" t="s">
        <v>25</v>
      </c>
      <c r="R49" s="10">
        <f t="shared" ref="R49:R61" si="9">N49+28</f>
        <v>44467</v>
      </c>
      <c r="S49" s="6"/>
      <c r="T49" s="10">
        <f t="shared" ref="T49:T61" si="10">R49+28</f>
        <v>44495</v>
      </c>
      <c r="U49" s="6"/>
      <c r="V49" s="6"/>
      <c r="W49" s="6" t="s">
        <v>28</v>
      </c>
      <c r="X49" s="10">
        <f t="shared" si="8"/>
        <v>44523</v>
      </c>
      <c r="Y49" s="6"/>
      <c r="Z49" s="10">
        <f t="shared" si="7"/>
        <v>44551</v>
      </c>
      <c r="AA49" s="14" t="s">
        <v>29</v>
      </c>
      <c r="AB49" s="14"/>
      <c r="AC49" s="14"/>
      <c r="AD49" s="14"/>
      <c r="AE49" s="14"/>
    </row>
    <row r="50" spans="1:31" x14ac:dyDescent="0.3">
      <c r="A50" s="5" t="s">
        <v>20</v>
      </c>
      <c r="B50" s="18" t="s">
        <v>124</v>
      </c>
      <c r="C50" s="18" t="s">
        <v>328</v>
      </c>
      <c r="D50" s="5" t="s">
        <v>38</v>
      </c>
      <c r="E50" s="6">
        <v>25</v>
      </c>
      <c r="F50" s="6">
        <v>1.81</v>
      </c>
      <c r="G50" s="6">
        <v>83.5</v>
      </c>
      <c r="H50" s="7">
        <f t="shared" si="2"/>
        <v>25.487622477946339</v>
      </c>
      <c r="I50" s="7">
        <v>80.900000000000006</v>
      </c>
      <c r="J50" s="7">
        <f t="shared" si="0"/>
        <v>24.693995909770766</v>
      </c>
      <c r="K50" s="7">
        <f t="shared" si="1"/>
        <v>-0.79362656817557209</v>
      </c>
      <c r="L50" s="6"/>
      <c r="M50" s="6" t="s">
        <v>125</v>
      </c>
      <c r="N50" s="9">
        <v>44439</v>
      </c>
      <c r="O50" s="9" t="s">
        <v>34</v>
      </c>
      <c r="P50" s="9" t="s">
        <v>34</v>
      </c>
      <c r="Q50" s="18" t="s">
        <v>28</v>
      </c>
      <c r="R50" s="10">
        <f t="shared" si="9"/>
        <v>44467</v>
      </c>
      <c r="S50" s="6"/>
      <c r="T50" s="10">
        <f t="shared" si="10"/>
        <v>44495</v>
      </c>
      <c r="U50" s="6"/>
      <c r="V50" s="6"/>
      <c r="W50" s="6" t="s">
        <v>25</v>
      </c>
      <c r="X50" s="10">
        <f t="shared" si="8"/>
        <v>44523</v>
      </c>
      <c r="Y50" s="6"/>
      <c r="Z50" s="10">
        <f t="shared" si="7"/>
        <v>44551</v>
      </c>
      <c r="AA50" s="14" t="s">
        <v>29</v>
      </c>
      <c r="AB50" s="14"/>
      <c r="AC50" s="14"/>
      <c r="AD50" s="14"/>
      <c r="AE50" s="14"/>
    </row>
    <row r="51" spans="1:31" x14ac:dyDescent="0.3">
      <c r="A51" s="5" t="s">
        <v>20</v>
      </c>
      <c r="B51" s="6" t="s">
        <v>126</v>
      </c>
      <c r="C51" s="6" t="s">
        <v>329</v>
      </c>
      <c r="D51" s="5" t="s">
        <v>22</v>
      </c>
      <c r="E51" s="6">
        <v>43</v>
      </c>
      <c r="F51" s="6">
        <v>1.69</v>
      </c>
      <c r="G51" s="43">
        <v>55.1</v>
      </c>
      <c r="H51" s="7">
        <f t="shared" si="2"/>
        <v>19.292041595182244</v>
      </c>
      <c r="I51" s="44">
        <v>58.9</v>
      </c>
      <c r="J51" s="7">
        <f t="shared" si="0"/>
        <v>20.62252722243619</v>
      </c>
      <c r="K51" s="7">
        <f t="shared" si="1"/>
        <v>1.330485627253946</v>
      </c>
      <c r="L51" s="6"/>
      <c r="M51" s="6" t="s">
        <v>127</v>
      </c>
      <c r="N51" s="10">
        <v>44460</v>
      </c>
      <c r="O51" s="10"/>
      <c r="P51" s="10"/>
      <c r="Q51" s="6" t="s">
        <v>28</v>
      </c>
      <c r="R51" s="10">
        <f t="shared" si="9"/>
        <v>44488</v>
      </c>
      <c r="S51" s="6"/>
      <c r="T51" s="10">
        <f t="shared" si="10"/>
        <v>44516</v>
      </c>
      <c r="U51" s="6"/>
      <c r="V51" s="6"/>
      <c r="W51" s="6" t="s">
        <v>25</v>
      </c>
      <c r="X51" s="10">
        <f t="shared" si="8"/>
        <v>44544</v>
      </c>
      <c r="Y51" s="6"/>
      <c r="Z51" s="10">
        <f t="shared" si="7"/>
        <v>44572</v>
      </c>
      <c r="AA51" s="7" t="s">
        <v>65</v>
      </c>
      <c r="AB51" s="7"/>
      <c r="AC51" s="14"/>
      <c r="AD51" s="14"/>
      <c r="AE51" s="7"/>
    </row>
    <row r="52" spans="1:31" x14ac:dyDescent="0.3">
      <c r="A52" s="5" t="s">
        <v>20</v>
      </c>
      <c r="B52" s="6" t="s">
        <v>128</v>
      </c>
      <c r="C52" s="6" t="s">
        <v>330</v>
      </c>
      <c r="D52" s="5" t="s">
        <v>38</v>
      </c>
      <c r="E52" s="6">
        <v>41</v>
      </c>
      <c r="F52" s="6">
        <v>1.86</v>
      </c>
      <c r="G52" s="6">
        <v>86</v>
      </c>
      <c r="H52" s="7">
        <f t="shared" si="2"/>
        <v>24.858365128916635</v>
      </c>
      <c r="I52" s="7">
        <v>86.7</v>
      </c>
      <c r="J52" s="7">
        <f t="shared" si="0"/>
        <v>25.060700659035724</v>
      </c>
      <c r="K52" s="7">
        <f t="shared" si="1"/>
        <v>0.20233553011908967</v>
      </c>
      <c r="L52" s="6"/>
      <c r="M52" s="6" t="s">
        <v>127</v>
      </c>
      <c r="N52" s="10">
        <v>44460</v>
      </c>
      <c r="O52" s="10"/>
      <c r="P52" s="10"/>
      <c r="Q52" s="6" t="s">
        <v>28</v>
      </c>
      <c r="R52" s="10">
        <f t="shared" si="9"/>
        <v>44488</v>
      </c>
      <c r="S52" s="6"/>
      <c r="T52" s="10">
        <f t="shared" si="10"/>
        <v>44516</v>
      </c>
      <c r="U52" s="6"/>
      <c r="V52" s="6"/>
      <c r="W52" s="6" t="s">
        <v>25</v>
      </c>
      <c r="X52" s="10">
        <f t="shared" si="8"/>
        <v>44544</v>
      </c>
      <c r="Y52" s="6"/>
      <c r="Z52" s="10">
        <f t="shared" si="7"/>
        <v>44572</v>
      </c>
      <c r="AA52" s="7" t="s">
        <v>65</v>
      </c>
      <c r="AB52" s="7"/>
      <c r="AC52" s="14"/>
      <c r="AD52" s="14"/>
      <c r="AE52" s="7"/>
    </row>
    <row r="53" spans="1:31" x14ac:dyDescent="0.3">
      <c r="A53" s="5" t="s">
        <v>20</v>
      </c>
      <c r="B53" s="18" t="s">
        <v>129</v>
      </c>
      <c r="C53" s="18" t="s">
        <v>331</v>
      </c>
      <c r="D53" s="5" t="s">
        <v>22</v>
      </c>
      <c r="E53" s="6">
        <v>27</v>
      </c>
      <c r="F53" s="6">
        <v>1.706</v>
      </c>
      <c r="G53" s="6">
        <v>59.5</v>
      </c>
      <c r="H53" s="7">
        <f t="shared" si="2"/>
        <v>20.443672356993936</v>
      </c>
      <c r="I53" s="7">
        <v>61.3</v>
      </c>
      <c r="J53" s="7">
        <f t="shared" si="0"/>
        <v>21.062136394684508</v>
      </c>
      <c r="K53" s="7">
        <f t="shared" si="1"/>
        <v>0.6184640376905719</v>
      </c>
      <c r="L53" s="31"/>
      <c r="M53" s="18" t="s">
        <v>130</v>
      </c>
      <c r="N53" s="10">
        <v>44439</v>
      </c>
      <c r="O53" s="10"/>
      <c r="P53" s="10"/>
      <c r="Q53" s="18" t="s">
        <v>25</v>
      </c>
      <c r="R53" s="10">
        <f t="shared" si="9"/>
        <v>44467</v>
      </c>
      <c r="S53" s="12" t="s">
        <v>131</v>
      </c>
      <c r="T53" s="10">
        <f t="shared" si="10"/>
        <v>44495</v>
      </c>
      <c r="U53" s="6"/>
      <c r="V53" s="6"/>
      <c r="W53" s="6" t="s">
        <v>28</v>
      </c>
      <c r="X53" s="10">
        <f t="shared" si="8"/>
        <v>44523</v>
      </c>
      <c r="Y53" s="6"/>
      <c r="Z53" s="10">
        <f t="shared" si="7"/>
        <v>44551</v>
      </c>
      <c r="AA53" s="14" t="s">
        <v>29</v>
      </c>
      <c r="AB53" s="13"/>
      <c r="AC53" s="14"/>
      <c r="AD53" s="14"/>
      <c r="AE53" s="14"/>
    </row>
    <row r="54" spans="1:31" x14ac:dyDescent="0.3">
      <c r="A54" s="5" t="s">
        <v>20</v>
      </c>
      <c r="B54" s="18" t="s">
        <v>132</v>
      </c>
      <c r="C54" s="18" t="s">
        <v>332</v>
      </c>
      <c r="D54" s="5" t="s">
        <v>22</v>
      </c>
      <c r="E54" s="18">
        <v>21</v>
      </c>
      <c r="F54" s="18">
        <v>1.677</v>
      </c>
      <c r="G54" s="18">
        <v>59.9</v>
      </c>
      <c r="H54" s="14">
        <f t="shared" si="2"/>
        <v>21.299072761401671</v>
      </c>
      <c r="I54" s="14">
        <v>62.4</v>
      </c>
      <c r="J54" s="7">
        <f t="shared" si="0"/>
        <v>22.188015698021104</v>
      </c>
      <c r="K54" s="7">
        <f t="shared" si="1"/>
        <v>0.8889429366194328</v>
      </c>
      <c r="L54" s="31"/>
      <c r="M54" s="18" t="s">
        <v>133</v>
      </c>
      <c r="N54" s="10">
        <v>44059</v>
      </c>
      <c r="O54" s="10" t="s">
        <v>34</v>
      </c>
      <c r="P54" s="10" t="s">
        <v>34</v>
      </c>
      <c r="Q54" s="18" t="s">
        <v>28</v>
      </c>
      <c r="R54" s="10">
        <f t="shared" si="9"/>
        <v>44087</v>
      </c>
      <c r="S54" s="6"/>
      <c r="T54" s="10">
        <f t="shared" si="10"/>
        <v>44115</v>
      </c>
      <c r="U54" s="6"/>
      <c r="V54" s="6"/>
      <c r="W54" s="6" t="s">
        <v>25</v>
      </c>
      <c r="X54" s="10">
        <f t="shared" si="8"/>
        <v>44143</v>
      </c>
      <c r="Y54" s="6"/>
      <c r="Z54" s="10">
        <f t="shared" si="7"/>
        <v>44171</v>
      </c>
      <c r="AA54" s="14" t="s">
        <v>29</v>
      </c>
      <c r="AB54" s="14"/>
      <c r="AC54" s="14"/>
      <c r="AD54" s="14"/>
      <c r="AE54" s="14"/>
    </row>
    <row r="55" spans="1:31" x14ac:dyDescent="0.3">
      <c r="A55" s="5" t="s">
        <v>20</v>
      </c>
      <c r="B55" s="6" t="s">
        <v>134</v>
      </c>
      <c r="C55" s="6" t="s">
        <v>333</v>
      </c>
      <c r="D55" s="5" t="s">
        <v>38</v>
      </c>
      <c r="E55" s="6">
        <v>42</v>
      </c>
      <c r="F55" s="6">
        <v>1.77</v>
      </c>
      <c r="G55" s="6">
        <v>69.5</v>
      </c>
      <c r="H55" s="7">
        <f t="shared" si="2"/>
        <v>22.183919052634938</v>
      </c>
      <c r="I55" s="7">
        <v>71.900000000000006</v>
      </c>
      <c r="J55" s="7">
        <f t="shared" si="0"/>
        <v>22.949982444380606</v>
      </c>
      <c r="K55" s="7">
        <f t="shared" si="1"/>
        <v>0.76606339174566784</v>
      </c>
      <c r="L55" s="17"/>
      <c r="M55" s="6" t="s">
        <v>135</v>
      </c>
      <c r="N55" s="10">
        <v>44462</v>
      </c>
      <c r="O55" s="10"/>
      <c r="P55" s="10"/>
      <c r="Q55" s="18" t="s">
        <v>25</v>
      </c>
      <c r="R55" s="10">
        <f t="shared" si="9"/>
        <v>44490</v>
      </c>
      <c r="S55" s="6"/>
      <c r="T55" s="10">
        <f t="shared" si="10"/>
        <v>44518</v>
      </c>
      <c r="U55" s="6"/>
      <c r="V55" s="6"/>
      <c r="W55" s="6" t="s">
        <v>28</v>
      </c>
      <c r="X55" s="10">
        <f t="shared" si="8"/>
        <v>44546</v>
      </c>
      <c r="Y55" s="6"/>
      <c r="Z55" s="10">
        <f t="shared" si="7"/>
        <v>44574</v>
      </c>
      <c r="AA55" s="14" t="s">
        <v>29</v>
      </c>
      <c r="AB55" s="14"/>
      <c r="AC55" s="14"/>
      <c r="AD55" s="14"/>
      <c r="AE55" s="14"/>
    </row>
    <row r="56" spans="1:31" x14ac:dyDescent="0.3">
      <c r="A56" s="5" t="s">
        <v>20</v>
      </c>
      <c r="B56" s="6" t="s">
        <v>136</v>
      </c>
      <c r="C56" s="6" t="s">
        <v>334</v>
      </c>
      <c r="D56" s="5" t="s">
        <v>22</v>
      </c>
      <c r="E56" s="6">
        <v>52</v>
      </c>
      <c r="F56" s="6">
        <v>1.714</v>
      </c>
      <c r="G56" s="6">
        <v>68.8</v>
      </c>
      <c r="H56" s="7">
        <f t="shared" si="2"/>
        <v>23.41891676617437</v>
      </c>
      <c r="I56" s="7">
        <v>71</v>
      </c>
      <c r="J56" s="7">
        <f t="shared" si="0"/>
        <v>24.167777476720644</v>
      </c>
      <c r="K56" s="7">
        <f t="shared" si="1"/>
        <v>0.74886071054627479</v>
      </c>
      <c r="L56" s="31"/>
      <c r="M56" s="11" t="s">
        <v>137</v>
      </c>
      <c r="N56" s="10">
        <v>44543</v>
      </c>
      <c r="O56" s="10"/>
      <c r="P56" s="10"/>
      <c r="Q56" s="18" t="s">
        <v>25</v>
      </c>
      <c r="R56" s="10">
        <f t="shared" si="9"/>
        <v>44571</v>
      </c>
      <c r="S56" s="6"/>
      <c r="T56" s="10">
        <f t="shared" si="10"/>
        <v>44599</v>
      </c>
      <c r="U56" s="6"/>
      <c r="V56" s="6"/>
      <c r="W56" s="6" t="s">
        <v>28</v>
      </c>
      <c r="X56" s="10">
        <f t="shared" si="8"/>
        <v>44627</v>
      </c>
      <c r="Y56" s="6"/>
      <c r="Z56" s="10">
        <f t="shared" si="7"/>
        <v>44655</v>
      </c>
      <c r="AA56" s="7"/>
      <c r="AB56" s="7"/>
      <c r="AC56" s="7"/>
      <c r="AD56" s="7"/>
      <c r="AE56" s="7"/>
    </row>
    <row r="57" spans="1:31" x14ac:dyDescent="0.3">
      <c r="A57" s="5" t="s">
        <v>20</v>
      </c>
      <c r="B57" s="6" t="s">
        <v>138</v>
      </c>
      <c r="C57" s="6" t="s">
        <v>335</v>
      </c>
      <c r="D57" s="5" t="s">
        <v>38</v>
      </c>
      <c r="E57" s="6">
        <v>57</v>
      </c>
      <c r="F57" s="6">
        <v>1.734</v>
      </c>
      <c r="G57" s="6">
        <v>83.2</v>
      </c>
      <c r="H57" s="7">
        <f t="shared" si="2"/>
        <v>27.671018200346158</v>
      </c>
      <c r="I57" s="7">
        <v>85</v>
      </c>
      <c r="J57" s="7">
        <f t="shared" si="0"/>
        <v>28.269670036411338</v>
      </c>
      <c r="K57" s="7">
        <f t="shared" si="1"/>
        <v>0.59865183606518002</v>
      </c>
      <c r="L57" s="31"/>
      <c r="M57" s="6" t="s">
        <v>139</v>
      </c>
      <c r="N57" s="10">
        <v>44496</v>
      </c>
      <c r="O57" s="10"/>
      <c r="P57" s="10"/>
      <c r="Q57" s="18" t="s">
        <v>25</v>
      </c>
      <c r="R57" s="10">
        <f t="shared" si="9"/>
        <v>44524</v>
      </c>
      <c r="S57" s="6"/>
      <c r="T57" s="10">
        <f t="shared" si="10"/>
        <v>44552</v>
      </c>
      <c r="U57" s="6"/>
      <c r="V57" s="6"/>
      <c r="W57" s="6" t="s">
        <v>28</v>
      </c>
      <c r="X57" s="10">
        <f t="shared" si="8"/>
        <v>44580</v>
      </c>
      <c r="Y57" s="6"/>
      <c r="Z57" s="10">
        <f t="shared" si="7"/>
        <v>44608</v>
      </c>
      <c r="AA57" s="14" t="s">
        <v>65</v>
      </c>
      <c r="AB57" s="14"/>
      <c r="AC57" s="14"/>
      <c r="AD57" s="14"/>
      <c r="AE57" s="14"/>
    </row>
    <row r="58" spans="1:31" x14ac:dyDescent="0.3">
      <c r="A58" s="5" t="s">
        <v>20</v>
      </c>
      <c r="B58" s="6" t="s">
        <v>140</v>
      </c>
      <c r="C58" s="6" t="s">
        <v>336</v>
      </c>
      <c r="D58" s="5" t="s">
        <v>38</v>
      </c>
      <c r="E58" s="6">
        <v>38</v>
      </c>
      <c r="F58" s="6">
        <v>1.732</v>
      </c>
      <c r="G58" s="6">
        <v>57.9</v>
      </c>
      <c r="H58" s="7">
        <f t="shared" si="2"/>
        <v>19.301132333096877</v>
      </c>
      <c r="I58" s="7">
        <v>58.4</v>
      </c>
      <c r="J58" s="7">
        <f t="shared" si="0"/>
        <v>19.467808778114982</v>
      </c>
      <c r="K58" s="7">
        <f t="shared" si="1"/>
        <v>0.16667644501810486</v>
      </c>
      <c r="L58" s="31"/>
      <c r="M58" s="6" t="s">
        <v>141</v>
      </c>
      <c r="N58" s="10">
        <v>44059</v>
      </c>
      <c r="O58" s="10" t="s">
        <v>34</v>
      </c>
      <c r="P58" s="10" t="s">
        <v>34</v>
      </c>
      <c r="Q58" s="18" t="s">
        <v>25</v>
      </c>
      <c r="R58" s="10">
        <f t="shared" si="9"/>
        <v>44087</v>
      </c>
      <c r="S58" s="6"/>
      <c r="T58" s="10">
        <f t="shared" si="10"/>
        <v>44115</v>
      </c>
      <c r="U58" s="6"/>
      <c r="V58" s="6"/>
      <c r="W58" s="6" t="s">
        <v>28</v>
      </c>
      <c r="X58" s="10">
        <f t="shared" si="8"/>
        <v>44143</v>
      </c>
      <c r="Y58" s="6"/>
      <c r="Z58" s="10">
        <f t="shared" si="7"/>
        <v>44171</v>
      </c>
      <c r="AA58" s="14" t="s">
        <v>29</v>
      </c>
      <c r="AB58" s="14"/>
      <c r="AC58" s="14"/>
      <c r="AD58" s="14"/>
      <c r="AE58" s="14"/>
    </row>
    <row r="59" spans="1:31" x14ac:dyDescent="0.3">
      <c r="A59" s="5" t="s">
        <v>20</v>
      </c>
      <c r="B59" s="6" t="s">
        <v>142</v>
      </c>
      <c r="C59" s="6" t="s">
        <v>337</v>
      </c>
      <c r="D59" s="5" t="s">
        <v>22</v>
      </c>
      <c r="E59" s="6">
        <v>43</v>
      </c>
      <c r="F59" s="6">
        <v>1.65</v>
      </c>
      <c r="G59" s="6">
        <v>58.9</v>
      </c>
      <c r="H59" s="7">
        <f t="shared" si="2"/>
        <v>21.634527089072545</v>
      </c>
      <c r="I59" s="7">
        <v>60.8</v>
      </c>
      <c r="J59" s="7">
        <f t="shared" si="0"/>
        <v>22.33241505968779</v>
      </c>
      <c r="K59" s="7">
        <f t="shared" si="1"/>
        <v>0.69788797061524477</v>
      </c>
      <c r="L59" s="31"/>
      <c r="M59" s="6" t="s">
        <v>143</v>
      </c>
      <c r="N59" s="10">
        <v>44059</v>
      </c>
      <c r="O59" s="10" t="s">
        <v>34</v>
      </c>
      <c r="P59" s="10" t="s">
        <v>34</v>
      </c>
      <c r="Q59" s="18" t="s">
        <v>28</v>
      </c>
      <c r="R59" s="10">
        <f t="shared" si="9"/>
        <v>44087</v>
      </c>
      <c r="S59" s="6"/>
      <c r="T59" s="10">
        <f t="shared" si="10"/>
        <v>44115</v>
      </c>
      <c r="U59" s="6"/>
      <c r="V59" s="6"/>
      <c r="W59" s="6" t="s">
        <v>25</v>
      </c>
      <c r="X59" s="10">
        <f t="shared" si="8"/>
        <v>44143</v>
      </c>
      <c r="Y59" s="6"/>
      <c r="Z59" s="10">
        <f t="shared" si="7"/>
        <v>44171</v>
      </c>
      <c r="AA59" s="14" t="s">
        <v>29</v>
      </c>
      <c r="AB59" s="14"/>
      <c r="AC59" s="14"/>
      <c r="AD59" s="14"/>
      <c r="AE59" s="14"/>
    </row>
    <row r="60" spans="1:31" x14ac:dyDescent="0.3">
      <c r="A60" s="5" t="s">
        <v>20</v>
      </c>
      <c r="B60" s="6" t="s">
        <v>144</v>
      </c>
      <c r="C60" s="6" t="s">
        <v>338</v>
      </c>
      <c r="D60" s="5" t="s">
        <v>22</v>
      </c>
      <c r="E60" s="6">
        <v>56</v>
      </c>
      <c r="F60" s="6">
        <v>1.5920000000000001</v>
      </c>
      <c r="G60" s="6">
        <v>63.6</v>
      </c>
      <c r="H60" s="7">
        <f t="shared" si="2"/>
        <v>25.09406328123027</v>
      </c>
      <c r="I60" s="7">
        <v>63.6</v>
      </c>
      <c r="J60" s="7">
        <f t="shared" si="0"/>
        <v>25.09406328123027</v>
      </c>
      <c r="K60" s="7">
        <f t="shared" si="1"/>
        <v>0</v>
      </c>
      <c r="L60" s="31"/>
      <c r="M60" s="6" t="s">
        <v>145</v>
      </c>
      <c r="N60" s="10">
        <v>44459</v>
      </c>
      <c r="O60" s="10"/>
      <c r="P60" s="10"/>
      <c r="Q60" s="6" t="s">
        <v>25</v>
      </c>
      <c r="R60" s="10">
        <f t="shared" si="9"/>
        <v>44487</v>
      </c>
      <c r="S60" s="6"/>
      <c r="T60" s="10">
        <f t="shared" si="10"/>
        <v>44515</v>
      </c>
      <c r="U60" s="6"/>
      <c r="V60" s="6"/>
      <c r="W60" s="6" t="s">
        <v>28</v>
      </c>
      <c r="X60" s="10">
        <f t="shared" si="8"/>
        <v>44543</v>
      </c>
      <c r="Y60" s="6"/>
      <c r="Z60" s="10">
        <f t="shared" si="7"/>
        <v>44571</v>
      </c>
      <c r="AA60" s="14" t="s">
        <v>29</v>
      </c>
      <c r="AB60" s="14"/>
      <c r="AC60" s="14"/>
      <c r="AD60" s="14"/>
      <c r="AE60" s="7"/>
    </row>
    <row r="61" spans="1:31" x14ac:dyDescent="0.3">
      <c r="A61" s="5" t="s">
        <v>20</v>
      </c>
      <c r="B61" s="6" t="s">
        <v>146</v>
      </c>
      <c r="C61" s="6" t="s">
        <v>339</v>
      </c>
      <c r="D61" s="5" t="s">
        <v>22</v>
      </c>
      <c r="E61" s="6">
        <v>57</v>
      </c>
      <c r="F61" s="6">
        <v>1.78</v>
      </c>
      <c r="G61" s="6">
        <v>58.1</v>
      </c>
      <c r="H61" s="7">
        <f t="shared" si="2"/>
        <v>18.337331145057441</v>
      </c>
      <c r="I61" s="7">
        <v>59.4</v>
      </c>
      <c r="J61" s="7">
        <f t="shared" si="0"/>
        <v>18.747632874637041</v>
      </c>
      <c r="K61" s="7">
        <f t="shared" si="1"/>
        <v>0.41030172957960076</v>
      </c>
      <c r="L61" s="6"/>
      <c r="M61" s="6" t="s">
        <v>123</v>
      </c>
      <c r="N61" s="10">
        <v>44440</v>
      </c>
      <c r="O61" s="10" t="s">
        <v>34</v>
      </c>
      <c r="P61" s="10" t="s">
        <v>34</v>
      </c>
      <c r="Q61" s="18" t="s">
        <v>25</v>
      </c>
      <c r="R61" s="10">
        <f t="shared" si="9"/>
        <v>44468</v>
      </c>
      <c r="S61" s="6"/>
      <c r="T61" s="10">
        <f t="shared" si="10"/>
        <v>44496</v>
      </c>
      <c r="U61" s="6"/>
      <c r="V61" s="6"/>
      <c r="W61" s="6" t="s">
        <v>28</v>
      </c>
      <c r="X61" s="10">
        <f t="shared" si="8"/>
        <v>44524</v>
      </c>
      <c r="Y61" s="6"/>
      <c r="Z61" s="10">
        <f t="shared" si="7"/>
        <v>44552</v>
      </c>
      <c r="AA61" s="14" t="s">
        <v>29</v>
      </c>
      <c r="AB61" s="14"/>
      <c r="AC61" s="14"/>
      <c r="AD61" s="14"/>
      <c r="AE61" s="14"/>
    </row>
    <row r="62" spans="1:31" x14ac:dyDescent="0.3">
      <c r="A62" s="22" t="s">
        <v>78</v>
      </c>
      <c r="B62" s="23" t="s">
        <v>147</v>
      </c>
      <c r="C62" s="23" t="s">
        <v>340</v>
      </c>
      <c r="D62" s="22" t="s">
        <v>38</v>
      </c>
      <c r="E62" s="23">
        <v>29</v>
      </c>
      <c r="F62" s="23">
        <v>1.746</v>
      </c>
      <c r="G62" s="23">
        <v>78.5</v>
      </c>
      <c r="H62" s="24">
        <f t="shared" si="2"/>
        <v>25.750233884289933</v>
      </c>
      <c r="I62" s="24"/>
      <c r="J62" s="24"/>
      <c r="K62" s="24"/>
      <c r="L62" s="23"/>
      <c r="M62" s="23"/>
      <c r="N62" s="25">
        <v>44124</v>
      </c>
      <c r="O62" s="25"/>
      <c r="P62" s="25"/>
      <c r="Q62" s="23"/>
      <c r="R62" s="25">
        <v>44152</v>
      </c>
      <c r="S62" s="23" t="s">
        <v>23</v>
      </c>
      <c r="T62" s="28">
        <v>44180</v>
      </c>
      <c r="U62" s="23" t="s">
        <v>148</v>
      </c>
      <c r="V62" s="23"/>
      <c r="W62" s="23" t="s">
        <v>28</v>
      </c>
      <c r="X62" s="26"/>
      <c r="Y62" s="23"/>
      <c r="Z62" s="26"/>
      <c r="AA62" s="24"/>
      <c r="AB62" s="24"/>
      <c r="AC62" s="24"/>
      <c r="AD62" s="24"/>
      <c r="AE62" s="24"/>
    </row>
    <row r="63" spans="1:31" x14ac:dyDescent="0.3">
      <c r="A63" s="5" t="s">
        <v>20</v>
      </c>
      <c r="B63" s="6" t="s">
        <v>149</v>
      </c>
      <c r="C63" s="6" t="s">
        <v>341</v>
      </c>
      <c r="D63" s="5" t="s">
        <v>22</v>
      </c>
      <c r="E63" s="6">
        <v>55</v>
      </c>
      <c r="F63" s="6">
        <v>1.59</v>
      </c>
      <c r="G63" s="43">
        <v>59.5</v>
      </c>
      <c r="H63" s="7">
        <f t="shared" si="2"/>
        <v>23.5354614137099</v>
      </c>
      <c r="I63" s="44">
        <v>63.1</v>
      </c>
      <c r="J63" s="7">
        <f t="shared" si="0"/>
        <v>24.959455717732684</v>
      </c>
      <c r="K63" s="7">
        <f t="shared" si="1"/>
        <v>1.4239943040227843</v>
      </c>
      <c r="L63" s="6"/>
      <c r="M63" s="6" t="s">
        <v>150</v>
      </c>
      <c r="N63" s="10">
        <v>44440</v>
      </c>
      <c r="O63" s="10" t="s">
        <v>34</v>
      </c>
      <c r="P63" s="10" t="s">
        <v>34</v>
      </c>
      <c r="Q63" s="18" t="s">
        <v>25</v>
      </c>
      <c r="R63" s="10">
        <f>N63+28</f>
        <v>44468</v>
      </c>
      <c r="S63" s="6"/>
      <c r="T63" s="10">
        <f>R63+28</f>
        <v>44496</v>
      </c>
      <c r="U63" s="6"/>
      <c r="V63" s="6"/>
      <c r="W63" s="6" t="s">
        <v>28</v>
      </c>
      <c r="X63" s="15">
        <v>44215</v>
      </c>
      <c r="Y63" s="6"/>
      <c r="Z63" s="10">
        <f>X63+28</f>
        <v>44243</v>
      </c>
      <c r="AA63" s="14" t="s">
        <v>29</v>
      </c>
      <c r="AB63" s="14"/>
      <c r="AC63" s="14"/>
      <c r="AD63" s="14"/>
      <c r="AE63" s="14"/>
    </row>
    <row r="64" spans="1:31" x14ac:dyDescent="0.3">
      <c r="A64" s="5" t="s">
        <v>20</v>
      </c>
      <c r="B64" s="6" t="s">
        <v>151</v>
      </c>
      <c r="C64" s="6" t="s">
        <v>342</v>
      </c>
      <c r="D64" s="5" t="s">
        <v>22</v>
      </c>
      <c r="E64" s="6">
        <v>20</v>
      </c>
      <c r="F64" s="6">
        <v>1.63</v>
      </c>
      <c r="G64" s="6">
        <v>57</v>
      </c>
      <c r="H64" s="7">
        <f t="shared" si="2"/>
        <v>21.453573713726524</v>
      </c>
      <c r="I64" s="7"/>
      <c r="J64" s="7"/>
      <c r="K64" s="7"/>
      <c r="L64" s="6"/>
      <c r="M64" s="6" t="s">
        <v>143</v>
      </c>
      <c r="N64" s="10">
        <v>44124</v>
      </c>
      <c r="O64" s="10"/>
      <c r="P64" s="10"/>
      <c r="Q64" s="6" t="s">
        <v>25</v>
      </c>
      <c r="R64" s="10">
        <v>44152</v>
      </c>
      <c r="S64" s="6" t="s">
        <v>23</v>
      </c>
      <c r="T64" s="10">
        <v>44180</v>
      </c>
      <c r="U64" s="6" t="s">
        <v>23</v>
      </c>
      <c r="V64" s="6"/>
      <c r="W64" s="6" t="s">
        <v>28</v>
      </c>
      <c r="X64" s="10">
        <v>44208</v>
      </c>
      <c r="Y64" s="6"/>
      <c r="Z64" s="10">
        <v>44239</v>
      </c>
      <c r="AA64" s="14" t="s">
        <v>29</v>
      </c>
      <c r="AB64" s="14"/>
      <c r="AC64" s="14"/>
      <c r="AD64" s="14"/>
      <c r="AE64" s="14"/>
    </row>
    <row r="65" spans="1:31" x14ac:dyDescent="0.3">
      <c r="A65" s="5" t="s">
        <v>20</v>
      </c>
      <c r="B65" s="6" t="s">
        <v>152</v>
      </c>
      <c r="C65" s="6" t="s">
        <v>343</v>
      </c>
      <c r="D65" s="5" t="s">
        <v>22</v>
      </c>
      <c r="E65" s="6">
        <v>52</v>
      </c>
      <c r="F65" s="6">
        <v>1.58</v>
      </c>
      <c r="G65" s="6">
        <v>62.5</v>
      </c>
      <c r="H65" s="7">
        <f t="shared" si="2"/>
        <v>25.036051914757248</v>
      </c>
      <c r="I65" s="7"/>
      <c r="J65" s="7"/>
      <c r="K65" s="7"/>
      <c r="L65" s="6"/>
      <c r="M65" s="6" t="s">
        <v>143</v>
      </c>
      <c r="N65" s="10">
        <v>44124</v>
      </c>
      <c r="O65" s="10"/>
      <c r="P65" s="10"/>
      <c r="Q65" s="6" t="s">
        <v>25</v>
      </c>
      <c r="R65" s="10">
        <v>44152</v>
      </c>
      <c r="S65" s="6" t="s">
        <v>23</v>
      </c>
      <c r="T65" s="10">
        <v>44180</v>
      </c>
      <c r="U65" s="6" t="s">
        <v>23</v>
      </c>
      <c r="V65" s="6"/>
      <c r="W65" s="6" t="s">
        <v>28</v>
      </c>
      <c r="X65" s="10">
        <v>44208</v>
      </c>
      <c r="Y65" s="6"/>
      <c r="Z65" s="10">
        <v>44239</v>
      </c>
      <c r="AA65" s="14" t="s">
        <v>29</v>
      </c>
      <c r="AB65" s="14"/>
      <c r="AC65" s="14"/>
      <c r="AD65" s="14"/>
      <c r="AE65" s="14"/>
    </row>
    <row r="66" spans="1:31" x14ac:dyDescent="0.3">
      <c r="A66" s="5" t="s">
        <v>20</v>
      </c>
      <c r="B66" s="6" t="s">
        <v>153</v>
      </c>
      <c r="C66" s="6" t="s">
        <v>344</v>
      </c>
      <c r="D66" s="5" t="s">
        <v>38</v>
      </c>
      <c r="E66" s="6">
        <v>53</v>
      </c>
      <c r="F66" s="6">
        <v>1.694</v>
      </c>
      <c r="G66" s="6">
        <v>66</v>
      </c>
      <c r="H66" s="7">
        <f t="shared" si="2"/>
        <v>22.999432680660544</v>
      </c>
      <c r="I66" s="7">
        <v>66.8</v>
      </c>
      <c r="J66" s="7">
        <f t="shared" si="0"/>
        <v>23.278213682850367</v>
      </c>
      <c r="K66" s="7">
        <f t="shared" si="1"/>
        <v>0.27878100218982382</v>
      </c>
      <c r="L66" s="6"/>
      <c r="M66" s="6" t="s">
        <v>154</v>
      </c>
      <c r="N66" s="10">
        <v>44490</v>
      </c>
      <c r="O66" s="10"/>
      <c r="P66" s="10"/>
      <c r="Q66" s="18" t="s">
        <v>28</v>
      </c>
      <c r="R66" s="10">
        <f>N66+28</f>
        <v>44518</v>
      </c>
      <c r="S66" s="6"/>
      <c r="T66" s="10">
        <f>R66+28</f>
        <v>44546</v>
      </c>
      <c r="U66" s="6"/>
      <c r="V66" s="6"/>
      <c r="W66" s="6" t="s">
        <v>25</v>
      </c>
      <c r="X66" s="10">
        <f>T66+28</f>
        <v>44574</v>
      </c>
      <c r="Y66" s="6"/>
      <c r="Z66" s="10">
        <f>X66+28</f>
        <v>44602</v>
      </c>
      <c r="AA66" s="14"/>
      <c r="AB66" s="14"/>
      <c r="AC66" s="14"/>
      <c r="AD66" s="14"/>
      <c r="AE66" s="14"/>
    </row>
    <row r="67" spans="1:31" x14ac:dyDescent="0.3">
      <c r="A67" s="5" t="s">
        <v>20</v>
      </c>
      <c r="B67" s="6" t="s">
        <v>155</v>
      </c>
      <c r="C67" s="6" t="s">
        <v>345</v>
      </c>
      <c r="D67" s="5" t="s">
        <v>22</v>
      </c>
      <c r="E67" s="6">
        <v>33</v>
      </c>
      <c r="F67" s="6">
        <v>1.625</v>
      </c>
      <c r="G67" s="6">
        <v>53.5</v>
      </c>
      <c r="H67" s="7">
        <f t="shared" si="2"/>
        <v>20.260355029585799</v>
      </c>
      <c r="I67" s="7">
        <v>55.1</v>
      </c>
      <c r="J67" s="7">
        <f t="shared" ref="J67:J120" si="11">I67/(F67^2)</f>
        <v>20.866272189349115</v>
      </c>
      <c r="K67" s="7">
        <f t="shared" ref="K67:K120" si="12">J67-H67</f>
        <v>0.60591715976331528</v>
      </c>
      <c r="L67" s="6"/>
      <c r="M67" s="6" t="s">
        <v>143</v>
      </c>
      <c r="N67" s="10">
        <v>44059</v>
      </c>
      <c r="O67" s="10" t="s">
        <v>34</v>
      </c>
      <c r="P67" s="10" t="s">
        <v>34</v>
      </c>
      <c r="Q67" s="18" t="s">
        <v>28</v>
      </c>
      <c r="R67" s="10">
        <f>N67+28</f>
        <v>44087</v>
      </c>
      <c r="S67" s="6"/>
      <c r="T67" s="10">
        <f>R67+28</f>
        <v>44115</v>
      </c>
      <c r="U67" s="6"/>
      <c r="V67" s="6"/>
      <c r="W67" s="6" t="s">
        <v>25</v>
      </c>
      <c r="X67" s="10">
        <f>T67+28</f>
        <v>44143</v>
      </c>
      <c r="Y67" s="6"/>
      <c r="Z67" s="10">
        <f>X67+28</f>
        <v>44171</v>
      </c>
      <c r="AA67" s="14" t="s">
        <v>29</v>
      </c>
      <c r="AB67" s="14"/>
      <c r="AC67" s="14"/>
      <c r="AD67" s="14"/>
      <c r="AE67" s="14"/>
    </row>
    <row r="68" spans="1:31" x14ac:dyDescent="0.3">
      <c r="A68" s="5" t="s">
        <v>20</v>
      </c>
      <c r="B68" s="6" t="s">
        <v>156</v>
      </c>
      <c r="C68" s="6" t="s">
        <v>346</v>
      </c>
      <c r="D68" s="5" t="s">
        <v>38</v>
      </c>
      <c r="E68" s="6">
        <v>30</v>
      </c>
      <c r="F68" s="6">
        <v>1.6970000000000001</v>
      </c>
      <c r="G68" s="6">
        <v>84.2</v>
      </c>
      <c r="H68" s="7">
        <f t="shared" si="2"/>
        <v>29.238050162354515</v>
      </c>
      <c r="I68" s="7">
        <v>86.1</v>
      </c>
      <c r="J68" s="7">
        <f t="shared" si="11"/>
        <v>29.897816139889827</v>
      </c>
      <c r="K68" s="7">
        <f t="shared" si="12"/>
        <v>0.65976597753531152</v>
      </c>
      <c r="L68" s="6"/>
      <c r="M68" s="6" t="s">
        <v>157</v>
      </c>
      <c r="N68" s="10">
        <v>44490</v>
      </c>
      <c r="O68" s="10"/>
      <c r="P68" s="10"/>
      <c r="Q68" s="18" t="s">
        <v>28</v>
      </c>
      <c r="R68" s="10">
        <f>N68+28</f>
        <v>44518</v>
      </c>
      <c r="S68" s="6"/>
      <c r="T68" s="10">
        <f>R68+28</f>
        <v>44546</v>
      </c>
      <c r="U68" s="6"/>
      <c r="V68" s="6"/>
      <c r="W68" s="6" t="s">
        <v>25</v>
      </c>
      <c r="X68" s="16"/>
      <c r="Y68" s="6"/>
      <c r="Z68" s="16"/>
      <c r="AA68" s="18" t="s">
        <v>65</v>
      </c>
      <c r="AB68" s="18"/>
      <c r="AC68" s="14"/>
      <c r="AD68" s="14"/>
      <c r="AE68" s="14"/>
    </row>
    <row r="69" spans="1:31" x14ac:dyDescent="0.3">
      <c r="A69" s="5" t="s">
        <v>20</v>
      </c>
      <c r="B69" s="6" t="s">
        <v>158</v>
      </c>
      <c r="C69" s="6" t="s">
        <v>347</v>
      </c>
      <c r="D69" s="5" t="s">
        <v>38</v>
      </c>
      <c r="E69" s="6">
        <v>33</v>
      </c>
      <c r="F69" s="6">
        <v>1.7549999999999999</v>
      </c>
      <c r="G69" s="41">
        <v>76.5</v>
      </c>
      <c r="H69" s="7">
        <f t="shared" si="2"/>
        <v>24.837460734896634</v>
      </c>
      <c r="I69" s="42">
        <v>72</v>
      </c>
      <c r="J69" s="7">
        <f t="shared" si="11"/>
        <v>23.376433632843892</v>
      </c>
      <c r="K69" s="7">
        <f t="shared" si="12"/>
        <v>-1.4610271020527428</v>
      </c>
      <c r="L69" s="6"/>
      <c r="M69" s="6" t="s">
        <v>159</v>
      </c>
      <c r="N69" s="10">
        <v>44251</v>
      </c>
      <c r="O69" s="10"/>
      <c r="P69" s="10" t="s">
        <v>23</v>
      </c>
      <c r="Q69" s="6" t="s">
        <v>25</v>
      </c>
      <c r="R69" s="10">
        <v>44279</v>
      </c>
      <c r="S69" s="6"/>
      <c r="T69" s="10">
        <v>44308</v>
      </c>
      <c r="U69" s="6"/>
      <c r="V69" s="6"/>
      <c r="W69" s="6" t="s">
        <v>28</v>
      </c>
      <c r="X69" s="10">
        <v>44336</v>
      </c>
      <c r="Y69" s="6"/>
      <c r="Z69" s="10">
        <v>44364</v>
      </c>
      <c r="AA69" s="14" t="s">
        <v>29</v>
      </c>
      <c r="AB69" s="14"/>
      <c r="AC69" s="14"/>
      <c r="AD69" s="14"/>
      <c r="AE69" s="14"/>
    </row>
    <row r="70" spans="1:31" x14ac:dyDescent="0.3">
      <c r="A70" s="5" t="s">
        <v>20</v>
      </c>
      <c r="B70" s="6" t="s">
        <v>160</v>
      </c>
      <c r="C70" s="6" t="s">
        <v>348</v>
      </c>
      <c r="D70" s="5" t="s">
        <v>22</v>
      </c>
      <c r="E70" s="6">
        <v>58</v>
      </c>
      <c r="F70" s="6">
        <v>1.6779999999999999</v>
      </c>
      <c r="G70" s="6">
        <v>59</v>
      </c>
      <c r="H70" s="7">
        <f t="shared" ref="H70:H101" si="13">G70/(F70*F70)</f>
        <v>20.954055923889189</v>
      </c>
      <c r="I70" s="7">
        <v>61.9</v>
      </c>
      <c r="J70" s="7">
        <f t="shared" si="11"/>
        <v>21.984001045571876</v>
      </c>
      <c r="K70" s="7">
        <f t="shared" si="12"/>
        <v>1.0299451216826867</v>
      </c>
      <c r="L70" s="6"/>
      <c r="M70" s="6" t="s">
        <v>161</v>
      </c>
      <c r="N70" s="10">
        <v>44488</v>
      </c>
      <c r="O70" s="16"/>
      <c r="P70" s="16"/>
      <c r="Q70" s="6" t="s">
        <v>25</v>
      </c>
      <c r="R70" s="10">
        <f>N70+28</f>
        <v>44516</v>
      </c>
      <c r="S70" s="6"/>
      <c r="T70" s="10">
        <f>R70+28</f>
        <v>44544</v>
      </c>
      <c r="U70" s="6"/>
      <c r="V70" s="6"/>
      <c r="W70" s="6" t="s">
        <v>28</v>
      </c>
      <c r="X70" s="10">
        <f>T70+28</f>
        <v>44572</v>
      </c>
      <c r="Y70" s="6"/>
      <c r="Z70" s="10">
        <f>X70+28</f>
        <v>44600</v>
      </c>
      <c r="AA70" s="14" t="s">
        <v>29</v>
      </c>
      <c r="AB70" s="14"/>
      <c r="AC70" s="14"/>
      <c r="AD70" s="14"/>
      <c r="AE70" s="18"/>
    </row>
    <row r="71" spans="1:31" x14ac:dyDescent="0.3">
      <c r="A71" s="5" t="s">
        <v>20</v>
      </c>
      <c r="B71" s="6" t="s">
        <v>162</v>
      </c>
      <c r="C71" s="6" t="s">
        <v>349</v>
      </c>
      <c r="D71" s="5" t="s">
        <v>22</v>
      </c>
      <c r="E71" s="6">
        <v>27</v>
      </c>
      <c r="F71" s="6">
        <v>1.6659999999999999</v>
      </c>
      <c r="G71" s="6">
        <v>58</v>
      </c>
      <c r="H71" s="7">
        <f t="shared" si="13"/>
        <v>20.896714027747954</v>
      </c>
      <c r="I71" s="7">
        <v>56.9</v>
      </c>
      <c r="J71" s="7">
        <f t="shared" si="11"/>
        <v>20.500397037566529</v>
      </c>
      <c r="K71" s="7">
        <f t="shared" si="12"/>
        <v>-0.39631699018142541</v>
      </c>
      <c r="L71" s="6"/>
      <c r="M71" s="11" t="s">
        <v>163</v>
      </c>
      <c r="N71" s="10">
        <v>44433</v>
      </c>
      <c r="O71" s="10" t="s">
        <v>34</v>
      </c>
      <c r="P71" s="10" t="s">
        <v>34</v>
      </c>
      <c r="Q71" s="10" t="s">
        <v>25</v>
      </c>
      <c r="R71" s="10">
        <f>N71+28</f>
        <v>44461</v>
      </c>
      <c r="S71" s="6"/>
      <c r="T71" s="10">
        <f>R71+28</f>
        <v>44489</v>
      </c>
      <c r="U71" s="6"/>
      <c r="V71" s="6"/>
      <c r="W71" s="6" t="s">
        <v>28</v>
      </c>
      <c r="X71" s="15">
        <v>44523</v>
      </c>
      <c r="Y71" s="6"/>
      <c r="Z71" s="10">
        <f>X71+28</f>
        <v>44551</v>
      </c>
      <c r="AA71" s="18" t="s">
        <v>29</v>
      </c>
      <c r="AB71" s="18"/>
      <c r="AC71" s="14"/>
      <c r="AD71" s="14"/>
      <c r="AE71" s="18"/>
    </row>
    <row r="72" spans="1:31" x14ac:dyDescent="0.3">
      <c r="A72" s="5" t="s">
        <v>20</v>
      </c>
      <c r="B72" s="6" t="s">
        <v>164</v>
      </c>
      <c r="C72" s="6" t="s">
        <v>350</v>
      </c>
      <c r="D72" s="5" t="s">
        <v>38</v>
      </c>
      <c r="E72" s="6">
        <v>32</v>
      </c>
      <c r="F72" s="6"/>
      <c r="G72" s="6"/>
      <c r="H72" s="7" t="e">
        <f t="shared" si="13"/>
        <v>#DIV/0!</v>
      </c>
      <c r="I72" s="7">
        <v>80.7</v>
      </c>
      <c r="J72" s="7" t="e">
        <f t="shared" si="11"/>
        <v>#DIV/0!</v>
      </c>
      <c r="K72" s="7" t="e">
        <f t="shared" si="12"/>
        <v>#DIV/0!</v>
      </c>
      <c r="L72" s="6"/>
      <c r="M72" s="6" t="s">
        <v>165</v>
      </c>
      <c r="N72" s="10">
        <v>44270</v>
      </c>
      <c r="O72" s="10"/>
      <c r="P72" s="10" t="s">
        <v>27</v>
      </c>
      <c r="Q72" s="6" t="s">
        <v>28</v>
      </c>
      <c r="R72" s="10">
        <v>44298</v>
      </c>
      <c r="S72" s="6"/>
      <c r="T72" s="10">
        <v>44326</v>
      </c>
      <c r="U72" s="6"/>
      <c r="V72" s="6"/>
      <c r="W72" s="6" t="s">
        <v>25</v>
      </c>
      <c r="X72" s="10">
        <v>44354</v>
      </c>
      <c r="Y72" s="6"/>
      <c r="Z72" s="10">
        <v>44382</v>
      </c>
      <c r="AA72" s="14" t="s">
        <v>29</v>
      </c>
      <c r="AB72" s="14"/>
      <c r="AC72" s="14"/>
      <c r="AD72" s="14"/>
      <c r="AE72" s="14"/>
    </row>
    <row r="73" spans="1:31" x14ac:dyDescent="0.3">
      <c r="A73" s="5" t="s">
        <v>20</v>
      </c>
      <c r="B73" s="6" t="s">
        <v>166</v>
      </c>
      <c r="C73" s="6" t="s">
        <v>351</v>
      </c>
      <c r="D73" s="5" t="s">
        <v>22</v>
      </c>
      <c r="E73" s="6">
        <v>60</v>
      </c>
      <c r="F73" s="6">
        <v>1.613</v>
      </c>
      <c r="G73" s="43">
        <v>58.6</v>
      </c>
      <c r="H73" s="7">
        <f t="shared" si="13"/>
        <v>22.523137142459611</v>
      </c>
      <c r="I73" s="44">
        <v>62.3</v>
      </c>
      <c r="J73" s="7">
        <f t="shared" si="11"/>
        <v>23.945246484219005</v>
      </c>
      <c r="K73" s="7">
        <f t="shared" si="12"/>
        <v>1.4221093417593949</v>
      </c>
      <c r="L73" s="6"/>
      <c r="M73" s="6" t="s">
        <v>167</v>
      </c>
      <c r="N73" s="10">
        <v>44410</v>
      </c>
      <c r="O73" s="10" t="s">
        <v>255</v>
      </c>
      <c r="P73" s="16" t="s">
        <v>34</v>
      </c>
      <c r="Q73" s="6" t="s">
        <v>25</v>
      </c>
      <c r="R73" s="10">
        <f t="shared" ref="R73:R101" si="14">N73+28</f>
        <v>44438</v>
      </c>
      <c r="S73" s="6"/>
      <c r="T73" s="10">
        <f t="shared" ref="T73:T101" si="15">R73+28</f>
        <v>44466</v>
      </c>
      <c r="U73" s="6"/>
      <c r="V73" s="6"/>
      <c r="W73" s="6" t="s">
        <v>28</v>
      </c>
      <c r="X73" s="10">
        <f t="shared" ref="X73:X101" si="16">T73+28</f>
        <v>44494</v>
      </c>
      <c r="Y73" s="6"/>
      <c r="Z73" s="10">
        <f t="shared" ref="Z73:Z101" si="17">X73+28</f>
        <v>44522</v>
      </c>
      <c r="AA73" s="14" t="s">
        <v>29</v>
      </c>
      <c r="AB73" s="18"/>
      <c r="AC73" s="14"/>
      <c r="AD73" s="14"/>
      <c r="AE73" s="18"/>
    </row>
    <row r="74" spans="1:31" x14ac:dyDescent="0.3">
      <c r="A74" s="5" t="s">
        <v>20</v>
      </c>
      <c r="B74" s="6" t="s">
        <v>168</v>
      </c>
      <c r="C74" s="6" t="s">
        <v>352</v>
      </c>
      <c r="D74" s="5" t="s">
        <v>22</v>
      </c>
      <c r="E74" s="6">
        <v>42</v>
      </c>
      <c r="F74" s="6">
        <v>1.8120000000000001</v>
      </c>
      <c r="G74" s="6">
        <v>84.3</v>
      </c>
      <c r="H74" s="7">
        <f t="shared" si="13"/>
        <v>25.675043492244491</v>
      </c>
      <c r="I74" s="7">
        <v>85.5</v>
      </c>
      <c r="J74" s="7">
        <f t="shared" si="11"/>
        <v>26.040524538397438</v>
      </c>
      <c r="K74" s="7">
        <f t="shared" si="12"/>
        <v>0.36548104615294719</v>
      </c>
      <c r="L74" s="6"/>
      <c r="M74" s="6" t="s">
        <v>169</v>
      </c>
      <c r="N74" s="10">
        <v>44488</v>
      </c>
      <c r="O74" s="16"/>
      <c r="P74" s="16"/>
      <c r="Q74" s="6" t="s">
        <v>25</v>
      </c>
      <c r="R74" s="10">
        <f t="shared" si="14"/>
        <v>44516</v>
      </c>
      <c r="S74" s="6"/>
      <c r="T74" s="10">
        <f t="shared" si="15"/>
        <v>44544</v>
      </c>
      <c r="U74" s="6"/>
      <c r="V74" s="6"/>
      <c r="W74" s="6" t="s">
        <v>28</v>
      </c>
      <c r="X74" s="10">
        <f t="shared" si="16"/>
        <v>44572</v>
      </c>
      <c r="Y74" s="6"/>
      <c r="Z74" s="10">
        <f t="shared" si="17"/>
        <v>44600</v>
      </c>
      <c r="AA74" s="18" t="s">
        <v>65</v>
      </c>
      <c r="AB74" s="18"/>
      <c r="AC74" s="14"/>
      <c r="AD74" s="14"/>
      <c r="AE74" s="18"/>
    </row>
    <row r="75" spans="1:31" x14ac:dyDescent="0.3">
      <c r="A75" s="5" t="s">
        <v>20</v>
      </c>
      <c r="B75" s="6" t="s">
        <v>170</v>
      </c>
      <c r="C75" s="6" t="s">
        <v>353</v>
      </c>
      <c r="D75" s="5" t="s">
        <v>22</v>
      </c>
      <c r="E75" s="6">
        <v>21</v>
      </c>
      <c r="F75" s="6">
        <v>1.806</v>
      </c>
      <c r="G75" s="43">
        <v>75</v>
      </c>
      <c r="H75" s="7">
        <f t="shared" si="13"/>
        <v>22.994595350308863</v>
      </c>
      <c r="I75" s="44">
        <v>79.099999999999994</v>
      </c>
      <c r="J75" s="7">
        <f t="shared" si="11"/>
        <v>24.251633229459078</v>
      </c>
      <c r="K75" s="7">
        <f t="shared" si="12"/>
        <v>1.2570378791502144</v>
      </c>
      <c r="L75" s="6"/>
      <c r="M75" s="6" t="s">
        <v>171</v>
      </c>
      <c r="N75" s="10">
        <v>44496</v>
      </c>
      <c r="O75" s="6"/>
      <c r="P75" s="16"/>
      <c r="Q75" s="6" t="s">
        <v>28</v>
      </c>
      <c r="R75" s="10">
        <f t="shared" si="14"/>
        <v>44524</v>
      </c>
      <c r="S75" s="6"/>
      <c r="T75" s="10">
        <f t="shared" si="15"/>
        <v>44552</v>
      </c>
      <c r="U75" s="6"/>
      <c r="V75" s="6"/>
      <c r="W75" s="6" t="s">
        <v>25</v>
      </c>
      <c r="X75" s="10">
        <f t="shared" si="16"/>
        <v>44580</v>
      </c>
      <c r="Y75" s="6"/>
      <c r="Z75" s="10">
        <f t="shared" si="17"/>
        <v>44608</v>
      </c>
      <c r="AA75" s="18" t="s">
        <v>29</v>
      </c>
      <c r="AB75" s="18"/>
      <c r="AC75" s="18"/>
      <c r="AD75" s="18"/>
      <c r="AE75" s="18"/>
    </row>
    <row r="76" spans="1:31" x14ac:dyDescent="0.3">
      <c r="A76" s="5" t="s">
        <v>20</v>
      </c>
      <c r="B76" s="6" t="s">
        <v>172</v>
      </c>
      <c r="C76" s="6" t="s">
        <v>354</v>
      </c>
      <c r="D76" s="5" t="s">
        <v>22</v>
      </c>
      <c r="E76" s="6">
        <v>31</v>
      </c>
      <c r="F76" s="6">
        <v>1.7030000000000001</v>
      </c>
      <c r="G76" s="43">
        <v>65.3</v>
      </c>
      <c r="H76" s="7">
        <f t="shared" si="13"/>
        <v>22.515618701962509</v>
      </c>
      <c r="I76" s="44">
        <v>70.5</v>
      </c>
      <c r="J76" s="7">
        <f t="shared" si="11"/>
        <v>24.308592932440384</v>
      </c>
      <c r="K76" s="7">
        <f t="shared" si="12"/>
        <v>1.7929742304778742</v>
      </c>
      <c r="L76" s="6"/>
      <c r="M76" s="6"/>
      <c r="N76" s="10">
        <v>44564</v>
      </c>
      <c r="O76" s="16"/>
      <c r="P76" s="16"/>
      <c r="Q76" s="6" t="s">
        <v>25</v>
      </c>
      <c r="R76" s="10">
        <f t="shared" si="14"/>
        <v>44592</v>
      </c>
      <c r="S76" s="6"/>
      <c r="T76" s="10">
        <f t="shared" si="15"/>
        <v>44620</v>
      </c>
      <c r="U76" s="6"/>
      <c r="V76" s="6"/>
      <c r="W76" s="6" t="s">
        <v>28</v>
      </c>
      <c r="X76" s="10">
        <f t="shared" si="16"/>
        <v>44648</v>
      </c>
      <c r="Y76" s="6"/>
      <c r="Z76" s="10">
        <f t="shared" si="17"/>
        <v>44676</v>
      </c>
      <c r="AA76" s="6" t="s">
        <v>29</v>
      </c>
      <c r="AB76" s="6"/>
      <c r="AC76" s="14"/>
      <c r="AD76" s="14"/>
      <c r="AE76" s="18"/>
    </row>
    <row r="77" spans="1:31" x14ac:dyDescent="0.3">
      <c r="A77" s="22" t="s">
        <v>78</v>
      </c>
      <c r="B77" s="23" t="s">
        <v>173</v>
      </c>
      <c r="C77" s="23" t="s">
        <v>355</v>
      </c>
      <c r="D77" s="22" t="s">
        <v>38</v>
      </c>
      <c r="E77" s="23">
        <v>54</v>
      </c>
      <c r="F77" s="23">
        <v>1.7569999999999999</v>
      </c>
      <c r="G77" s="23">
        <v>65</v>
      </c>
      <c r="H77" s="24">
        <f t="shared" si="13"/>
        <v>21.055707246629389</v>
      </c>
      <c r="I77" s="24"/>
      <c r="J77" s="24"/>
      <c r="K77" s="24"/>
      <c r="L77" s="23"/>
      <c r="M77" s="23" t="s">
        <v>174</v>
      </c>
      <c r="N77" s="25">
        <v>44461</v>
      </c>
      <c r="O77" s="26"/>
      <c r="P77" s="26"/>
      <c r="Q77" s="23" t="s">
        <v>25</v>
      </c>
      <c r="R77" s="25">
        <f t="shared" si="14"/>
        <v>44489</v>
      </c>
      <c r="S77" s="23"/>
      <c r="T77" s="25">
        <f t="shared" si="15"/>
        <v>44517</v>
      </c>
      <c r="U77" s="23"/>
      <c r="V77" s="23"/>
      <c r="W77" s="23" t="s">
        <v>28</v>
      </c>
      <c r="X77" s="25">
        <f t="shared" si="16"/>
        <v>44545</v>
      </c>
      <c r="Y77" s="23"/>
      <c r="Z77" s="25">
        <f t="shared" si="17"/>
        <v>44573</v>
      </c>
      <c r="AA77" s="23"/>
      <c r="AB77" s="23"/>
      <c r="AC77" s="23"/>
      <c r="AD77" s="23"/>
      <c r="AE77" s="23"/>
    </row>
    <row r="78" spans="1:31" x14ac:dyDescent="0.3">
      <c r="A78" s="5" t="s">
        <v>20</v>
      </c>
      <c r="B78" s="6" t="s">
        <v>175</v>
      </c>
      <c r="C78" s="6" t="s">
        <v>356</v>
      </c>
      <c r="D78" s="5" t="s">
        <v>38</v>
      </c>
      <c r="E78" s="6">
        <v>57</v>
      </c>
      <c r="F78" s="6">
        <v>1.7050000000000001</v>
      </c>
      <c r="G78" s="6">
        <v>67.2</v>
      </c>
      <c r="H78" s="7">
        <f t="shared" si="13"/>
        <v>23.116416267489956</v>
      </c>
      <c r="I78" s="7">
        <v>69.5</v>
      </c>
      <c r="J78" s="7">
        <f t="shared" si="11"/>
        <v>23.907603133787976</v>
      </c>
      <c r="K78" s="7">
        <f t="shared" si="12"/>
        <v>0.79118686629801971</v>
      </c>
      <c r="L78" s="6"/>
      <c r="M78" s="6" t="s">
        <v>176</v>
      </c>
      <c r="N78" s="10">
        <v>44494</v>
      </c>
      <c r="O78" s="16"/>
      <c r="P78" s="16"/>
      <c r="Q78" s="6" t="s">
        <v>28</v>
      </c>
      <c r="R78" s="10">
        <f t="shared" si="14"/>
        <v>44522</v>
      </c>
      <c r="S78" s="6"/>
      <c r="T78" s="10">
        <f t="shared" si="15"/>
        <v>44550</v>
      </c>
      <c r="U78" s="6"/>
      <c r="V78" s="6"/>
      <c r="W78" s="6" t="s">
        <v>25</v>
      </c>
      <c r="X78" s="10">
        <f t="shared" si="16"/>
        <v>44578</v>
      </c>
      <c r="Y78" s="6"/>
      <c r="Z78" s="10">
        <f t="shared" si="17"/>
        <v>44606</v>
      </c>
      <c r="AA78" s="14" t="s">
        <v>29</v>
      </c>
      <c r="AB78" s="18"/>
      <c r="AC78" s="14"/>
      <c r="AD78" s="14"/>
      <c r="AE78" s="18"/>
    </row>
    <row r="79" spans="1:31" x14ac:dyDescent="0.3">
      <c r="A79" s="5" t="s">
        <v>20</v>
      </c>
      <c r="B79" s="6" t="s">
        <v>177</v>
      </c>
      <c r="C79" s="6" t="s">
        <v>357</v>
      </c>
      <c r="D79" s="5" t="s">
        <v>22</v>
      </c>
      <c r="E79" s="6">
        <v>61</v>
      </c>
      <c r="F79" s="6">
        <v>1.6779999999999999</v>
      </c>
      <c r="G79" s="6">
        <v>68</v>
      </c>
      <c r="H79" s="7">
        <f t="shared" si="13"/>
        <v>24.150437336007879</v>
      </c>
      <c r="I79" s="7">
        <v>68.099999999999994</v>
      </c>
      <c r="J79" s="7">
        <f t="shared" si="11"/>
        <v>24.185952685031417</v>
      </c>
      <c r="K79" s="7">
        <f t="shared" si="12"/>
        <v>3.5515349023537368E-2</v>
      </c>
      <c r="L79" s="6"/>
      <c r="M79" s="6" t="s">
        <v>178</v>
      </c>
      <c r="N79" s="10">
        <v>44468</v>
      </c>
      <c r="O79" s="16"/>
      <c r="P79" s="16"/>
      <c r="Q79" s="6" t="s">
        <v>25</v>
      </c>
      <c r="R79" s="10">
        <f t="shared" si="14"/>
        <v>44496</v>
      </c>
      <c r="S79" s="6"/>
      <c r="T79" s="10">
        <f t="shared" si="15"/>
        <v>44524</v>
      </c>
      <c r="U79" s="6"/>
      <c r="V79" s="6"/>
      <c r="W79" s="6" t="s">
        <v>28</v>
      </c>
      <c r="X79" s="10">
        <f t="shared" si="16"/>
        <v>44552</v>
      </c>
      <c r="Y79" s="6"/>
      <c r="Z79" s="10">
        <f t="shared" si="17"/>
        <v>44580</v>
      </c>
      <c r="AA79" s="18" t="s">
        <v>65</v>
      </c>
      <c r="AB79" s="18"/>
      <c r="AC79" s="14"/>
      <c r="AD79" s="14"/>
      <c r="AE79" s="18"/>
    </row>
    <row r="80" spans="1:31" x14ac:dyDescent="0.3">
      <c r="A80" s="5" t="s">
        <v>20</v>
      </c>
      <c r="B80" s="6" t="s">
        <v>179</v>
      </c>
      <c r="C80" s="6" t="s">
        <v>358</v>
      </c>
      <c r="D80" s="5" t="s">
        <v>22</v>
      </c>
      <c r="E80" s="6">
        <v>23</v>
      </c>
      <c r="F80" s="6">
        <v>1.774</v>
      </c>
      <c r="G80" s="6">
        <v>64.8</v>
      </c>
      <c r="H80" s="7">
        <f t="shared" si="13"/>
        <v>20.590541823584811</v>
      </c>
      <c r="I80" s="7">
        <v>64.599999999999994</v>
      </c>
      <c r="J80" s="7">
        <f t="shared" si="11"/>
        <v>20.526990768573746</v>
      </c>
      <c r="K80" s="7">
        <f t="shared" si="12"/>
        <v>-6.3551055011064506E-2</v>
      </c>
      <c r="L80" s="6"/>
      <c r="M80" s="6" t="s">
        <v>180</v>
      </c>
      <c r="N80" s="10">
        <v>44461</v>
      </c>
      <c r="O80" s="16"/>
      <c r="P80" s="16"/>
      <c r="Q80" s="6" t="s">
        <v>25</v>
      </c>
      <c r="R80" s="10">
        <f t="shared" si="14"/>
        <v>44489</v>
      </c>
      <c r="S80" s="6"/>
      <c r="T80" s="10">
        <f t="shared" si="15"/>
        <v>44517</v>
      </c>
      <c r="U80" s="6"/>
      <c r="V80" s="6"/>
      <c r="W80" s="6" t="s">
        <v>28</v>
      </c>
      <c r="X80" s="10">
        <f t="shared" si="16"/>
        <v>44545</v>
      </c>
      <c r="Y80" s="6"/>
      <c r="Z80" s="10">
        <f t="shared" si="17"/>
        <v>44573</v>
      </c>
      <c r="AA80" s="6" t="s">
        <v>29</v>
      </c>
      <c r="AB80" s="18"/>
      <c r="AC80" s="14"/>
      <c r="AD80" s="14"/>
      <c r="AE80" s="6"/>
    </row>
    <row r="81" spans="1:31" x14ac:dyDescent="0.3">
      <c r="A81" s="5" t="s">
        <v>20</v>
      </c>
      <c r="B81" s="6" t="s">
        <v>181</v>
      </c>
      <c r="C81" s="6" t="s">
        <v>359</v>
      </c>
      <c r="D81" s="5" t="s">
        <v>38</v>
      </c>
      <c r="E81" s="6">
        <v>31</v>
      </c>
      <c r="F81" s="6">
        <v>1.82</v>
      </c>
      <c r="G81" s="6">
        <v>78.5</v>
      </c>
      <c r="H81" s="7">
        <f t="shared" si="13"/>
        <v>23.698828643883587</v>
      </c>
      <c r="I81" s="7">
        <v>77.8</v>
      </c>
      <c r="J81" s="7">
        <f t="shared" si="11"/>
        <v>23.487501509479529</v>
      </c>
      <c r="K81" s="7">
        <f t="shared" si="12"/>
        <v>-0.21132713440405837</v>
      </c>
      <c r="L81" s="6"/>
      <c r="M81" s="6" t="s">
        <v>182</v>
      </c>
      <c r="N81" s="10">
        <v>44490</v>
      </c>
      <c r="O81" s="16"/>
      <c r="P81" s="16"/>
      <c r="Q81" s="6" t="s">
        <v>28</v>
      </c>
      <c r="R81" s="10">
        <f t="shared" si="14"/>
        <v>44518</v>
      </c>
      <c r="S81" s="6"/>
      <c r="T81" s="10">
        <f t="shared" si="15"/>
        <v>44546</v>
      </c>
      <c r="U81" s="6"/>
      <c r="V81" s="6"/>
      <c r="W81" s="6" t="s">
        <v>25</v>
      </c>
      <c r="X81" s="10">
        <f t="shared" si="16"/>
        <v>44574</v>
      </c>
      <c r="Y81" s="6"/>
      <c r="Z81" s="10">
        <v>44603</v>
      </c>
      <c r="AA81" s="6" t="s">
        <v>29</v>
      </c>
      <c r="AB81" s="18"/>
      <c r="AC81" s="14"/>
      <c r="AD81" s="14"/>
      <c r="AE81" s="18"/>
    </row>
    <row r="82" spans="1:31" x14ac:dyDescent="0.3">
      <c r="A82" s="5" t="s">
        <v>20</v>
      </c>
      <c r="B82" s="6" t="s">
        <v>183</v>
      </c>
      <c r="C82" s="6" t="s">
        <v>360</v>
      </c>
      <c r="D82" s="5" t="s">
        <v>22</v>
      </c>
      <c r="E82" s="6">
        <v>52</v>
      </c>
      <c r="F82" s="6">
        <v>1.7270000000000001</v>
      </c>
      <c r="G82" s="6">
        <v>83.4</v>
      </c>
      <c r="H82" s="7">
        <f t="shared" si="13"/>
        <v>27.962846295878428</v>
      </c>
      <c r="I82" s="7">
        <v>86</v>
      </c>
      <c r="J82" s="7">
        <f t="shared" si="11"/>
        <v>28.834589705582072</v>
      </c>
      <c r="K82" s="7">
        <f t="shared" si="12"/>
        <v>0.87174340970364383</v>
      </c>
      <c r="L82" s="6"/>
      <c r="M82" s="6" t="s">
        <v>184</v>
      </c>
      <c r="N82" s="10">
        <v>44461</v>
      </c>
      <c r="O82" s="16"/>
      <c r="P82" s="16"/>
      <c r="Q82" s="6" t="s">
        <v>25</v>
      </c>
      <c r="R82" s="10">
        <f t="shared" si="14"/>
        <v>44489</v>
      </c>
      <c r="S82" s="6"/>
      <c r="T82" s="10">
        <f t="shared" si="15"/>
        <v>44517</v>
      </c>
      <c r="U82" s="6"/>
      <c r="V82" s="6"/>
      <c r="W82" s="6" t="s">
        <v>28</v>
      </c>
      <c r="X82" s="10">
        <f t="shared" si="16"/>
        <v>44545</v>
      </c>
      <c r="Y82" s="6"/>
      <c r="Z82" s="10">
        <f t="shared" si="17"/>
        <v>44573</v>
      </c>
      <c r="AA82" s="6" t="s">
        <v>29</v>
      </c>
      <c r="AB82" s="18"/>
      <c r="AC82" s="14"/>
      <c r="AD82" s="14"/>
      <c r="AE82" s="6"/>
    </row>
    <row r="83" spans="1:31" x14ac:dyDescent="0.3">
      <c r="A83" s="5" t="s">
        <v>20</v>
      </c>
      <c r="B83" s="6" t="s">
        <v>185</v>
      </c>
      <c r="C83" s="6" t="s">
        <v>361</v>
      </c>
      <c r="D83" s="5" t="s">
        <v>38</v>
      </c>
      <c r="E83" s="6">
        <v>40</v>
      </c>
      <c r="F83" s="6">
        <v>1.8029999999999999</v>
      </c>
      <c r="G83" s="6">
        <v>67.2</v>
      </c>
      <c r="H83" s="7">
        <f t="shared" si="13"/>
        <v>20.671777394488572</v>
      </c>
      <c r="I83" s="7">
        <v>69.3</v>
      </c>
      <c r="J83" s="7">
        <f t="shared" si="11"/>
        <v>21.31777043806634</v>
      </c>
      <c r="K83" s="7">
        <f t="shared" si="12"/>
        <v>0.64599304357776788</v>
      </c>
      <c r="L83" s="6"/>
      <c r="M83" s="6" t="s">
        <v>186</v>
      </c>
      <c r="N83" s="10">
        <v>44490</v>
      </c>
      <c r="O83" s="16"/>
      <c r="P83" s="16"/>
      <c r="Q83" s="6" t="s">
        <v>28</v>
      </c>
      <c r="R83" s="10">
        <f t="shared" si="14"/>
        <v>44518</v>
      </c>
      <c r="S83" s="6"/>
      <c r="T83" s="10">
        <f t="shared" si="15"/>
        <v>44546</v>
      </c>
      <c r="U83" s="6"/>
      <c r="V83" s="6"/>
      <c r="W83" s="6" t="s">
        <v>25</v>
      </c>
      <c r="X83" s="10">
        <f t="shared" si="16"/>
        <v>44574</v>
      </c>
      <c r="Y83" s="6"/>
      <c r="Z83" s="10">
        <f t="shared" si="17"/>
        <v>44602</v>
      </c>
      <c r="AA83" s="6" t="s">
        <v>29</v>
      </c>
      <c r="AB83" s="6"/>
      <c r="AC83" s="14"/>
      <c r="AD83" s="14"/>
      <c r="AE83" s="18"/>
    </row>
    <row r="84" spans="1:31" x14ac:dyDescent="0.3">
      <c r="A84" s="5" t="s">
        <v>20</v>
      </c>
      <c r="B84" s="6" t="s">
        <v>187</v>
      </c>
      <c r="C84" s="6" t="s">
        <v>362</v>
      </c>
      <c r="D84" s="5" t="s">
        <v>38</v>
      </c>
      <c r="E84" s="6">
        <v>50</v>
      </c>
      <c r="F84" s="6">
        <v>1.6990000000000001</v>
      </c>
      <c r="G84" s="43">
        <v>60.5</v>
      </c>
      <c r="H84" s="7">
        <f t="shared" si="13"/>
        <v>20.958906340017201</v>
      </c>
      <c r="I84" s="44">
        <v>66.599999999999994</v>
      </c>
      <c r="J84" s="7">
        <f t="shared" si="11"/>
        <v>23.072118384217283</v>
      </c>
      <c r="K84" s="7">
        <f t="shared" si="12"/>
        <v>2.1132120442000826</v>
      </c>
      <c r="L84" s="6"/>
      <c r="M84" s="6" t="s">
        <v>188</v>
      </c>
      <c r="N84" s="10">
        <v>44487</v>
      </c>
      <c r="O84" s="16"/>
      <c r="P84" s="16"/>
      <c r="Q84" s="6" t="s">
        <v>28</v>
      </c>
      <c r="R84" s="10">
        <f t="shared" si="14"/>
        <v>44515</v>
      </c>
      <c r="S84" s="6"/>
      <c r="T84" s="10">
        <f t="shared" si="15"/>
        <v>44543</v>
      </c>
      <c r="U84" s="6"/>
      <c r="V84" s="6"/>
      <c r="W84" s="6" t="s">
        <v>25</v>
      </c>
      <c r="X84" s="10">
        <f t="shared" si="16"/>
        <v>44571</v>
      </c>
      <c r="Y84" s="6"/>
      <c r="Z84" s="10">
        <f t="shared" si="17"/>
        <v>44599</v>
      </c>
      <c r="AA84" s="18" t="s">
        <v>65</v>
      </c>
      <c r="AB84" s="18"/>
      <c r="AC84" s="14"/>
      <c r="AD84" s="14"/>
      <c r="AE84" s="18"/>
    </row>
    <row r="85" spans="1:31" x14ac:dyDescent="0.3">
      <c r="A85" s="5" t="s">
        <v>20</v>
      </c>
      <c r="B85" s="6" t="s">
        <v>189</v>
      </c>
      <c r="C85" s="6" t="s">
        <v>363</v>
      </c>
      <c r="D85" s="5" t="s">
        <v>38</v>
      </c>
      <c r="E85" s="6">
        <v>53</v>
      </c>
      <c r="F85" s="6">
        <v>1.88</v>
      </c>
      <c r="G85" s="6">
        <v>104.5</v>
      </c>
      <c r="H85" s="7">
        <f t="shared" si="13"/>
        <v>29.566545948392939</v>
      </c>
      <c r="I85" s="7">
        <v>105</v>
      </c>
      <c r="J85" s="7">
        <f t="shared" si="11"/>
        <v>29.708012675418743</v>
      </c>
      <c r="K85" s="7">
        <f t="shared" si="12"/>
        <v>0.14146672702580432</v>
      </c>
      <c r="L85" s="6"/>
      <c r="M85" s="11" t="s">
        <v>190</v>
      </c>
      <c r="N85" s="10">
        <v>44459</v>
      </c>
      <c r="O85" s="16"/>
      <c r="P85" s="16"/>
      <c r="Q85" s="6" t="s">
        <v>25</v>
      </c>
      <c r="R85" s="10">
        <f t="shared" si="14"/>
        <v>44487</v>
      </c>
      <c r="S85" s="6"/>
      <c r="T85" s="10">
        <f t="shared" si="15"/>
        <v>44515</v>
      </c>
      <c r="U85" s="6"/>
      <c r="V85" s="6"/>
      <c r="W85" s="6" t="s">
        <v>28</v>
      </c>
      <c r="X85" s="10">
        <f t="shared" si="16"/>
        <v>44543</v>
      </c>
      <c r="Y85" s="6"/>
      <c r="Z85" s="10">
        <f t="shared" si="17"/>
        <v>44571</v>
      </c>
      <c r="AA85" s="14" t="s">
        <v>29</v>
      </c>
      <c r="AB85" s="14"/>
      <c r="AC85" s="14"/>
      <c r="AD85" s="14"/>
      <c r="AE85" s="18"/>
    </row>
    <row r="86" spans="1:31" x14ac:dyDescent="0.3">
      <c r="A86" s="5" t="s">
        <v>20</v>
      </c>
      <c r="B86" s="6" t="s">
        <v>191</v>
      </c>
      <c r="C86" s="6" t="s">
        <v>364</v>
      </c>
      <c r="D86" s="5" t="s">
        <v>38</v>
      </c>
      <c r="E86" s="6">
        <v>46</v>
      </c>
      <c r="F86" s="6">
        <v>1.69</v>
      </c>
      <c r="G86" s="6">
        <v>74.5</v>
      </c>
      <c r="H86" s="7">
        <f t="shared" si="13"/>
        <v>26.084520850110295</v>
      </c>
      <c r="I86" s="7">
        <v>75.8</v>
      </c>
      <c r="J86" s="7">
        <f t="shared" si="11"/>
        <v>26.5396869857498</v>
      </c>
      <c r="K86" s="7">
        <f t="shared" si="12"/>
        <v>0.45516613563950514</v>
      </c>
      <c r="L86" s="6"/>
      <c r="M86" s="6" t="s">
        <v>192</v>
      </c>
      <c r="N86" s="10">
        <v>44490</v>
      </c>
      <c r="O86" s="16"/>
      <c r="P86" s="36"/>
      <c r="Q86" s="6" t="s">
        <v>25</v>
      </c>
      <c r="R86" s="10">
        <f t="shared" si="14"/>
        <v>44518</v>
      </c>
      <c r="S86" s="6"/>
      <c r="T86" s="10">
        <f t="shared" si="15"/>
        <v>44546</v>
      </c>
      <c r="U86" s="6"/>
      <c r="V86" s="6"/>
      <c r="W86" s="6" t="s">
        <v>28</v>
      </c>
      <c r="X86" s="10">
        <f t="shared" si="16"/>
        <v>44574</v>
      </c>
      <c r="Y86" s="6"/>
      <c r="Z86" s="10">
        <f t="shared" si="17"/>
        <v>44602</v>
      </c>
      <c r="AA86" s="18" t="s">
        <v>193</v>
      </c>
      <c r="AB86" s="14"/>
      <c r="AC86" s="14"/>
      <c r="AD86" s="14"/>
      <c r="AE86" s="18"/>
    </row>
    <row r="87" spans="1:31" x14ac:dyDescent="0.3">
      <c r="A87" s="5" t="s">
        <v>20</v>
      </c>
      <c r="B87" s="6" t="s">
        <v>194</v>
      </c>
      <c r="C87" s="6" t="s">
        <v>365</v>
      </c>
      <c r="D87" s="5" t="s">
        <v>22</v>
      </c>
      <c r="E87" s="6">
        <v>38</v>
      </c>
      <c r="F87" s="6">
        <v>1.71</v>
      </c>
      <c r="G87" s="6">
        <v>74.3</v>
      </c>
      <c r="H87" s="7">
        <f t="shared" si="13"/>
        <v>25.409527717930306</v>
      </c>
      <c r="I87" s="7">
        <v>74</v>
      </c>
      <c r="J87" s="7">
        <f t="shared" si="11"/>
        <v>25.306932047467601</v>
      </c>
      <c r="K87" s="7">
        <f t="shared" si="12"/>
        <v>-0.1025956704627049</v>
      </c>
      <c r="L87" s="6"/>
      <c r="M87" s="6" t="s">
        <v>195</v>
      </c>
      <c r="N87" s="10">
        <v>44463</v>
      </c>
      <c r="O87" s="16"/>
      <c r="P87" s="16"/>
      <c r="Q87" s="6" t="s">
        <v>25</v>
      </c>
      <c r="R87" s="10">
        <f t="shared" si="14"/>
        <v>44491</v>
      </c>
      <c r="S87" s="6"/>
      <c r="T87" s="10">
        <f t="shared" si="15"/>
        <v>44519</v>
      </c>
      <c r="U87" s="6"/>
      <c r="V87" s="6"/>
      <c r="W87" s="6" t="s">
        <v>28</v>
      </c>
      <c r="X87" s="10">
        <f t="shared" si="16"/>
        <v>44547</v>
      </c>
      <c r="Y87" s="6"/>
      <c r="Z87" s="10">
        <f t="shared" si="17"/>
        <v>44575</v>
      </c>
      <c r="AA87" s="18" t="s">
        <v>65</v>
      </c>
      <c r="AB87" s="18"/>
      <c r="AC87" s="14"/>
      <c r="AD87" s="14"/>
      <c r="AE87" s="18"/>
    </row>
    <row r="88" spans="1:31" x14ac:dyDescent="0.3">
      <c r="A88" s="5" t="s">
        <v>20</v>
      </c>
      <c r="B88" s="6" t="s">
        <v>196</v>
      </c>
      <c r="C88" s="6" t="s">
        <v>366</v>
      </c>
      <c r="D88" s="5" t="s">
        <v>38</v>
      </c>
      <c r="E88" s="6">
        <v>55</v>
      </c>
      <c r="F88" s="6">
        <v>1.6950000000000001</v>
      </c>
      <c r="G88" s="6">
        <v>75.400000000000006</v>
      </c>
      <c r="H88" s="7">
        <f t="shared" si="13"/>
        <v>26.244115522837429</v>
      </c>
      <c r="I88" s="7">
        <v>75.599999999999994</v>
      </c>
      <c r="J88" s="7">
        <f t="shared" si="11"/>
        <v>26.31372856135954</v>
      </c>
      <c r="K88" s="7">
        <f t="shared" si="12"/>
        <v>6.9613038522110315E-2</v>
      </c>
      <c r="L88" s="6"/>
      <c r="M88" s="6" t="s">
        <v>195</v>
      </c>
      <c r="N88" s="10">
        <v>44463</v>
      </c>
      <c r="O88" s="16"/>
      <c r="P88" s="16"/>
      <c r="Q88" s="6" t="s">
        <v>25</v>
      </c>
      <c r="R88" s="10">
        <f t="shared" si="14"/>
        <v>44491</v>
      </c>
      <c r="S88" s="6"/>
      <c r="T88" s="10">
        <f t="shared" si="15"/>
        <v>44519</v>
      </c>
      <c r="U88" s="6"/>
      <c r="V88" s="6"/>
      <c r="W88" s="6" t="s">
        <v>28</v>
      </c>
      <c r="X88" s="10">
        <f t="shared" si="16"/>
        <v>44547</v>
      </c>
      <c r="Y88" s="6"/>
      <c r="Z88" s="10">
        <f t="shared" si="17"/>
        <v>44575</v>
      </c>
      <c r="AA88" s="18" t="s">
        <v>65</v>
      </c>
      <c r="AB88" s="18"/>
      <c r="AC88" s="14"/>
      <c r="AD88" s="14"/>
      <c r="AE88" s="18"/>
    </row>
    <row r="89" spans="1:31" x14ac:dyDescent="0.3">
      <c r="A89" s="5" t="s">
        <v>20</v>
      </c>
      <c r="B89" s="6" t="s">
        <v>197</v>
      </c>
      <c r="C89" s="6" t="s">
        <v>367</v>
      </c>
      <c r="D89" s="5" t="s">
        <v>22</v>
      </c>
      <c r="E89" s="6">
        <v>27</v>
      </c>
      <c r="F89" s="6">
        <v>1.694</v>
      </c>
      <c r="G89" s="6">
        <v>69.900000000000006</v>
      </c>
      <c r="H89" s="7">
        <f t="shared" si="13"/>
        <v>24.358490066335943</v>
      </c>
      <c r="I89" s="7">
        <v>71.099999999999994</v>
      </c>
      <c r="J89" s="7">
        <f t="shared" si="11"/>
        <v>24.776661569620675</v>
      </c>
      <c r="K89" s="7">
        <f t="shared" si="12"/>
        <v>0.41817150328473218</v>
      </c>
      <c r="L89" s="6"/>
      <c r="M89" s="35">
        <v>44461.729166666664</v>
      </c>
      <c r="N89" s="10">
        <v>44490</v>
      </c>
      <c r="O89" s="16"/>
      <c r="P89" s="36"/>
      <c r="Q89" s="6" t="s">
        <v>28</v>
      </c>
      <c r="R89" s="10">
        <f t="shared" si="14"/>
        <v>44518</v>
      </c>
      <c r="S89" s="6"/>
      <c r="T89" s="10">
        <f t="shared" si="15"/>
        <v>44546</v>
      </c>
      <c r="U89" s="6"/>
      <c r="V89" s="6"/>
      <c r="W89" s="6" t="s">
        <v>25</v>
      </c>
      <c r="X89" s="10">
        <f t="shared" si="16"/>
        <v>44574</v>
      </c>
      <c r="Y89" s="6"/>
      <c r="Z89" s="10">
        <f t="shared" si="17"/>
        <v>44602</v>
      </c>
      <c r="AA89" s="14" t="s">
        <v>29</v>
      </c>
      <c r="AB89" s="14"/>
      <c r="AC89" s="14"/>
      <c r="AD89" s="14"/>
      <c r="AE89" s="18"/>
    </row>
    <row r="90" spans="1:31" x14ac:dyDescent="0.3">
      <c r="A90" s="5" t="s">
        <v>20</v>
      </c>
      <c r="B90" s="6" t="s">
        <v>198</v>
      </c>
      <c r="C90" s="6" t="s">
        <v>368</v>
      </c>
      <c r="D90" s="5" t="s">
        <v>38</v>
      </c>
      <c r="E90" s="6">
        <v>27</v>
      </c>
      <c r="F90" s="6">
        <v>1.8240000000000001</v>
      </c>
      <c r="G90" s="6">
        <v>92.7</v>
      </c>
      <c r="H90" s="7">
        <f t="shared" si="13"/>
        <v>27.863140581717452</v>
      </c>
      <c r="I90" s="7">
        <v>92.3</v>
      </c>
      <c r="J90" s="7">
        <f t="shared" si="11"/>
        <v>27.742911280393965</v>
      </c>
      <c r="K90" s="7">
        <f t="shared" si="12"/>
        <v>-0.12022930132348719</v>
      </c>
      <c r="L90" s="6"/>
      <c r="M90" s="35">
        <v>44461.729166666664</v>
      </c>
      <c r="N90" s="10">
        <v>44490</v>
      </c>
      <c r="O90" s="16"/>
      <c r="P90" s="36"/>
      <c r="Q90" s="6" t="s">
        <v>28</v>
      </c>
      <c r="R90" s="10">
        <f t="shared" si="14"/>
        <v>44518</v>
      </c>
      <c r="S90" s="6"/>
      <c r="T90" s="10">
        <f t="shared" si="15"/>
        <v>44546</v>
      </c>
      <c r="U90" s="6"/>
      <c r="V90" s="6"/>
      <c r="W90" s="6" t="s">
        <v>25</v>
      </c>
      <c r="X90" s="10">
        <f t="shared" si="16"/>
        <v>44574</v>
      </c>
      <c r="Y90" s="6"/>
      <c r="Z90" s="10">
        <f t="shared" si="17"/>
        <v>44602</v>
      </c>
      <c r="AA90" s="14" t="s">
        <v>29</v>
      </c>
      <c r="AB90" s="14"/>
      <c r="AC90" s="14"/>
      <c r="AD90" s="14"/>
      <c r="AE90" s="18"/>
    </row>
    <row r="91" spans="1:31" x14ac:dyDescent="0.3">
      <c r="A91" s="5" t="s">
        <v>20</v>
      </c>
      <c r="B91" s="6" t="s">
        <v>199</v>
      </c>
      <c r="C91" s="6" t="s">
        <v>369</v>
      </c>
      <c r="D91" s="5" t="s">
        <v>22</v>
      </c>
      <c r="E91" s="6">
        <v>50</v>
      </c>
      <c r="F91" s="6"/>
      <c r="G91" s="6"/>
      <c r="H91" s="7" t="e">
        <f t="shared" si="13"/>
        <v>#DIV/0!</v>
      </c>
      <c r="I91" s="7"/>
      <c r="J91" s="7" t="e">
        <f t="shared" si="11"/>
        <v>#DIV/0!</v>
      </c>
      <c r="K91" s="7" t="e">
        <f t="shared" si="12"/>
        <v>#DIV/0!</v>
      </c>
      <c r="L91" s="6"/>
      <c r="M91" s="6" t="s">
        <v>200</v>
      </c>
      <c r="N91" s="10">
        <v>44462</v>
      </c>
      <c r="O91" s="16"/>
      <c r="P91" s="16"/>
      <c r="Q91" s="6" t="s">
        <v>25</v>
      </c>
      <c r="R91" s="10">
        <f t="shared" si="14"/>
        <v>44490</v>
      </c>
      <c r="S91" s="6"/>
      <c r="T91" s="10">
        <f t="shared" si="15"/>
        <v>44518</v>
      </c>
      <c r="U91" s="6"/>
      <c r="V91" s="6"/>
      <c r="W91" s="6" t="s">
        <v>28</v>
      </c>
      <c r="X91" s="10">
        <f t="shared" si="16"/>
        <v>44546</v>
      </c>
      <c r="Y91" s="6"/>
      <c r="Z91" s="10">
        <f t="shared" si="17"/>
        <v>44574</v>
      </c>
      <c r="AA91" s="14" t="s">
        <v>29</v>
      </c>
      <c r="AB91" s="14"/>
      <c r="AC91" s="14"/>
      <c r="AD91" s="14"/>
      <c r="AE91" s="18"/>
    </row>
    <row r="92" spans="1:31" x14ac:dyDescent="0.3">
      <c r="A92" s="5" t="s">
        <v>20</v>
      </c>
      <c r="B92" s="6" t="s">
        <v>201</v>
      </c>
      <c r="C92" s="6" t="s">
        <v>370</v>
      </c>
      <c r="D92" s="5" t="s">
        <v>38</v>
      </c>
      <c r="E92" s="6">
        <v>59</v>
      </c>
      <c r="F92" s="6">
        <v>1.8660000000000001</v>
      </c>
      <c r="G92" s="43">
        <v>81.599999999999994</v>
      </c>
      <c r="H92" s="7">
        <f t="shared" si="13"/>
        <v>23.435103717565642</v>
      </c>
      <c r="I92" s="44">
        <v>85.7</v>
      </c>
      <c r="J92" s="7">
        <f t="shared" si="11"/>
        <v>24.612602801413917</v>
      </c>
      <c r="K92" s="7">
        <f t="shared" si="12"/>
        <v>1.1774990838482751</v>
      </c>
      <c r="L92" s="6"/>
      <c r="M92" s="6" t="s">
        <v>202</v>
      </c>
      <c r="N92" s="10">
        <v>44462</v>
      </c>
      <c r="O92" s="16" t="s">
        <v>34</v>
      </c>
      <c r="P92" s="16"/>
      <c r="Q92" s="6" t="s">
        <v>25</v>
      </c>
      <c r="R92" s="10">
        <f t="shared" si="14"/>
        <v>44490</v>
      </c>
      <c r="S92" s="6"/>
      <c r="T92" s="10">
        <f t="shared" si="15"/>
        <v>44518</v>
      </c>
      <c r="U92" s="6"/>
      <c r="V92" s="6"/>
      <c r="W92" s="6" t="s">
        <v>28</v>
      </c>
      <c r="X92" s="10">
        <f t="shared" si="16"/>
        <v>44546</v>
      </c>
      <c r="Y92" s="6"/>
      <c r="Z92" s="10">
        <f t="shared" si="17"/>
        <v>44574</v>
      </c>
      <c r="AA92" s="14" t="s">
        <v>29</v>
      </c>
      <c r="AB92" s="14"/>
      <c r="AC92" s="14"/>
      <c r="AD92" s="14"/>
      <c r="AE92" s="18"/>
    </row>
    <row r="93" spans="1:31" x14ac:dyDescent="0.3">
      <c r="A93" s="5" t="s">
        <v>20</v>
      </c>
      <c r="B93" s="6" t="s">
        <v>203</v>
      </c>
      <c r="C93" s="6" t="s">
        <v>371</v>
      </c>
      <c r="D93" s="5" t="s">
        <v>38</v>
      </c>
      <c r="E93" s="6">
        <v>33</v>
      </c>
      <c r="F93" s="6">
        <v>1.823</v>
      </c>
      <c r="G93" s="6">
        <v>86.1</v>
      </c>
      <c r="H93" s="7">
        <f t="shared" si="13"/>
        <v>25.907756950936847</v>
      </c>
      <c r="I93" s="7">
        <v>85.1</v>
      </c>
      <c r="J93" s="7">
        <f t="shared" si="11"/>
        <v>25.606853850461391</v>
      </c>
      <c r="K93" s="7">
        <f t="shared" si="12"/>
        <v>-0.30090310047545543</v>
      </c>
      <c r="L93" s="6"/>
      <c r="M93" s="6" t="s">
        <v>204</v>
      </c>
      <c r="N93" s="10">
        <v>44491</v>
      </c>
      <c r="O93" s="16"/>
      <c r="P93" s="16"/>
      <c r="Q93" s="6" t="s">
        <v>25</v>
      </c>
      <c r="R93" s="10">
        <f t="shared" si="14"/>
        <v>44519</v>
      </c>
      <c r="S93" s="6"/>
      <c r="T93" s="10">
        <f t="shared" si="15"/>
        <v>44547</v>
      </c>
      <c r="U93" s="6"/>
      <c r="V93" s="6"/>
      <c r="W93" s="6" t="s">
        <v>28</v>
      </c>
      <c r="X93" s="10">
        <f t="shared" si="16"/>
        <v>44575</v>
      </c>
      <c r="Y93" s="6"/>
      <c r="Z93" s="10">
        <f t="shared" si="17"/>
        <v>44603</v>
      </c>
      <c r="AA93" s="14" t="s">
        <v>29</v>
      </c>
      <c r="AB93" s="14"/>
      <c r="AC93" s="14"/>
      <c r="AD93" s="14"/>
      <c r="AE93" s="18"/>
    </row>
    <row r="94" spans="1:31" x14ac:dyDescent="0.3">
      <c r="A94" s="22" t="s">
        <v>78</v>
      </c>
      <c r="B94" s="23" t="s">
        <v>205</v>
      </c>
      <c r="C94" s="23" t="s">
        <v>372</v>
      </c>
      <c r="D94" s="22" t="s">
        <v>38</v>
      </c>
      <c r="E94" s="23">
        <v>53</v>
      </c>
      <c r="F94" s="23"/>
      <c r="G94" s="23"/>
      <c r="H94" s="24" t="e">
        <f t="shared" si="13"/>
        <v>#DIV/0!</v>
      </c>
      <c r="I94" s="24"/>
      <c r="J94" s="24" t="e">
        <f t="shared" si="11"/>
        <v>#DIV/0!</v>
      </c>
      <c r="K94" s="24" t="e">
        <f t="shared" si="12"/>
        <v>#DIV/0!</v>
      </c>
      <c r="L94" s="23"/>
      <c r="M94" s="23" t="s">
        <v>206</v>
      </c>
      <c r="N94" s="25">
        <v>44490</v>
      </c>
      <c r="O94" s="26"/>
      <c r="P94" s="26"/>
      <c r="Q94" s="23" t="s">
        <v>25</v>
      </c>
      <c r="R94" s="25">
        <f t="shared" si="14"/>
        <v>44518</v>
      </c>
      <c r="S94" s="23"/>
      <c r="T94" s="25">
        <f t="shared" si="15"/>
        <v>44546</v>
      </c>
      <c r="U94" s="23"/>
      <c r="V94" s="23"/>
      <c r="W94" s="23" t="s">
        <v>28</v>
      </c>
      <c r="X94" s="25">
        <f t="shared" si="16"/>
        <v>44574</v>
      </c>
      <c r="Y94" s="23"/>
      <c r="Z94" s="25">
        <f t="shared" si="17"/>
        <v>44602</v>
      </c>
      <c r="AA94" s="27"/>
      <c r="AB94" s="27"/>
      <c r="AC94" s="27"/>
      <c r="AD94" s="23"/>
      <c r="AE94" s="27"/>
    </row>
    <row r="95" spans="1:31" x14ac:dyDescent="0.3">
      <c r="A95" s="5" t="s">
        <v>20</v>
      </c>
      <c r="B95" s="6" t="s">
        <v>207</v>
      </c>
      <c r="C95" s="6" t="s">
        <v>373</v>
      </c>
      <c r="D95" s="5" t="s">
        <v>38</v>
      </c>
      <c r="E95" s="6">
        <v>54</v>
      </c>
      <c r="F95" s="6">
        <v>1.778</v>
      </c>
      <c r="G95" s="41">
        <v>86</v>
      </c>
      <c r="H95" s="7">
        <f t="shared" si="13"/>
        <v>27.204136040925142</v>
      </c>
      <c r="I95" s="42">
        <v>69.7</v>
      </c>
      <c r="J95" s="7">
        <f t="shared" si="11"/>
        <v>22.048003279680028</v>
      </c>
      <c r="K95" s="7">
        <f t="shared" si="12"/>
        <v>-5.1561327612451144</v>
      </c>
      <c r="L95" s="6"/>
      <c r="M95" s="6" t="s">
        <v>208</v>
      </c>
      <c r="N95" s="10">
        <v>44516</v>
      </c>
      <c r="O95" s="16"/>
      <c r="P95" s="16"/>
      <c r="Q95" s="6" t="s">
        <v>25</v>
      </c>
      <c r="R95" s="10">
        <f t="shared" si="14"/>
        <v>44544</v>
      </c>
      <c r="S95" s="6"/>
      <c r="T95" s="10">
        <f t="shared" si="15"/>
        <v>44572</v>
      </c>
      <c r="U95" s="6"/>
      <c r="V95" s="6"/>
      <c r="W95" s="6" t="s">
        <v>28</v>
      </c>
      <c r="X95" s="10">
        <f t="shared" si="16"/>
        <v>44600</v>
      </c>
      <c r="Y95" s="6"/>
      <c r="Z95" s="10">
        <f t="shared" si="17"/>
        <v>44628</v>
      </c>
      <c r="AA95" s="14" t="s">
        <v>29</v>
      </c>
      <c r="AB95" s="14"/>
      <c r="AC95" s="14"/>
      <c r="AD95" s="14"/>
      <c r="AE95" s="18"/>
    </row>
    <row r="96" spans="1:31" x14ac:dyDescent="0.3">
      <c r="A96" s="5" t="s">
        <v>20</v>
      </c>
      <c r="B96" s="6" t="s">
        <v>209</v>
      </c>
      <c r="C96" s="6" t="s">
        <v>374</v>
      </c>
      <c r="D96" s="5" t="s">
        <v>38</v>
      </c>
      <c r="E96" s="6">
        <v>57</v>
      </c>
      <c r="F96" s="6">
        <v>1.8049999999999999</v>
      </c>
      <c r="G96" s="6">
        <v>85.4</v>
      </c>
      <c r="H96" s="7">
        <f t="shared" si="13"/>
        <v>26.212199108355524</v>
      </c>
      <c r="I96" s="7">
        <v>86.6</v>
      </c>
      <c r="J96" s="7">
        <f t="shared" si="11"/>
        <v>26.580520407301968</v>
      </c>
      <c r="K96" s="7">
        <f t="shared" si="12"/>
        <v>0.36832129894644439</v>
      </c>
      <c r="L96" s="6"/>
      <c r="M96" s="35">
        <v>44469.645833333336</v>
      </c>
      <c r="N96" s="10">
        <v>44490</v>
      </c>
      <c r="O96" s="16"/>
      <c r="P96" s="16"/>
      <c r="Q96" s="6" t="s">
        <v>25</v>
      </c>
      <c r="R96" s="10">
        <f t="shared" si="14"/>
        <v>44518</v>
      </c>
      <c r="S96" s="6"/>
      <c r="T96" s="10">
        <f t="shared" si="15"/>
        <v>44546</v>
      </c>
      <c r="U96" s="6"/>
      <c r="V96" s="6"/>
      <c r="W96" s="6" t="s">
        <v>28</v>
      </c>
      <c r="X96" s="10">
        <f t="shared" si="16"/>
        <v>44574</v>
      </c>
      <c r="Y96" s="6"/>
      <c r="Z96" s="10">
        <f t="shared" si="17"/>
        <v>44602</v>
      </c>
      <c r="AA96" s="14" t="s">
        <v>29</v>
      </c>
      <c r="AB96" s="14"/>
      <c r="AC96" s="14"/>
      <c r="AD96" s="14"/>
      <c r="AE96" s="18"/>
    </row>
    <row r="97" spans="1:31" x14ac:dyDescent="0.3">
      <c r="A97" s="5" t="s">
        <v>20</v>
      </c>
      <c r="B97" s="6" t="s">
        <v>210</v>
      </c>
      <c r="C97" s="6" t="s">
        <v>375</v>
      </c>
      <c r="D97" s="5" t="s">
        <v>38</v>
      </c>
      <c r="E97" s="6">
        <v>32</v>
      </c>
      <c r="F97" s="6">
        <v>1.7350000000000001</v>
      </c>
      <c r="G97" s="6">
        <v>88.7</v>
      </c>
      <c r="H97" s="7">
        <f t="shared" si="13"/>
        <v>29.466235912597895</v>
      </c>
      <c r="I97" s="7">
        <v>91</v>
      </c>
      <c r="J97" s="7">
        <f t="shared" si="11"/>
        <v>30.23029839962129</v>
      </c>
      <c r="K97" s="7">
        <f t="shared" si="12"/>
        <v>0.76406248702339497</v>
      </c>
      <c r="L97" s="6"/>
      <c r="M97" s="11">
        <v>44482.666666666664</v>
      </c>
      <c r="N97" s="10">
        <v>44491</v>
      </c>
      <c r="O97" s="16"/>
      <c r="P97" s="16"/>
      <c r="Q97" s="6" t="s">
        <v>28</v>
      </c>
      <c r="R97" s="10">
        <f t="shared" si="14"/>
        <v>44519</v>
      </c>
      <c r="S97" s="6"/>
      <c r="T97" s="10">
        <f t="shared" si="15"/>
        <v>44547</v>
      </c>
      <c r="U97" s="6"/>
      <c r="V97" s="6"/>
      <c r="W97" s="6" t="s">
        <v>25</v>
      </c>
      <c r="X97" s="10">
        <f t="shared" si="16"/>
        <v>44575</v>
      </c>
      <c r="Y97" s="6"/>
      <c r="Z97" s="10">
        <f t="shared" si="17"/>
        <v>44603</v>
      </c>
      <c r="AA97" s="14" t="s">
        <v>29</v>
      </c>
      <c r="AB97" s="14"/>
      <c r="AC97" s="14"/>
      <c r="AD97" s="14"/>
      <c r="AE97" s="18"/>
    </row>
    <row r="98" spans="1:31" x14ac:dyDescent="0.3">
      <c r="A98" s="5" t="s">
        <v>20</v>
      </c>
      <c r="B98" s="6" t="s">
        <v>211</v>
      </c>
      <c r="C98" s="6" t="s">
        <v>376</v>
      </c>
      <c r="D98" s="5" t="s">
        <v>38</v>
      </c>
      <c r="E98" s="6">
        <v>33</v>
      </c>
      <c r="F98" s="6">
        <v>1.8140000000000001</v>
      </c>
      <c r="G98" s="6">
        <v>84.6</v>
      </c>
      <c r="H98" s="6">
        <f t="shared" si="13"/>
        <v>25.709628286182802</v>
      </c>
      <c r="I98" s="6">
        <v>86.4</v>
      </c>
      <c r="J98" s="7">
        <f t="shared" si="11"/>
        <v>26.256641653973929</v>
      </c>
      <c r="K98" s="7">
        <f t="shared" si="12"/>
        <v>0.54701336779112708</v>
      </c>
      <c r="L98" s="6"/>
      <c r="M98" s="11" t="s">
        <v>212</v>
      </c>
      <c r="N98" s="10">
        <v>44491</v>
      </c>
      <c r="O98" s="16"/>
      <c r="P98" s="16"/>
      <c r="Q98" s="6" t="s">
        <v>28</v>
      </c>
      <c r="R98" s="10">
        <f t="shared" si="14"/>
        <v>44519</v>
      </c>
      <c r="S98" s="6"/>
      <c r="T98" s="10">
        <f t="shared" si="15"/>
        <v>44547</v>
      </c>
      <c r="U98" s="6"/>
      <c r="V98" s="6"/>
      <c r="W98" s="6" t="s">
        <v>25</v>
      </c>
      <c r="X98" s="10">
        <f t="shared" si="16"/>
        <v>44575</v>
      </c>
      <c r="Y98" s="6"/>
      <c r="Z98" s="10">
        <f t="shared" si="17"/>
        <v>44603</v>
      </c>
      <c r="AA98" s="18" t="s">
        <v>65</v>
      </c>
      <c r="AB98" s="14"/>
      <c r="AC98" s="14"/>
      <c r="AD98" s="14"/>
      <c r="AE98" s="18"/>
    </row>
    <row r="99" spans="1:31" x14ac:dyDescent="0.3">
      <c r="A99" s="5" t="s">
        <v>20</v>
      </c>
      <c r="B99" s="6" t="s">
        <v>213</v>
      </c>
      <c r="C99" s="6" t="s">
        <v>377</v>
      </c>
      <c r="D99" s="5" t="s">
        <v>38</v>
      </c>
      <c r="E99" s="6">
        <v>26</v>
      </c>
      <c r="F99" s="6">
        <v>1.7829999999999999</v>
      </c>
      <c r="G99" s="6">
        <v>67.900000000000006</v>
      </c>
      <c r="H99" s="6">
        <f t="shared" si="13"/>
        <v>21.358319946374579</v>
      </c>
      <c r="I99" s="6">
        <v>70</v>
      </c>
      <c r="J99" s="7">
        <f t="shared" si="11"/>
        <v>22.018886542654201</v>
      </c>
      <c r="K99" s="7">
        <f t="shared" si="12"/>
        <v>0.66056659627962233</v>
      </c>
      <c r="L99" s="6"/>
      <c r="M99" s="35">
        <v>44488.59375</v>
      </c>
      <c r="N99" s="10">
        <v>44488</v>
      </c>
      <c r="O99" s="16"/>
      <c r="P99" s="16"/>
      <c r="Q99" s="6" t="s">
        <v>28</v>
      </c>
      <c r="R99" s="10">
        <f t="shared" si="14"/>
        <v>44516</v>
      </c>
      <c r="S99" s="6"/>
      <c r="T99" s="10">
        <f t="shared" si="15"/>
        <v>44544</v>
      </c>
      <c r="U99" s="6"/>
      <c r="V99" s="6"/>
      <c r="W99" s="6" t="s">
        <v>25</v>
      </c>
      <c r="X99" s="10">
        <f t="shared" si="16"/>
        <v>44572</v>
      </c>
      <c r="Y99" s="6"/>
      <c r="Z99" s="10">
        <f t="shared" si="17"/>
        <v>44600</v>
      </c>
      <c r="AA99" s="14" t="s">
        <v>29</v>
      </c>
      <c r="AB99" s="14"/>
      <c r="AC99" s="14"/>
      <c r="AD99" s="14"/>
      <c r="AE99" s="18"/>
    </row>
    <row r="100" spans="1:31" x14ac:dyDescent="0.3">
      <c r="A100" s="5" t="s">
        <v>20</v>
      </c>
      <c r="B100" s="6" t="s">
        <v>214</v>
      </c>
      <c r="C100" s="6" t="s">
        <v>378</v>
      </c>
      <c r="D100" s="5" t="s">
        <v>38</v>
      </c>
      <c r="E100" s="6">
        <v>22</v>
      </c>
      <c r="F100" s="6">
        <v>1.7529999999999999</v>
      </c>
      <c r="G100" s="6">
        <v>70.5</v>
      </c>
      <c r="H100" s="6">
        <f t="shared" si="13"/>
        <v>22.941683542091809</v>
      </c>
      <c r="I100" s="6">
        <v>69</v>
      </c>
      <c r="J100" s="7">
        <f t="shared" si="11"/>
        <v>22.453562615664325</v>
      </c>
      <c r="K100" s="7">
        <f t="shared" si="12"/>
        <v>-0.48812092642748439</v>
      </c>
      <c r="L100" s="6"/>
      <c r="M100" s="6" t="s">
        <v>215</v>
      </c>
      <c r="N100" s="10">
        <v>44489</v>
      </c>
      <c r="O100" s="16"/>
      <c r="P100" s="16"/>
      <c r="Q100" s="6" t="s">
        <v>25</v>
      </c>
      <c r="R100" s="10">
        <f t="shared" si="14"/>
        <v>44517</v>
      </c>
      <c r="S100" s="6"/>
      <c r="T100" s="10">
        <f t="shared" si="15"/>
        <v>44545</v>
      </c>
      <c r="U100" s="6"/>
      <c r="V100" s="6"/>
      <c r="W100" s="6" t="s">
        <v>28</v>
      </c>
      <c r="X100" s="10">
        <f t="shared" si="16"/>
        <v>44573</v>
      </c>
      <c r="Y100" s="6"/>
      <c r="Z100" s="10">
        <f t="shared" si="17"/>
        <v>44601</v>
      </c>
      <c r="AA100" s="6" t="s">
        <v>29</v>
      </c>
      <c r="AB100" s="6"/>
      <c r="AC100" s="14"/>
      <c r="AD100" s="14"/>
      <c r="AE100" s="18"/>
    </row>
    <row r="101" spans="1:31" x14ac:dyDescent="0.3">
      <c r="A101" s="5" t="s">
        <v>20</v>
      </c>
      <c r="B101" s="6" t="s">
        <v>216</v>
      </c>
      <c r="C101" s="6" t="s">
        <v>259</v>
      </c>
      <c r="D101" s="5" t="s">
        <v>38</v>
      </c>
      <c r="E101" s="6">
        <v>48</v>
      </c>
      <c r="F101" s="6">
        <v>1.76</v>
      </c>
      <c r="G101" s="6">
        <v>87.8</v>
      </c>
      <c r="H101" s="6">
        <f t="shared" si="13"/>
        <v>28.34452479338843</v>
      </c>
      <c r="I101" s="6">
        <v>89.4</v>
      </c>
      <c r="J101" s="7">
        <f t="shared" si="11"/>
        <v>28.861053719008268</v>
      </c>
      <c r="K101" s="7">
        <f t="shared" si="12"/>
        <v>0.51652892561983776</v>
      </c>
      <c r="L101" s="6"/>
      <c r="M101" s="35">
        <v>44484.520833333336</v>
      </c>
      <c r="N101" s="10">
        <v>44494</v>
      </c>
      <c r="O101" s="16"/>
      <c r="P101" s="16"/>
      <c r="Q101" s="6" t="s">
        <v>28</v>
      </c>
      <c r="R101" s="10">
        <f t="shared" si="14"/>
        <v>44522</v>
      </c>
      <c r="S101" s="6"/>
      <c r="T101" s="10">
        <f t="shared" si="15"/>
        <v>44550</v>
      </c>
      <c r="U101" s="6"/>
      <c r="V101" s="6"/>
      <c r="W101" s="6" t="s">
        <v>25</v>
      </c>
      <c r="X101" s="10">
        <f t="shared" si="16"/>
        <v>44578</v>
      </c>
      <c r="Y101" s="6"/>
      <c r="Z101" s="10">
        <f t="shared" si="17"/>
        <v>44606</v>
      </c>
      <c r="AA101" s="14" t="s">
        <v>29</v>
      </c>
      <c r="AB101" s="14"/>
      <c r="AC101" s="14"/>
      <c r="AD101" s="14"/>
      <c r="AE101" s="18"/>
    </row>
    <row r="102" spans="1:31" x14ac:dyDescent="0.3">
      <c r="A102" s="5" t="s">
        <v>20</v>
      </c>
      <c r="B102" s="6" t="s">
        <v>217</v>
      </c>
      <c r="C102" s="6" t="s">
        <v>260</v>
      </c>
      <c r="D102" s="5" t="s">
        <v>38</v>
      </c>
      <c r="E102" s="6">
        <v>29</v>
      </c>
      <c r="F102" s="6">
        <v>1.746</v>
      </c>
      <c r="G102" s="6">
        <v>78.5</v>
      </c>
      <c r="H102" s="7">
        <f>G102/(F102*F102)</f>
        <v>25.750233884289933</v>
      </c>
      <c r="I102" s="7">
        <v>79.400000000000006</v>
      </c>
      <c r="J102" s="7">
        <f t="shared" si="11"/>
        <v>26.045459495702175</v>
      </c>
      <c r="K102" s="7">
        <f t="shared" si="12"/>
        <v>0.29522561141224202</v>
      </c>
      <c r="L102" s="6"/>
      <c r="M102" s="6"/>
      <c r="N102" s="6"/>
      <c r="O102" s="6"/>
      <c r="P102" s="6" t="s">
        <v>27</v>
      </c>
      <c r="Q102" s="6" t="s">
        <v>25</v>
      </c>
      <c r="R102" s="10">
        <v>44280</v>
      </c>
      <c r="S102" s="6"/>
      <c r="T102" s="10">
        <v>44308</v>
      </c>
      <c r="U102" s="6"/>
      <c r="V102" s="6"/>
      <c r="W102" s="6" t="s">
        <v>28</v>
      </c>
      <c r="X102" s="10">
        <v>44336</v>
      </c>
      <c r="Y102" s="12"/>
      <c r="Z102" s="10">
        <v>44364</v>
      </c>
      <c r="AA102" s="14" t="s">
        <v>29</v>
      </c>
      <c r="AB102" s="14"/>
      <c r="AC102" s="14"/>
      <c r="AD102" s="14"/>
      <c r="AE102" s="14"/>
    </row>
    <row r="103" spans="1:31" x14ac:dyDescent="0.3">
      <c r="A103" s="5" t="s">
        <v>20</v>
      </c>
      <c r="B103" s="6" t="s">
        <v>218</v>
      </c>
      <c r="C103" s="6" t="s">
        <v>261</v>
      </c>
      <c r="D103" s="5" t="s">
        <v>38</v>
      </c>
      <c r="E103" s="6">
        <v>46</v>
      </c>
      <c r="F103" s="6">
        <v>1.71</v>
      </c>
      <c r="G103" s="43">
        <v>88</v>
      </c>
      <c r="H103" s="6">
        <f>G103/(F103*F103)</f>
        <v>30.094730002393902</v>
      </c>
      <c r="I103" s="43">
        <v>94.2</v>
      </c>
      <c r="J103" s="7">
        <f t="shared" si="11"/>
        <v>32.215040525289837</v>
      </c>
      <c r="K103" s="7">
        <f t="shared" si="12"/>
        <v>2.1203105228959345</v>
      </c>
      <c r="L103" s="6"/>
      <c r="M103" s="6"/>
      <c r="N103" s="10">
        <v>44488</v>
      </c>
      <c r="O103" s="16"/>
      <c r="P103" s="16"/>
      <c r="Q103" s="6" t="s">
        <v>28</v>
      </c>
      <c r="R103" s="10">
        <f t="shared" ref="R103:R120" si="18">N103+28</f>
        <v>44516</v>
      </c>
      <c r="S103" s="6"/>
      <c r="T103" s="15">
        <v>44543</v>
      </c>
      <c r="U103" s="6"/>
      <c r="V103" s="6"/>
      <c r="W103" s="6" t="s">
        <v>25</v>
      </c>
      <c r="X103" s="10">
        <v>44572</v>
      </c>
      <c r="Y103" s="6"/>
      <c r="Z103" s="10">
        <f>X103+28</f>
        <v>44600</v>
      </c>
      <c r="AA103" s="14" t="s">
        <v>29</v>
      </c>
      <c r="AB103" s="14"/>
      <c r="AC103" s="14"/>
      <c r="AD103" s="14"/>
      <c r="AE103" s="18"/>
    </row>
    <row r="104" spans="1:31" x14ac:dyDescent="0.3">
      <c r="A104" s="5" t="s">
        <v>20</v>
      </c>
      <c r="B104" s="6" t="s">
        <v>219</v>
      </c>
      <c r="C104" s="6" t="s">
        <v>262</v>
      </c>
      <c r="D104" s="5" t="s">
        <v>22</v>
      </c>
      <c r="E104" s="6">
        <v>53</v>
      </c>
      <c r="F104" s="6">
        <v>1.7050000000000001</v>
      </c>
      <c r="G104" s="6">
        <v>58.8</v>
      </c>
      <c r="H104" s="6">
        <f t="shared" ref="H104:H120" si="19">G104/(F104*F104)</f>
        <v>20.226864234053711</v>
      </c>
      <c r="I104" s="6">
        <v>60.1</v>
      </c>
      <c r="J104" s="7">
        <f t="shared" si="11"/>
        <v>20.674056810656939</v>
      </c>
      <c r="K104" s="7">
        <f t="shared" si="12"/>
        <v>0.44719257660322853</v>
      </c>
      <c r="L104" s="6"/>
      <c r="M104" s="6" t="s">
        <v>220</v>
      </c>
      <c r="N104" s="10">
        <v>44496</v>
      </c>
      <c r="O104" s="16"/>
      <c r="P104" s="16"/>
      <c r="Q104" s="6" t="s">
        <v>28</v>
      </c>
      <c r="R104" s="10">
        <f t="shared" si="18"/>
        <v>44524</v>
      </c>
      <c r="S104" s="6"/>
      <c r="T104" s="10">
        <f>R104+28</f>
        <v>44552</v>
      </c>
      <c r="U104" s="6"/>
      <c r="V104" s="6"/>
      <c r="W104" s="6" t="s">
        <v>25</v>
      </c>
      <c r="X104" s="15">
        <v>44222</v>
      </c>
      <c r="Y104" s="6"/>
      <c r="Z104" s="10">
        <f t="shared" ref="Z104:Z120" si="20">X104+28</f>
        <v>44250</v>
      </c>
      <c r="AA104" s="14" t="s">
        <v>29</v>
      </c>
      <c r="AB104" s="14"/>
      <c r="AC104" s="14"/>
      <c r="AD104" s="14"/>
      <c r="AE104" s="18"/>
    </row>
    <row r="105" spans="1:31" x14ac:dyDescent="0.3">
      <c r="A105" s="5" t="s">
        <v>20</v>
      </c>
      <c r="B105" s="6" t="s">
        <v>221</v>
      </c>
      <c r="C105" s="6" t="s">
        <v>263</v>
      </c>
      <c r="D105" s="5" t="s">
        <v>22</v>
      </c>
      <c r="E105" s="6">
        <v>24</v>
      </c>
      <c r="F105" s="6">
        <v>1.794</v>
      </c>
      <c r="G105" s="6">
        <v>63.6</v>
      </c>
      <c r="H105" s="6">
        <f t="shared" si="19"/>
        <v>19.761151068407138</v>
      </c>
      <c r="I105" s="6">
        <v>65.8</v>
      </c>
      <c r="J105" s="7">
        <f t="shared" si="11"/>
        <v>20.444712897817446</v>
      </c>
      <c r="K105" s="7">
        <f t="shared" si="12"/>
        <v>0.68356182941030852</v>
      </c>
      <c r="L105" s="6"/>
      <c r="M105" s="6" t="s">
        <v>222</v>
      </c>
      <c r="N105" s="10">
        <v>44496</v>
      </c>
      <c r="O105" s="16"/>
      <c r="P105" s="16"/>
      <c r="Q105" s="6" t="s">
        <v>25</v>
      </c>
      <c r="R105" s="10">
        <f t="shared" si="18"/>
        <v>44524</v>
      </c>
      <c r="S105" s="6"/>
      <c r="T105" s="10">
        <f>R105+28</f>
        <v>44552</v>
      </c>
      <c r="U105" s="6"/>
      <c r="V105" s="6"/>
      <c r="W105" s="6" t="s">
        <v>28</v>
      </c>
      <c r="X105" s="10">
        <f t="shared" ref="X105:X120" si="21">T105+28</f>
        <v>44580</v>
      </c>
      <c r="Y105" s="6"/>
      <c r="Z105" s="10">
        <f t="shared" si="20"/>
        <v>44608</v>
      </c>
      <c r="AA105" s="14" t="s">
        <v>29</v>
      </c>
      <c r="AB105" s="14"/>
      <c r="AC105" s="14"/>
      <c r="AD105" s="14"/>
      <c r="AE105" s="18"/>
    </row>
    <row r="106" spans="1:31" x14ac:dyDescent="0.3">
      <c r="A106" s="5" t="s">
        <v>20</v>
      </c>
      <c r="B106" s="6" t="s">
        <v>223</v>
      </c>
      <c r="C106" s="6" t="s">
        <v>264</v>
      </c>
      <c r="D106" s="5" t="s">
        <v>22</v>
      </c>
      <c r="E106" s="6">
        <v>65</v>
      </c>
      <c r="F106" s="6">
        <v>1.633</v>
      </c>
      <c r="G106" s="6">
        <v>69.7</v>
      </c>
      <c r="H106" s="6">
        <f t="shared" si="19"/>
        <v>26.137281100270787</v>
      </c>
      <c r="I106" s="6"/>
      <c r="J106" s="7"/>
      <c r="K106" s="7"/>
      <c r="L106" s="6"/>
      <c r="M106" s="6" t="s">
        <v>224</v>
      </c>
      <c r="N106" s="10">
        <v>44497</v>
      </c>
      <c r="O106" s="16"/>
      <c r="P106" s="16"/>
      <c r="Q106" s="6" t="s">
        <v>28</v>
      </c>
      <c r="R106" s="10">
        <f t="shared" si="18"/>
        <v>44525</v>
      </c>
      <c r="S106" s="6"/>
      <c r="T106" s="10">
        <f>R106+28</f>
        <v>44553</v>
      </c>
      <c r="U106" s="6"/>
      <c r="V106" s="6"/>
      <c r="W106" s="6" t="s">
        <v>25</v>
      </c>
      <c r="X106" s="10">
        <f t="shared" si="21"/>
        <v>44581</v>
      </c>
      <c r="Y106" s="6"/>
      <c r="Z106" s="10">
        <f t="shared" si="20"/>
        <v>44609</v>
      </c>
      <c r="AA106" s="14" t="s">
        <v>29</v>
      </c>
      <c r="AB106" s="14"/>
      <c r="AC106" s="14"/>
      <c r="AD106" s="14"/>
      <c r="AE106" s="18"/>
    </row>
    <row r="107" spans="1:31" x14ac:dyDescent="0.3">
      <c r="A107" s="5" t="s">
        <v>20</v>
      </c>
      <c r="B107" s="6" t="s">
        <v>225</v>
      </c>
      <c r="C107" s="6" t="s">
        <v>265</v>
      </c>
      <c r="D107" s="5" t="s">
        <v>22</v>
      </c>
      <c r="E107" s="6">
        <v>55</v>
      </c>
      <c r="F107" s="6">
        <v>1.6679999999999999</v>
      </c>
      <c r="G107" s="43">
        <v>73</v>
      </c>
      <c r="H107" s="6">
        <f t="shared" si="19"/>
        <v>26.238002403832333</v>
      </c>
      <c r="I107" s="43">
        <v>78.5</v>
      </c>
      <c r="J107" s="7">
        <f t="shared" si="11"/>
        <v>28.214838201381344</v>
      </c>
      <c r="K107" s="7">
        <f t="shared" si="12"/>
        <v>1.9768357975490112</v>
      </c>
      <c r="L107" s="6"/>
      <c r="M107" s="6" t="s">
        <v>226</v>
      </c>
      <c r="N107" s="10">
        <v>44515</v>
      </c>
      <c r="O107" s="16"/>
      <c r="P107" s="16"/>
      <c r="Q107" s="6" t="s">
        <v>25</v>
      </c>
      <c r="R107" s="10">
        <f t="shared" si="18"/>
        <v>44543</v>
      </c>
      <c r="S107" s="6"/>
      <c r="T107" s="10">
        <f>R107+28</f>
        <v>44571</v>
      </c>
      <c r="U107" s="6"/>
      <c r="V107" s="6"/>
      <c r="W107" s="6" t="s">
        <v>28</v>
      </c>
      <c r="X107" s="10">
        <f t="shared" si="21"/>
        <v>44599</v>
      </c>
      <c r="Y107" s="6"/>
      <c r="Z107" s="10">
        <f t="shared" si="20"/>
        <v>44627</v>
      </c>
      <c r="AA107" s="14" t="s">
        <v>29</v>
      </c>
      <c r="AB107" s="14"/>
      <c r="AC107" s="14"/>
      <c r="AD107" s="14"/>
      <c r="AE107" s="18"/>
    </row>
    <row r="108" spans="1:31" x14ac:dyDescent="0.3">
      <c r="A108" s="5" t="s">
        <v>20</v>
      </c>
      <c r="B108" s="6" t="s">
        <v>227</v>
      </c>
      <c r="C108" s="6" t="s">
        <v>266</v>
      </c>
      <c r="D108" s="5" t="s">
        <v>38</v>
      </c>
      <c r="E108" s="6">
        <v>28</v>
      </c>
      <c r="F108" s="6">
        <v>1.83</v>
      </c>
      <c r="G108" s="6">
        <v>68.599999999999994</v>
      </c>
      <c r="H108" s="6">
        <f t="shared" si="19"/>
        <v>20.484338140882077</v>
      </c>
      <c r="I108" s="6">
        <v>69.900000000000006</v>
      </c>
      <c r="J108" s="7">
        <f t="shared" si="11"/>
        <v>20.872525306817163</v>
      </c>
      <c r="K108" s="7">
        <f t="shared" si="12"/>
        <v>0.3881871659350864</v>
      </c>
      <c r="L108" s="6"/>
      <c r="M108" s="6" t="s">
        <v>228</v>
      </c>
      <c r="N108" s="10">
        <v>44523</v>
      </c>
      <c r="O108" s="16"/>
      <c r="P108" s="16"/>
      <c r="Q108" s="6" t="s">
        <v>25</v>
      </c>
      <c r="R108" s="10">
        <f t="shared" si="18"/>
        <v>44551</v>
      </c>
      <c r="S108" s="6"/>
      <c r="T108" s="15">
        <v>44575</v>
      </c>
      <c r="U108" s="6"/>
      <c r="V108" s="6"/>
      <c r="W108" s="6" t="s">
        <v>28</v>
      </c>
      <c r="X108" s="10">
        <f t="shared" si="21"/>
        <v>44603</v>
      </c>
      <c r="Y108" s="6"/>
      <c r="Z108" s="10">
        <f t="shared" si="20"/>
        <v>44631</v>
      </c>
      <c r="AA108" s="14" t="s">
        <v>29</v>
      </c>
      <c r="AB108" s="14"/>
      <c r="AC108" s="14"/>
      <c r="AD108" s="14"/>
      <c r="AE108" s="6"/>
    </row>
    <row r="109" spans="1:31" x14ac:dyDescent="0.3">
      <c r="A109" s="22" t="s">
        <v>78</v>
      </c>
      <c r="B109" s="23" t="s">
        <v>229</v>
      </c>
      <c r="C109" s="23" t="s">
        <v>267</v>
      </c>
      <c r="D109" s="22" t="s">
        <v>22</v>
      </c>
      <c r="E109" s="23">
        <v>60</v>
      </c>
      <c r="F109" s="23">
        <v>1.6970000000000001</v>
      </c>
      <c r="G109" s="23">
        <v>74.3</v>
      </c>
      <c r="H109" s="23">
        <f t="shared" si="19"/>
        <v>25.800322174144185</v>
      </c>
      <c r="I109" s="23"/>
      <c r="J109" s="24"/>
      <c r="K109" s="24"/>
      <c r="L109" s="23"/>
      <c r="M109" s="23" t="s">
        <v>230</v>
      </c>
      <c r="N109" s="25">
        <v>44517</v>
      </c>
      <c r="O109" s="26"/>
      <c r="P109" s="26"/>
      <c r="Q109" s="23" t="s">
        <v>28</v>
      </c>
      <c r="R109" s="25">
        <f t="shared" si="18"/>
        <v>44545</v>
      </c>
      <c r="S109" s="23"/>
      <c r="T109" s="25">
        <f t="shared" ref="T109:T120" si="22">R109+28</f>
        <v>44573</v>
      </c>
      <c r="U109" s="23"/>
      <c r="V109" s="23"/>
      <c r="W109" s="23" t="s">
        <v>25</v>
      </c>
      <c r="X109" s="25">
        <f t="shared" si="21"/>
        <v>44601</v>
      </c>
      <c r="Y109" s="23"/>
      <c r="Z109" s="25">
        <f t="shared" si="20"/>
        <v>44629</v>
      </c>
      <c r="AA109" s="27"/>
      <c r="AB109" s="27"/>
      <c r="AC109" s="27"/>
      <c r="AD109" s="27"/>
      <c r="AE109" s="27"/>
    </row>
    <row r="110" spans="1:31" x14ac:dyDescent="0.3">
      <c r="A110" s="5" t="s">
        <v>20</v>
      </c>
      <c r="B110" s="6" t="s">
        <v>231</v>
      </c>
      <c r="C110" s="6" t="s">
        <v>268</v>
      </c>
      <c r="D110" s="5" t="s">
        <v>38</v>
      </c>
      <c r="E110" s="6">
        <v>21</v>
      </c>
      <c r="F110" s="6">
        <v>1.798</v>
      </c>
      <c r="G110" s="6">
        <v>69.3</v>
      </c>
      <c r="H110" s="6">
        <f t="shared" si="19"/>
        <v>21.43649908871679</v>
      </c>
      <c r="I110" s="6">
        <v>70.099999999999994</v>
      </c>
      <c r="J110" s="7">
        <f t="shared" si="11"/>
        <v>21.683962281660129</v>
      </c>
      <c r="K110" s="7">
        <f t="shared" si="12"/>
        <v>0.24746319294333929</v>
      </c>
      <c r="L110" s="6"/>
      <c r="M110" s="6" t="s">
        <v>232</v>
      </c>
      <c r="N110" s="10">
        <v>44515</v>
      </c>
      <c r="O110" s="16"/>
      <c r="P110" s="16"/>
      <c r="Q110" s="6" t="s">
        <v>25</v>
      </c>
      <c r="R110" s="10">
        <f t="shared" si="18"/>
        <v>44543</v>
      </c>
      <c r="S110" s="6"/>
      <c r="T110" s="10">
        <f t="shared" si="22"/>
        <v>44571</v>
      </c>
      <c r="U110" s="6"/>
      <c r="V110" s="6"/>
      <c r="W110" s="6" t="s">
        <v>28</v>
      </c>
      <c r="X110" s="10">
        <f t="shared" si="21"/>
        <v>44599</v>
      </c>
      <c r="Y110" s="6"/>
      <c r="Z110" s="10">
        <f t="shared" si="20"/>
        <v>44627</v>
      </c>
      <c r="AA110" s="14" t="s">
        <v>29</v>
      </c>
      <c r="AB110" s="14"/>
      <c r="AC110" s="14"/>
      <c r="AD110" s="14"/>
      <c r="AE110" s="18"/>
    </row>
    <row r="111" spans="1:31" x14ac:dyDescent="0.3">
      <c r="A111" s="5" t="s">
        <v>20</v>
      </c>
      <c r="B111" s="6" t="s">
        <v>233</v>
      </c>
      <c r="C111" s="6" t="s">
        <v>269</v>
      </c>
      <c r="D111" s="5" t="s">
        <v>22</v>
      </c>
      <c r="E111" s="6">
        <v>52</v>
      </c>
      <c r="F111" s="6">
        <v>1.677</v>
      </c>
      <c r="G111" s="6">
        <v>68.599999999999994</v>
      </c>
      <c r="H111" s="6">
        <f t="shared" si="19"/>
        <v>24.392594180837303</v>
      </c>
      <c r="I111" s="6"/>
      <c r="J111" s="7"/>
      <c r="K111" s="7"/>
      <c r="L111" s="6"/>
      <c r="M111" s="11" t="s">
        <v>234</v>
      </c>
      <c r="N111" s="10">
        <v>44517</v>
      </c>
      <c r="O111" s="16"/>
      <c r="P111" s="16"/>
      <c r="Q111" s="6" t="s">
        <v>28</v>
      </c>
      <c r="R111" s="10">
        <f t="shared" si="18"/>
        <v>44545</v>
      </c>
      <c r="S111" s="6"/>
      <c r="T111" s="10">
        <f t="shared" si="22"/>
        <v>44573</v>
      </c>
      <c r="U111" s="6"/>
      <c r="V111" s="6"/>
      <c r="W111" s="6" t="s">
        <v>25</v>
      </c>
      <c r="X111" s="10">
        <f t="shared" si="21"/>
        <v>44601</v>
      </c>
      <c r="Y111" s="6"/>
      <c r="Z111" s="10">
        <f t="shared" si="20"/>
        <v>44629</v>
      </c>
      <c r="AA111" s="14" t="s">
        <v>29</v>
      </c>
      <c r="AB111" s="14"/>
      <c r="AC111" s="14"/>
      <c r="AD111" s="14"/>
      <c r="AE111" s="18"/>
    </row>
    <row r="112" spans="1:31" x14ac:dyDescent="0.3">
      <c r="A112" s="22" t="s">
        <v>78</v>
      </c>
      <c r="B112" s="23" t="s">
        <v>235</v>
      </c>
      <c r="C112" s="23" t="s">
        <v>270</v>
      </c>
      <c r="D112" s="22" t="s">
        <v>38</v>
      </c>
      <c r="E112" s="23">
        <v>27</v>
      </c>
      <c r="F112" s="23">
        <v>1.8919999999999999</v>
      </c>
      <c r="G112" s="23">
        <v>80.3</v>
      </c>
      <c r="H112" s="23">
        <f t="shared" si="19"/>
        <v>22.432272973105857</v>
      </c>
      <c r="I112" s="23"/>
      <c r="J112" s="24"/>
      <c r="K112" s="24"/>
      <c r="L112" s="23"/>
      <c r="M112" s="28" t="s">
        <v>236</v>
      </c>
      <c r="N112" s="25">
        <v>44516</v>
      </c>
      <c r="O112" s="26"/>
      <c r="P112" s="26"/>
      <c r="Q112" s="23" t="s">
        <v>28</v>
      </c>
      <c r="R112" s="25">
        <f t="shared" si="18"/>
        <v>44544</v>
      </c>
      <c r="S112" s="23"/>
      <c r="T112" s="25">
        <f t="shared" si="22"/>
        <v>44572</v>
      </c>
      <c r="U112" s="23"/>
      <c r="V112" s="23"/>
      <c r="W112" s="23" t="s">
        <v>25</v>
      </c>
      <c r="X112" s="25">
        <f t="shared" si="21"/>
        <v>44600</v>
      </c>
      <c r="Y112" s="23"/>
      <c r="Z112" s="25">
        <f t="shared" si="20"/>
        <v>44628</v>
      </c>
      <c r="AA112" s="23"/>
      <c r="AB112" s="23"/>
      <c r="AC112" s="23"/>
      <c r="AD112" s="23"/>
      <c r="AE112" s="23"/>
    </row>
    <row r="113" spans="1:31" x14ac:dyDescent="0.3">
      <c r="A113" s="5" t="s">
        <v>20</v>
      </c>
      <c r="B113" s="6" t="s">
        <v>237</v>
      </c>
      <c r="C113" s="6" t="s">
        <v>271</v>
      </c>
      <c r="D113" s="5" t="s">
        <v>22</v>
      </c>
      <c r="E113" s="6">
        <v>25</v>
      </c>
      <c r="F113" s="6">
        <v>1.5760000000000001</v>
      </c>
      <c r="G113" s="6">
        <v>55.3</v>
      </c>
      <c r="H113" s="6">
        <f t="shared" si="19"/>
        <v>22.264487618851295</v>
      </c>
      <c r="I113" s="6">
        <v>57.3</v>
      </c>
      <c r="J113" s="7">
        <f t="shared" si="11"/>
        <v>23.069713210853148</v>
      </c>
      <c r="K113" s="7">
        <f t="shared" si="12"/>
        <v>0.80522559200185384</v>
      </c>
      <c r="L113" s="6"/>
      <c r="M113" s="6" t="s">
        <v>238</v>
      </c>
      <c r="N113" s="10">
        <v>44550</v>
      </c>
      <c r="O113" s="16"/>
      <c r="P113" s="16"/>
      <c r="Q113" s="6" t="s">
        <v>28</v>
      </c>
      <c r="R113" s="10">
        <f t="shared" si="18"/>
        <v>44578</v>
      </c>
      <c r="S113" s="6"/>
      <c r="T113" s="10">
        <f t="shared" si="22"/>
        <v>44606</v>
      </c>
      <c r="U113" s="6"/>
      <c r="V113" s="6"/>
      <c r="W113" s="6" t="s">
        <v>25</v>
      </c>
      <c r="X113" s="10">
        <f t="shared" si="21"/>
        <v>44634</v>
      </c>
      <c r="Y113" s="6"/>
      <c r="Z113" s="10">
        <f t="shared" si="20"/>
        <v>44662</v>
      </c>
      <c r="AA113" s="14" t="s">
        <v>29</v>
      </c>
      <c r="AB113" s="14"/>
      <c r="AC113" s="14"/>
      <c r="AD113" s="14"/>
      <c r="AE113" s="18"/>
    </row>
    <row r="114" spans="1:31" x14ac:dyDescent="0.3">
      <c r="A114" s="5" t="s">
        <v>20</v>
      </c>
      <c r="B114" s="6" t="s">
        <v>239</v>
      </c>
      <c r="C114" s="6" t="s">
        <v>272</v>
      </c>
      <c r="D114" s="5" t="s">
        <v>38</v>
      </c>
      <c r="E114" s="6">
        <v>41</v>
      </c>
      <c r="F114" s="6"/>
      <c r="G114" s="6"/>
      <c r="H114" s="6" t="e">
        <f t="shared" si="19"/>
        <v>#DIV/0!</v>
      </c>
      <c r="I114" s="6">
        <v>75.8</v>
      </c>
      <c r="J114" s="7" t="e">
        <f t="shared" si="11"/>
        <v>#DIV/0!</v>
      </c>
      <c r="K114" s="7" t="e">
        <f t="shared" si="12"/>
        <v>#DIV/0!</v>
      </c>
      <c r="L114" s="6"/>
      <c r="M114" s="6" t="s">
        <v>240</v>
      </c>
      <c r="N114" s="10">
        <v>44547</v>
      </c>
      <c r="O114" s="16"/>
      <c r="P114" s="16"/>
      <c r="Q114" s="6" t="s">
        <v>28</v>
      </c>
      <c r="R114" s="10">
        <f t="shared" si="18"/>
        <v>44575</v>
      </c>
      <c r="S114" s="6"/>
      <c r="T114" s="10">
        <f t="shared" si="22"/>
        <v>44603</v>
      </c>
      <c r="U114" s="6"/>
      <c r="V114" s="6"/>
      <c r="W114" s="6" t="s">
        <v>25</v>
      </c>
      <c r="X114" s="15">
        <f>T114+42</f>
        <v>44645</v>
      </c>
      <c r="Y114" s="6"/>
      <c r="Z114" s="10">
        <f t="shared" si="20"/>
        <v>44673</v>
      </c>
      <c r="AA114" s="14" t="s">
        <v>29</v>
      </c>
      <c r="AB114" s="14"/>
      <c r="AC114" s="14"/>
      <c r="AD114" s="14"/>
      <c r="AE114" s="18"/>
    </row>
    <row r="115" spans="1:31" x14ac:dyDescent="0.3">
      <c r="A115" s="5" t="s">
        <v>20</v>
      </c>
      <c r="B115" s="6" t="s">
        <v>241</v>
      </c>
      <c r="C115" s="6" t="s">
        <v>273</v>
      </c>
      <c r="D115" s="5" t="s">
        <v>38</v>
      </c>
      <c r="E115" s="6">
        <v>35</v>
      </c>
      <c r="F115" s="6">
        <v>1.7649999999999999</v>
      </c>
      <c r="G115" s="6">
        <v>74.2</v>
      </c>
      <c r="H115" s="6">
        <f t="shared" si="19"/>
        <v>23.818504281392197</v>
      </c>
      <c r="I115" s="6">
        <v>74.2</v>
      </c>
      <c r="J115" s="7">
        <f t="shared" si="11"/>
        <v>23.818504281392197</v>
      </c>
      <c r="K115" s="7">
        <f t="shared" si="12"/>
        <v>0</v>
      </c>
      <c r="L115" s="6"/>
      <c r="M115" s="6" t="s">
        <v>242</v>
      </c>
      <c r="N115" s="10">
        <v>44545</v>
      </c>
      <c r="O115" s="16"/>
      <c r="P115" s="16"/>
      <c r="Q115" s="6" t="s">
        <v>25</v>
      </c>
      <c r="R115" s="10">
        <f t="shared" si="18"/>
        <v>44573</v>
      </c>
      <c r="S115" s="6"/>
      <c r="T115" s="10">
        <f t="shared" si="22"/>
        <v>44601</v>
      </c>
      <c r="U115" s="6"/>
      <c r="V115" s="6"/>
      <c r="W115" s="6" t="s">
        <v>28</v>
      </c>
      <c r="X115" s="10">
        <f t="shared" si="21"/>
        <v>44629</v>
      </c>
      <c r="Y115" s="6"/>
      <c r="Z115" s="10">
        <f t="shared" si="20"/>
        <v>44657</v>
      </c>
      <c r="AA115" s="14" t="s">
        <v>29</v>
      </c>
      <c r="AB115" s="14"/>
      <c r="AC115" s="14"/>
      <c r="AD115" s="14"/>
      <c r="AE115" s="18"/>
    </row>
    <row r="116" spans="1:31" x14ac:dyDescent="0.3">
      <c r="A116" s="22" t="s">
        <v>78</v>
      </c>
      <c r="B116" s="23" t="s">
        <v>243</v>
      </c>
      <c r="C116" s="23" t="s">
        <v>274</v>
      </c>
      <c r="D116" s="22" t="s">
        <v>38</v>
      </c>
      <c r="E116" s="23">
        <v>56</v>
      </c>
      <c r="F116" s="23">
        <v>1.65</v>
      </c>
      <c r="G116" s="29">
        <v>72.5</v>
      </c>
      <c r="H116" s="23">
        <f t="shared" si="19"/>
        <v>26.629935720844816</v>
      </c>
      <c r="I116" s="23"/>
      <c r="J116" s="24"/>
      <c r="K116" s="24"/>
      <c r="L116" s="23"/>
      <c r="M116" s="28" t="s">
        <v>244</v>
      </c>
      <c r="N116" s="25">
        <v>44551</v>
      </c>
      <c r="O116" s="26"/>
      <c r="P116" s="26"/>
      <c r="Q116" s="23" t="s">
        <v>28</v>
      </c>
      <c r="R116" s="25">
        <f t="shared" si="18"/>
        <v>44579</v>
      </c>
      <c r="S116" s="23"/>
      <c r="T116" s="25">
        <f t="shared" si="22"/>
        <v>44607</v>
      </c>
      <c r="U116" s="23"/>
      <c r="V116" s="23"/>
      <c r="W116" s="23" t="s">
        <v>25</v>
      </c>
      <c r="X116" s="25">
        <f t="shared" si="21"/>
        <v>44635</v>
      </c>
      <c r="Y116" s="23"/>
      <c r="Z116" s="25">
        <f t="shared" si="20"/>
        <v>44663</v>
      </c>
      <c r="AA116" s="27"/>
      <c r="AB116" s="27"/>
      <c r="AC116" s="27"/>
      <c r="AD116" s="27"/>
      <c r="AE116" s="27"/>
    </row>
    <row r="117" spans="1:31" x14ac:dyDescent="0.3">
      <c r="A117" s="5" t="s">
        <v>20</v>
      </c>
      <c r="B117" s="6" t="s">
        <v>245</v>
      </c>
      <c r="C117" s="6" t="s">
        <v>275</v>
      </c>
      <c r="D117" s="5" t="s">
        <v>38</v>
      </c>
      <c r="E117" s="6">
        <v>32</v>
      </c>
      <c r="F117" s="6">
        <v>1.855</v>
      </c>
      <c r="G117" s="6">
        <v>72</v>
      </c>
      <c r="H117" s="6">
        <f t="shared" si="19"/>
        <v>20.923997936661316</v>
      </c>
      <c r="I117" s="6">
        <v>74.099999999999994</v>
      </c>
      <c r="J117" s="7">
        <f t="shared" si="11"/>
        <v>21.534281209813937</v>
      </c>
      <c r="K117" s="7">
        <f t="shared" si="12"/>
        <v>0.61028327315262132</v>
      </c>
      <c r="L117" s="6"/>
      <c r="M117" s="6" t="s">
        <v>246</v>
      </c>
      <c r="N117" s="10">
        <v>44547</v>
      </c>
      <c r="O117" s="16"/>
      <c r="P117" s="16"/>
      <c r="Q117" s="6" t="s">
        <v>28</v>
      </c>
      <c r="R117" s="10">
        <f t="shared" si="18"/>
        <v>44575</v>
      </c>
      <c r="S117" s="6"/>
      <c r="T117" s="10">
        <f t="shared" si="22"/>
        <v>44603</v>
      </c>
      <c r="U117" s="6"/>
      <c r="V117" s="6"/>
      <c r="W117" s="6" t="s">
        <v>25</v>
      </c>
      <c r="X117" s="10">
        <f t="shared" si="21"/>
        <v>44631</v>
      </c>
      <c r="Y117" s="6"/>
      <c r="Z117" s="10">
        <f t="shared" si="20"/>
        <v>44659</v>
      </c>
      <c r="AA117" s="6" t="s">
        <v>29</v>
      </c>
      <c r="AB117" s="6"/>
      <c r="AC117" s="14"/>
      <c r="AD117" s="14"/>
      <c r="AE117" s="18"/>
    </row>
    <row r="118" spans="1:31" x14ac:dyDescent="0.3">
      <c r="A118" s="5" t="s">
        <v>20</v>
      </c>
      <c r="B118" s="6" t="s">
        <v>247</v>
      </c>
      <c r="C118" s="6" t="s">
        <v>276</v>
      </c>
      <c r="D118" s="5" t="s">
        <v>38</v>
      </c>
      <c r="E118" s="6">
        <v>53</v>
      </c>
      <c r="F118" s="6">
        <v>1.8120000000000001</v>
      </c>
      <c r="G118" s="6">
        <v>72.599999999999994</v>
      </c>
      <c r="H118" s="6">
        <f t="shared" si="19"/>
        <v>22.11160329225326</v>
      </c>
      <c r="I118" s="6">
        <v>73.400000000000006</v>
      </c>
      <c r="J118" s="7">
        <f t="shared" si="11"/>
        <v>22.355257323021895</v>
      </c>
      <c r="K118" s="7">
        <f t="shared" si="12"/>
        <v>0.24365403076863501</v>
      </c>
      <c r="L118" s="6"/>
      <c r="M118" s="6" t="s">
        <v>248</v>
      </c>
      <c r="N118" s="10">
        <v>44552</v>
      </c>
      <c r="O118" s="16"/>
      <c r="P118" s="16"/>
      <c r="Q118" s="6" t="s">
        <v>28</v>
      </c>
      <c r="R118" s="10">
        <f t="shared" si="18"/>
        <v>44580</v>
      </c>
      <c r="S118" s="6"/>
      <c r="T118" s="10">
        <f t="shared" si="22"/>
        <v>44608</v>
      </c>
      <c r="U118" s="6"/>
      <c r="V118" s="6"/>
      <c r="W118" s="6" t="s">
        <v>25</v>
      </c>
      <c r="X118" s="10">
        <f t="shared" si="21"/>
        <v>44636</v>
      </c>
      <c r="Y118" s="6"/>
      <c r="Z118" s="10">
        <f t="shared" si="20"/>
        <v>44664</v>
      </c>
      <c r="AA118" s="6" t="s">
        <v>29</v>
      </c>
      <c r="AB118" s="6"/>
      <c r="AC118" s="14"/>
      <c r="AD118" s="14"/>
      <c r="AE118" s="18"/>
    </row>
    <row r="119" spans="1:31" x14ac:dyDescent="0.3">
      <c r="A119" s="5" t="s">
        <v>20</v>
      </c>
      <c r="B119" s="6" t="s">
        <v>249</v>
      </c>
      <c r="C119" s="6" t="s">
        <v>277</v>
      </c>
      <c r="D119" s="5" t="s">
        <v>38</v>
      </c>
      <c r="E119" s="6">
        <v>60</v>
      </c>
      <c r="F119" s="6">
        <v>1.748</v>
      </c>
      <c r="G119" s="6">
        <v>78.5</v>
      </c>
      <c r="H119" s="6">
        <f t="shared" si="19"/>
        <v>25.69134257392561</v>
      </c>
      <c r="I119" s="6">
        <v>77.900000000000006</v>
      </c>
      <c r="J119" s="7">
        <f t="shared" si="11"/>
        <v>25.494975624315991</v>
      </c>
      <c r="K119" s="7">
        <f t="shared" si="12"/>
        <v>-0.19636694960961876</v>
      </c>
      <c r="L119" s="6"/>
      <c r="M119" s="6"/>
      <c r="N119" s="10">
        <v>44560</v>
      </c>
      <c r="O119" s="16"/>
      <c r="P119" s="16"/>
      <c r="Q119" s="6" t="s">
        <v>28</v>
      </c>
      <c r="R119" s="10">
        <f t="shared" si="18"/>
        <v>44588</v>
      </c>
      <c r="S119" s="6"/>
      <c r="T119" s="10">
        <f t="shared" si="22"/>
        <v>44616</v>
      </c>
      <c r="U119" s="6"/>
      <c r="V119" s="6"/>
      <c r="W119" s="6" t="s">
        <v>25</v>
      </c>
      <c r="X119" s="10">
        <f t="shared" si="21"/>
        <v>44644</v>
      </c>
      <c r="Y119" s="6"/>
      <c r="Z119" s="10">
        <f t="shared" si="20"/>
        <v>44672</v>
      </c>
      <c r="AA119" s="14" t="s">
        <v>29</v>
      </c>
      <c r="AB119" s="14"/>
      <c r="AC119" s="18"/>
      <c r="AD119" s="18"/>
      <c r="AE119" s="18"/>
    </row>
    <row r="120" spans="1:31" x14ac:dyDescent="0.3">
      <c r="A120" s="5" t="s">
        <v>20</v>
      </c>
      <c r="B120" s="6" t="s">
        <v>250</v>
      </c>
      <c r="C120" s="6" t="s">
        <v>278</v>
      </c>
      <c r="D120" s="5" t="s">
        <v>38</v>
      </c>
      <c r="E120" s="6">
        <v>20</v>
      </c>
      <c r="F120" s="6">
        <v>1.7689999999999999</v>
      </c>
      <c r="G120" s="43">
        <v>60.4</v>
      </c>
      <c r="H120" s="6">
        <f t="shared" si="19"/>
        <v>19.301064977802177</v>
      </c>
      <c r="I120" s="43">
        <v>64.2</v>
      </c>
      <c r="J120" s="7">
        <f t="shared" si="11"/>
        <v>20.515370390312913</v>
      </c>
      <c r="K120" s="7">
        <f t="shared" si="12"/>
        <v>1.2143054125107362</v>
      </c>
      <c r="L120" s="6"/>
      <c r="M120" s="6"/>
      <c r="N120" s="10">
        <v>44553</v>
      </c>
      <c r="O120" s="16"/>
      <c r="P120" s="16"/>
      <c r="Q120" s="6" t="s">
        <v>28</v>
      </c>
      <c r="R120" s="10">
        <f t="shared" si="18"/>
        <v>44581</v>
      </c>
      <c r="S120" s="6"/>
      <c r="T120" s="10">
        <f t="shared" si="22"/>
        <v>44609</v>
      </c>
      <c r="U120" s="6"/>
      <c r="V120" s="6"/>
      <c r="W120" s="6" t="s">
        <v>25</v>
      </c>
      <c r="X120" s="10">
        <f t="shared" si="21"/>
        <v>44637</v>
      </c>
      <c r="Y120" s="6"/>
      <c r="Z120" s="10">
        <f t="shared" si="20"/>
        <v>44665</v>
      </c>
      <c r="AA120" s="6" t="s">
        <v>29</v>
      </c>
      <c r="AB120" s="6"/>
      <c r="AC120" s="14"/>
      <c r="AD120" s="14"/>
      <c r="AE120" s="18"/>
    </row>
    <row r="121" spans="1:31" x14ac:dyDescent="0.3">
      <c r="A121" s="2" t="s">
        <v>2</v>
      </c>
      <c r="B121" s="37" t="s">
        <v>251</v>
      </c>
      <c r="C121" s="37" t="s">
        <v>279</v>
      </c>
      <c r="D121" s="2" t="s">
        <v>4</v>
      </c>
      <c r="W121" s="1" t="s">
        <v>28</v>
      </c>
    </row>
    <row r="123" spans="1:31" x14ac:dyDescent="0.3">
      <c r="A123" s="39" t="s">
        <v>252</v>
      </c>
      <c r="D123" s="1" t="s">
        <v>22</v>
      </c>
      <c r="G123" s="43" t="s">
        <v>257</v>
      </c>
      <c r="H123" s="43"/>
      <c r="I123" s="43"/>
      <c r="J123" s="43"/>
      <c r="K123" s="43"/>
    </row>
    <row r="124" spans="1:31" x14ac:dyDescent="0.3">
      <c r="A124" s="40" t="s">
        <v>13</v>
      </c>
      <c r="D124" s="1" t="s">
        <v>38</v>
      </c>
      <c r="G124" s="41" t="s">
        <v>258</v>
      </c>
      <c r="H124" s="41"/>
      <c r="I124" s="41"/>
      <c r="J124" s="41"/>
      <c r="K124" s="41"/>
    </row>
    <row r="125" spans="1:31" x14ac:dyDescent="0.3">
      <c r="A125" s="39" t="s">
        <v>253</v>
      </c>
      <c r="D125" s="1" t="s">
        <v>254</v>
      </c>
    </row>
    <row r="126" spans="1:31" x14ac:dyDescent="0.3">
      <c r="A126" s="40" t="s">
        <v>16</v>
      </c>
    </row>
    <row r="127" spans="1:31" x14ac:dyDescent="0.3">
      <c r="A127" s="6" t="s">
        <v>20</v>
      </c>
    </row>
    <row r="128" spans="1:31" x14ac:dyDescent="0.3">
      <c r="A128" s="1" t="s">
        <v>78</v>
      </c>
    </row>
  </sheetData>
  <dataValidations count="2">
    <dataValidation type="list" allowBlank="1" showInputMessage="1" showErrorMessage="1" sqref="D1:D121">
      <formula1>#REF!</formula1>
    </dataValidation>
    <dataValidation type="list" allowBlank="1" sqref="A1:A121">
      <formula1>$F$123:$F$128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Probandeninformationen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Kerstin Thriene</dc:creator>
  <cp:lastModifiedBy>Dr. Virginie Cecile Diane Stanislas</cp:lastModifiedBy>
  <dcterms:created xsi:type="dcterms:W3CDTF">2021-11-18T09:48:18Z</dcterms:created>
  <dcterms:modified xsi:type="dcterms:W3CDTF">2025-05-12T16:30:23Z</dcterms:modified>
</cp:coreProperties>
</file>