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.yadavvelavali\Desktop\Project Details\PIR Project\Master_Data\"/>
    </mc:Choice>
  </mc:AlternateContent>
  <xr:revisionPtr revIDLastSave="0" documentId="13_ncr:1_{105C6589-DFE3-4184-82C1-6BC54540AA72}" xr6:coauthVersionLast="47" xr6:coauthVersionMax="47" xr10:uidLastSave="{00000000-0000-0000-0000-000000000000}"/>
  <bookViews>
    <workbookView xWindow="-110" yWindow="-110" windowWidth="19420" windowHeight="10420" xr2:uid="{6C041B96-2F66-49C6-A5F3-29272A0BC4E1}"/>
  </bookViews>
  <sheets>
    <sheet name="MasterUSD" sheetId="1" r:id="rId1"/>
    <sheet name="Sheet1" sheetId="2" r:id="rId2"/>
  </sheets>
  <externalReferences>
    <externalReference r:id="rId3"/>
  </externalReferences>
  <definedNames>
    <definedName name="_xlnm._FilterDatabase" localSheetId="0" hidden="1">MasterUSD!$A$1:$EB$1</definedName>
    <definedName name="Range_4">'[1]Picklists values'!$B$2:$B$3</definedName>
    <definedName name="Range_8">'[1]Picklists values'!$E$2:$E$4</definedName>
    <definedName name="x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2" i="1" l="1"/>
  <c r="AO2" i="1"/>
  <c r="AR2" i="1"/>
  <c r="AS2" i="1"/>
  <c r="AW2" i="1"/>
  <c r="AX2" i="1" s="1"/>
  <c r="DS2" i="1" s="1"/>
  <c r="AY2" i="1"/>
  <c r="BB2" i="1"/>
  <c r="BC2" i="1" s="1"/>
  <c r="BF2" i="1"/>
  <c r="BK2" i="1"/>
  <c r="BO2" i="1"/>
  <c r="BS2" i="1"/>
  <c r="BW2" i="1"/>
  <c r="CA2" i="1"/>
  <c r="CE2" i="1"/>
  <c r="CI2" i="1"/>
  <c r="CM2" i="1"/>
  <c r="CQ2" i="1"/>
  <c r="CU2" i="1"/>
  <c r="CY2" i="1"/>
  <c r="DC2" i="1"/>
  <c r="DG2" i="1"/>
  <c r="DK2" i="1"/>
  <c r="DO2" i="1"/>
  <c r="AN3" i="1"/>
  <c r="AO3" i="1"/>
  <c r="AR3" i="1"/>
  <c r="AS3" i="1"/>
  <c r="AW3" i="1"/>
  <c r="AX3" i="1" s="1"/>
  <c r="DS3" i="1" s="1"/>
  <c r="AY3" i="1"/>
  <c r="BB3" i="1"/>
  <c r="BC3" i="1" s="1"/>
  <c r="BE3" i="1"/>
  <c r="BF3" i="1" s="1"/>
  <c r="BK3" i="1"/>
  <c r="BO3" i="1"/>
  <c r="BS3" i="1"/>
  <c r="BW3" i="1"/>
  <c r="CA3" i="1"/>
  <c r="CE3" i="1"/>
  <c r="CI3" i="1"/>
  <c r="CM3" i="1"/>
  <c r="CQ3" i="1"/>
  <c r="CU3" i="1"/>
  <c r="CY3" i="1"/>
  <c r="DC3" i="1"/>
  <c r="DG3" i="1"/>
  <c r="DK3" i="1"/>
  <c r="DO3" i="1"/>
  <c r="AN4" i="1"/>
  <c r="AO4" i="1"/>
  <c r="AR4" i="1"/>
  <c r="AS4" i="1"/>
  <c r="AW4" i="1"/>
  <c r="AX4" i="1" s="1"/>
  <c r="DS4" i="1" s="1"/>
  <c r="AY4" i="1"/>
  <c r="BB4" i="1"/>
  <c r="BC4" i="1" s="1"/>
  <c r="BE4" i="1"/>
  <c r="BF4" i="1" s="1"/>
  <c r="BK4" i="1"/>
  <c r="BO4" i="1"/>
  <c r="BS4" i="1"/>
  <c r="BW4" i="1"/>
  <c r="CA4" i="1"/>
  <c r="CE4" i="1"/>
  <c r="CI4" i="1"/>
  <c r="CM4" i="1"/>
  <c r="CQ4" i="1"/>
  <c r="CU4" i="1"/>
  <c r="CY4" i="1"/>
  <c r="DC4" i="1"/>
  <c r="DG4" i="1"/>
  <c r="DK4" i="1"/>
  <c r="DO4" i="1"/>
  <c r="AN5" i="1"/>
  <c r="AO5" i="1"/>
  <c r="AR5" i="1"/>
  <c r="AS5" i="1"/>
  <c r="AW5" i="1"/>
  <c r="AX5" i="1" s="1"/>
  <c r="DS5" i="1" s="1"/>
  <c r="AY5" i="1"/>
  <c r="BB5" i="1"/>
  <c r="BC5" i="1" s="1"/>
  <c r="BE5" i="1"/>
  <c r="BF5" i="1" s="1"/>
  <c r="BK5" i="1"/>
  <c r="BO5" i="1"/>
  <c r="BS5" i="1"/>
  <c r="BW5" i="1"/>
  <c r="CA5" i="1"/>
  <c r="CE5" i="1"/>
  <c r="CI5" i="1"/>
  <c r="CM5" i="1"/>
  <c r="CQ5" i="1"/>
  <c r="CU5" i="1"/>
  <c r="CY5" i="1"/>
  <c r="DC5" i="1"/>
  <c r="DG5" i="1"/>
  <c r="DK5" i="1"/>
  <c r="DO5" i="1"/>
  <c r="AN6" i="1"/>
  <c r="AO6" i="1"/>
  <c r="AR6" i="1"/>
  <c r="AS6" i="1"/>
  <c r="AW6" i="1"/>
  <c r="AX6" i="1" s="1"/>
  <c r="DS6" i="1" s="1"/>
  <c r="AY6" i="1"/>
  <c r="BB6" i="1"/>
  <c r="BC6" i="1" s="1"/>
  <c r="BF6" i="1"/>
  <c r="BK6" i="1"/>
  <c r="BO6" i="1"/>
  <c r="BS6" i="1"/>
  <c r="BW6" i="1"/>
  <c r="CA6" i="1"/>
  <c r="CE6" i="1"/>
  <c r="CI6" i="1"/>
  <c r="CM6" i="1"/>
  <c r="CQ6" i="1"/>
  <c r="CU6" i="1"/>
  <c r="CY6" i="1"/>
  <c r="DC6" i="1"/>
  <c r="DG6" i="1"/>
  <c r="DK6" i="1"/>
  <c r="DO6" i="1"/>
  <c r="AN7" i="1"/>
  <c r="AO7" i="1"/>
  <c r="AR7" i="1"/>
  <c r="AS7" i="1"/>
  <c r="AW7" i="1"/>
  <c r="AX7" i="1" s="1"/>
  <c r="DS7" i="1" s="1"/>
  <c r="AY7" i="1"/>
  <c r="BB7" i="1"/>
  <c r="BC7" i="1" s="1"/>
  <c r="BF7" i="1"/>
  <c r="BK7" i="1"/>
  <c r="BO7" i="1"/>
  <c r="BS7" i="1"/>
  <c r="BW7" i="1"/>
  <c r="CA7" i="1"/>
  <c r="CE7" i="1"/>
  <c r="CI7" i="1"/>
  <c r="CM7" i="1"/>
  <c r="CQ7" i="1"/>
  <c r="CU7" i="1"/>
  <c r="CY7" i="1"/>
  <c r="DC7" i="1"/>
  <c r="DG7" i="1"/>
  <c r="DK7" i="1"/>
  <c r="DO7" i="1"/>
  <c r="AN8" i="1"/>
  <c r="AO8" i="1"/>
  <c r="AR8" i="1"/>
  <c r="AS8" i="1"/>
  <c r="AW8" i="1"/>
  <c r="AX8" i="1" s="1"/>
  <c r="DS8" i="1" s="1"/>
  <c r="AY8" i="1"/>
  <c r="BB8" i="1"/>
  <c r="BC8" i="1" s="1"/>
  <c r="BF8" i="1"/>
  <c r="BK8" i="1"/>
  <c r="BO8" i="1"/>
  <c r="BS8" i="1"/>
  <c r="BW8" i="1"/>
  <c r="CA8" i="1"/>
  <c r="CE8" i="1"/>
  <c r="CI8" i="1"/>
  <c r="CM8" i="1"/>
  <c r="CQ8" i="1"/>
  <c r="CU8" i="1"/>
  <c r="CY8" i="1"/>
  <c r="DC8" i="1"/>
  <c r="DG8" i="1"/>
  <c r="DK8" i="1"/>
  <c r="DO8" i="1"/>
  <c r="AN9" i="1"/>
  <c r="AO9" i="1"/>
  <c r="AR9" i="1"/>
  <c r="AS9" i="1"/>
  <c r="AW9" i="1"/>
  <c r="AX9" i="1" s="1"/>
  <c r="DS9" i="1" s="1"/>
  <c r="AY9" i="1"/>
  <c r="BB9" i="1"/>
  <c r="DQ9" i="1" s="1"/>
  <c r="BF9" i="1"/>
  <c r="BK9" i="1"/>
  <c r="BO9" i="1"/>
  <c r="BS9" i="1"/>
  <c r="BW9" i="1"/>
  <c r="CA9" i="1"/>
  <c r="CE9" i="1"/>
  <c r="CI9" i="1"/>
  <c r="CM9" i="1"/>
  <c r="CQ9" i="1"/>
  <c r="CU9" i="1"/>
  <c r="CY9" i="1"/>
  <c r="DC9" i="1"/>
  <c r="DG9" i="1"/>
  <c r="DK9" i="1"/>
  <c r="DO9" i="1"/>
  <c r="AN10" i="1"/>
  <c r="AO10" i="1"/>
  <c r="AR10" i="1"/>
  <c r="AS10" i="1"/>
  <c r="AW10" i="1"/>
  <c r="AX10" i="1" s="1"/>
  <c r="DS10" i="1" s="1"/>
  <c r="AY10" i="1"/>
  <c r="BB10" i="1"/>
  <c r="BC10" i="1" s="1"/>
  <c r="BF10" i="1"/>
  <c r="BK10" i="1"/>
  <c r="BO10" i="1"/>
  <c r="BS10" i="1"/>
  <c r="BW10" i="1"/>
  <c r="CA10" i="1"/>
  <c r="CE10" i="1"/>
  <c r="CI10" i="1"/>
  <c r="CM10" i="1"/>
  <c r="CQ10" i="1"/>
  <c r="CU10" i="1"/>
  <c r="CY10" i="1"/>
  <c r="DC10" i="1"/>
  <c r="DG10" i="1"/>
  <c r="DK10" i="1"/>
  <c r="DO10" i="1"/>
  <c r="AN11" i="1"/>
  <c r="AO11" i="1"/>
  <c r="AR11" i="1"/>
  <c r="AS11" i="1"/>
  <c r="AW11" i="1"/>
  <c r="AX11" i="1" s="1"/>
  <c r="DS11" i="1" s="1"/>
  <c r="AY11" i="1"/>
  <c r="BB11" i="1"/>
  <c r="BC11" i="1" s="1"/>
  <c r="BF11" i="1"/>
  <c r="BK11" i="1"/>
  <c r="BO11" i="1"/>
  <c r="BS11" i="1"/>
  <c r="BW11" i="1"/>
  <c r="CA11" i="1"/>
  <c r="CE11" i="1"/>
  <c r="CI11" i="1"/>
  <c r="CM11" i="1"/>
  <c r="CQ11" i="1"/>
  <c r="CU11" i="1"/>
  <c r="CY11" i="1"/>
  <c r="DC11" i="1"/>
  <c r="DG11" i="1"/>
  <c r="DK11" i="1"/>
  <c r="DO11" i="1"/>
  <c r="AN12" i="1"/>
  <c r="AO12" i="1"/>
  <c r="AR12" i="1"/>
  <c r="AS12" i="1"/>
  <c r="AW12" i="1"/>
  <c r="AX12" i="1" s="1"/>
  <c r="DS12" i="1" s="1"/>
  <c r="AY12" i="1"/>
  <c r="BB12" i="1"/>
  <c r="BC12" i="1" s="1"/>
  <c r="BF12" i="1"/>
  <c r="BK12" i="1"/>
  <c r="BO12" i="1"/>
  <c r="BS12" i="1"/>
  <c r="BW12" i="1"/>
  <c r="CA12" i="1"/>
  <c r="CE12" i="1"/>
  <c r="CI12" i="1"/>
  <c r="CM12" i="1"/>
  <c r="CQ12" i="1"/>
  <c r="CU12" i="1"/>
  <c r="CY12" i="1"/>
  <c r="DC12" i="1"/>
  <c r="DG12" i="1"/>
  <c r="DK12" i="1"/>
  <c r="DO12" i="1"/>
  <c r="AN13" i="1"/>
  <c r="AO13" i="1"/>
  <c r="AR13" i="1"/>
  <c r="AS13" i="1"/>
  <c r="AW13" i="1"/>
  <c r="AX13" i="1" s="1"/>
  <c r="DS13" i="1" s="1"/>
  <c r="AY13" i="1"/>
  <c r="BB13" i="1"/>
  <c r="BC13" i="1" s="1"/>
  <c r="BF13" i="1"/>
  <c r="BK13" i="1"/>
  <c r="BO13" i="1"/>
  <c r="BS13" i="1"/>
  <c r="BW13" i="1"/>
  <c r="CA13" i="1"/>
  <c r="CE13" i="1"/>
  <c r="CI13" i="1"/>
  <c r="CM13" i="1"/>
  <c r="CQ13" i="1"/>
  <c r="CU13" i="1"/>
  <c r="CY13" i="1"/>
  <c r="DC13" i="1"/>
  <c r="DG13" i="1"/>
  <c r="DK13" i="1"/>
  <c r="DO13" i="1"/>
  <c r="AN14" i="1"/>
  <c r="AO14" i="1"/>
  <c r="AR14" i="1"/>
  <c r="AS14" i="1"/>
  <c r="AW14" i="1"/>
  <c r="AX14" i="1" s="1"/>
  <c r="DS14" i="1" s="1"/>
  <c r="AY14" i="1"/>
  <c r="BB14" i="1"/>
  <c r="BC14" i="1" s="1"/>
  <c r="BF14" i="1"/>
  <c r="BK14" i="1"/>
  <c r="BO14" i="1"/>
  <c r="BS14" i="1"/>
  <c r="BW14" i="1"/>
  <c r="CA14" i="1"/>
  <c r="CE14" i="1"/>
  <c r="CI14" i="1"/>
  <c r="CM14" i="1"/>
  <c r="CQ14" i="1"/>
  <c r="CU14" i="1"/>
  <c r="CY14" i="1"/>
  <c r="DC14" i="1"/>
  <c r="DG14" i="1"/>
  <c r="DK14" i="1"/>
  <c r="DO14" i="1"/>
  <c r="AN15" i="1"/>
  <c r="AO15" i="1"/>
  <c r="AR15" i="1"/>
  <c r="AS15" i="1"/>
  <c r="AW15" i="1"/>
  <c r="AX15" i="1" s="1"/>
  <c r="DS15" i="1" s="1"/>
  <c r="AY15" i="1"/>
  <c r="BB15" i="1"/>
  <c r="BC15" i="1" s="1"/>
  <c r="BF15" i="1"/>
  <c r="BK15" i="1"/>
  <c r="BO15" i="1"/>
  <c r="BS15" i="1"/>
  <c r="BW15" i="1"/>
  <c r="CA15" i="1"/>
  <c r="CE15" i="1"/>
  <c r="CI15" i="1"/>
  <c r="CM15" i="1"/>
  <c r="CQ15" i="1"/>
  <c r="CU15" i="1"/>
  <c r="CY15" i="1"/>
  <c r="DC15" i="1"/>
  <c r="DG15" i="1"/>
  <c r="DK15" i="1"/>
  <c r="DO15" i="1"/>
  <c r="AN16" i="1"/>
  <c r="AO16" i="1"/>
  <c r="AR16" i="1"/>
  <c r="AS16" i="1"/>
  <c r="AW16" i="1"/>
  <c r="AX16" i="1" s="1"/>
  <c r="DS16" i="1" s="1"/>
  <c r="AY16" i="1"/>
  <c r="BB16" i="1"/>
  <c r="BC16" i="1" s="1"/>
  <c r="BF16" i="1"/>
  <c r="BK16" i="1"/>
  <c r="BO16" i="1"/>
  <c r="BS16" i="1"/>
  <c r="BW16" i="1"/>
  <c r="CA16" i="1"/>
  <c r="CE16" i="1"/>
  <c r="CI16" i="1"/>
  <c r="CM16" i="1"/>
  <c r="CQ16" i="1"/>
  <c r="CU16" i="1"/>
  <c r="CY16" i="1"/>
  <c r="DC16" i="1"/>
  <c r="DG16" i="1"/>
  <c r="DK16" i="1"/>
  <c r="DO16" i="1"/>
  <c r="AN17" i="1"/>
  <c r="AO17" i="1"/>
  <c r="AR17" i="1"/>
  <c r="AS17" i="1"/>
  <c r="AW17" i="1"/>
  <c r="AX17" i="1" s="1"/>
  <c r="DS17" i="1" s="1"/>
  <c r="AY17" i="1"/>
  <c r="BB17" i="1"/>
  <c r="DQ17" i="1" s="1"/>
  <c r="BF17" i="1"/>
  <c r="BK17" i="1"/>
  <c r="BO17" i="1"/>
  <c r="BS17" i="1"/>
  <c r="BW17" i="1"/>
  <c r="CA17" i="1"/>
  <c r="CE17" i="1"/>
  <c r="CI17" i="1"/>
  <c r="CM17" i="1"/>
  <c r="CQ17" i="1"/>
  <c r="CU17" i="1"/>
  <c r="CY17" i="1"/>
  <c r="DC17" i="1"/>
  <c r="DG17" i="1"/>
  <c r="DK17" i="1"/>
  <c r="DO17" i="1"/>
  <c r="AN18" i="1"/>
  <c r="AO18" i="1"/>
  <c r="AR18" i="1"/>
  <c r="AS18" i="1"/>
  <c r="AW18" i="1"/>
  <c r="AX18" i="1" s="1"/>
  <c r="DS18" i="1" s="1"/>
  <c r="AY18" i="1"/>
  <c r="BB18" i="1"/>
  <c r="BC18" i="1" s="1"/>
  <c r="BF18" i="1"/>
  <c r="BK18" i="1"/>
  <c r="BO18" i="1"/>
  <c r="BS18" i="1"/>
  <c r="BW18" i="1"/>
  <c r="CA18" i="1"/>
  <c r="CE18" i="1"/>
  <c r="CI18" i="1"/>
  <c r="CM18" i="1"/>
  <c r="CQ18" i="1"/>
  <c r="CU18" i="1"/>
  <c r="CY18" i="1"/>
  <c r="DC18" i="1"/>
  <c r="DG18" i="1"/>
  <c r="DK18" i="1"/>
  <c r="DO18" i="1"/>
  <c r="AN19" i="1"/>
  <c r="AO19" i="1"/>
  <c r="AR19" i="1"/>
  <c r="AS19" i="1"/>
  <c r="AW19" i="1"/>
  <c r="AX19" i="1" s="1"/>
  <c r="DS19" i="1" s="1"/>
  <c r="AY19" i="1"/>
  <c r="BB19" i="1"/>
  <c r="BC19" i="1" s="1"/>
  <c r="BF19" i="1"/>
  <c r="BK19" i="1"/>
  <c r="BO19" i="1"/>
  <c r="BS19" i="1"/>
  <c r="BW19" i="1"/>
  <c r="CA19" i="1"/>
  <c r="CE19" i="1"/>
  <c r="CI19" i="1"/>
  <c r="CM19" i="1"/>
  <c r="CQ19" i="1"/>
  <c r="CU19" i="1"/>
  <c r="CY19" i="1"/>
  <c r="DC19" i="1"/>
  <c r="DG19" i="1"/>
  <c r="DK19" i="1"/>
  <c r="DO19" i="1"/>
  <c r="AN20" i="1"/>
  <c r="AO20" i="1"/>
  <c r="AR20" i="1"/>
  <c r="AS20" i="1"/>
  <c r="AW20" i="1"/>
  <c r="AX20" i="1" s="1"/>
  <c r="DS20" i="1" s="1"/>
  <c r="AY20" i="1"/>
  <c r="BB20" i="1"/>
  <c r="BC20" i="1" s="1"/>
  <c r="BF20" i="1"/>
  <c r="BK20" i="1"/>
  <c r="BO20" i="1"/>
  <c r="BS20" i="1"/>
  <c r="BW20" i="1"/>
  <c r="CA20" i="1"/>
  <c r="CE20" i="1"/>
  <c r="CI20" i="1"/>
  <c r="CM20" i="1"/>
  <c r="CQ20" i="1"/>
  <c r="CU20" i="1"/>
  <c r="CY20" i="1"/>
  <c r="DC20" i="1"/>
  <c r="DG20" i="1"/>
  <c r="DK20" i="1"/>
  <c r="DO20" i="1"/>
  <c r="AN21" i="1"/>
  <c r="AO21" i="1"/>
  <c r="AR21" i="1"/>
  <c r="AS21" i="1"/>
  <c r="AW21" i="1"/>
  <c r="AX21" i="1" s="1"/>
  <c r="DS21" i="1" s="1"/>
  <c r="AY21" i="1"/>
  <c r="BB21" i="1"/>
  <c r="BC21" i="1" s="1"/>
  <c r="BF21" i="1"/>
  <c r="BK21" i="1"/>
  <c r="BO21" i="1"/>
  <c r="BS21" i="1"/>
  <c r="BW21" i="1"/>
  <c r="CA21" i="1"/>
  <c r="CE21" i="1"/>
  <c r="CI21" i="1"/>
  <c r="CM21" i="1"/>
  <c r="CQ21" i="1"/>
  <c r="CU21" i="1"/>
  <c r="CY21" i="1"/>
  <c r="DC21" i="1"/>
  <c r="DG21" i="1"/>
  <c r="DK21" i="1"/>
  <c r="DO21" i="1"/>
  <c r="AN22" i="1"/>
  <c r="AO22" i="1"/>
  <c r="AR22" i="1"/>
  <c r="AS22" i="1"/>
  <c r="AW22" i="1"/>
  <c r="AX22" i="1" s="1"/>
  <c r="DS22" i="1" s="1"/>
  <c r="AY22" i="1"/>
  <c r="BB22" i="1"/>
  <c r="BC22" i="1" s="1"/>
  <c r="BF22" i="1"/>
  <c r="BK22" i="1"/>
  <c r="BO22" i="1"/>
  <c r="BS22" i="1"/>
  <c r="BW22" i="1"/>
  <c r="CA22" i="1"/>
  <c r="CE22" i="1"/>
  <c r="CI22" i="1"/>
  <c r="CM22" i="1"/>
  <c r="CQ22" i="1"/>
  <c r="CU22" i="1"/>
  <c r="CY22" i="1"/>
  <c r="DC22" i="1"/>
  <c r="DG22" i="1"/>
  <c r="DK22" i="1"/>
  <c r="DO22" i="1"/>
  <c r="AN23" i="1"/>
  <c r="AO23" i="1"/>
  <c r="AR23" i="1"/>
  <c r="AS23" i="1"/>
  <c r="AW23" i="1"/>
  <c r="AX23" i="1" s="1"/>
  <c r="DS23" i="1" s="1"/>
  <c r="AY23" i="1"/>
  <c r="BB23" i="1"/>
  <c r="BC23" i="1" s="1"/>
  <c r="BF23" i="1"/>
  <c r="BK23" i="1"/>
  <c r="BO23" i="1"/>
  <c r="BS23" i="1"/>
  <c r="BW23" i="1"/>
  <c r="CA23" i="1"/>
  <c r="CE23" i="1"/>
  <c r="CI23" i="1"/>
  <c r="CM23" i="1"/>
  <c r="CQ23" i="1"/>
  <c r="CU23" i="1"/>
  <c r="CY23" i="1"/>
  <c r="DC23" i="1"/>
  <c r="DG23" i="1"/>
  <c r="DK23" i="1"/>
  <c r="DO23" i="1"/>
  <c r="AN24" i="1"/>
  <c r="AO24" i="1"/>
  <c r="AR24" i="1"/>
  <c r="AS24" i="1"/>
  <c r="AW24" i="1"/>
  <c r="AX24" i="1" s="1"/>
  <c r="DS24" i="1" s="1"/>
  <c r="AY24" i="1"/>
  <c r="BB24" i="1"/>
  <c r="BC24" i="1" s="1"/>
  <c r="BF24" i="1"/>
  <c r="BK24" i="1"/>
  <c r="BO24" i="1"/>
  <c r="BS24" i="1"/>
  <c r="BW24" i="1"/>
  <c r="CA24" i="1"/>
  <c r="CE24" i="1"/>
  <c r="CI24" i="1"/>
  <c r="CM24" i="1"/>
  <c r="CQ24" i="1"/>
  <c r="CU24" i="1"/>
  <c r="CY24" i="1"/>
  <c r="DC24" i="1"/>
  <c r="DG24" i="1"/>
  <c r="DK24" i="1"/>
  <c r="DO24" i="1"/>
  <c r="AN25" i="1"/>
  <c r="AO25" i="1"/>
  <c r="AR25" i="1"/>
  <c r="AS25" i="1"/>
  <c r="AW25" i="1"/>
  <c r="AX25" i="1" s="1"/>
  <c r="DS25" i="1" s="1"/>
  <c r="AY25" i="1"/>
  <c r="BB25" i="1"/>
  <c r="BC25" i="1" s="1"/>
  <c r="BF25" i="1"/>
  <c r="BK25" i="1"/>
  <c r="BO25" i="1"/>
  <c r="BS25" i="1"/>
  <c r="BW25" i="1"/>
  <c r="CA25" i="1"/>
  <c r="CE25" i="1"/>
  <c r="CI25" i="1"/>
  <c r="CM25" i="1"/>
  <c r="CQ25" i="1"/>
  <c r="CU25" i="1"/>
  <c r="CY25" i="1"/>
  <c r="DC25" i="1"/>
  <c r="DG25" i="1"/>
  <c r="DK25" i="1"/>
  <c r="DO25" i="1"/>
  <c r="AN26" i="1"/>
  <c r="AO26" i="1"/>
  <c r="AR26" i="1"/>
  <c r="AS26" i="1"/>
  <c r="AW26" i="1"/>
  <c r="AX26" i="1" s="1"/>
  <c r="DS26" i="1" s="1"/>
  <c r="AY26" i="1"/>
  <c r="BB26" i="1"/>
  <c r="BC26" i="1" s="1"/>
  <c r="BF26" i="1"/>
  <c r="BK26" i="1"/>
  <c r="BO26" i="1"/>
  <c r="BS26" i="1"/>
  <c r="BW26" i="1"/>
  <c r="CA26" i="1"/>
  <c r="CE26" i="1"/>
  <c r="CI26" i="1"/>
  <c r="CM26" i="1"/>
  <c r="CQ26" i="1"/>
  <c r="CU26" i="1"/>
  <c r="CY26" i="1"/>
  <c r="DC26" i="1"/>
  <c r="DG26" i="1"/>
  <c r="DK26" i="1"/>
  <c r="DO26" i="1"/>
  <c r="AN27" i="1"/>
  <c r="AO27" i="1"/>
  <c r="AR27" i="1"/>
  <c r="AS27" i="1"/>
  <c r="AW27" i="1"/>
  <c r="AX27" i="1" s="1"/>
  <c r="DS27" i="1" s="1"/>
  <c r="AY27" i="1"/>
  <c r="BB27" i="1"/>
  <c r="BC27" i="1" s="1"/>
  <c r="BF27" i="1"/>
  <c r="BK27" i="1"/>
  <c r="BO27" i="1"/>
  <c r="BS27" i="1"/>
  <c r="BW27" i="1"/>
  <c r="CA27" i="1"/>
  <c r="CE27" i="1"/>
  <c r="CI27" i="1"/>
  <c r="CM27" i="1"/>
  <c r="CQ27" i="1"/>
  <c r="CU27" i="1"/>
  <c r="CY27" i="1"/>
  <c r="DC27" i="1"/>
  <c r="DG27" i="1"/>
  <c r="DK27" i="1"/>
  <c r="DO27" i="1"/>
  <c r="AN28" i="1"/>
  <c r="AO28" i="1"/>
  <c r="AR28" i="1"/>
  <c r="AS28" i="1"/>
  <c r="AW28" i="1"/>
  <c r="AX28" i="1" s="1"/>
  <c r="DS28" i="1" s="1"/>
  <c r="AY28" i="1"/>
  <c r="BB28" i="1"/>
  <c r="BC28" i="1" s="1"/>
  <c r="BF28" i="1"/>
  <c r="BK28" i="1"/>
  <c r="BO28" i="1"/>
  <c r="BS28" i="1"/>
  <c r="BW28" i="1"/>
  <c r="CA28" i="1"/>
  <c r="CE28" i="1"/>
  <c r="CI28" i="1"/>
  <c r="CM28" i="1"/>
  <c r="CQ28" i="1"/>
  <c r="CU28" i="1"/>
  <c r="CY28" i="1"/>
  <c r="DC28" i="1"/>
  <c r="DG28" i="1"/>
  <c r="DK28" i="1"/>
  <c r="DO28" i="1"/>
  <c r="AN29" i="1"/>
  <c r="AO29" i="1"/>
  <c r="AR29" i="1"/>
  <c r="AS29" i="1"/>
  <c r="AW29" i="1"/>
  <c r="AX29" i="1" s="1"/>
  <c r="DS29" i="1" s="1"/>
  <c r="AY29" i="1"/>
  <c r="BB29" i="1"/>
  <c r="BC29" i="1" s="1"/>
  <c r="BF29" i="1"/>
  <c r="BK29" i="1"/>
  <c r="BO29" i="1"/>
  <c r="BS29" i="1"/>
  <c r="BW29" i="1"/>
  <c r="CA29" i="1"/>
  <c r="CE29" i="1"/>
  <c r="CI29" i="1"/>
  <c r="CM29" i="1"/>
  <c r="CQ29" i="1"/>
  <c r="CU29" i="1"/>
  <c r="CY29" i="1"/>
  <c r="DC29" i="1"/>
  <c r="DG29" i="1"/>
  <c r="DK29" i="1"/>
  <c r="DO29" i="1"/>
  <c r="AN30" i="1"/>
  <c r="AO30" i="1"/>
  <c r="AR30" i="1"/>
  <c r="AS30" i="1"/>
  <c r="AW30" i="1"/>
  <c r="AX30" i="1" s="1"/>
  <c r="DS30" i="1" s="1"/>
  <c r="AY30" i="1"/>
  <c r="BB30" i="1"/>
  <c r="BC30" i="1" s="1"/>
  <c r="BF30" i="1"/>
  <c r="BK30" i="1"/>
  <c r="BO30" i="1"/>
  <c r="BS30" i="1"/>
  <c r="BW30" i="1"/>
  <c r="CA30" i="1"/>
  <c r="CE30" i="1"/>
  <c r="CI30" i="1"/>
  <c r="CM30" i="1"/>
  <c r="CQ30" i="1"/>
  <c r="CU30" i="1"/>
  <c r="CY30" i="1"/>
  <c r="DC30" i="1"/>
  <c r="DG30" i="1"/>
  <c r="DK30" i="1"/>
  <c r="DO30" i="1"/>
  <c r="AN31" i="1"/>
  <c r="AO31" i="1"/>
  <c r="AR31" i="1"/>
  <c r="AS31" i="1"/>
  <c r="AW31" i="1"/>
  <c r="AX31" i="1" s="1"/>
  <c r="DS31" i="1" s="1"/>
  <c r="AY31" i="1"/>
  <c r="BB31" i="1"/>
  <c r="BC31" i="1" s="1"/>
  <c r="BF31" i="1"/>
  <c r="BK31" i="1"/>
  <c r="BO31" i="1"/>
  <c r="BS31" i="1"/>
  <c r="BW31" i="1"/>
  <c r="CA31" i="1"/>
  <c r="CE31" i="1"/>
  <c r="CI31" i="1"/>
  <c r="CM31" i="1"/>
  <c r="CQ31" i="1"/>
  <c r="CU31" i="1"/>
  <c r="CY31" i="1"/>
  <c r="DC31" i="1"/>
  <c r="DG31" i="1"/>
  <c r="DK31" i="1"/>
  <c r="DO31" i="1"/>
  <c r="AN32" i="1"/>
  <c r="AO32" i="1"/>
  <c r="AR32" i="1"/>
  <c r="AS32" i="1"/>
  <c r="AW32" i="1"/>
  <c r="AX32" i="1" s="1"/>
  <c r="DS32" i="1" s="1"/>
  <c r="AY32" i="1"/>
  <c r="BB32" i="1"/>
  <c r="BC32" i="1" s="1"/>
  <c r="BF32" i="1"/>
  <c r="BK32" i="1"/>
  <c r="BO32" i="1"/>
  <c r="BS32" i="1"/>
  <c r="BW32" i="1"/>
  <c r="CA32" i="1"/>
  <c r="CE32" i="1"/>
  <c r="CI32" i="1"/>
  <c r="CM32" i="1"/>
  <c r="CQ32" i="1"/>
  <c r="CU32" i="1"/>
  <c r="CY32" i="1"/>
  <c r="DC32" i="1"/>
  <c r="DG32" i="1"/>
  <c r="DK32" i="1"/>
  <c r="DO32" i="1"/>
  <c r="AN33" i="1"/>
  <c r="AO33" i="1"/>
  <c r="AR33" i="1"/>
  <c r="AS33" i="1"/>
  <c r="AW33" i="1"/>
  <c r="AX33" i="1" s="1"/>
  <c r="DS33" i="1" s="1"/>
  <c r="AY33" i="1"/>
  <c r="BB33" i="1"/>
  <c r="BC33" i="1" s="1"/>
  <c r="BF33" i="1"/>
  <c r="BK33" i="1"/>
  <c r="BO33" i="1"/>
  <c r="BS33" i="1"/>
  <c r="BW33" i="1"/>
  <c r="CA33" i="1"/>
  <c r="CE33" i="1"/>
  <c r="CI33" i="1"/>
  <c r="CM33" i="1"/>
  <c r="CQ33" i="1"/>
  <c r="CU33" i="1"/>
  <c r="CY33" i="1"/>
  <c r="DC33" i="1"/>
  <c r="DG33" i="1"/>
  <c r="DK33" i="1"/>
  <c r="DO33" i="1"/>
  <c r="AN34" i="1"/>
  <c r="AO34" i="1"/>
  <c r="AR34" i="1"/>
  <c r="AS34" i="1"/>
  <c r="AW34" i="1"/>
  <c r="AX34" i="1" s="1"/>
  <c r="DS34" i="1" s="1"/>
  <c r="AY34" i="1"/>
  <c r="BB34" i="1"/>
  <c r="BC34" i="1" s="1"/>
  <c r="BF34" i="1"/>
  <c r="BK34" i="1"/>
  <c r="BO34" i="1"/>
  <c r="BS34" i="1"/>
  <c r="BW34" i="1"/>
  <c r="CA34" i="1"/>
  <c r="CE34" i="1"/>
  <c r="CI34" i="1"/>
  <c r="CM34" i="1"/>
  <c r="CQ34" i="1"/>
  <c r="CU34" i="1"/>
  <c r="CY34" i="1"/>
  <c r="DC34" i="1"/>
  <c r="DG34" i="1"/>
  <c r="DK34" i="1"/>
  <c r="DO34" i="1"/>
  <c r="AN35" i="1"/>
  <c r="AO35" i="1"/>
  <c r="AR35" i="1"/>
  <c r="AS35" i="1"/>
  <c r="AW35" i="1"/>
  <c r="AX35" i="1" s="1"/>
  <c r="DS35" i="1" s="1"/>
  <c r="AY35" i="1"/>
  <c r="BB35" i="1"/>
  <c r="BC35" i="1" s="1"/>
  <c r="BF35" i="1"/>
  <c r="BK35" i="1"/>
  <c r="BO35" i="1"/>
  <c r="BS35" i="1"/>
  <c r="BW35" i="1"/>
  <c r="CA35" i="1"/>
  <c r="CE35" i="1"/>
  <c r="CI35" i="1"/>
  <c r="CM35" i="1"/>
  <c r="CQ35" i="1"/>
  <c r="CU35" i="1"/>
  <c r="CY35" i="1"/>
  <c r="DC35" i="1"/>
  <c r="DG35" i="1"/>
  <c r="DK35" i="1"/>
  <c r="DO35" i="1"/>
  <c r="AN36" i="1"/>
  <c r="AO36" i="1"/>
  <c r="AR36" i="1"/>
  <c r="AS36" i="1"/>
  <c r="AW36" i="1"/>
  <c r="AX36" i="1" s="1"/>
  <c r="DS36" i="1" s="1"/>
  <c r="AY36" i="1"/>
  <c r="BB36" i="1"/>
  <c r="BC36" i="1" s="1"/>
  <c r="BF36" i="1"/>
  <c r="BK36" i="1"/>
  <c r="BO36" i="1"/>
  <c r="BS36" i="1"/>
  <c r="BW36" i="1"/>
  <c r="CA36" i="1"/>
  <c r="CE36" i="1"/>
  <c r="CI36" i="1"/>
  <c r="CM36" i="1"/>
  <c r="CQ36" i="1"/>
  <c r="CU36" i="1"/>
  <c r="CY36" i="1"/>
  <c r="DC36" i="1"/>
  <c r="DG36" i="1"/>
  <c r="DK36" i="1"/>
  <c r="DO36" i="1"/>
  <c r="AN37" i="1"/>
  <c r="AO37" i="1"/>
  <c r="AR37" i="1"/>
  <c r="AS37" i="1"/>
  <c r="AW37" i="1"/>
  <c r="AX37" i="1" s="1"/>
  <c r="DS37" i="1" s="1"/>
  <c r="AY37" i="1"/>
  <c r="BB37" i="1"/>
  <c r="BC37" i="1" s="1"/>
  <c r="BF37" i="1"/>
  <c r="BK37" i="1"/>
  <c r="BO37" i="1"/>
  <c r="BS37" i="1"/>
  <c r="BW37" i="1"/>
  <c r="CA37" i="1"/>
  <c r="CE37" i="1"/>
  <c r="CI37" i="1"/>
  <c r="CM37" i="1"/>
  <c r="CQ37" i="1"/>
  <c r="CU37" i="1"/>
  <c r="CY37" i="1"/>
  <c r="DC37" i="1"/>
  <c r="DG37" i="1"/>
  <c r="DK37" i="1"/>
  <c r="DO37" i="1"/>
  <c r="AN38" i="1"/>
  <c r="AO38" i="1"/>
  <c r="AR38" i="1"/>
  <c r="AS38" i="1"/>
  <c r="AW38" i="1"/>
  <c r="AX38" i="1" s="1"/>
  <c r="DS38" i="1" s="1"/>
  <c r="AY38" i="1"/>
  <c r="BB38" i="1"/>
  <c r="BC38" i="1" s="1"/>
  <c r="BF38" i="1"/>
  <c r="BK38" i="1"/>
  <c r="BO38" i="1"/>
  <c r="BS38" i="1"/>
  <c r="BW38" i="1"/>
  <c r="CA38" i="1"/>
  <c r="CE38" i="1"/>
  <c r="CI38" i="1"/>
  <c r="CM38" i="1"/>
  <c r="CQ38" i="1"/>
  <c r="CU38" i="1"/>
  <c r="CY38" i="1"/>
  <c r="DC38" i="1"/>
  <c r="DG38" i="1"/>
  <c r="DK38" i="1"/>
  <c r="DO38" i="1"/>
  <c r="AN39" i="1"/>
  <c r="AO39" i="1"/>
  <c r="AR39" i="1"/>
  <c r="AS39" i="1"/>
  <c r="AW39" i="1"/>
  <c r="AX39" i="1" s="1"/>
  <c r="DS39" i="1" s="1"/>
  <c r="AY39" i="1"/>
  <c r="BB39" i="1"/>
  <c r="BC39" i="1" s="1"/>
  <c r="BF39" i="1"/>
  <c r="BK39" i="1"/>
  <c r="BO39" i="1"/>
  <c r="BS39" i="1"/>
  <c r="BW39" i="1"/>
  <c r="CA39" i="1"/>
  <c r="CE39" i="1"/>
  <c r="CI39" i="1"/>
  <c r="CM39" i="1"/>
  <c r="CQ39" i="1"/>
  <c r="CU39" i="1"/>
  <c r="CY39" i="1"/>
  <c r="DC39" i="1"/>
  <c r="DG39" i="1"/>
  <c r="DK39" i="1"/>
  <c r="DO39" i="1"/>
  <c r="AN40" i="1"/>
  <c r="AO40" i="1"/>
  <c r="AR40" i="1"/>
  <c r="AS40" i="1"/>
  <c r="AW40" i="1"/>
  <c r="AX40" i="1" s="1"/>
  <c r="DS40" i="1" s="1"/>
  <c r="AY40" i="1"/>
  <c r="BB40" i="1"/>
  <c r="BC40" i="1" s="1"/>
  <c r="BF40" i="1"/>
  <c r="BK40" i="1"/>
  <c r="BO40" i="1"/>
  <c r="BS40" i="1"/>
  <c r="BW40" i="1"/>
  <c r="CA40" i="1"/>
  <c r="CE40" i="1"/>
  <c r="CI40" i="1"/>
  <c r="CM40" i="1"/>
  <c r="CQ40" i="1"/>
  <c r="CU40" i="1"/>
  <c r="CY40" i="1"/>
  <c r="DC40" i="1"/>
  <c r="DG40" i="1"/>
  <c r="DK40" i="1"/>
  <c r="DO40" i="1"/>
  <c r="AN41" i="1"/>
  <c r="AO41" i="1"/>
  <c r="AR41" i="1"/>
  <c r="AS41" i="1"/>
  <c r="AW41" i="1"/>
  <c r="AX41" i="1" s="1"/>
  <c r="DS41" i="1" s="1"/>
  <c r="AY41" i="1"/>
  <c r="BB41" i="1"/>
  <c r="BC41" i="1" s="1"/>
  <c r="BF41" i="1"/>
  <c r="BK41" i="1"/>
  <c r="BO41" i="1"/>
  <c r="BS41" i="1"/>
  <c r="BW41" i="1"/>
  <c r="CA41" i="1"/>
  <c r="CE41" i="1"/>
  <c r="CI41" i="1"/>
  <c r="CM41" i="1"/>
  <c r="CQ41" i="1"/>
  <c r="CU41" i="1"/>
  <c r="CY41" i="1"/>
  <c r="DC41" i="1"/>
  <c r="DG41" i="1"/>
  <c r="DK41" i="1"/>
  <c r="DO41" i="1"/>
  <c r="AN42" i="1"/>
  <c r="AO42" i="1"/>
  <c r="AR42" i="1"/>
  <c r="AS42" i="1"/>
  <c r="AW42" i="1"/>
  <c r="AX42" i="1" s="1"/>
  <c r="DS42" i="1" s="1"/>
  <c r="AY42" i="1"/>
  <c r="BB42" i="1"/>
  <c r="BC42" i="1" s="1"/>
  <c r="BF42" i="1"/>
  <c r="BK42" i="1"/>
  <c r="BO42" i="1"/>
  <c r="BS42" i="1"/>
  <c r="BW42" i="1"/>
  <c r="CA42" i="1"/>
  <c r="CE42" i="1"/>
  <c r="CI42" i="1"/>
  <c r="CM42" i="1"/>
  <c r="CQ42" i="1"/>
  <c r="CU42" i="1"/>
  <c r="CY42" i="1"/>
  <c r="DC42" i="1"/>
  <c r="DG42" i="1"/>
  <c r="DK42" i="1"/>
  <c r="DO42" i="1"/>
  <c r="AN43" i="1"/>
  <c r="AO43" i="1"/>
  <c r="AR43" i="1"/>
  <c r="AS43" i="1"/>
  <c r="AW43" i="1"/>
  <c r="AX43" i="1" s="1"/>
  <c r="DS43" i="1" s="1"/>
  <c r="AY43" i="1"/>
  <c r="BB43" i="1"/>
  <c r="DQ43" i="1" s="1"/>
  <c r="BF43" i="1"/>
  <c r="BK43" i="1"/>
  <c r="BO43" i="1"/>
  <c r="BS43" i="1"/>
  <c r="BW43" i="1"/>
  <c r="CA43" i="1"/>
  <c r="CE43" i="1"/>
  <c r="CI43" i="1"/>
  <c r="CM43" i="1"/>
  <c r="CQ43" i="1"/>
  <c r="CU43" i="1"/>
  <c r="CY43" i="1"/>
  <c r="DC43" i="1"/>
  <c r="DG43" i="1"/>
  <c r="DK43" i="1"/>
  <c r="DO43" i="1"/>
  <c r="AN44" i="1"/>
  <c r="AO44" i="1"/>
  <c r="AR44" i="1"/>
  <c r="AS44" i="1"/>
  <c r="AW44" i="1"/>
  <c r="AX44" i="1" s="1"/>
  <c r="DS44" i="1" s="1"/>
  <c r="AY44" i="1"/>
  <c r="BB44" i="1"/>
  <c r="BC44" i="1" s="1"/>
  <c r="BF44" i="1"/>
  <c r="BK44" i="1"/>
  <c r="BO44" i="1"/>
  <c r="BS44" i="1"/>
  <c r="BW44" i="1"/>
  <c r="CA44" i="1"/>
  <c r="CE44" i="1"/>
  <c r="CI44" i="1"/>
  <c r="CM44" i="1"/>
  <c r="CQ44" i="1"/>
  <c r="CU44" i="1"/>
  <c r="CY44" i="1"/>
  <c r="DC44" i="1"/>
  <c r="DG44" i="1"/>
  <c r="DK44" i="1"/>
  <c r="DO44" i="1"/>
  <c r="AN45" i="1"/>
  <c r="AO45" i="1"/>
  <c r="AR45" i="1"/>
  <c r="AS45" i="1"/>
  <c r="AW45" i="1"/>
  <c r="AX45" i="1" s="1"/>
  <c r="DS45" i="1" s="1"/>
  <c r="AY45" i="1"/>
  <c r="BB45" i="1"/>
  <c r="BC45" i="1" s="1"/>
  <c r="BF45" i="1"/>
  <c r="BK45" i="1"/>
  <c r="BO45" i="1"/>
  <c r="BS45" i="1"/>
  <c r="BW45" i="1"/>
  <c r="CA45" i="1"/>
  <c r="CE45" i="1"/>
  <c r="CI45" i="1"/>
  <c r="CM45" i="1"/>
  <c r="CQ45" i="1"/>
  <c r="CU45" i="1"/>
  <c r="CY45" i="1"/>
  <c r="DC45" i="1"/>
  <c r="DG45" i="1"/>
  <c r="DK45" i="1"/>
  <c r="DO45" i="1"/>
  <c r="AN46" i="1"/>
  <c r="AO46" i="1"/>
  <c r="AR46" i="1"/>
  <c r="AS46" i="1"/>
  <c r="AW46" i="1"/>
  <c r="AX46" i="1" s="1"/>
  <c r="DS46" i="1" s="1"/>
  <c r="AY46" i="1"/>
  <c r="BB46" i="1"/>
  <c r="BC46" i="1" s="1"/>
  <c r="BF46" i="1"/>
  <c r="BK46" i="1"/>
  <c r="BO46" i="1"/>
  <c r="BS46" i="1"/>
  <c r="BW46" i="1"/>
  <c r="CA46" i="1"/>
  <c r="CE46" i="1"/>
  <c r="CI46" i="1"/>
  <c r="CM46" i="1"/>
  <c r="CQ46" i="1"/>
  <c r="CU46" i="1"/>
  <c r="CY46" i="1"/>
  <c r="DC46" i="1"/>
  <c r="DG46" i="1"/>
  <c r="DK46" i="1"/>
  <c r="DO46" i="1"/>
  <c r="AN47" i="1"/>
  <c r="AO47" i="1"/>
  <c r="AR47" i="1"/>
  <c r="AS47" i="1"/>
  <c r="AW47" i="1"/>
  <c r="AX47" i="1" s="1"/>
  <c r="DS47" i="1" s="1"/>
  <c r="AY47" i="1"/>
  <c r="BB47" i="1"/>
  <c r="BC47" i="1" s="1"/>
  <c r="BF47" i="1"/>
  <c r="BK47" i="1"/>
  <c r="BO47" i="1"/>
  <c r="BS47" i="1"/>
  <c r="BW47" i="1"/>
  <c r="CA47" i="1"/>
  <c r="CE47" i="1"/>
  <c r="CI47" i="1"/>
  <c r="CM47" i="1"/>
  <c r="CQ47" i="1"/>
  <c r="CU47" i="1"/>
  <c r="CY47" i="1"/>
  <c r="DC47" i="1"/>
  <c r="DG47" i="1"/>
  <c r="DK47" i="1"/>
  <c r="DO47" i="1"/>
  <c r="AN48" i="1"/>
  <c r="AO48" i="1"/>
  <c r="AR48" i="1"/>
  <c r="AS48" i="1"/>
  <c r="AW48" i="1"/>
  <c r="AX48" i="1" s="1"/>
  <c r="DS48" i="1" s="1"/>
  <c r="AY48" i="1"/>
  <c r="BB48" i="1"/>
  <c r="BC48" i="1" s="1"/>
  <c r="BF48" i="1"/>
  <c r="BK48" i="1"/>
  <c r="BO48" i="1"/>
  <c r="BS48" i="1"/>
  <c r="BW48" i="1"/>
  <c r="CA48" i="1"/>
  <c r="CE48" i="1"/>
  <c r="CI48" i="1"/>
  <c r="CM48" i="1"/>
  <c r="CQ48" i="1"/>
  <c r="CU48" i="1"/>
  <c r="CY48" i="1"/>
  <c r="DC48" i="1"/>
  <c r="DG48" i="1"/>
  <c r="DK48" i="1"/>
  <c r="DO48" i="1"/>
  <c r="AN49" i="1"/>
  <c r="AO49" i="1"/>
  <c r="AR49" i="1"/>
  <c r="AS49" i="1"/>
  <c r="AW49" i="1"/>
  <c r="AX49" i="1" s="1"/>
  <c r="DS49" i="1" s="1"/>
  <c r="AY49" i="1"/>
  <c r="BB49" i="1"/>
  <c r="BC49" i="1" s="1"/>
  <c r="BF49" i="1"/>
  <c r="BK49" i="1"/>
  <c r="BO49" i="1"/>
  <c r="BS49" i="1"/>
  <c r="BW49" i="1"/>
  <c r="CA49" i="1"/>
  <c r="CE49" i="1"/>
  <c r="CI49" i="1"/>
  <c r="CM49" i="1"/>
  <c r="CQ49" i="1"/>
  <c r="CU49" i="1"/>
  <c r="CY49" i="1"/>
  <c r="DC49" i="1"/>
  <c r="DG49" i="1"/>
  <c r="DK49" i="1"/>
  <c r="DO49" i="1"/>
  <c r="AN50" i="1"/>
  <c r="AO50" i="1"/>
  <c r="AR50" i="1"/>
  <c r="AS50" i="1"/>
  <c r="AW50" i="1"/>
  <c r="AX50" i="1" s="1"/>
  <c r="DS50" i="1" s="1"/>
  <c r="AY50" i="1"/>
  <c r="BB50" i="1"/>
  <c r="BC50" i="1" s="1"/>
  <c r="BF50" i="1"/>
  <c r="BK50" i="1"/>
  <c r="BO50" i="1"/>
  <c r="BS50" i="1"/>
  <c r="BW50" i="1"/>
  <c r="CA50" i="1"/>
  <c r="CE50" i="1"/>
  <c r="CI50" i="1"/>
  <c r="CM50" i="1"/>
  <c r="CQ50" i="1"/>
  <c r="CU50" i="1"/>
  <c r="CY50" i="1"/>
  <c r="DC50" i="1"/>
  <c r="DG50" i="1"/>
  <c r="DK50" i="1"/>
  <c r="DO50" i="1"/>
  <c r="AN51" i="1"/>
  <c r="AO51" i="1"/>
  <c r="AR51" i="1"/>
  <c r="AS51" i="1"/>
  <c r="AW51" i="1"/>
  <c r="AX51" i="1" s="1"/>
  <c r="DS51" i="1" s="1"/>
  <c r="AY51" i="1"/>
  <c r="BB51" i="1"/>
  <c r="BC51" i="1" s="1"/>
  <c r="BF51" i="1"/>
  <c r="BK51" i="1"/>
  <c r="BO51" i="1"/>
  <c r="BS51" i="1"/>
  <c r="BW51" i="1"/>
  <c r="CA51" i="1"/>
  <c r="CE51" i="1"/>
  <c r="CI51" i="1"/>
  <c r="CM51" i="1"/>
  <c r="CQ51" i="1"/>
  <c r="CU51" i="1"/>
  <c r="CY51" i="1"/>
  <c r="DC51" i="1"/>
  <c r="DG51" i="1"/>
  <c r="DK51" i="1"/>
  <c r="DO51" i="1"/>
  <c r="AN52" i="1"/>
  <c r="AO52" i="1"/>
  <c r="AR52" i="1"/>
  <c r="AS52" i="1"/>
  <c r="AW52" i="1"/>
  <c r="AX52" i="1" s="1"/>
  <c r="DS52" i="1" s="1"/>
  <c r="AY52" i="1"/>
  <c r="BB52" i="1"/>
  <c r="BC52" i="1" s="1"/>
  <c r="BF52" i="1"/>
  <c r="BK52" i="1"/>
  <c r="BO52" i="1"/>
  <c r="BS52" i="1"/>
  <c r="BW52" i="1"/>
  <c r="CA52" i="1"/>
  <c r="CE52" i="1"/>
  <c r="CI52" i="1"/>
  <c r="CM52" i="1"/>
  <c r="CQ52" i="1"/>
  <c r="CU52" i="1"/>
  <c r="CY52" i="1"/>
  <c r="DC52" i="1"/>
  <c r="DG52" i="1"/>
  <c r="DK52" i="1"/>
  <c r="DO52" i="1"/>
  <c r="AN53" i="1"/>
  <c r="AO53" i="1"/>
  <c r="AR53" i="1"/>
  <c r="AS53" i="1"/>
  <c r="AW53" i="1"/>
  <c r="AX53" i="1" s="1"/>
  <c r="DS53" i="1" s="1"/>
  <c r="AY53" i="1"/>
  <c r="BB53" i="1"/>
  <c r="BC53" i="1" s="1"/>
  <c r="BF53" i="1"/>
  <c r="BK53" i="1"/>
  <c r="BO53" i="1"/>
  <c r="BS53" i="1"/>
  <c r="BW53" i="1"/>
  <c r="CA53" i="1"/>
  <c r="CE53" i="1"/>
  <c r="CI53" i="1"/>
  <c r="CM53" i="1"/>
  <c r="CQ53" i="1"/>
  <c r="CU53" i="1"/>
  <c r="CY53" i="1"/>
  <c r="DC53" i="1"/>
  <c r="DG53" i="1"/>
  <c r="DK53" i="1"/>
  <c r="DO53" i="1"/>
  <c r="AN54" i="1"/>
  <c r="AO54" i="1"/>
  <c r="AR54" i="1"/>
  <c r="AS54" i="1"/>
  <c r="AW54" i="1"/>
  <c r="AX54" i="1" s="1"/>
  <c r="DS54" i="1" s="1"/>
  <c r="AY54" i="1"/>
  <c r="BB54" i="1"/>
  <c r="BC54" i="1" s="1"/>
  <c r="BF54" i="1"/>
  <c r="BK54" i="1"/>
  <c r="BO54" i="1"/>
  <c r="BS54" i="1"/>
  <c r="BW54" i="1"/>
  <c r="CA54" i="1"/>
  <c r="CE54" i="1"/>
  <c r="CI54" i="1"/>
  <c r="CM54" i="1"/>
  <c r="CQ54" i="1"/>
  <c r="CU54" i="1"/>
  <c r="CY54" i="1"/>
  <c r="DC54" i="1"/>
  <c r="DG54" i="1"/>
  <c r="DK54" i="1"/>
  <c r="DO54" i="1"/>
  <c r="AN55" i="1"/>
  <c r="AO55" i="1"/>
  <c r="AR55" i="1"/>
  <c r="AS55" i="1"/>
  <c r="AW55" i="1"/>
  <c r="AX55" i="1" s="1"/>
  <c r="DS55" i="1" s="1"/>
  <c r="AY55" i="1"/>
  <c r="BB55" i="1"/>
  <c r="DQ55" i="1" s="1"/>
  <c r="BF55" i="1"/>
  <c r="BK55" i="1"/>
  <c r="BO55" i="1"/>
  <c r="BS55" i="1"/>
  <c r="BW55" i="1"/>
  <c r="CA55" i="1"/>
  <c r="CE55" i="1"/>
  <c r="CI55" i="1"/>
  <c r="CM55" i="1"/>
  <c r="CQ55" i="1"/>
  <c r="CU55" i="1"/>
  <c r="CY55" i="1"/>
  <c r="DC55" i="1"/>
  <c r="DG55" i="1"/>
  <c r="DK55" i="1"/>
  <c r="DO55" i="1"/>
  <c r="AN56" i="1"/>
  <c r="AO56" i="1"/>
  <c r="AR56" i="1"/>
  <c r="AS56" i="1"/>
  <c r="AW56" i="1"/>
  <c r="AX56" i="1" s="1"/>
  <c r="DS56" i="1" s="1"/>
  <c r="AY56" i="1"/>
  <c r="BB56" i="1"/>
  <c r="BC56" i="1" s="1"/>
  <c r="BF56" i="1"/>
  <c r="BK56" i="1"/>
  <c r="BO56" i="1"/>
  <c r="BS56" i="1"/>
  <c r="BW56" i="1"/>
  <c r="CA56" i="1"/>
  <c r="CE56" i="1"/>
  <c r="CI56" i="1"/>
  <c r="CM56" i="1"/>
  <c r="CQ56" i="1"/>
  <c r="CU56" i="1"/>
  <c r="CY56" i="1"/>
  <c r="DC56" i="1"/>
  <c r="DG56" i="1"/>
  <c r="DK56" i="1"/>
  <c r="DO56" i="1"/>
  <c r="AN57" i="1"/>
  <c r="AO57" i="1"/>
  <c r="AR57" i="1"/>
  <c r="AS57" i="1"/>
  <c r="AW57" i="1"/>
  <c r="AX57" i="1" s="1"/>
  <c r="DS57" i="1" s="1"/>
  <c r="AY57" i="1"/>
  <c r="BB57" i="1"/>
  <c r="BC57" i="1" s="1"/>
  <c r="BF57" i="1"/>
  <c r="BK57" i="1"/>
  <c r="BO57" i="1"/>
  <c r="BS57" i="1"/>
  <c r="BW57" i="1"/>
  <c r="CA57" i="1"/>
  <c r="CE57" i="1"/>
  <c r="CI57" i="1"/>
  <c r="CM57" i="1"/>
  <c r="CQ57" i="1"/>
  <c r="CU57" i="1"/>
  <c r="CY57" i="1"/>
  <c r="DC57" i="1"/>
  <c r="DG57" i="1"/>
  <c r="DK57" i="1"/>
  <c r="DO57" i="1"/>
  <c r="AN58" i="1"/>
  <c r="AO58" i="1"/>
  <c r="AR58" i="1"/>
  <c r="AS58" i="1"/>
  <c r="AW58" i="1"/>
  <c r="AX58" i="1" s="1"/>
  <c r="DS58" i="1" s="1"/>
  <c r="AY58" i="1"/>
  <c r="BB58" i="1"/>
  <c r="BC58" i="1" s="1"/>
  <c r="BF58" i="1"/>
  <c r="BK58" i="1"/>
  <c r="BO58" i="1"/>
  <c r="BS58" i="1"/>
  <c r="BW58" i="1"/>
  <c r="CA58" i="1"/>
  <c r="CE58" i="1"/>
  <c r="CI58" i="1"/>
  <c r="CM58" i="1"/>
  <c r="CQ58" i="1"/>
  <c r="CU58" i="1"/>
  <c r="CY58" i="1"/>
  <c r="DC58" i="1"/>
  <c r="DG58" i="1"/>
  <c r="DK58" i="1"/>
  <c r="DO58" i="1"/>
  <c r="AN59" i="1"/>
  <c r="AO59" i="1"/>
  <c r="AR59" i="1"/>
  <c r="AS59" i="1"/>
  <c r="AW59" i="1"/>
  <c r="AX59" i="1" s="1"/>
  <c r="DS59" i="1" s="1"/>
  <c r="AY59" i="1"/>
  <c r="BB59" i="1"/>
  <c r="BC59" i="1" s="1"/>
  <c r="BF59" i="1"/>
  <c r="BK59" i="1"/>
  <c r="BO59" i="1"/>
  <c r="BS59" i="1"/>
  <c r="BW59" i="1"/>
  <c r="CA59" i="1"/>
  <c r="CE59" i="1"/>
  <c r="CI59" i="1"/>
  <c r="CM59" i="1"/>
  <c r="CQ59" i="1"/>
  <c r="CU59" i="1"/>
  <c r="CY59" i="1"/>
  <c r="DC59" i="1"/>
  <c r="DG59" i="1"/>
  <c r="DK59" i="1"/>
  <c r="DO59" i="1"/>
  <c r="AN60" i="1"/>
  <c r="AO60" i="1"/>
  <c r="AR60" i="1"/>
  <c r="AS60" i="1"/>
  <c r="AW60" i="1"/>
  <c r="AX60" i="1" s="1"/>
  <c r="DS60" i="1" s="1"/>
  <c r="AY60" i="1"/>
  <c r="BB60" i="1"/>
  <c r="BC60" i="1" s="1"/>
  <c r="BF60" i="1"/>
  <c r="BK60" i="1"/>
  <c r="BO60" i="1"/>
  <c r="BS60" i="1"/>
  <c r="BW60" i="1"/>
  <c r="CA60" i="1"/>
  <c r="CE60" i="1"/>
  <c r="CI60" i="1"/>
  <c r="CM60" i="1"/>
  <c r="CQ60" i="1"/>
  <c r="CU60" i="1"/>
  <c r="CY60" i="1"/>
  <c r="DC60" i="1"/>
  <c r="DG60" i="1"/>
  <c r="DK60" i="1"/>
  <c r="DO60" i="1"/>
  <c r="AN61" i="1"/>
  <c r="AO61" i="1"/>
  <c r="AR61" i="1"/>
  <c r="AS61" i="1"/>
  <c r="AW61" i="1"/>
  <c r="AX61" i="1" s="1"/>
  <c r="DS61" i="1" s="1"/>
  <c r="AY61" i="1"/>
  <c r="BB61" i="1"/>
  <c r="BC61" i="1" s="1"/>
  <c r="BF61" i="1"/>
  <c r="BK61" i="1"/>
  <c r="BO61" i="1"/>
  <c r="BS61" i="1"/>
  <c r="BW61" i="1"/>
  <c r="CA61" i="1"/>
  <c r="CE61" i="1"/>
  <c r="CI61" i="1"/>
  <c r="CM61" i="1"/>
  <c r="CQ61" i="1"/>
  <c r="CU61" i="1"/>
  <c r="CY61" i="1"/>
  <c r="DC61" i="1"/>
  <c r="DG61" i="1"/>
  <c r="DK61" i="1"/>
  <c r="DO61" i="1"/>
  <c r="AN62" i="1"/>
  <c r="AO62" i="1"/>
  <c r="AR62" i="1"/>
  <c r="AS62" i="1"/>
  <c r="AW62" i="1"/>
  <c r="AX62" i="1" s="1"/>
  <c r="DS62" i="1" s="1"/>
  <c r="AY62" i="1"/>
  <c r="BB62" i="1"/>
  <c r="BC62" i="1" s="1"/>
  <c r="BF62" i="1"/>
  <c r="BK62" i="1"/>
  <c r="BO62" i="1"/>
  <c r="BS62" i="1"/>
  <c r="BW62" i="1"/>
  <c r="CA62" i="1"/>
  <c r="CE62" i="1"/>
  <c r="CI62" i="1"/>
  <c r="CM62" i="1"/>
  <c r="CQ62" i="1"/>
  <c r="CU62" i="1"/>
  <c r="CY62" i="1"/>
  <c r="DC62" i="1"/>
  <c r="DG62" i="1"/>
  <c r="DK62" i="1"/>
  <c r="DO62" i="1"/>
  <c r="AN63" i="1"/>
  <c r="AO63" i="1"/>
  <c r="AR63" i="1"/>
  <c r="AS63" i="1"/>
  <c r="AW63" i="1"/>
  <c r="AX63" i="1" s="1"/>
  <c r="DS63" i="1" s="1"/>
  <c r="AY63" i="1"/>
  <c r="BB63" i="1"/>
  <c r="BC63" i="1" s="1"/>
  <c r="BF63" i="1"/>
  <c r="BK63" i="1"/>
  <c r="BO63" i="1"/>
  <c r="BS63" i="1"/>
  <c r="BW63" i="1"/>
  <c r="CA63" i="1"/>
  <c r="CE63" i="1"/>
  <c r="CI63" i="1"/>
  <c r="CM63" i="1"/>
  <c r="CQ63" i="1"/>
  <c r="CU63" i="1"/>
  <c r="CY63" i="1"/>
  <c r="DC63" i="1"/>
  <c r="DG63" i="1"/>
  <c r="DK63" i="1"/>
  <c r="DO63" i="1"/>
  <c r="AN64" i="1"/>
  <c r="AO64" i="1"/>
  <c r="AR64" i="1"/>
  <c r="AS64" i="1"/>
  <c r="AW64" i="1"/>
  <c r="AX64" i="1" s="1"/>
  <c r="DS64" i="1" s="1"/>
  <c r="AY64" i="1"/>
  <c r="BB64" i="1"/>
  <c r="BC64" i="1" s="1"/>
  <c r="BF64" i="1"/>
  <c r="BK64" i="1"/>
  <c r="BO64" i="1"/>
  <c r="BS64" i="1"/>
  <c r="BW64" i="1"/>
  <c r="CA64" i="1"/>
  <c r="CE64" i="1"/>
  <c r="CI64" i="1"/>
  <c r="CM64" i="1"/>
  <c r="CQ64" i="1"/>
  <c r="CU64" i="1"/>
  <c r="CY64" i="1"/>
  <c r="DC64" i="1"/>
  <c r="DG64" i="1"/>
  <c r="DK64" i="1"/>
  <c r="DO64" i="1"/>
  <c r="AN65" i="1"/>
  <c r="AO65" i="1"/>
  <c r="AR65" i="1"/>
  <c r="AS65" i="1"/>
  <c r="AW65" i="1"/>
  <c r="AX65" i="1" s="1"/>
  <c r="DS65" i="1" s="1"/>
  <c r="AY65" i="1"/>
  <c r="BB65" i="1"/>
  <c r="BC65" i="1" s="1"/>
  <c r="BF65" i="1"/>
  <c r="BK65" i="1"/>
  <c r="BO65" i="1"/>
  <c r="BS65" i="1"/>
  <c r="BW65" i="1"/>
  <c r="CA65" i="1"/>
  <c r="CE65" i="1"/>
  <c r="CI65" i="1"/>
  <c r="CM65" i="1"/>
  <c r="CQ65" i="1"/>
  <c r="CU65" i="1"/>
  <c r="CY65" i="1"/>
  <c r="DC65" i="1"/>
  <c r="DG65" i="1"/>
  <c r="DK65" i="1"/>
  <c r="DO65" i="1"/>
  <c r="AN66" i="1"/>
  <c r="AO66" i="1"/>
  <c r="AR66" i="1"/>
  <c r="AS66" i="1"/>
  <c r="AW66" i="1"/>
  <c r="AX66" i="1" s="1"/>
  <c r="DS66" i="1" s="1"/>
  <c r="AY66" i="1"/>
  <c r="BB66" i="1"/>
  <c r="BC66" i="1" s="1"/>
  <c r="BF66" i="1"/>
  <c r="BK66" i="1"/>
  <c r="BO66" i="1"/>
  <c r="BS66" i="1"/>
  <c r="BW66" i="1"/>
  <c r="CA66" i="1"/>
  <c r="CE66" i="1"/>
  <c r="CI66" i="1"/>
  <c r="CM66" i="1"/>
  <c r="CQ66" i="1"/>
  <c r="CU66" i="1"/>
  <c r="CY66" i="1"/>
  <c r="DC66" i="1"/>
  <c r="DG66" i="1"/>
  <c r="DK66" i="1"/>
  <c r="DO66" i="1"/>
  <c r="AN67" i="1"/>
  <c r="AO67" i="1"/>
  <c r="AR67" i="1"/>
  <c r="AS67" i="1"/>
  <c r="AW67" i="1"/>
  <c r="AX67" i="1" s="1"/>
  <c r="DS67" i="1" s="1"/>
  <c r="AY67" i="1"/>
  <c r="BB67" i="1"/>
  <c r="BC67" i="1" s="1"/>
  <c r="BF67" i="1"/>
  <c r="BK67" i="1"/>
  <c r="BO67" i="1"/>
  <c r="BS67" i="1"/>
  <c r="BW67" i="1"/>
  <c r="CA67" i="1"/>
  <c r="CE67" i="1"/>
  <c r="CI67" i="1"/>
  <c r="CM67" i="1"/>
  <c r="CQ67" i="1"/>
  <c r="CU67" i="1"/>
  <c r="CY67" i="1"/>
  <c r="DC67" i="1"/>
  <c r="DG67" i="1"/>
  <c r="DK67" i="1"/>
  <c r="DO67" i="1"/>
  <c r="AN68" i="1"/>
  <c r="AO68" i="1"/>
  <c r="AR68" i="1"/>
  <c r="AS68" i="1"/>
  <c r="AW68" i="1"/>
  <c r="AX68" i="1" s="1"/>
  <c r="DS68" i="1" s="1"/>
  <c r="AY68" i="1"/>
  <c r="BB68" i="1"/>
  <c r="DQ68" i="1" s="1"/>
  <c r="BF68" i="1"/>
  <c r="BK68" i="1"/>
  <c r="BO68" i="1"/>
  <c r="BS68" i="1"/>
  <c r="BW68" i="1"/>
  <c r="CA68" i="1"/>
  <c r="CE68" i="1"/>
  <c r="CI68" i="1"/>
  <c r="CM68" i="1"/>
  <c r="CQ68" i="1"/>
  <c r="CU68" i="1"/>
  <c r="CY68" i="1"/>
  <c r="DC68" i="1"/>
  <c r="DG68" i="1"/>
  <c r="DK68" i="1"/>
  <c r="DO68" i="1"/>
  <c r="AN69" i="1"/>
  <c r="AO69" i="1"/>
  <c r="AR69" i="1"/>
  <c r="AS69" i="1"/>
  <c r="AW69" i="1"/>
  <c r="AX69" i="1" s="1"/>
  <c r="DS69" i="1" s="1"/>
  <c r="AY69" i="1"/>
  <c r="BB69" i="1"/>
  <c r="BC69" i="1" s="1"/>
  <c r="BF69" i="1"/>
  <c r="BK69" i="1"/>
  <c r="BO69" i="1"/>
  <c r="BS69" i="1"/>
  <c r="BW69" i="1"/>
  <c r="CA69" i="1"/>
  <c r="CE69" i="1"/>
  <c r="CI69" i="1"/>
  <c r="CM69" i="1"/>
  <c r="CQ69" i="1"/>
  <c r="CU69" i="1"/>
  <c r="CY69" i="1"/>
  <c r="DC69" i="1"/>
  <c r="DG69" i="1"/>
  <c r="DK69" i="1"/>
  <c r="DO69" i="1"/>
  <c r="AN70" i="1"/>
  <c r="AO70" i="1"/>
  <c r="AR70" i="1"/>
  <c r="AS70" i="1"/>
  <c r="AW70" i="1"/>
  <c r="AX70" i="1" s="1"/>
  <c r="DS70" i="1" s="1"/>
  <c r="AY70" i="1"/>
  <c r="BB70" i="1"/>
  <c r="BC70" i="1" s="1"/>
  <c r="BF70" i="1"/>
  <c r="BK70" i="1"/>
  <c r="BO70" i="1"/>
  <c r="BS70" i="1"/>
  <c r="BW70" i="1"/>
  <c r="CA70" i="1"/>
  <c r="CE70" i="1"/>
  <c r="CI70" i="1"/>
  <c r="CM70" i="1"/>
  <c r="CQ70" i="1"/>
  <c r="CU70" i="1"/>
  <c r="CY70" i="1"/>
  <c r="DC70" i="1"/>
  <c r="DG70" i="1"/>
  <c r="DK70" i="1"/>
  <c r="DO70" i="1"/>
  <c r="AN71" i="1"/>
  <c r="AO71" i="1"/>
  <c r="AR71" i="1"/>
  <c r="AS71" i="1"/>
  <c r="AW71" i="1"/>
  <c r="AX71" i="1" s="1"/>
  <c r="DS71" i="1" s="1"/>
  <c r="AY71" i="1"/>
  <c r="BB71" i="1"/>
  <c r="BC71" i="1" s="1"/>
  <c r="BF71" i="1"/>
  <c r="BK71" i="1"/>
  <c r="BO71" i="1"/>
  <c r="BS71" i="1"/>
  <c r="BW71" i="1"/>
  <c r="CA71" i="1"/>
  <c r="CE71" i="1"/>
  <c r="CI71" i="1"/>
  <c r="CM71" i="1"/>
  <c r="CQ71" i="1"/>
  <c r="CU71" i="1"/>
  <c r="CY71" i="1"/>
  <c r="DC71" i="1"/>
  <c r="DG71" i="1"/>
  <c r="DK71" i="1"/>
  <c r="DO71" i="1"/>
  <c r="AN72" i="1"/>
  <c r="AO72" i="1"/>
  <c r="AR72" i="1"/>
  <c r="AS72" i="1"/>
  <c r="AW72" i="1"/>
  <c r="AX72" i="1" s="1"/>
  <c r="DS72" i="1" s="1"/>
  <c r="AY72" i="1"/>
  <c r="BB72" i="1"/>
  <c r="BC72" i="1" s="1"/>
  <c r="BF72" i="1"/>
  <c r="BK72" i="1"/>
  <c r="BO72" i="1"/>
  <c r="BS72" i="1"/>
  <c r="BW72" i="1"/>
  <c r="CA72" i="1"/>
  <c r="CE72" i="1"/>
  <c r="CI72" i="1"/>
  <c r="CM72" i="1"/>
  <c r="CQ72" i="1"/>
  <c r="CU72" i="1"/>
  <c r="CY72" i="1"/>
  <c r="DC72" i="1"/>
  <c r="DG72" i="1"/>
  <c r="DK72" i="1"/>
  <c r="DO72" i="1"/>
  <c r="AN73" i="1"/>
  <c r="AO73" i="1"/>
  <c r="AR73" i="1"/>
  <c r="AS73" i="1"/>
  <c r="AW73" i="1"/>
  <c r="AX73" i="1" s="1"/>
  <c r="DS73" i="1" s="1"/>
  <c r="AY73" i="1"/>
  <c r="BB73" i="1"/>
  <c r="BC73" i="1" s="1"/>
  <c r="BF73" i="1"/>
  <c r="BK73" i="1"/>
  <c r="BO73" i="1"/>
  <c r="BS73" i="1"/>
  <c r="BW73" i="1"/>
  <c r="CA73" i="1"/>
  <c r="CE73" i="1"/>
  <c r="CI73" i="1"/>
  <c r="CM73" i="1"/>
  <c r="CQ73" i="1"/>
  <c r="CU73" i="1"/>
  <c r="CY73" i="1"/>
  <c r="DC73" i="1"/>
  <c r="DG73" i="1"/>
  <c r="DK73" i="1"/>
  <c r="DO73" i="1"/>
  <c r="AN74" i="1"/>
  <c r="AO74" i="1"/>
  <c r="AR74" i="1"/>
  <c r="AS74" i="1"/>
  <c r="AW74" i="1"/>
  <c r="AX74" i="1" s="1"/>
  <c r="DS74" i="1" s="1"/>
  <c r="AY74" i="1"/>
  <c r="BB74" i="1"/>
  <c r="BC74" i="1" s="1"/>
  <c r="BF74" i="1"/>
  <c r="BK74" i="1"/>
  <c r="BO74" i="1"/>
  <c r="BS74" i="1"/>
  <c r="BW74" i="1"/>
  <c r="CA74" i="1"/>
  <c r="CE74" i="1"/>
  <c r="CI74" i="1"/>
  <c r="CM74" i="1"/>
  <c r="CQ74" i="1"/>
  <c r="CU74" i="1"/>
  <c r="CY74" i="1"/>
  <c r="DC74" i="1"/>
  <c r="DG74" i="1"/>
  <c r="DK74" i="1"/>
  <c r="DO74" i="1"/>
  <c r="AN75" i="1"/>
  <c r="AO75" i="1"/>
  <c r="AR75" i="1"/>
  <c r="AS75" i="1"/>
  <c r="AW75" i="1"/>
  <c r="AX75" i="1" s="1"/>
  <c r="DS75" i="1" s="1"/>
  <c r="AY75" i="1"/>
  <c r="BB75" i="1"/>
  <c r="BC75" i="1" s="1"/>
  <c r="BF75" i="1"/>
  <c r="BK75" i="1"/>
  <c r="BO75" i="1"/>
  <c r="BS75" i="1"/>
  <c r="BW75" i="1"/>
  <c r="CA75" i="1"/>
  <c r="CE75" i="1"/>
  <c r="CI75" i="1"/>
  <c r="CM75" i="1"/>
  <c r="CQ75" i="1"/>
  <c r="CU75" i="1"/>
  <c r="CY75" i="1"/>
  <c r="DC75" i="1"/>
  <c r="DG75" i="1"/>
  <c r="DK75" i="1"/>
  <c r="DO75" i="1"/>
  <c r="AN76" i="1"/>
  <c r="AO76" i="1"/>
  <c r="AR76" i="1"/>
  <c r="AS76" i="1"/>
  <c r="AW76" i="1"/>
  <c r="AX76" i="1" s="1"/>
  <c r="DS76" i="1" s="1"/>
  <c r="AY76" i="1"/>
  <c r="BB76" i="1"/>
  <c r="BC76" i="1" s="1"/>
  <c r="BF76" i="1"/>
  <c r="BK76" i="1"/>
  <c r="BO76" i="1"/>
  <c r="BS76" i="1"/>
  <c r="BW76" i="1"/>
  <c r="CA76" i="1"/>
  <c r="CE76" i="1"/>
  <c r="CI76" i="1"/>
  <c r="CM76" i="1"/>
  <c r="CQ76" i="1"/>
  <c r="CU76" i="1"/>
  <c r="CY76" i="1"/>
  <c r="DC76" i="1"/>
  <c r="DG76" i="1"/>
  <c r="DK76" i="1"/>
  <c r="DO76" i="1"/>
  <c r="AN77" i="1"/>
  <c r="AO77" i="1"/>
  <c r="AR77" i="1"/>
  <c r="AS77" i="1"/>
  <c r="AW77" i="1"/>
  <c r="AX77" i="1" s="1"/>
  <c r="DS77" i="1" s="1"/>
  <c r="AY77" i="1"/>
  <c r="BB77" i="1"/>
  <c r="BC77" i="1" s="1"/>
  <c r="BF77" i="1"/>
  <c r="BK77" i="1"/>
  <c r="BO77" i="1"/>
  <c r="BS77" i="1"/>
  <c r="BW77" i="1"/>
  <c r="CA77" i="1"/>
  <c r="CE77" i="1"/>
  <c r="CI77" i="1"/>
  <c r="CM77" i="1"/>
  <c r="CQ77" i="1"/>
  <c r="CU77" i="1"/>
  <c r="CY77" i="1"/>
  <c r="DC77" i="1"/>
  <c r="DG77" i="1"/>
  <c r="DK77" i="1"/>
  <c r="DO77" i="1"/>
  <c r="AN78" i="1"/>
  <c r="AO78" i="1"/>
  <c r="AR78" i="1"/>
  <c r="AS78" i="1"/>
  <c r="AW78" i="1"/>
  <c r="AX78" i="1" s="1"/>
  <c r="DS78" i="1" s="1"/>
  <c r="AY78" i="1"/>
  <c r="BB78" i="1"/>
  <c r="BC78" i="1" s="1"/>
  <c r="BF78" i="1"/>
  <c r="BK78" i="1"/>
  <c r="BO78" i="1"/>
  <c r="BS78" i="1"/>
  <c r="BW78" i="1"/>
  <c r="CA78" i="1"/>
  <c r="CE78" i="1"/>
  <c r="CI78" i="1"/>
  <c r="CM78" i="1"/>
  <c r="CQ78" i="1"/>
  <c r="CU78" i="1"/>
  <c r="CY78" i="1"/>
  <c r="DC78" i="1"/>
  <c r="DG78" i="1"/>
  <c r="DK78" i="1"/>
  <c r="DO78" i="1"/>
  <c r="AN79" i="1"/>
  <c r="AO79" i="1"/>
  <c r="AR79" i="1"/>
  <c r="AS79" i="1"/>
  <c r="AW79" i="1"/>
  <c r="AX79" i="1" s="1"/>
  <c r="DS79" i="1" s="1"/>
  <c r="AY79" i="1"/>
  <c r="BB79" i="1"/>
  <c r="BC79" i="1" s="1"/>
  <c r="BF79" i="1"/>
  <c r="BK79" i="1"/>
  <c r="BO79" i="1"/>
  <c r="BS79" i="1"/>
  <c r="BW79" i="1"/>
  <c r="CA79" i="1"/>
  <c r="CE79" i="1"/>
  <c r="CI79" i="1"/>
  <c r="CM79" i="1"/>
  <c r="CQ79" i="1"/>
  <c r="CU79" i="1"/>
  <c r="CY79" i="1"/>
  <c r="DC79" i="1"/>
  <c r="DG79" i="1"/>
  <c r="DK79" i="1"/>
  <c r="DO79" i="1"/>
  <c r="AN80" i="1"/>
  <c r="AO80" i="1"/>
  <c r="AR80" i="1"/>
  <c r="AS80" i="1"/>
  <c r="AW80" i="1"/>
  <c r="AX80" i="1" s="1"/>
  <c r="DS80" i="1" s="1"/>
  <c r="AY80" i="1"/>
  <c r="BB80" i="1"/>
  <c r="BC80" i="1" s="1"/>
  <c r="BF80" i="1"/>
  <c r="BK80" i="1"/>
  <c r="BO80" i="1"/>
  <c r="BS80" i="1"/>
  <c r="BW80" i="1"/>
  <c r="CA80" i="1"/>
  <c r="CE80" i="1"/>
  <c r="CI80" i="1"/>
  <c r="CM80" i="1"/>
  <c r="CQ80" i="1"/>
  <c r="CU80" i="1"/>
  <c r="CY80" i="1"/>
  <c r="DC80" i="1"/>
  <c r="DG80" i="1"/>
  <c r="DK80" i="1"/>
  <c r="DO80" i="1"/>
  <c r="AN81" i="1"/>
  <c r="AO81" i="1"/>
  <c r="AR81" i="1"/>
  <c r="AS81" i="1"/>
  <c r="AW81" i="1"/>
  <c r="AX81" i="1" s="1"/>
  <c r="DS81" i="1" s="1"/>
  <c r="AY81" i="1"/>
  <c r="BB81" i="1"/>
  <c r="BC81" i="1" s="1"/>
  <c r="BF81" i="1"/>
  <c r="BK81" i="1"/>
  <c r="BO81" i="1"/>
  <c r="BS81" i="1"/>
  <c r="BW81" i="1"/>
  <c r="CA81" i="1"/>
  <c r="CE81" i="1"/>
  <c r="CI81" i="1"/>
  <c r="CM81" i="1"/>
  <c r="CQ81" i="1"/>
  <c r="CU81" i="1"/>
  <c r="CY81" i="1"/>
  <c r="DC81" i="1"/>
  <c r="DG81" i="1"/>
  <c r="DK81" i="1"/>
  <c r="DO81" i="1"/>
  <c r="AN82" i="1"/>
  <c r="AO82" i="1"/>
  <c r="AR82" i="1"/>
  <c r="AS82" i="1"/>
  <c r="AW82" i="1"/>
  <c r="AX82" i="1" s="1"/>
  <c r="DS82" i="1" s="1"/>
  <c r="AY82" i="1"/>
  <c r="BB82" i="1"/>
  <c r="BC82" i="1" s="1"/>
  <c r="BF82" i="1"/>
  <c r="BK82" i="1"/>
  <c r="BO82" i="1"/>
  <c r="BS82" i="1"/>
  <c r="BW82" i="1"/>
  <c r="CA82" i="1"/>
  <c r="CE82" i="1"/>
  <c r="CI82" i="1"/>
  <c r="CM82" i="1"/>
  <c r="CQ82" i="1"/>
  <c r="CU82" i="1"/>
  <c r="CY82" i="1"/>
  <c r="DC82" i="1"/>
  <c r="DG82" i="1"/>
  <c r="DK82" i="1"/>
  <c r="DO82" i="1"/>
  <c r="AN83" i="1"/>
  <c r="AO83" i="1"/>
  <c r="AR83" i="1"/>
  <c r="AS83" i="1"/>
  <c r="AW83" i="1"/>
  <c r="AX83" i="1" s="1"/>
  <c r="DS83" i="1" s="1"/>
  <c r="AY83" i="1"/>
  <c r="BB83" i="1"/>
  <c r="BC83" i="1" s="1"/>
  <c r="BF83" i="1"/>
  <c r="BK83" i="1"/>
  <c r="BO83" i="1"/>
  <c r="BS83" i="1"/>
  <c r="BW83" i="1"/>
  <c r="CA83" i="1"/>
  <c r="CE83" i="1"/>
  <c r="CI83" i="1"/>
  <c r="CM83" i="1"/>
  <c r="CQ83" i="1"/>
  <c r="CU83" i="1"/>
  <c r="CY83" i="1"/>
  <c r="DC83" i="1"/>
  <c r="DG83" i="1"/>
  <c r="DK83" i="1"/>
  <c r="DO83" i="1"/>
  <c r="AN84" i="1"/>
  <c r="AO84" i="1"/>
  <c r="AR84" i="1"/>
  <c r="AS84" i="1"/>
  <c r="AW84" i="1"/>
  <c r="AX84" i="1" s="1"/>
  <c r="DS84" i="1" s="1"/>
  <c r="AY84" i="1"/>
  <c r="BB84" i="1"/>
  <c r="BC84" i="1" s="1"/>
  <c r="BF84" i="1"/>
  <c r="BK84" i="1"/>
  <c r="BO84" i="1"/>
  <c r="BS84" i="1"/>
  <c r="BW84" i="1"/>
  <c r="CA84" i="1"/>
  <c r="CE84" i="1"/>
  <c r="CI84" i="1"/>
  <c r="CM84" i="1"/>
  <c r="CQ84" i="1"/>
  <c r="CU84" i="1"/>
  <c r="CY84" i="1"/>
  <c r="DC84" i="1"/>
  <c r="DG84" i="1"/>
  <c r="DK84" i="1"/>
  <c r="DO84" i="1"/>
  <c r="AN85" i="1"/>
  <c r="AO85" i="1"/>
  <c r="AR85" i="1"/>
  <c r="AS85" i="1"/>
  <c r="AW85" i="1"/>
  <c r="AX85" i="1" s="1"/>
  <c r="DS85" i="1" s="1"/>
  <c r="AY85" i="1"/>
  <c r="BB85" i="1"/>
  <c r="BC85" i="1" s="1"/>
  <c r="BF85" i="1"/>
  <c r="BK85" i="1"/>
  <c r="BO85" i="1"/>
  <c r="BS85" i="1"/>
  <c r="BW85" i="1"/>
  <c r="CA85" i="1"/>
  <c r="CE85" i="1"/>
  <c r="CI85" i="1"/>
  <c r="CM85" i="1"/>
  <c r="CQ85" i="1"/>
  <c r="CU85" i="1"/>
  <c r="CY85" i="1"/>
  <c r="DC85" i="1"/>
  <c r="DG85" i="1"/>
  <c r="DK85" i="1"/>
  <c r="DO85" i="1"/>
  <c r="AN86" i="1"/>
  <c r="AO86" i="1"/>
  <c r="AR86" i="1"/>
  <c r="AS86" i="1"/>
  <c r="AW86" i="1"/>
  <c r="AX86" i="1" s="1"/>
  <c r="DS86" i="1" s="1"/>
  <c r="AY86" i="1"/>
  <c r="BB86" i="1"/>
  <c r="BC86" i="1" s="1"/>
  <c r="BF86" i="1"/>
  <c r="BK86" i="1"/>
  <c r="BO86" i="1"/>
  <c r="BS86" i="1"/>
  <c r="BW86" i="1"/>
  <c r="CA86" i="1"/>
  <c r="CE86" i="1"/>
  <c r="CI86" i="1"/>
  <c r="CM86" i="1"/>
  <c r="CQ86" i="1"/>
  <c r="CU86" i="1"/>
  <c r="CY86" i="1"/>
  <c r="DC86" i="1"/>
  <c r="DG86" i="1"/>
  <c r="DK86" i="1"/>
  <c r="DO86" i="1"/>
  <c r="AN87" i="1"/>
  <c r="AO87" i="1"/>
  <c r="AR87" i="1"/>
  <c r="AS87" i="1"/>
  <c r="AW87" i="1"/>
  <c r="AX87" i="1" s="1"/>
  <c r="DS87" i="1" s="1"/>
  <c r="AY87" i="1"/>
  <c r="BB87" i="1"/>
  <c r="BC87" i="1" s="1"/>
  <c r="BF87" i="1"/>
  <c r="BK87" i="1"/>
  <c r="BO87" i="1"/>
  <c r="BS87" i="1"/>
  <c r="BW87" i="1"/>
  <c r="CA87" i="1"/>
  <c r="CE87" i="1"/>
  <c r="CI87" i="1"/>
  <c r="CM87" i="1"/>
  <c r="CQ87" i="1"/>
  <c r="CU87" i="1"/>
  <c r="CY87" i="1"/>
  <c r="DC87" i="1"/>
  <c r="DG87" i="1"/>
  <c r="DK87" i="1"/>
  <c r="DO87" i="1"/>
  <c r="AN88" i="1"/>
  <c r="AO88" i="1"/>
  <c r="AR88" i="1"/>
  <c r="AS88" i="1"/>
  <c r="AW88" i="1"/>
  <c r="AX88" i="1" s="1"/>
  <c r="DS88" i="1" s="1"/>
  <c r="AY88" i="1"/>
  <c r="BB88" i="1"/>
  <c r="BC88" i="1" s="1"/>
  <c r="BF88" i="1"/>
  <c r="BK88" i="1"/>
  <c r="BO88" i="1"/>
  <c r="BS88" i="1"/>
  <c r="BW88" i="1"/>
  <c r="CA88" i="1"/>
  <c r="CE88" i="1"/>
  <c r="CI88" i="1"/>
  <c r="CM88" i="1"/>
  <c r="CQ88" i="1"/>
  <c r="CU88" i="1"/>
  <c r="CY88" i="1"/>
  <c r="DC88" i="1"/>
  <c r="DG88" i="1"/>
  <c r="DK88" i="1"/>
  <c r="DO88" i="1"/>
  <c r="AN89" i="1"/>
  <c r="AO89" i="1"/>
  <c r="AR89" i="1"/>
  <c r="AS89" i="1"/>
  <c r="AW89" i="1"/>
  <c r="AX89" i="1" s="1"/>
  <c r="DS89" i="1" s="1"/>
  <c r="AY89" i="1"/>
  <c r="BB89" i="1"/>
  <c r="BC89" i="1" s="1"/>
  <c r="BF89" i="1"/>
  <c r="BK89" i="1"/>
  <c r="BO89" i="1"/>
  <c r="BS89" i="1"/>
  <c r="BW89" i="1"/>
  <c r="CA89" i="1"/>
  <c r="CE89" i="1"/>
  <c r="CI89" i="1"/>
  <c r="CM89" i="1"/>
  <c r="CQ89" i="1"/>
  <c r="CU89" i="1"/>
  <c r="CY89" i="1"/>
  <c r="DC89" i="1"/>
  <c r="DG89" i="1"/>
  <c r="DK89" i="1"/>
  <c r="DO89" i="1"/>
  <c r="AN90" i="1"/>
  <c r="AO90" i="1"/>
  <c r="AR90" i="1"/>
  <c r="AS90" i="1"/>
  <c r="AW90" i="1"/>
  <c r="AX90" i="1" s="1"/>
  <c r="DS90" i="1" s="1"/>
  <c r="AY90" i="1"/>
  <c r="BB90" i="1"/>
  <c r="BC90" i="1" s="1"/>
  <c r="BF90" i="1"/>
  <c r="BK90" i="1"/>
  <c r="BO90" i="1"/>
  <c r="BS90" i="1"/>
  <c r="BW90" i="1"/>
  <c r="CA90" i="1"/>
  <c r="CE90" i="1"/>
  <c r="CI90" i="1"/>
  <c r="CM90" i="1"/>
  <c r="CQ90" i="1"/>
  <c r="CU90" i="1"/>
  <c r="CY90" i="1"/>
  <c r="DC90" i="1"/>
  <c r="DG90" i="1"/>
  <c r="DK90" i="1"/>
  <c r="DO90" i="1"/>
  <c r="AN91" i="1"/>
  <c r="AO91" i="1"/>
  <c r="AR91" i="1"/>
  <c r="AS91" i="1"/>
  <c r="AW91" i="1"/>
  <c r="AX91" i="1" s="1"/>
  <c r="DS91" i="1" s="1"/>
  <c r="AY91" i="1"/>
  <c r="BB91" i="1"/>
  <c r="BC91" i="1" s="1"/>
  <c r="BF91" i="1"/>
  <c r="BK91" i="1"/>
  <c r="BO91" i="1"/>
  <c r="BS91" i="1"/>
  <c r="BW91" i="1"/>
  <c r="CA91" i="1"/>
  <c r="CE91" i="1"/>
  <c r="CI91" i="1"/>
  <c r="CM91" i="1"/>
  <c r="CQ91" i="1"/>
  <c r="CU91" i="1"/>
  <c r="CY91" i="1"/>
  <c r="DC91" i="1"/>
  <c r="DG91" i="1"/>
  <c r="DK91" i="1"/>
  <c r="DO91" i="1"/>
  <c r="AN92" i="1"/>
  <c r="AO92" i="1"/>
  <c r="AR92" i="1"/>
  <c r="AS92" i="1"/>
  <c r="AW92" i="1"/>
  <c r="AX92" i="1" s="1"/>
  <c r="DS92" i="1" s="1"/>
  <c r="AY92" i="1"/>
  <c r="BB92" i="1"/>
  <c r="BC92" i="1" s="1"/>
  <c r="BF92" i="1"/>
  <c r="BK92" i="1"/>
  <c r="BO92" i="1"/>
  <c r="BS92" i="1"/>
  <c r="BW92" i="1"/>
  <c r="CA92" i="1"/>
  <c r="CE92" i="1"/>
  <c r="CI92" i="1"/>
  <c r="CM92" i="1"/>
  <c r="CQ92" i="1"/>
  <c r="CU92" i="1"/>
  <c r="CY92" i="1"/>
  <c r="DC92" i="1"/>
  <c r="DG92" i="1"/>
  <c r="DK92" i="1"/>
  <c r="DO92" i="1"/>
  <c r="AN93" i="1"/>
  <c r="AO93" i="1"/>
  <c r="AR93" i="1"/>
  <c r="AS93" i="1"/>
  <c r="AW93" i="1"/>
  <c r="AX93" i="1" s="1"/>
  <c r="DS93" i="1" s="1"/>
  <c r="AY93" i="1"/>
  <c r="BB93" i="1"/>
  <c r="BC93" i="1" s="1"/>
  <c r="BF93" i="1"/>
  <c r="BK93" i="1"/>
  <c r="BO93" i="1"/>
  <c r="BS93" i="1"/>
  <c r="BW93" i="1"/>
  <c r="CA93" i="1"/>
  <c r="CE93" i="1"/>
  <c r="CI93" i="1"/>
  <c r="CM93" i="1"/>
  <c r="CQ93" i="1"/>
  <c r="CU93" i="1"/>
  <c r="CY93" i="1"/>
  <c r="DC93" i="1"/>
  <c r="DG93" i="1"/>
  <c r="DK93" i="1"/>
  <c r="DO93" i="1"/>
  <c r="AN94" i="1"/>
  <c r="AO94" i="1"/>
  <c r="AR94" i="1"/>
  <c r="AS94" i="1"/>
  <c r="AW94" i="1"/>
  <c r="AX94" i="1" s="1"/>
  <c r="DS94" i="1" s="1"/>
  <c r="AY94" i="1"/>
  <c r="BB94" i="1"/>
  <c r="BC94" i="1" s="1"/>
  <c r="BF94" i="1"/>
  <c r="BK94" i="1"/>
  <c r="BO94" i="1"/>
  <c r="BS94" i="1"/>
  <c r="BW94" i="1"/>
  <c r="CA94" i="1"/>
  <c r="CE94" i="1"/>
  <c r="CI94" i="1"/>
  <c r="CM94" i="1"/>
  <c r="CQ94" i="1"/>
  <c r="CU94" i="1"/>
  <c r="CY94" i="1"/>
  <c r="DC94" i="1"/>
  <c r="DG94" i="1"/>
  <c r="DK94" i="1"/>
  <c r="DO94" i="1"/>
  <c r="AN95" i="1"/>
  <c r="AO95" i="1"/>
  <c r="AR95" i="1"/>
  <c r="AS95" i="1"/>
  <c r="AW95" i="1"/>
  <c r="AX95" i="1" s="1"/>
  <c r="DS95" i="1" s="1"/>
  <c r="AY95" i="1"/>
  <c r="BB95" i="1"/>
  <c r="BC95" i="1" s="1"/>
  <c r="BF95" i="1"/>
  <c r="BK95" i="1"/>
  <c r="BO95" i="1"/>
  <c r="BS95" i="1"/>
  <c r="BW95" i="1"/>
  <c r="CA95" i="1"/>
  <c r="CE95" i="1"/>
  <c r="CI95" i="1"/>
  <c r="CM95" i="1"/>
  <c r="CQ95" i="1"/>
  <c r="CU95" i="1"/>
  <c r="CY95" i="1"/>
  <c r="DC95" i="1"/>
  <c r="DG95" i="1"/>
  <c r="DK95" i="1"/>
  <c r="DO95" i="1"/>
  <c r="AN96" i="1"/>
  <c r="AO96" i="1"/>
  <c r="AR96" i="1"/>
  <c r="AS96" i="1"/>
  <c r="AW96" i="1"/>
  <c r="AX96" i="1" s="1"/>
  <c r="DS96" i="1" s="1"/>
  <c r="AY96" i="1"/>
  <c r="BB96" i="1"/>
  <c r="BC96" i="1" s="1"/>
  <c r="BF96" i="1"/>
  <c r="BK96" i="1"/>
  <c r="BO96" i="1"/>
  <c r="BS96" i="1"/>
  <c r="BW96" i="1"/>
  <c r="CA96" i="1"/>
  <c r="CE96" i="1"/>
  <c r="CI96" i="1"/>
  <c r="CM96" i="1"/>
  <c r="CQ96" i="1"/>
  <c r="CU96" i="1"/>
  <c r="CY96" i="1"/>
  <c r="DC96" i="1"/>
  <c r="DG96" i="1"/>
  <c r="DK96" i="1"/>
  <c r="DO96" i="1"/>
  <c r="AN97" i="1"/>
  <c r="AO97" i="1"/>
  <c r="AR97" i="1"/>
  <c r="AS97" i="1"/>
  <c r="AW97" i="1"/>
  <c r="AX97" i="1" s="1"/>
  <c r="DS97" i="1" s="1"/>
  <c r="AY97" i="1"/>
  <c r="BB97" i="1"/>
  <c r="BC97" i="1" s="1"/>
  <c r="BF97" i="1"/>
  <c r="BK97" i="1"/>
  <c r="BO97" i="1"/>
  <c r="BS97" i="1"/>
  <c r="BW97" i="1"/>
  <c r="CA97" i="1"/>
  <c r="CE97" i="1"/>
  <c r="CI97" i="1"/>
  <c r="CM97" i="1"/>
  <c r="CQ97" i="1"/>
  <c r="CU97" i="1"/>
  <c r="CY97" i="1"/>
  <c r="DC97" i="1"/>
  <c r="DG97" i="1"/>
  <c r="DK97" i="1"/>
  <c r="DO97" i="1"/>
  <c r="AN98" i="1"/>
  <c r="AO98" i="1"/>
  <c r="AR98" i="1"/>
  <c r="AS98" i="1"/>
  <c r="AW98" i="1"/>
  <c r="AX98" i="1" s="1"/>
  <c r="DS98" i="1" s="1"/>
  <c r="AY98" i="1"/>
  <c r="BB98" i="1"/>
  <c r="BC98" i="1" s="1"/>
  <c r="BF98" i="1"/>
  <c r="BK98" i="1"/>
  <c r="BO98" i="1"/>
  <c r="BS98" i="1"/>
  <c r="BW98" i="1"/>
  <c r="CA98" i="1"/>
  <c r="CE98" i="1"/>
  <c r="CI98" i="1"/>
  <c r="CM98" i="1"/>
  <c r="CQ98" i="1"/>
  <c r="CU98" i="1"/>
  <c r="CY98" i="1"/>
  <c r="DC98" i="1"/>
  <c r="DG98" i="1"/>
  <c r="DK98" i="1"/>
  <c r="DO98" i="1"/>
  <c r="AN99" i="1"/>
  <c r="AO99" i="1"/>
  <c r="AR99" i="1"/>
  <c r="AS99" i="1"/>
  <c r="AW99" i="1"/>
  <c r="AX99" i="1" s="1"/>
  <c r="DS99" i="1" s="1"/>
  <c r="AY99" i="1"/>
  <c r="BB99" i="1"/>
  <c r="BC99" i="1" s="1"/>
  <c r="BF99" i="1"/>
  <c r="BK99" i="1"/>
  <c r="BO99" i="1"/>
  <c r="BS99" i="1"/>
  <c r="BW99" i="1"/>
  <c r="CA99" i="1"/>
  <c r="CE99" i="1"/>
  <c r="CI99" i="1"/>
  <c r="CM99" i="1"/>
  <c r="CQ99" i="1"/>
  <c r="CU99" i="1"/>
  <c r="CY99" i="1"/>
  <c r="DC99" i="1"/>
  <c r="DG99" i="1"/>
  <c r="DK99" i="1"/>
  <c r="DO99" i="1"/>
  <c r="AN100" i="1"/>
  <c r="AO100" i="1"/>
  <c r="AR100" i="1"/>
  <c r="AS100" i="1"/>
  <c r="AW100" i="1"/>
  <c r="AX100" i="1" s="1"/>
  <c r="DS100" i="1" s="1"/>
  <c r="AY100" i="1"/>
  <c r="BB100" i="1"/>
  <c r="BC100" i="1" s="1"/>
  <c r="BF100" i="1"/>
  <c r="BK100" i="1"/>
  <c r="BO100" i="1"/>
  <c r="BS100" i="1"/>
  <c r="BW100" i="1"/>
  <c r="CA100" i="1"/>
  <c r="CE100" i="1"/>
  <c r="CI100" i="1"/>
  <c r="CM100" i="1"/>
  <c r="CQ100" i="1"/>
  <c r="CU100" i="1"/>
  <c r="CY100" i="1"/>
  <c r="DC100" i="1"/>
  <c r="DG100" i="1"/>
  <c r="DK100" i="1"/>
  <c r="DO100" i="1"/>
  <c r="AN101" i="1"/>
  <c r="AO101" i="1"/>
  <c r="AR101" i="1"/>
  <c r="AS101" i="1"/>
  <c r="AW101" i="1"/>
  <c r="AX101" i="1" s="1"/>
  <c r="DS101" i="1" s="1"/>
  <c r="AY101" i="1"/>
  <c r="BB101" i="1"/>
  <c r="BC101" i="1" s="1"/>
  <c r="BF101" i="1"/>
  <c r="BK101" i="1"/>
  <c r="BO101" i="1"/>
  <c r="BS101" i="1"/>
  <c r="BW101" i="1"/>
  <c r="CA101" i="1"/>
  <c r="CE101" i="1"/>
  <c r="CI101" i="1"/>
  <c r="CM101" i="1"/>
  <c r="CQ101" i="1"/>
  <c r="CU101" i="1"/>
  <c r="CY101" i="1"/>
  <c r="DC101" i="1"/>
  <c r="DG101" i="1"/>
  <c r="DK101" i="1"/>
  <c r="DO101" i="1"/>
  <c r="AN102" i="1"/>
  <c r="AO102" i="1"/>
  <c r="AR102" i="1"/>
  <c r="AS102" i="1"/>
  <c r="AW102" i="1"/>
  <c r="AX102" i="1" s="1"/>
  <c r="DS102" i="1" s="1"/>
  <c r="AY102" i="1"/>
  <c r="BB102" i="1"/>
  <c r="BC102" i="1" s="1"/>
  <c r="BF102" i="1"/>
  <c r="BK102" i="1"/>
  <c r="BO102" i="1"/>
  <c r="BS102" i="1"/>
  <c r="BW102" i="1"/>
  <c r="CA102" i="1"/>
  <c r="CE102" i="1"/>
  <c r="CI102" i="1"/>
  <c r="CM102" i="1"/>
  <c r="CQ102" i="1"/>
  <c r="CU102" i="1"/>
  <c r="CY102" i="1"/>
  <c r="DC102" i="1"/>
  <c r="DG102" i="1"/>
  <c r="DK102" i="1"/>
  <c r="DO102" i="1"/>
  <c r="AN103" i="1"/>
  <c r="AO103" i="1"/>
  <c r="AR103" i="1"/>
  <c r="AS103" i="1"/>
  <c r="AW103" i="1"/>
  <c r="AX103" i="1" s="1"/>
  <c r="DS103" i="1" s="1"/>
  <c r="AY103" i="1"/>
  <c r="BB103" i="1"/>
  <c r="BC103" i="1" s="1"/>
  <c r="BF103" i="1"/>
  <c r="BK103" i="1"/>
  <c r="BO103" i="1"/>
  <c r="BS103" i="1"/>
  <c r="BW103" i="1"/>
  <c r="CA103" i="1"/>
  <c r="CE103" i="1"/>
  <c r="CI103" i="1"/>
  <c r="CM103" i="1"/>
  <c r="CQ103" i="1"/>
  <c r="CU103" i="1"/>
  <c r="CY103" i="1"/>
  <c r="DC103" i="1"/>
  <c r="DG103" i="1"/>
  <c r="DK103" i="1"/>
  <c r="DO103" i="1"/>
  <c r="AN104" i="1"/>
  <c r="AO104" i="1"/>
  <c r="AR104" i="1"/>
  <c r="AS104" i="1"/>
  <c r="AW104" i="1"/>
  <c r="AX104" i="1" s="1"/>
  <c r="DS104" i="1" s="1"/>
  <c r="AY104" i="1"/>
  <c r="BB104" i="1"/>
  <c r="BC104" i="1" s="1"/>
  <c r="BF104" i="1"/>
  <c r="BK104" i="1"/>
  <c r="BO104" i="1"/>
  <c r="BS104" i="1"/>
  <c r="BW104" i="1"/>
  <c r="CA104" i="1"/>
  <c r="CE104" i="1"/>
  <c r="CI104" i="1"/>
  <c r="CM104" i="1"/>
  <c r="CQ104" i="1"/>
  <c r="CU104" i="1"/>
  <c r="CY104" i="1"/>
  <c r="DC104" i="1"/>
  <c r="DG104" i="1"/>
  <c r="DK104" i="1"/>
  <c r="DO104" i="1"/>
  <c r="AN105" i="1"/>
  <c r="AO105" i="1"/>
  <c r="AR105" i="1"/>
  <c r="AS105" i="1"/>
  <c r="AW105" i="1"/>
  <c r="AX105" i="1" s="1"/>
  <c r="DS105" i="1" s="1"/>
  <c r="AY105" i="1"/>
  <c r="BB105" i="1"/>
  <c r="BC105" i="1" s="1"/>
  <c r="BF105" i="1"/>
  <c r="BK105" i="1"/>
  <c r="BO105" i="1"/>
  <c r="BS105" i="1"/>
  <c r="BW105" i="1"/>
  <c r="CA105" i="1"/>
  <c r="CE105" i="1"/>
  <c r="CI105" i="1"/>
  <c r="CM105" i="1"/>
  <c r="CQ105" i="1"/>
  <c r="CU105" i="1"/>
  <c r="CY105" i="1"/>
  <c r="DC105" i="1"/>
  <c r="DG105" i="1"/>
  <c r="DK105" i="1"/>
  <c r="DO105" i="1"/>
  <c r="AN106" i="1"/>
  <c r="AO106" i="1"/>
  <c r="AR106" i="1"/>
  <c r="AS106" i="1"/>
  <c r="AW106" i="1"/>
  <c r="AX106" i="1" s="1"/>
  <c r="DS106" i="1" s="1"/>
  <c r="AY106" i="1"/>
  <c r="BB106" i="1"/>
  <c r="DQ106" i="1" s="1"/>
  <c r="BF106" i="1"/>
  <c r="BK106" i="1"/>
  <c r="BO106" i="1"/>
  <c r="BS106" i="1"/>
  <c r="BW106" i="1"/>
  <c r="CA106" i="1"/>
  <c r="CE106" i="1"/>
  <c r="CI106" i="1"/>
  <c r="CM106" i="1"/>
  <c r="CQ106" i="1"/>
  <c r="CU106" i="1"/>
  <c r="CY106" i="1"/>
  <c r="DC106" i="1"/>
  <c r="DG106" i="1"/>
  <c r="DK106" i="1"/>
  <c r="DO106" i="1"/>
  <c r="AN107" i="1"/>
  <c r="AO107" i="1"/>
  <c r="AR107" i="1"/>
  <c r="AS107" i="1"/>
  <c r="AW107" i="1"/>
  <c r="AX107" i="1" s="1"/>
  <c r="DS107" i="1" s="1"/>
  <c r="AY107" i="1"/>
  <c r="BB107" i="1"/>
  <c r="BC107" i="1" s="1"/>
  <c r="BF107" i="1"/>
  <c r="BK107" i="1"/>
  <c r="BO107" i="1"/>
  <c r="BS107" i="1"/>
  <c r="BW107" i="1"/>
  <c r="CA107" i="1"/>
  <c r="CE107" i="1"/>
  <c r="CI107" i="1"/>
  <c r="CM107" i="1"/>
  <c r="CQ107" i="1"/>
  <c r="CU107" i="1"/>
  <c r="CY107" i="1"/>
  <c r="DC107" i="1"/>
  <c r="DG107" i="1"/>
  <c r="DK107" i="1"/>
  <c r="DO107" i="1"/>
  <c r="AN108" i="1"/>
  <c r="AO108" i="1"/>
  <c r="AR108" i="1"/>
  <c r="AS108" i="1"/>
  <c r="AW108" i="1"/>
  <c r="AX108" i="1" s="1"/>
  <c r="DS108" i="1" s="1"/>
  <c r="AY108" i="1"/>
  <c r="BB108" i="1"/>
  <c r="BC108" i="1" s="1"/>
  <c r="BF108" i="1"/>
  <c r="BK108" i="1"/>
  <c r="BO108" i="1"/>
  <c r="BS108" i="1"/>
  <c r="BW108" i="1"/>
  <c r="CA108" i="1"/>
  <c r="CE108" i="1"/>
  <c r="CI108" i="1"/>
  <c r="CM108" i="1"/>
  <c r="CQ108" i="1"/>
  <c r="CU108" i="1"/>
  <c r="CY108" i="1"/>
  <c r="DC108" i="1"/>
  <c r="DG108" i="1"/>
  <c r="DK108" i="1"/>
  <c r="DO108" i="1"/>
  <c r="AN109" i="1"/>
  <c r="AO109" i="1"/>
  <c r="AR109" i="1"/>
  <c r="AS109" i="1"/>
  <c r="AW109" i="1"/>
  <c r="AX109" i="1" s="1"/>
  <c r="DS109" i="1" s="1"/>
  <c r="AY109" i="1"/>
  <c r="BB109" i="1"/>
  <c r="BC109" i="1" s="1"/>
  <c r="BF109" i="1"/>
  <c r="BK109" i="1"/>
  <c r="BO109" i="1"/>
  <c r="BS109" i="1"/>
  <c r="BW109" i="1"/>
  <c r="CA109" i="1"/>
  <c r="CE109" i="1"/>
  <c r="CI109" i="1"/>
  <c r="CM109" i="1"/>
  <c r="CQ109" i="1"/>
  <c r="CU109" i="1"/>
  <c r="CY109" i="1"/>
  <c r="DC109" i="1"/>
  <c r="DG109" i="1"/>
  <c r="DK109" i="1"/>
  <c r="DO109" i="1"/>
  <c r="AN110" i="1"/>
  <c r="AO110" i="1"/>
  <c r="AR110" i="1"/>
  <c r="AS110" i="1"/>
  <c r="AW110" i="1"/>
  <c r="AX110" i="1" s="1"/>
  <c r="DS110" i="1" s="1"/>
  <c r="AY110" i="1"/>
  <c r="BB110" i="1"/>
  <c r="BC110" i="1" s="1"/>
  <c r="BF110" i="1"/>
  <c r="BK110" i="1"/>
  <c r="BO110" i="1"/>
  <c r="BS110" i="1"/>
  <c r="BW110" i="1"/>
  <c r="CA110" i="1"/>
  <c r="CE110" i="1"/>
  <c r="CI110" i="1"/>
  <c r="CM110" i="1"/>
  <c r="CQ110" i="1"/>
  <c r="CU110" i="1"/>
  <c r="CY110" i="1"/>
  <c r="DC110" i="1"/>
  <c r="DG110" i="1"/>
  <c r="DK110" i="1"/>
  <c r="DO110" i="1"/>
  <c r="AN111" i="1"/>
  <c r="AO111" i="1"/>
  <c r="AR111" i="1"/>
  <c r="AS111" i="1"/>
  <c r="AW111" i="1"/>
  <c r="AX111" i="1" s="1"/>
  <c r="DS111" i="1" s="1"/>
  <c r="AY111" i="1"/>
  <c r="BB111" i="1"/>
  <c r="BC111" i="1" s="1"/>
  <c r="BF111" i="1"/>
  <c r="BK111" i="1"/>
  <c r="BO111" i="1"/>
  <c r="BS111" i="1"/>
  <c r="BW111" i="1"/>
  <c r="CA111" i="1"/>
  <c r="CE111" i="1"/>
  <c r="CI111" i="1"/>
  <c r="CM111" i="1"/>
  <c r="CQ111" i="1"/>
  <c r="CU111" i="1"/>
  <c r="CY111" i="1"/>
  <c r="DC111" i="1"/>
  <c r="DG111" i="1"/>
  <c r="DK111" i="1"/>
  <c r="DO111" i="1"/>
  <c r="AN112" i="1"/>
  <c r="AO112" i="1"/>
  <c r="AR112" i="1"/>
  <c r="AS112" i="1"/>
  <c r="AW112" i="1"/>
  <c r="AX112" i="1" s="1"/>
  <c r="DS112" i="1" s="1"/>
  <c r="AY112" i="1"/>
  <c r="BB112" i="1"/>
  <c r="DQ112" i="1" s="1"/>
  <c r="BF112" i="1"/>
  <c r="BK112" i="1"/>
  <c r="BO112" i="1"/>
  <c r="BS112" i="1"/>
  <c r="BW112" i="1"/>
  <c r="CA112" i="1"/>
  <c r="CE112" i="1"/>
  <c r="CI112" i="1"/>
  <c r="CM112" i="1"/>
  <c r="CQ112" i="1"/>
  <c r="CU112" i="1"/>
  <c r="CY112" i="1"/>
  <c r="DC112" i="1"/>
  <c r="DG112" i="1"/>
  <c r="DK112" i="1"/>
  <c r="DO112" i="1"/>
  <c r="AN113" i="1"/>
  <c r="AO113" i="1"/>
  <c r="AR113" i="1"/>
  <c r="AS113" i="1"/>
  <c r="AW113" i="1"/>
  <c r="AX113" i="1" s="1"/>
  <c r="DS113" i="1" s="1"/>
  <c r="AY113" i="1"/>
  <c r="BB113" i="1"/>
  <c r="BC113" i="1" s="1"/>
  <c r="BF113" i="1"/>
  <c r="BK113" i="1"/>
  <c r="BO113" i="1"/>
  <c r="BS113" i="1"/>
  <c r="BW113" i="1"/>
  <c r="CA113" i="1"/>
  <c r="CE113" i="1"/>
  <c r="CI113" i="1"/>
  <c r="CM113" i="1"/>
  <c r="CQ113" i="1"/>
  <c r="CU113" i="1"/>
  <c r="CY113" i="1"/>
  <c r="DC113" i="1"/>
  <c r="DG113" i="1"/>
  <c r="DK113" i="1"/>
  <c r="DO113" i="1"/>
  <c r="AN114" i="1"/>
  <c r="AO114" i="1"/>
  <c r="AR114" i="1"/>
  <c r="AS114" i="1"/>
  <c r="AW114" i="1"/>
  <c r="AX114" i="1" s="1"/>
  <c r="DS114" i="1" s="1"/>
  <c r="AY114" i="1"/>
  <c r="BB114" i="1"/>
  <c r="DQ114" i="1" s="1"/>
  <c r="BF114" i="1"/>
  <c r="BK114" i="1"/>
  <c r="BO114" i="1"/>
  <c r="BS114" i="1"/>
  <c r="BW114" i="1"/>
  <c r="CA114" i="1"/>
  <c r="CE114" i="1"/>
  <c r="CI114" i="1"/>
  <c r="CM114" i="1"/>
  <c r="CQ114" i="1"/>
  <c r="CU114" i="1"/>
  <c r="CY114" i="1"/>
  <c r="DC114" i="1"/>
  <c r="DG114" i="1"/>
  <c r="DK114" i="1"/>
  <c r="DO114" i="1"/>
  <c r="AN115" i="1"/>
  <c r="AO115" i="1"/>
  <c r="AR115" i="1"/>
  <c r="AS115" i="1"/>
  <c r="AW115" i="1"/>
  <c r="AX115" i="1" s="1"/>
  <c r="DS115" i="1" s="1"/>
  <c r="AY115" i="1"/>
  <c r="BB115" i="1"/>
  <c r="DQ115" i="1" s="1"/>
  <c r="BF115" i="1"/>
  <c r="BK115" i="1"/>
  <c r="BO115" i="1"/>
  <c r="BS115" i="1"/>
  <c r="BW115" i="1"/>
  <c r="CA115" i="1"/>
  <c r="CE115" i="1"/>
  <c r="CI115" i="1"/>
  <c r="CM115" i="1"/>
  <c r="CQ115" i="1"/>
  <c r="CU115" i="1"/>
  <c r="CY115" i="1"/>
  <c r="DC115" i="1"/>
  <c r="DG115" i="1"/>
  <c r="DK115" i="1"/>
  <c r="DO115" i="1"/>
  <c r="AN116" i="1"/>
  <c r="AO116" i="1"/>
  <c r="AR116" i="1"/>
  <c r="AS116" i="1"/>
  <c r="AW116" i="1"/>
  <c r="AX116" i="1" s="1"/>
  <c r="DS116" i="1" s="1"/>
  <c r="AY116" i="1"/>
  <c r="BB116" i="1"/>
  <c r="BC116" i="1" s="1"/>
  <c r="BF116" i="1"/>
  <c r="BK116" i="1"/>
  <c r="BO116" i="1"/>
  <c r="BS116" i="1"/>
  <c r="BW116" i="1"/>
  <c r="CA116" i="1"/>
  <c r="CE116" i="1"/>
  <c r="CI116" i="1"/>
  <c r="CM116" i="1"/>
  <c r="CQ116" i="1"/>
  <c r="CU116" i="1"/>
  <c r="CY116" i="1"/>
  <c r="DC116" i="1"/>
  <c r="DG116" i="1"/>
  <c r="DK116" i="1"/>
  <c r="DO116" i="1"/>
  <c r="AN117" i="1"/>
  <c r="AO117" i="1"/>
  <c r="AR117" i="1"/>
  <c r="AS117" i="1"/>
  <c r="AW117" i="1"/>
  <c r="AX117" i="1" s="1"/>
  <c r="DS117" i="1" s="1"/>
  <c r="AY117" i="1"/>
  <c r="BB117" i="1"/>
  <c r="DQ117" i="1" s="1"/>
  <c r="BF117" i="1"/>
  <c r="BK117" i="1"/>
  <c r="BO117" i="1"/>
  <c r="BS117" i="1"/>
  <c r="BW117" i="1"/>
  <c r="CA117" i="1"/>
  <c r="CE117" i="1"/>
  <c r="CI117" i="1"/>
  <c r="CM117" i="1"/>
  <c r="CQ117" i="1"/>
  <c r="CU117" i="1"/>
  <c r="CY117" i="1"/>
  <c r="DC117" i="1"/>
  <c r="DG117" i="1"/>
  <c r="DK117" i="1"/>
  <c r="DO117" i="1"/>
  <c r="AN118" i="1"/>
  <c r="AO118" i="1"/>
  <c r="AR118" i="1"/>
  <c r="AS118" i="1"/>
  <c r="AW118" i="1"/>
  <c r="AX118" i="1" s="1"/>
  <c r="DS118" i="1" s="1"/>
  <c r="AY118" i="1"/>
  <c r="BB118" i="1"/>
  <c r="BC118" i="1" s="1"/>
  <c r="BF118" i="1"/>
  <c r="BK118" i="1"/>
  <c r="BO118" i="1"/>
  <c r="BS118" i="1"/>
  <c r="BW118" i="1"/>
  <c r="CA118" i="1"/>
  <c r="CE118" i="1"/>
  <c r="CI118" i="1"/>
  <c r="CM118" i="1"/>
  <c r="CQ118" i="1"/>
  <c r="CU118" i="1"/>
  <c r="CY118" i="1"/>
  <c r="DC118" i="1"/>
  <c r="DG118" i="1"/>
  <c r="DK118" i="1"/>
  <c r="DO118" i="1"/>
  <c r="AN119" i="1"/>
  <c r="AO119" i="1"/>
  <c r="AR119" i="1"/>
  <c r="AS119" i="1"/>
  <c r="AW119" i="1"/>
  <c r="AX119" i="1" s="1"/>
  <c r="DS119" i="1" s="1"/>
  <c r="AY119" i="1"/>
  <c r="BB119" i="1"/>
  <c r="BC119" i="1" s="1"/>
  <c r="BF119" i="1"/>
  <c r="BK119" i="1"/>
  <c r="BO119" i="1"/>
  <c r="BS119" i="1"/>
  <c r="BW119" i="1"/>
  <c r="CA119" i="1"/>
  <c r="CE119" i="1"/>
  <c r="CI119" i="1"/>
  <c r="CM119" i="1"/>
  <c r="CQ119" i="1"/>
  <c r="CU119" i="1"/>
  <c r="CY119" i="1"/>
  <c r="DC119" i="1"/>
  <c r="DG119" i="1"/>
  <c r="DK119" i="1"/>
  <c r="DO119" i="1"/>
  <c r="AN120" i="1"/>
  <c r="AO120" i="1"/>
  <c r="AR120" i="1"/>
  <c r="AS120" i="1"/>
  <c r="AW120" i="1"/>
  <c r="AX120" i="1" s="1"/>
  <c r="DS120" i="1" s="1"/>
  <c r="AY120" i="1"/>
  <c r="BB120" i="1"/>
  <c r="BC120" i="1" s="1"/>
  <c r="BF120" i="1"/>
  <c r="BK120" i="1"/>
  <c r="BO120" i="1"/>
  <c r="BS120" i="1"/>
  <c r="BW120" i="1"/>
  <c r="CA120" i="1"/>
  <c r="CE120" i="1"/>
  <c r="CI120" i="1"/>
  <c r="CM120" i="1"/>
  <c r="CQ120" i="1"/>
  <c r="CU120" i="1"/>
  <c r="CY120" i="1"/>
  <c r="DC120" i="1"/>
  <c r="DG120" i="1"/>
  <c r="DK120" i="1"/>
  <c r="DO120" i="1"/>
  <c r="AN121" i="1"/>
  <c r="AO121" i="1"/>
  <c r="AR121" i="1"/>
  <c r="AS121" i="1"/>
  <c r="AW121" i="1"/>
  <c r="AX121" i="1" s="1"/>
  <c r="DS121" i="1" s="1"/>
  <c r="AY121" i="1"/>
  <c r="BB121" i="1"/>
  <c r="BC121" i="1" s="1"/>
  <c r="BF121" i="1"/>
  <c r="BK121" i="1"/>
  <c r="BO121" i="1"/>
  <c r="BS121" i="1"/>
  <c r="BW121" i="1"/>
  <c r="CA121" i="1"/>
  <c r="CE121" i="1"/>
  <c r="CI121" i="1"/>
  <c r="CM121" i="1"/>
  <c r="CQ121" i="1"/>
  <c r="CU121" i="1"/>
  <c r="CY121" i="1"/>
  <c r="DC121" i="1"/>
  <c r="DG121" i="1"/>
  <c r="DK121" i="1"/>
  <c r="DO121" i="1"/>
  <c r="AN122" i="1"/>
  <c r="AO122" i="1"/>
  <c r="AR122" i="1"/>
  <c r="AS122" i="1"/>
  <c r="AW122" i="1"/>
  <c r="AX122" i="1" s="1"/>
  <c r="DS122" i="1" s="1"/>
  <c r="AY122" i="1"/>
  <c r="BB122" i="1"/>
  <c r="BC122" i="1" s="1"/>
  <c r="BF122" i="1"/>
  <c r="BK122" i="1"/>
  <c r="BO122" i="1"/>
  <c r="BS122" i="1"/>
  <c r="BW122" i="1"/>
  <c r="CA122" i="1"/>
  <c r="CE122" i="1"/>
  <c r="CI122" i="1"/>
  <c r="CM122" i="1"/>
  <c r="CQ122" i="1"/>
  <c r="CU122" i="1"/>
  <c r="CY122" i="1"/>
  <c r="DC122" i="1"/>
  <c r="DG122" i="1"/>
  <c r="DK122" i="1"/>
  <c r="DO122" i="1"/>
  <c r="AN123" i="1"/>
  <c r="AO123" i="1"/>
  <c r="AR123" i="1"/>
  <c r="AS123" i="1"/>
  <c r="AW123" i="1"/>
  <c r="AX123" i="1" s="1"/>
  <c r="DS123" i="1" s="1"/>
  <c r="AY123" i="1"/>
  <c r="BB123" i="1"/>
  <c r="DQ123" i="1" s="1"/>
  <c r="BF123" i="1"/>
  <c r="BK123" i="1"/>
  <c r="BO123" i="1"/>
  <c r="BS123" i="1"/>
  <c r="BW123" i="1"/>
  <c r="CA123" i="1"/>
  <c r="CE123" i="1"/>
  <c r="CI123" i="1"/>
  <c r="CM123" i="1"/>
  <c r="CQ123" i="1"/>
  <c r="CU123" i="1"/>
  <c r="CY123" i="1"/>
  <c r="DC123" i="1"/>
  <c r="DG123" i="1"/>
  <c r="DK123" i="1"/>
  <c r="DO123" i="1"/>
  <c r="AN124" i="1"/>
  <c r="AO124" i="1"/>
  <c r="AR124" i="1"/>
  <c r="AS124" i="1"/>
  <c r="AW124" i="1"/>
  <c r="AX124" i="1" s="1"/>
  <c r="DS124" i="1" s="1"/>
  <c r="AY124" i="1"/>
  <c r="BB124" i="1"/>
  <c r="BC124" i="1" s="1"/>
  <c r="BF124" i="1"/>
  <c r="BK124" i="1"/>
  <c r="BO124" i="1"/>
  <c r="BS124" i="1"/>
  <c r="BW124" i="1"/>
  <c r="CA124" i="1"/>
  <c r="CE124" i="1"/>
  <c r="CI124" i="1"/>
  <c r="CM124" i="1"/>
  <c r="CQ124" i="1"/>
  <c r="CU124" i="1"/>
  <c r="CY124" i="1"/>
  <c r="DC124" i="1"/>
  <c r="DG124" i="1"/>
  <c r="DK124" i="1"/>
  <c r="DO124" i="1"/>
  <c r="AN125" i="1"/>
  <c r="AO125" i="1"/>
  <c r="AR125" i="1"/>
  <c r="AS125" i="1"/>
  <c r="AW125" i="1"/>
  <c r="AX125" i="1" s="1"/>
  <c r="DS125" i="1" s="1"/>
  <c r="AY125" i="1"/>
  <c r="BB125" i="1"/>
  <c r="DQ125" i="1" s="1"/>
  <c r="BF125" i="1"/>
  <c r="BK125" i="1"/>
  <c r="BO125" i="1"/>
  <c r="BS125" i="1"/>
  <c r="BW125" i="1"/>
  <c r="CA125" i="1"/>
  <c r="CE125" i="1"/>
  <c r="CI125" i="1"/>
  <c r="CM125" i="1"/>
  <c r="CQ125" i="1"/>
  <c r="CU125" i="1"/>
  <c r="CY125" i="1"/>
  <c r="DC125" i="1"/>
  <c r="DG125" i="1"/>
  <c r="DK125" i="1"/>
  <c r="DO125" i="1"/>
  <c r="AN126" i="1"/>
  <c r="AO126" i="1"/>
  <c r="AR126" i="1"/>
  <c r="AS126" i="1"/>
  <c r="AW126" i="1"/>
  <c r="AX126" i="1" s="1"/>
  <c r="DS126" i="1" s="1"/>
  <c r="AY126" i="1"/>
  <c r="BB126" i="1"/>
  <c r="BC126" i="1" s="1"/>
  <c r="BF126" i="1"/>
  <c r="BK126" i="1"/>
  <c r="BO126" i="1"/>
  <c r="BS126" i="1"/>
  <c r="BW126" i="1"/>
  <c r="CA126" i="1"/>
  <c r="CE126" i="1"/>
  <c r="CI126" i="1"/>
  <c r="CM126" i="1"/>
  <c r="CQ126" i="1"/>
  <c r="CU126" i="1"/>
  <c r="CY126" i="1"/>
  <c r="DC126" i="1"/>
  <c r="DG126" i="1"/>
  <c r="DK126" i="1"/>
  <c r="DO126" i="1"/>
  <c r="AN127" i="1"/>
  <c r="AO127" i="1"/>
  <c r="AR127" i="1"/>
  <c r="AS127" i="1"/>
  <c r="AW127" i="1"/>
  <c r="AX127" i="1" s="1"/>
  <c r="DS127" i="1" s="1"/>
  <c r="AY127" i="1"/>
  <c r="BB127" i="1"/>
  <c r="BC127" i="1" s="1"/>
  <c r="BF127" i="1"/>
  <c r="BK127" i="1"/>
  <c r="BO127" i="1"/>
  <c r="BS127" i="1"/>
  <c r="BW127" i="1"/>
  <c r="CA127" i="1"/>
  <c r="CE127" i="1"/>
  <c r="CI127" i="1"/>
  <c r="CM127" i="1"/>
  <c r="CQ127" i="1"/>
  <c r="CU127" i="1"/>
  <c r="CY127" i="1"/>
  <c r="DC127" i="1"/>
  <c r="DG127" i="1"/>
  <c r="DK127" i="1"/>
  <c r="DO127" i="1"/>
  <c r="AN128" i="1"/>
  <c r="AO128" i="1"/>
  <c r="AR128" i="1"/>
  <c r="AS128" i="1"/>
  <c r="AW128" i="1"/>
  <c r="AX128" i="1" s="1"/>
  <c r="DS128" i="1" s="1"/>
  <c r="AY128" i="1"/>
  <c r="BB128" i="1"/>
  <c r="DQ128" i="1" s="1"/>
  <c r="BF128" i="1"/>
  <c r="BK128" i="1"/>
  <c r="BO128" i="1"/>
  <c r="BS128" i="1"/>
  <c r="BW128" i="1"/>
  <c r="CA128" i="1"/>
  <c r="CE128" i="1"/>
  <c r="CI128" i="1"/>
  <c r="CM128" i="1"/>
  <c r="CQ128" i="1"/>
  <c r="CU128" i="1"/>
  <c r="CY128" i="1"/>
  <c r="DC128" i="1"/>
  <c r="DG128" i="1"/>
  <c r="DK128" i="1"/>
  <c r="DO128" i="1"/>
  <c r="AN129" i="1"/>
  <c r="AO129" i="1"/>
  <c r="AR129" i="1"/>
  <c r="AS129" i="1"/>
  <c r="AW129" i="1"/>
  <c r="AX129" i="1" s="1"/>
  <c r="DS129" i="1" s="1"/>
  <c r="AY129" i="1"/>
  <c r="BB129" i="1"/>
  <c r="BC129" i="1" s="1"/>
  <c r="BF129" i="1"/>
  <c r="BK129" i="1"/>
  <c r="BO129" i="1"/>
  <c r="BS129" i="1"/>
  <c r="BW129" i="1"/>
  <c r="CA129" i="1"/>
  <c r="CE129" i="1"/>
  <c r="CI129" i="1"/>
  <c r="CM129" i="1"/>
  <c r="CQ129" i="1"/>
  <c r="CU129" i="1"/>
  <c r="CY129" i="1"/>
  <c r="DC129" i="1"/>
  <c r="DG129" i="1"/>
  <c r="DK129" i="1"/>
  <c r="DO129" i="1"/>
  <c r="AN130" i="1"/>
  <c r="AO130" i="1"/>
  <c r="AR130" i="1"/>
  <c r="AS130" i="1"/>
  <c r="AW130" i="1"/>
  <c r="AX130" i="1" s="1"/>
  <c r="DS130" i="1" s="1"/>
  <c r="AY130" i="1"/>
  <c r="BB130" i="1"/>
  <c r="BC130" i="1" s="1"/>
  <c r="BF130" i="1"/>
  <c r="BK130" i="1"/>
  <c r="BO130" i="1"/>
  <c r="BS130" i="1"/>
  <c r="BW130" i="1"/>
  <c r="CA130" i="1"/>
  <c r="CE130" i="1"/>
  <c r="CI130" i="1"/>
  <c r="CM130" i="1"/>
  <c r="CQ130" i="1"/>
  <c r="CU130" i="1"/>
  <c r="CY130" i="1"/>
  <c r="DC130" i="1"/>
  <c r="DG130" i="1"/>
  <c r="DK130" i="1"/>
  <c r="DO130" i="1"/>
  <c r="AN131" i="1"/>
  <c r="AO131" i="1"/>
  <c r="AR131" i="1"/>
  <c r="AS131" i="1"/>
  <c r="AW131" i="1"/>
  <c r="AX131" i="1" s="1"/>
  <c r="DS131" i="1" s="1"/>
  <c r="AY131" i="1"/>
  <c r="BB131" i="1"/>
  <c r="BC131" i="1" s="1"/>
  <c r="BF131" i="1"/>
  <c r="BK131" i="1"/>
  <c r="BO131" i="1"/>
  <c r="BS131" i="1"/>
  <c r="BW131" i="1"/>
  <c r="CA131" i="1"/>
  <c r="CE131" i="1"/>
  <c r="CI131" i="1"/>
  <c r="CM131" i="1"/>
  <c r="CQ131" i="1"/>
  <c r="CU131" i="1"/>
  <c r="CY131" i="1"/>
  <c r="DC131" i="1"/>
  <c r="DG131" i="1"/>
  <c r="DK131" i="1"/>
  <c r="DO131" i="1"/>
  <c r="AN132" i="1"/>
  <c r="AO132" i="1"/>
  <c r="AR132" i="1"/>
  <c r="AS132" i="1"/>
  <c r="AW132" i="1"/>
  <c r="AX132" i="1" s="1"/>
  <c r="DS132" i="1" s="1"/>
  <c r="AY132" i="1"/>
  <c r="BB132" i="1"/>
  <c r="BC132" i="1" s="1"/>
  <c r="BF132" i="1"/>
  <c r="BK132" i="1"/>
  <c r="BO132" i="1"/>
  <c r="BS132" i="1"/>
  <c r="BW132" i="1"/>
  <c r="CA132" i="1"/>
  <c r="CE132" i="1"/>
  <c r="CI132" i="1"/>
  <c r="CM132" i="1"/>
  <c r="CQ132" i="1"/>
  <c r="CU132" i="1"/>
  <c r="CY132" i="1"/>
  <c r="DC132" i="1"/>
  <c r="DG132" i="1"/>
  <c r="DK132" i="1"/>
  <c r="DO132" i="1"/>
  <c r="AN133" i="1"/>
  <c r="AO133" i="1"/>
  <c r="AR133" i="1"/>
  <c r="AS133" i="1"/>
  <c r="AW133" i="1"/>
  <c r="AX133" i="1" s="1"/>
  <c r="DS133" i="1" s="1"/>
  <c r="AY133" i="1"/>
  <c r="BB133" i="1"/>
  <c r="BC133" i="1" s="1"/>
  <c r="BF133" i="1"/>
  <c r="BK133" i="1"/>
  <c r="BO133" i="1"/>
  <c r="BS133" i="1"/>
  <c r="BW133" i="1"/>
  <c r="CA133" i="1"/>
  <c r="CE133" i="1"/>
  <c r="CI133" i="1"/>
  <c r="CM133" i="1"/>
  <c r="CQ133" i="1"/>
  <c r="CU133" i="1"/>
  <c r="CY133" i="1"/>
  <c r="DC133" i="1"/>
  <c r="DG133" i="1"/>
  <c r="DK133" i="1"/>
  <c r="DO133" i="1"/>
  <c r="AN134" i="1"/>
  <c r="AO134" i="1"/>
  <c r="AR134" i="1"/>
  <c r="AS134" i="1"/>
  <c r="AW134" i="1"/>
  <c r="AX134" i="1" s="1"/>
  <c r="DS134" i="1" s="1"/>
  <c r="AY134" i="1"/>
  <c r="BB134" i="1"/>
  <c r="BC134" i="1" s="1"/>
  <c r="BF134" i="1"/>
  <c r="BK134" i="1"/>
  <c r="BO134" i="1"/>
  <c r="BS134" i="1"/>
  <c r="BW134" i="1"/>
  <c r="CA134" i="1"/>
  <c r="CE134" i="1"/>
  <c r="CI134" i="1"/>
  <c r="CM134" i="1"/>
  <c r="CQ134" i="1"/>
  <c r="CU134" i="1"/>
  <c r="CY134" i="1"/>
  <c r="DC134" i="1"/>
  <c r="DG134" i="1"/>
  <c r="DK134" i="1"/>
  <c r="DO134" i="1"/>
  <c r="AN135" i="1"/>
  <c r="AO135" i="1"/>
  <c r="AR135" i="1"/>
  <c r="AS135" i="1"/>
  <c r="AW135" i="1"/>
  <c r="AX135" i="1" s="1"/>
  <c r="DS135" i="1" s="1"/>
  <c r="AY135" i="1"/>
  <c r="BB135" i="1"/>
  <c r="BC135" i="1" s="1"/>
  <c r="BF135" i="1"/>
  <c r="BK135" i="1"/>
  <c r="BO135" i="1"/>
  <c r="BS135" i="1"/>
  <c r="BW135" i="1"/>
  <c r="CA135" i="1"/>
  <c r="CE135" i="1"/>
  <c r="CI135" i="1"/>
  <c r="CM135" i="1"/>
  <c r="CQ135" i="1"/>
  <c r="CU135" i="1"/>
  <c r="CY135" i="1"/>
  <c r="DC135" i="1"/>
  <c r="DG135" i="1"/>
  <c r="DK135" i="1"/>
  <c r="DO135" i="1"/>
  <c r="AN136" i="1"/>
  <c r="AO136" i="1"/>
  <c r="AR136" i="1"/>
  <c r="AS136" i="1"/>
  <c r="AW136" i="1"/>
  <c r="AX136" i="1" s="1"/>
  <c r="DS136" i="1" s="1"/>
  <c r="AY136" i="1"/>
  <c r="BB136" i="1"/>
  <c r="BC136" i="1" s="1"/>
  <c r="BF136" i="1"/>
  <c r="BK136" i="1"/>
  <c r="BO136" i="1"/>
  <c r="BS136" i="1"/>
  <c r="BW136" i="1"/>
  <c r="CA136" i="1"/>
  <c r="CE136" i="1"/>
  <c r="CI136" i="1"/>
  <c r="CM136" i="1"/>
  <c r="CQ136" i="1"/>
  <c r="CU136" i="1"/>
  <c r="CY136" i="1"/>
  <c r="DC136" i="1"/>
  <c r="DG136" i="1"/>
  <c r="DK136" i="1"/>
  <c r="DO136" i="1"/>
  <c r="AN137" i="1"/>
  <c r="AO137" i="1"/>
  <c r="AR137" i="1"/>
  <c r="AS137" i="1"/>
  <c r="AW137" i="1"/>
  <c r="AX137" i="1" s="1"/>
  <c r="DS137" i="1" s="1"/>
  <c r="AY137" i="1"/>
  <c r="BB137" i="1"/>
  <c r="BC137" i="1" s="1"/>
  <c r="BF137" i="1"/>
  <c r="BK137" i="1"/>
  <c r="BO137" i="1"/>
  <c r="BS137" i="1"/>
  <c r="BW137" i="1"/>
  <c r="CA137" i="1"/>
  <c r="CE137" i="1"/>
  <c r="CI137" i="1"/>
  <c r="CM137" i="1"/>
  <c r="CQ137" i="1"/>
  <c r="CU137" i="1"/>
  <c r="CY137" i="1"/>
  <c r="DC137" i="1"/>
  <c r="DG137" i="1"/>
  <c r="DK137" i="1"/>
  <c r="DO137" i="1"/>
  <c r="AN138" i="1"/>
  <c r="AO138" i="1"/>
  <c r="AR138" i="1"/>
  <c r="AS138" i="1"/>
  <c r="AW138" i="1"/>
  <c r="AX138" i="1" s="1"/>
  <c r="DS138" i="1" s="1"/>
  <c r="AY138" i="1"/>
  <c r="BB138" i="1"/>
  <c r="DQ138" i="1" s="1"/>
  <c r="BF138" i="1"/>
  <c r="BK138" i="1"/>
  <c r="BO138" i="1"/>
  <c r="BS138" i="1"/>
  <c r="BW138" i="1"/>
  <c r="CA138" i="1"/>
  <c r="CE138" i="1"/>
  <c r="CI138" i="1"/>
  <c r="CM138" i="1"/>
  <c r="CQ138" i="1"/>
  <c r="CU138" i="1"/>
  <c r="CY138" i="1"/>
  <c r="DC138" i="1"/>
  <c r="DG138" i="1"/>
  <c r="DK138" i="1"/>
  <c r="DO138" i="1"/>
  <c r="AN139" i="1"/>
  <c r="AO139" i="1"/>
  <c r="AR139" i="1"/>
  <c r="AS139" i="1"/>
  <c r="AW139" i="1"/>
  <c r="AX139" i="1" s="1"/>
  <c r="DS139" i="1" s="1"/>
  <c r="AY139" i="1"/>
  <c r="BB139" i="1"/>
  <c r="BC139" i="1" s="1"/>
  <c r="BF139" i="1"/>
  <c r="BK139" i="1"/>
  <c r="BO139" i="1"/>
  <c r="BS139" i="1"/>
  <c r="BW139" i="1"/>
  <c r="CA139" i="1"/>
  <c r="CE139" i="1"/>
  <c r="CI139" i="1"/>
  <c r="CM139" i="1"/>
  <c r="CQ139" i="1"/>
  <c r="CU139" i="1"/>
  <c r="CY139" i="1"/>
  <c r="DC139" i="1"/>
  <c r="DG139" i="1"/>
  <c r="DK139" i="1"/>
  <c r="DO139" i="1"/>
  <c r="AN140" i="1"/>
  <c r="AO140" i="1"/>
  <c r="AR140" i="1"/>
  <c r="AS140" i="1"/>
  <c r="AW140" i="1"/>
  <c r="AX140" i="1" s="1"/>
  <c r="DS140" i="1" s="1"/>
  <c r="AY140" i="1"/>
  <c r="BB140" i="1"/>
  <c r="BC140" i="1" s="1"/>
  <c r="BF140" i="1"/>
  <c r="BK140" i="1"/>
  <c r="BO140" i="1"/>
  <c r="BS140" i="1"/>
  <c r="BW140" i="1"/>
  <c r="CA140" i="1"/>
  <c r="CE140" i="1"/>
  <c r="CI140" i="1"/>
  <c r="CM140" i="1"/>
  <c r="CQ140" i="1"/>
  <c r="CU140" i="1"/>
  <c r="CY140" i="1"/>
  <c r="DC140" i="1"/>
  <c r="DG140" i="1"/>
  <c r="DK140" i="1"/>
  <c r="DO140" i="1"/>
  <c r="AN141" i="1"/>
  <c r="AO141" i="1"/>
  <c r="AR141" i="1"/>
  <c r="AS141" i="1"/>
  <c r="AW141" i="1"/>
  <c r="AX141" i="1" s="1"/>
  <c r="DS141" i="1" s="1"/>
  <c r="AY141" i="1"/>
  <c r="BB141" i="1"/>
  <c r="BC141" i="1" s="1"/>
  <c r="BF141" i="1"/>
  <c r="BK141" i="1"/>
  <c r="BO141" i="1"/>
  <c r="BS141" i="1"/>
  <c r="BW141" i="1"/>
  <c r="CA141" i="1"/>
  <c r="CE141" i="1"/>
  <c r="CI141" i="1"/>
  <c r="CM141" i="1"/>
  <c r="CQ141" i="1"/>
  <c r="CU141" i="1"/>
  <c r="CY141" i="1"/>
  <c r="DC141" i="1"/>
  <c r="DG141" i="1"/>
  <c r="DK141" i="1"/>
  <c r="DO141" i="1"/>
  <c r="AN142" i="1"/>
  <c r="AO142" i="1"/>
  <c r="AR142" i="1"/>
  <c r="AS142" i="1"/>
  <c r="AW142" i="1"/>
  <c r="AX142" i="1" s="1"/>
  <c r="DS142" i="1" s="1"/>
  <c r="AY142" i="1"/>
  <c r="BB142" i="1"/>
  <c r="BC142" i="1" s="1"/>
  <c r="BF142" i="1"/>
  <c r="BK142" i="1"/>
  <c r="BO142" i="1"/>
  <c r="BS142" i="1"/>
  <c r="BW142" i="1"/>
  <c r="CA142" i="1"/>
  <c r="CE142" i="1"/>
  <c r="CI142" i="1"/>
  <c r="CM142" i="1"/>
  <c r="CQ142" i="1"/>
  <c r="CU142" i="1"/>
  <c r="CY142" i="1"/>
  <c r="DC142" i="1"/>
  <c r="DG142" i="1"/>
  <c r="DK142" i="1"/>
  <c r="DO142" i="1"/>
  <c r="AN143" i="1"/>
  <c r="AO143" i="1"/>
  <c r="AR143" i="1"/>
  <c r="AS143" i="1"/>
  <c r="AW143" i="1"/>
  <c r="AX143" i="1" s="1"/>
  <c r="DS143" i="1" s="1"/>
  <c r="AY143" i="1"/>
  <c r="BB143" i="1"/>
  <c r="BC143" i="1" s="1"/>
  <c r="BF143" i="1"/>
  <c r="BK143" i="1"/>
  <c r="BO143" i="1"/>
  <c r="BS143" i="1"/>
  <c r="BW143" i="1"/>
  <c r="CA143" i="1"/>
  <c r="CE143" i="1"/>
  <c r="CI143" i="1"/>
  <c r="CM143" i="1"/>
  <c r="CQ143" i="1"/>
  <c r="CU143" i="1"/>
  <c r="CY143" i="1"/>
  <c r="DC143" i="1"/>
  <c r="DG143" i="1"/>
  <c r="DK143" i="1"/>
  <c r="DO143" i="1"/>
  <c r="AN144" i="1"/>
  <c r="AO144" i="1"/>
  <c r="AR144" i="1"/>
  <c r="AS144" i="1"/>
  <c r="AW144" i="1"/>
  <c r="AX144" i="1" s="1"/>
  <c r="DS144" i="1" s="1"/>
  <c r="AY144" i="1"/>
  <c r="BB144" i="1"/>
  <c r="DQ144" i="1" s="1"/>
  <c r="BF144" i="1"/>
  <c r="BK144" i="1"/>
  <c r="BO144" i="1"/>
  <c r="BS144" i="1"/>
  <c r="BW144" i="1"/>
  <c r="CA144" i="1"/>
  <c r="CE144" i="1"/>
  <c r="CI144" i="1"/>
  <c r="CM144" i="1"/>
  <c r="CQ144" i="1"/>
  <c r="CU144" i="1"/>
  <c r="CY144" i="1"/>
  <c r="DC144" i="1"/>
  <c r="DG144" i="1"/>
  <c r="DK144" i="1"/>
  <c r="DO144" i="1"/>
  <c r="AN145" i="1"/>
  <c r="AO145" i="1"/>
  <c r="AR145" i="1"/>
  <c r="AS145" i="1"/>
  <c r="AW145" i="1"/>
  <c r="AX145" i="1" s="1"/>
  <c r="DS145" i="1" s="1"/>
  <c r="AY145" i="1"/>
  <c r="BB145" i="1"/>
  <c r="BC145" i="1" s="1"/>
  <c r="BF145" i="1"/>
  <c r="BK145" i="1"/>
  <c r="BO145" i="1"/>
  <c r="BS145" i="1"/>
  <c r="BW145" i="1"/>
  <c r="CA145" i="1"/>
  <c r="CE145" i="1"/>
  <c r="CI145" i="1"/>
  <c r="CM145" i="1"/>
  <c r="CQ145" i="1"/>
  <c r="CU145" i="1"/>
  <c r="CY145" i="1"/>
  <c r="DC145" i="1"/>
  <c r="DG145" i="1"/>
  <c r="DK145" i="1"/>
  <c r="DO145" i="1"/>
  <c r="AN146" i="1"/>
  <c r="AO146" i="1"/>
  <c r="AR146" i="1"/>
  <c r="AS146" i="1"/>
  <c r="AW146" i="1"/>
  <c r="AX146" i="1" s="1"/>
  <c r="DS146" i="1" s="1"/>
  <c r="AY146" i="1"/>
  <c r="BB146" i="1"/>
  <c r="DQ146" i="1" s="1"/>
  <c r="BF146" i="1"/>
  <c r="BK146" i="1"/>
  <c r="BO146" i="1"/>
  <c r="BS146" i="1"/>
  <c r="BW146" i="1"/>
  <c r="CA146" i="1"/>
  <c r="CE146" i="1"/>
  <c r="CI146" i="1"/>
  <c r="CM146" i="1"/>
  <c r="CQ146" i="1"/>
  <c r="CU146" i="1"/>
  <c r="CY146" i="1"/>
  <c r="DC146" i="1"/>
  <c r="DG146" i="1"/>
  <c r="DK146" i="1"/>
  <c r="DO146" i="1"/>
  <c r="AN147" i="1"/>
  <c r="AO147" i="1"/>
  <c r="AR147" i="1"/>
  <c r="AS147" i="1"/>
  <c r="AW147" i="1"/>
  <c r="AX147" i="1" s="1"/>
  <c r="DS147" i="1" s="1"/>
  <c r="AY147" i="1"/>
  <c r="BB147" i="1"/>
  <c r="DQ147" i="1" s="1"/>
  <c r="BF147" i="1"/>
  <c r="BK147" i="1"/>
  <c r="BO147" i="1"/>
  <c r="BS147" i="1"/>
  <c r="BW147" i="1"/>
  <c r="CA147" i="1"/>
  <c r="CE147" i="1"/>
  <c r="CI147" i="1"/>
  <c r="CM147" i="1"/>
  <c r="CQ147" i="1"/>
  <c r="CU147" i="1"/>
  <c r="CY147" i="1"/>
  <c r="DC147" i="1"/>
  <c r="DG147" i="1"/>
  <c r="DK147" i="1"/>
  <c r="DO147" i="1"/>
  <c r="AN148" i="1"/>
  <c r="AO148" i="1"/>
  <c r="AR148" i="1"/>
  <c r="AS148" i="1"/>
  <c r="AW148" i="1"/>
  <c r="AX148" i="1" s="1"/>
  <c r="DS148" i="1" s="1"/>
  <c r="AY148" i="1"/>
  <c r="BB148" i="1"/>
  <c r="BC148" i="1" s="1"/>
  <c r="BF148" i="1"/>
  <c r="BK148" i="1"/>
  <c r="BO148" i="1"/>
  <c r="BS148" i="1"/>
  <c r="BW148" i="1"/>
  <c r="CA148" i="1"/>
  <c r="CE148" i="1"/>
  <c r="CI148" i="1"/>
  <c r="CM148" i="1"/>
  <c r="CQ148" i="1"/>
  <c r="CU148" i="1"/>
  <c r="CY148" i="1"/>
  <c r="DC148" i="1"/>
  <c r="DG148" i="1"/>
  <c r="DK148" i="1"/>
  <c r="DO148" i="1"/>
  <c r="AN149" i="1"/>
  <c r="AO149" i="1"/>
  <c r="AR149" i="1"/>
  <c r="AS149" i="1"/>
  <c r="AW149" i="1"/>
  <c r="AX149" i="1" s="1"/>
  <c r="DS149" i="1" s="1"/>
  <c r="AY149" i="1"/>
  <c r="BB149" i="1"/>
  <c r="BC149" i="1" s="1"/>
  <c r="BF149" i="1"/>
  <c r="BK149" i="1"/>
  <c r="BO149" i="1"/>
  <c r="BS149" i="1"/>
  <c r="BW149" i="1"/>
  <c r="CA149" i="1"/>
  <c r="CE149" i="1"/>
  <c r="CI149" i="1"/>
  <c r="CM149" i="1"/>
  <c r="CQ149" i="1"/>
  <c r="CU149" i="1"/>
  <c r="CY149" i="1"/>
  <c r="DC149" i="1"/>
  <c r="DG149" i="1"/>
  <c r="DK149" i="1"/>
  <c r="DO149" i="1"/>
  <c r="AN150" i="1"/>
  <c r="AO150" i="1"/>
  <c r="AR150" i="1"/>
  <c r="AS150" i="1"/>
  <c r="AW150" i="1"/>
  <c r="AX150" i="1" s="1"/>
  <c r="DS150" i="1" s="1"/>
  <c r="AY150" i="1"/>
  <c r="BB150" i="1"/>
  <c r="BC150" i="1" s="1"/>
  <c r="BF150" i="1"/>
  <c r="BK150" i="1"/>
  <c r="BO150" i="1"/>
  <c r="BS150" i="1"/>
  <c r="BW150" i="1"/>
  <c r="CA150" i="1"/>
  <c r="CE150" i="1"/>
  <c r="CI150" i="1"/>
  <c r="CM150" i="1"/>
  <c r="CQ150" i="1"/>
  <c r="CU150" i="1"/>
  <c r="CY150" i="1"/>
  <c r="DC150" i="1"/>
  <c r="DG150" i="1"/>
  <c r="DK150" i="1"/>
  <c r="DO150" i="1"/>
  <c r="AN151" i="1"/>
  <c r="AO151" i="1"/>
  <c r="AR151" i="1"/>
  <c r="AS151" i="1"/>
  <c r="AW151" i="1"/>
  <c r="AX151" i="1" s="1"/>
  <c r="DS151" i="1" s="1"/>
  <c r="AY151" i="1"/>
  <c r="BB151" i="1"/>
  <c r="BC151" i="1" s="1"/>
  <c r="BF151" i="1"/>
  <c r="BK151" i="1"/>
  <c r="BO151" i="1"/>
  <c r="BS151" i="1"/>
  <c r="BW151" i="1"/>
  <c r="CA151" i="1"/>
  <c r="CE151" i="1"/>
  <c r="CI151" i="1"/>
  <c r="CM151" i="1"/>
  <c r="CQ151" i="1"/>
  <c r="CU151" i="1"/>
  <c r="CY151" i="1"/>
  <c r="DC151" i="1"/>
  <c r="DG151" i="1"/>
  <c r="DK151" i="1"/>
  <c r="DO151" i="1"/>
  <c r="AN152" i="1"/>
  <c r="AO152" i="1"/>
  <c r="AR152" i="1"/>
  <c r="AS152" i="1"/>
  <c r="AW152" i="1"/>
  <c r="AX152" i="1" s="1"/>
  <c r="DS152" i="1" s="1"/>
  <c r="AY152" i="1"/>
  <c r="BB152" i="1"/>
  <c r="BC152" i="1" s="1"/>
  <c r="BF152" i="1"/>
  <c r="BK152" i="1"/>
  <c r="BO152" i="1"/>
  <c r="BS152" i="1"/>
  <c r="BW152" i="1"/>
  <c r="CA152" i="1"/>
  <c r="CE152" i="1"/>
  <c r="CI152" i="1"/>
  <c r="CM152" i="1"/>
  <c r="CQ152" i="1"/>
  <c r="CU152" i="1"/>
  <c r="CY152" i="1"/>
  <c r="DC152" i="1"/>
  <c r="DG152" i="1"/>
  <c r="DK152" i="1"/>
  <c r="DO152" i="1"/>
  <c r="AN153" i="1"/>
  <c r="AO153" i="1"/>
  <c r="AR153" i="1"/>
  <c r="AS153" i="1"/>
  <c r="AW153" i="1"/>
  <c r="AX153" i="1" s="1"/>
  <c r="DS153" i="1" s="1"/>
  <c r="AY153" i="1"/>
  <c r="BB153" i="1"/>
  <c r="BC153" i="1" s="1"/>
  <c r="BF153" i="1"/>
  <c r="BK153" i="1"/>
  <c r="BO153" i="1"/>
  <c r="BS153" i="1"/>
  <c r="BW153" i="1"/>
  <c r="CA153" i="1"/>
  <c r="CE153" i="1"/>
  <c r="CI153" i="1"/>
  <c r="CM153" i="1"/>
  <c r="CQ153" i="1"/>
  <c r="CU153" i="1"/>
  <c r="CY153" i="1"/>
  <c r="DC153" i="1"/>
  <c r="DG153" i="1"/>
  <c r="DK153" i="1"/>
  <c r="DO153" i="1"/>
  <c r="AN154" i="1"/>
  <c r="AO154" i="1"/>
  <c r="AR154" i="1"/>
  <c r="AS154" i="1"/>
  <c r="AW154" i="1"/>
  <c r="AX154" i="1" s="1"/>
  <c r="DS154" i="1" s="1"/>
  <c r="AY154" i="1"/>
  <c r="BB154" i="1"/>
  <c r="BC154" i="1" s="1"/>
  <c r="BF154" i="1"/>
  <c r="BK154" i="1"/>
  <c r="BO154" i="1"/>
  <c r="BS154" i="1"/>
  <c r="BW154" i="1"/>
  <c r="CA154" i="1"/>
  <c r="CE154" i="1"/>
  <c r="CI154" i="1"/>
  <c r="CM154" i="1"/>
  <c r="CQ154" i="1"/>
  <c r="CU154" i="1"/>
  <c r="CY154" i="1"/>
  <c r="DC154" i="1"/>
  <c r="DG154" i="1"/>
  <c r="DK154" i="1"/>
  <c r="DO154" i="1"/>
  <c r="AN155" i="1"/>
  <c r="AO155" i="1"/>
  <c r="AR155" i="1"/>
  <c r="AS155" i="1"/>
  <c r="AW155" i="1"/>
  <c r="AX155" i="1" s="1"/>
  <c r="DS155" i="1" s="1"/>
  <c r="AY155" i="1"/>
  <c r="BB155" i="1"/>
  <c r="BC155" i="1" s="1"/>
  <c r="BF155" i="1"/>
  <c r="BK155" i="1"/>
  <c r="BO155" i="1"/>
  <c r="BS155" i="1"/>
  <c r="BW155" i="1"/>
  <c r="CA155" i="1"/>
  <c r="CE155" i="1"/>
  <c r="CI155" i="1"/>
  <c r="CM155" i="1"/>
  <c r="CQ155" i="1"/>
  <c r="CU155" i="1"/>
  <c r="CY155" i="1"/>
  <c r="DC155" i="1"/>
  <c r="DG155" i="1"/>
  <c r="DK155" i="1"/>
  <c r="DO155" i="1"/>
  <c r="AN156" i="1"/>
  <c r="AO156" i="1"/>
  <c r="AR156" i="1"/>
  <c r="AS156" i="1"/>
  <c r="AW156" i="1"/>
  <c r="AX156" i="1" s="1"/>
  <c r="DS156" i="1" s="1"/>
  <c r="AY156" i="1"/>
  <c r="BB156" i="1"/>
  <c r="BC156" i="1" s="1"/>
  <c r="BF156" i="1"/>
  <c r="BK156" i="1"/>
  <c r="BO156" i="1"/>
  <c r="BS156" i="1"/>
  <c r="BW156" i="1"/>
  <c r="CA156" i="1"/>
  <c r="CE156" i="1"/>
  <c r="CI156" i="1"/>
  <c r="CM156" i="1"/>
  <c r="CQ156" i="1"/>
  <c r="CU156" i="1"/>
  <c r="CY156" i="1"/>
  <c r="DC156" i="1"/>
  <c r="DG156" i="1"/>
  <c r="DK156" i="1"/>
  <c r="DO156" i="1"/>
  <c r="AN157" i="1"/>
  <c r="AO157" i="1"/>
  <c r="AR157" i="1"/>
  <c r="AS157" i="1"/>
  <c r="AW157" i="1"/>
  <c r="AX157" i="1" s="1"/>
  <c r="DS157" i="1" s="1"/>
  <c r="AY157" i="1"/>
  <c r="BB157" i="1"/>
  <c r="BC157" i="1" s="1"/>
  <c r="BF157" i="1"/>
  <c r="BK157" i="1"/>
  <c r="BO157" i="1"/>
  <c r="BS157" i="1"/>
  <c r="BW157" i="1"/>
  <c r="CA157" i="1"/>
  <c r="CE157" i="1"/>
  <c r="CI157" i="1"/>
  <c r="CM157" i="1"/>
  <c r="CQ157" i="1"/>
  <c r="CU157" i="1"/>
  <c r="CY157" i="1"/>
  <c r="DC157" i="1"/>
  <c r="DG157" i="1"/>
  <c r="DK157" i="1"/>
  <c r="DO157" i="1"/>
  <c r="AN158" i="1"/>
  <c r="AO158" i="1"/>
  <c r="AR158" i="1"/>
  <c r="AS158" i="1"/>
  <c r="AW158" i="1"/>
  <c r="AX158" i="1" s="1"/>
  <c r="DS158" i="1" s="1"/>
  <c r="AY158" i="1"/>
  <c r="BB158" i="1"/>
  <c r="BC158" i="1" s="1"/>
  <c r="BF158" i="1"/>
  <c r="BK158" i="1"/>
  <c r="BO158" i="1"/>
  <c r="BS158" i="1"/>
  <c r="BW158" i="1"/>
  <c r="CA158" i="1"/>
  <c r="CE158" i="1"/>
  <c r="CI158" i="1"/>
  <c r="CM158" i="1"/>
  <c r="CQ158" i="1"/>
  <c r="CU158" i="1"/>
  <c r="CY158" i="1"/>
  <c r="DC158" i="1"/>
  <c r="DG158" i="1"/>
  <c r="DK158" i="1"/>
  <c r="DO158" i="1"/>
  <c r="AN159" i="1"/>
  <c r="AO159" i="1"/>
  <c r="AR159" i="1"/>
  <c r="AS159" i="1"/>
  <c r="AW159" i="1"/>
  <c r="AX159" i="1" s="1"/>
  <c r="DS159" i="1" s="1"/>
  <c r="AY159" i="1"/>
  <c r="BB159" i="1"/>
  <c r="BC159" i="1" s="1"/>
  <c r="BF159" i="1"/>
  <c r="BK159" i="1"/>
  <c r="BO159" i="1"/>
  <c r="BS159" i="1"/>
  <c r="BW159" i="1"/>
  <c r="CA159" i="1"/>
  <c r="CE159" i="1"/>
  <c r="CI159" i="1"/>
  <c r="CM159" i="1"/>
  <c r="CQ159" i="1"/>
  <c r="CU159" i="1"/>
  <c r="CY159" i="1"/>
  <c r="DC159" i="1"/>
  <c r="DG159" i="1"/>
  <c r="DK159" i="1"/>
  <c r="DO159" i="1"/>
  <c r="AN160" i="1"/>
  <c r="AO160" i="1"/>
  <c r="AR160" i="1"/>
  <c r="AS160" i="1"/>
  <c r="AW160" i="1"/>
  <c r="AX160" i="1" s="1"/>
  <c r="DS160" i="1" s="1"/>
  <c r="AY160" i="1"/>
  <c r="BB160" i="1"/>
  <c r="BC160" i="1" s="1"/>
  <c r="BF160" i="1"/>
  <c r="BK160" i="1"/>
  <c r="BO160" i="1"/>
  <c r="BS160" i="1"/>
  <c r="BW160" i="1"/>
  <c r="CA160" i="1"/>
  <c r="CE160" i="1"/>
  <c r="CI160" i="1"/>
  <c r="CM160" i="1"/>
  <c r="CQ160" i="1"/>
  <c r="CU160" i="1"/>
  <c r="CY160" i="1"/>
  <c r="DC160" i="1"/>
  <c r="DG160" i="1"/>
  <c r="DK160" i="1"/>
  <c r="DO160" i="1"/>
  <c r="AN161" i="1"/>
  <c r="AO161" i="1"/>
  <c r="AR161" i="1"/>
  <c r="AS161" i="1"/>
  <c r="AW161" i="1"/>
  <c r="AX161" i="1" s="1"/>
  <c r="DS161" i="1" s="1"/>
  <c r="AY161" i="1"/>
  <c r="BB161" i="1"/>
  <c r="BC161" i="1" s="1"/>
  <c r="BF161" i="1"/>
  <c r="BK161" i="1"/>
  <c r="BO161" i="1"/>
  <c r="BS161" i="1"/>
  <c r="BW161" i="1"/>
  <c r="CA161" i="1"/>
  <c r="CE161" i="1"/>
  <c r="CI161" i="1"/>
  <c r="CM161" i="1"/>
  <c r="CQ161" i="1"/>
  <c r="CU161" i="1"/>
  <c r="CY161" i="1"/>
  <c r="DC161" i="1"/>
  <c r="DG161" i="1"/>
  <c r="DK161" i="1"/>
  <c r="DO161" i="1"/>
  <c r="AN162" i="1"/>
  <c r="AO162" i="1"/>
  <c r="AR162" i="1"/>
  <c r="AS162" i="1"/>
  <c r="AW162" i="1"/>
  <c r="AX162" i="1" s="1"/>
  <c r="DS162" i="1" s="1"/>
  <c r="AY162" i="1"/>
  <c r="BB162" i="1"/>
  <c r="BC162" i="1" s="1"/>
  <c r="BF162" i="1"/>
  <c r="BK162" i="1"/>
  <c r="BO162" i="1"/>
  <c r="BS162" i="1"/>
  <c r="BW162" i="1"/>
  <c r="CA162" i="1"/>
  <c r="CE162" i="1"/>
  <c r="CI162" i="1"/>
  <c r="CM162" i="1"/>
  <c r="CQ162" i="1"/>
  <c r="CU162" i="1"/>
  <c r="CY162" i="1"/>
  <c r="DC162" i="1"/>
  <c r="DG162" i="1"/>
  <c r="DK162" i="1"/>
  <c r="DO162" i="1"/>
  <c r="AN163" i="1"/>
  <c r="AO163" i="1"/>
  <c r="AR163" i="1"/>
  <c r="AS163" i="1"/>
  <c r="AW163" i="1"/>
  <c r="AX163" i="1" s="1"/>
  <c r="DS163" i="1" s="1"/>
  <c r="AY163" i="1"/>
  <c r="BB163" i="1"/>
  <c r="BC163" i="1" s="1"/>
  <c r="BF163" i="1"/>
  <c r="BK163" i="1"/>
  <c r="BO163" i="1"/>
  <c r="BS163" i="1"/>
  <c r="BW163" i="1"/>
  <c r="CA163" i="1"/>
  <c r="CE163" i="1"/>
  <c r="CI163" i="1"/>
  <c r="CM163" i="1"/>
  <c r="CQ163" i="1"/>
  <c r="CU163" i="1"/>
  <c r="CY163" i="1"/>
  <c r="DC163" i="1"/>
  <c r="DG163" i="1"/>
  <c r="DK163" i="1"/>
  <c r="DO163" i="1"/>
  <c r="AN164" i="1"/>
  <c r="AO164" i="1"/>
  <c r="AR164" i="1"/>
  <c r="AS164" i="1"/>
  <c r="AW164" i="1"/>
  <c r="AX164" i="1" s="1"/>
  <c r="DS164" i="1" s="1"/>
  <c r="AY164" i="1"/>
  <c r="BB164" i="1"/>
  <c r="BC164" i="1" s="1"/>
  <c r="BF164" i="1"/>
  <c r="BK164" i="1"/>
  <c r="BO164" i="1"/>
  <c r="BS164" i="1"/>
  <c r="BW164" i="1"/>
  <c r="CA164" i="1"/>
  <c r="CE164" i="1"/>
  <c r="CI164" i="1"/>
  <c r="CM164" i="1"/>
  <c r="CQ164" i="1"/>
  <c r="CU164" i="1"/>
  <c r="CY164" i="1"/>
  <c r="DC164" i="1"/>
  <c r="DG164" i="1"/>
  <c r="DK164" i="1"/>
  <c r="DO164" i="1"/>
  <c r="AN165" i="1"/>
  <c r="AO165" i="1"/>
  <c r="AR165" i="1"/>
  <c r="AS165" i="1"/>
  <c r="AW165" i="1"/>
  <c r="AX165" i="1" s="1"/>
  <c r="DS165" i="1" s="1"/>
  <c r="AY165" i="1"/>
  <c r="BB165" i="1"/>
  <c r="BC165" i="1" s="1"/>
  <c r="BF165" i="1"/>
  <c r="BK165" i="1"/>
  <c r="BO165" i="1"/>
  <c r="BS165" i="1"/>
  <c r="BW165" i="1"/>
  <c r="CA165" i="1"/>
  <c r="CE165" i="1"/>
  <c r="CI165" i="1"/>
  <c r="CM165" i="1"/>
  <c r="CQ165" i="1"/>
  <c r="CU165" i="1"/>
  <c r="CY165" i="1"/>
  <c r="DC165" i="1"/>
  <c r="DG165" i="1"/>
  <c r="DK165" i="1"/>
  <c r="DO165" i="1"/>
  <c r="AN166" i="1"/>
  <c r="AO166" i="1"/>
  <c r="AR166" i="1"/>
  <c r="AS166" i="1"/>
  <c r="AW166" i="1"/>
  <c r="AX166" i="1" s="1"/>
  <c r="DS166" i="1" s="1"/>
  <c r="AY166" i="1"/>
  <c r="BB166" i="1"/>
  <c r="BC166" i="1" s="1"/>
  <c r="BF166" i="1"/>
  <c r="BK166" i="1"/>
  <c r="BO166" i="1"/>
  <c r="BS166" i="1"/>
  <c r="BW166" i="1"/>
  <c r="CA166" i="1"/>
  <c r="CE166" i="1"/>
  <c r="CI166" i="1"/>
  <c r="CM166" i="1"/>
  <c r="CQ166" i="1"/>
  <c r="CU166" i="1"/>
  <c r="CY166" i="1"/>
  <c r="DC166" i="1"/>
  <c r="DG166" i="1"/>
  <c r="DK166" i="1"/>
  <c r="DO166" i="1"/>
  <c r="AN167" i="1"/>
  <c r="AO167" i="1"/>
  <c r="AR167" i="1"/>
  <c r="AS167" i="1"/>
  <c r="AW167" i="1"/>
  <c r="AX167" i="1" s="1"/>
  <c r="DS167" i="1" s="1"/>
  <c r="AY167" i="1"/>
  <c r="BB167" i="1"/>
  <c r="DQ167" i="1" s="1"/>
  <c r="BF167" i="1"/>
  <c r="BK167" i="1"/>
  <c r="BO167" i="1"/>
  <c r="BS167" i="1"/>
  <c r="BW167" i="1"/>
  <c r="CA167" i="1"/>
  <c r="CE167" i="1"/>
  <c r="CI167" i="1"/>
  <c r="CM167" i="1"/>
  <c r="CQ167" i="1"/>
  <c r="CU167" i="1"/>
  <c r="CY167" i="1"/>
  <c r="DC167" i="1"/>
  <c r="DG167" i="1"/>
  <c r="DK167" i="1"/>
  <c r="DO167" i="1"/>
  <c r="AN168" i="1"/>
  <c r="AO168" i="1"/>
  <c r="AR168" i="1"/>
  <c r="AS168" i="1"/>
  <c r="AW168" i="1"/>
  <c r="AX168" i="1" s="1"/>
  <c r="DS168" i="1" s="1"/>
  <c r="AY168" i="1"/>
  <c r="BB168" i="1"/>
  <c r="BC168" i="1" s="1"/>
  <c r="BF168" i="1"/>
  <c r="BK168" i="1"/>
  <c r="BO168" i="1"/>
  <c r="BS168" i="1"/>
  <c r="BW168" i="1"/>
  <c r="CA168" i="1"/>
  <c r="CE168" i="1"/>
  <c r="CI168" i="1"/>
  <c r="CM168" i="1"/>
  <c r="CQ168" i="1"/>
  <c r="CU168" i="1"/>
  <c r="CY168" i="1"/>
  <c r="DC168" i="1"/>
  <c r="DG168" i="1"/>
  <c r="DK168" i="1"/>
  <c r="DO168" i="1"/>
  <c r="AN169" i="1"/>
  <c r="AO169" i="1"/>
  <c r="AR169" i="1"/>
  <c r="AS169" i="1"/>
  <c r="AW169" i="1"/>
  <c r="AX169" i="1" s="1"/>
  <c r="DS169" i="1" s="1"/>
  <c r="AY169" i="1"/>
  <c r="BB169" i="1"/>
  <c r="BC169" i="1" s="1"/>
  <c r="BF169" i="1"/>
  <c r="BK169" i="1"/>
  <c r="BO169" i="1"/>
  <c r="BS169" i="1"/>
  <c r="BW169" i="1"/>
  <c r="CA169" i="1"/>
  <c r="CE169" i="1"/>
  <c r="CI169" i="1"/>
  <c r="CM169" i="1"/>
  <c r="CQ169" i="1"/>
  <c r="CU169" i="1"/>
  <c r="CY169" i="1"/>
  <c r="DC169" i="1"/>
  <c r="DG169" i="1"/>
  <c r="DK169" i="1"/>
  <c r="DO169" i="1"/>
  <c r="AN170" i="1"/>
  <c r="AO170" i="1"/>
  <c r="AR170" i="1"/>
  <c r="AS170" i="1"/>
  <c r="AW170" i="1"/>
  <c r="AX170" i="1" s="1"/>
  <c r="DS170" i="1" s="1"/>
  <c r="AY170" i="1"/>
  <c r="BB170" i="1"/>
  <c r="BC170" i="1" s="1"/>
  <c r="BF170" i="1"/>
  <c r="BK170" i="1"/>
  <c r="BO170" i="1"/>
  <c r="BS170" i="1"/>
  <c r="BW170" i="1"/>
  <c r="CA170" i="1"/>
  <c r="CE170" i="1"/>
  <c r="CI170" i="1"/>
  <c r="CM170" i="1"/>
  <c r="CQ170" i="1"/>
  <c r="CU170" i="1"/>
  <c r="CY170" i="1"/>
  <c r="DC170" i="1"/>
  <c r="DG170" i="1"/>
  <c r="DK170" i="1"/>
  <c r="DO170" i="1"/>
  <c r="AN171" i="1"/>
  <c r="AO171" i="1"/>
  <c r="AR171" i="1"/>
  <c r="AS171" i="1"/>
  <c r="AW171" i="1"/>
  <c r="AX171" i="1" s="1"/>
  <c r="DS171" i="1" s="1"/>
  <c r="AY171" i="1"/>
  <c r="BB171" i="1"/>
  <c r="BF171" i="1"/>
  <c r="BK171" i="1"/>
  <c r="BO171" i="1"/>
  <c r="BS171" i="1"/>
  <c r="BW171" i="1"/>
  <c r="CA171" i="1"/>
  <c r="CE171" i="1"/>
  <c r="CI171" i="1"/>
  <c r="CM171" i="1"/>
  <c r="CQ171" i="1"/>
  <c r="CU171" i="1"/>
  <c r="CY171" i="1"/>
  <c r="DC171" i="1"/>
  <c r="DG171" i="1"/>
  <c r="DK171" i="1"/>
  <c r="DO171" i="1"/>
  <c r="AN172" i="1"/>
  <c r="AO172" i="1"/>
  <c r="AR172" i="1"/>
  <c r="AS172" i="1"/>
  <c r="AW172" i="1"/>
  <c r="AX172" i="1" s="1"/>
  <c r="DS172" i="1" s="1"/>
  <c r="AY172" i="1"/>
  <c r="BB172" i="1"/>
  <c r="BC172" i="1" s="1"/>
  <c r="BF172" i="1"/>
  <c r="BK172" i="1"/>
  <c r="BO172" i="1"/>
  <c r="BS172" i="1"/>
  <c r="BW172" i="1"/>
  <c r="CA172" i="1"/>
  <c r="CE172" i="1"/>
  <c r="CI172" i="1"/>
  <c r="CM172" i="1"/>
  <c r="CQ172" i="1"/>
  <c r="CU172" i="1"/>
  <c r="CY172" i="1"/>
  <c r="DC172" i="1"/>
  <c r="DG172" i="1"/>
  <c r="DK172" i="1"/>
  <c r="DO172" i="1"/>
  <c r="AN173" i="1"/>
  <c r="AO173" i="1"/>
  <c r="AR173" i="1"/>
  <c r="AS173" i="1"/>
  <c r="AW173" i="1"/>
  <c r="AX173" i="1" s="1"/>
  <c r="DS173" i="1" s="1"/>
  <c r="AY173" i="1"/>
  <c r="BB173" i="1"/>
  <c r="DQ173" i="1" s="1"/>
  <c r="BF173" i="1"/>
  <c r="BK173" i="1"/>
  <c r="BO173" i="1"/>
  <c r="BS173" i="1"/>
  <c r="BW173" i="1"/>
  <c r="CA173" i="1"/>
  <c r="CE173" i="1"/>
  <c r="CI173" i="1"/>
  <c r="CM173" i="1"/>
  <c r="CQ173" i="1"/>
  <c r="CU173" i="1"/>
  <c r="CY173" i="1"/>
  <c r="DC173" i="1"/>
  <c r="DG173" i="1"/>
  <c r="DK173" i="1"/>
  <c r="DO173" i="1"/>
  <c r="AN174" i="1"/>
  <c r="AO174" i="1"/>
  <c r="AR174" i="1"/>
  <c r="AS174" i="1"/>
  <c r="AW174" i="1"/>
  <c r="AX174" i="1" s="1"/>
  <c r="DS174" i="1" s="1"/>
  <c r="AY174" i="1"/>
  <c r="BB174" i="1"/>
  <c r="BC174" i="1" s="1"/>
  <c r="BF174" i="1"/>
  <c r="BK174" i="1"/>
  <c r="BO174" i="1"/>
  <c r="BS174" i="1"/>
  <c r="BW174" i="1"/>
  <c r="CA174" i="1"/>
  <c r="CE174" i="1"/>
  <c r="CI174" i="1"/>
  <c r="CM174" i="1"/>
  <c r="CQ174" i="1"/>
  <c r="CU174" i="1"/>
  <c r="CY174" i="1"/>
  <c r="DC174" i="1"/>
  <c r="DG174" i="1"/>
  <c r="DK174" i="1"/>
  <c r="DO174" i="1"/>
  <c r="AN175" i="1"/>
  <c r="AO175" i="1"/>
  <c r="AR175" i="1"/>
  <c r="AS175" i="1"/>
  <c r="AW175" i="1"/>
  <c r="AX175" i="1" s="1"/>
  <c r="DS175" i="1" s="1"/>
  <c r="AY175" i="1"/>
  <c r="BB175" i="1"/>
  <c r="BC175" i="1" s="1"/>
  <c r="BF175" i="1"/>
  <c r="BK175" i="1"/>
  <c r="BO175" i="1"/>
  <c r="BS175" i="1"/>
  <c r="BW175" i="1"/>
  <c r="CA175" i="1"/>
  <c r="CE175" i="1"/>
  <c r="CI175" i="1"/>
  <c r="CM175" i="1"/>
  <c r="CQ175" i="1"/>
  <c r="CU175" i="1"/>
  <c r="CY175" i="1"/>
  <c r="DC175" i="1"/>
  <c r="DG175" i="1"/>
  <c r="DK175" i="1"/>
  <c r="DO175" i="1"/>
  <c r="AN176" i="1"/>
  <c r="AO176" i="1"/>
  <c r="AR176" i="1"/>
  <c r="AS176" i="1"/>
  <c r="AW176" i="1"/>
  <c r="AX176" i="1" s="1"/>
  <c r="DS176" i="1" s="1"/>
  <c r="AY176" i="1"/>
  <c r="BB176" i="1"/>
  <c r="BC176" i="1" s="1"/>
  <c r="BF176" i="1"/>
  <c r="BK176" i="1"/>
  <c r="BO176" i="1"/>
  <c r="BS176" i="1"/>
  <c r="BW176" i="1"/>
  <c r="CA176" i="1"/>
  <c r="CE176" i="1"/>
  <c r="CI176" i="1"/>
  <c r="CM176" i="1"/>
  <c r="CQ176" i="1"/>
  <c r="CU176" i="1"/>
  <c r="CY176" i="1"/>
  <c r="DC176" i="1"/>
  <c r="DG176" i="1"/>
  <c r="DK176" i="1"/>
  <c r="DO176" i="1"/>
  <c r="AN177" i="1"/>
  <c r="AO177" i="1"/>
  <c r="AR177" i="1"/>
  <c r="AS177" i="1"/>
  <c r="AW177" i="1"/>
  <c r="AX177" i="1" s="1"/>
  <c r="DS177" i="1" s="1"/>
  <c r="AY177" i="1"/>
  <c r="BB177" i="1"/>
  <c r="DQ177" i="1" s="1"/>
  <c r="BF177" i="1"/>
  <c r="BK177" i="1"/>
  <c r="BO177" i="1"/>
  <c r="BS177" i="1"/>
  <c r="BW177" i="1"/>
  <c r="CA177" i="1"/>
  <c r="CE177" i="1"/>
  <c r="CI177" i="1"/>
  <c r="CM177" i="1"/>
  <c r="CQ177" i="1"/>
  <c r="CU177" i="1"/>
  <c r="CY177" i="1"/>
  <c r="DC177" i="1"/>
  <c r="DG177" i="1"/>
  <c r="DK177" i="1"/>
  <c r="DO177" i="1"/>
  <c r="AN178" i="1"/>
  <c r="AO178" i="1"/>
  <c r="AR178" i="1"/>
  <c r="AS178" i="1"/>
  <c r="AW178" i="1"/>
  <c r="AX178" i="1" s="1"/>
  <c r="DS178" i="1" s="1"/>
  <c r="AY178" i="1"/>
  <c r="BB178" i="1"/>
  <c r="BC178" i="1" s="1"/>
  <c r="BF178" i="1"/>
  <c r="BK178" i="1"/>
  <c r="BO178" i="1"/>
  <c r="BS178" i="1"/>
  <c r="BW178" i="1"/>
  <c r="CA178" i="1"/>
  <c r="CE178" i="1"/>
  <c r="CI178" i="1"/>
  <c r="CM178" i="1"/>
  <c r="CQ178" i="1"/>
  <c r="CU178" i="1"/>
  <c r="CY178" i="1"/>
  <c r="DC178" i="1"/>
  <c r="DG178" i="1"/>
  <c r="DK178" i="1"/>
  <c r="DO178" i="1"/>
  <c r="AN179" i="1"/>
  <c r="AO179" i="1"/>
  <c r="AR179" i="1"/>
  <c r="AS179" i="1"/>
  <c r="AW179" i="1"/>
  <c r="AX179" i="1" s="1"/>
  <c r="DS179" i="1" s="1"/>
  <c r="AY179" i="1"/>
  <c r="BB179" i="1"/>
  <c r="BC179" i="1" s="1"/>
  <c r="BE179" i="1"/>
  <c r="BF179" i="1" s="1"/>
  <c r="BK179" i="1"/>
  <c r="BO179" i="1"/>
  <c r="BS179" i="1"/>
  <c r="BW179" i="1"/>
  <c r="CA179" i="1"/>
  <c r="CE179" i="1"/>
  <c r="CI179" i="1"/>
  <c r="CM179" i="1"/>
  <c r="CQ179" i="1"/>
  <c r="CU179" i="1"/>
  <c r="CY179" i="1"/>
  <c r="DC179" i="1"/>
  <c r="DG179" i="1"/>
  <c r="DK179" i="1"/>
  <c r="DO179" i="1"/>
  <c r="AN180" i="1"/>
  <c r="AO180" i="1"/>
  <c r="AR180" i="1"/>
  <c r="AS180" i="1"/>
  <c r="AW180" i="1"/>
  <c r="AX180" i="1" s="1"/>
  <c r="DS180" i="1" s="1"/>
  <c r="AY180" i="1"/>
  <c r="BB180" i="1"/>
  <c r="DQ180" i="1" s="1"/>
  <c r="BF180" i="1"/>
  <c r="BK180" i="1"/>
  <c r="BO180" i="1"/>
  <c r="BS180" i="1"/>
  <c r="BW180" i="1"/>
  <c r="CA180" i="1"/>
  <c r="CE180" i="1"/>
  <c r="CI180" i="1"/>
  <c r="CM180" i="1"/>
  <c r="CQ180" i="1"/>
  <c r="CU180" i="1"/>
  <c r="CY180" i="1"/>
  <c r="DC180" i="1"/>
  <c r="DG180" i="1"/>
  <c r="DK180" i="1"/>
  <c r="DO180" i="1"/>
  <c r="AN181" i="1"/>
  <c r="AO181" i="1"/>
  <c r="AR181" i="1"/>
  <c r="AS181" i="1"/>
  <c r="AW181" i="1"/>
  <c r="AX181" i="1" s="1"/>
  <c r="DS181" i="1" s="1"/>
  <c r="AY181" i="1"/>
  <c r="BB181" i="1"/>
  <c r="DQ181" i="1" s="1"/>
  <c r="BF181" i="1"/>
  <c r="BK181" i="1"/>
  <c r="BO181" i="1"/>
  <c r="BS181" i="1"/>
  <c r="BW181" i="1"/>
  <c r="CA181" i="1"/>
  <c r="CE181" i="1"/>
  <c r="CI181" i="1"/>
  <c r="CM181" i="1"/>
  <c r="CQ181" i="1"/>
  <c r="CU181" i="1"/>
  <c r="CY181" i="1"/>
  <c r="DC181" i="1"/>
  <c r="DG181" i="1"/>
  <c r="DK181" i="1"/>
  <c r="DO181" i="1"/>
  <c r="AN182" i="1"/>
  <c r="AO182" i="1"/>
  <c r="AR182" i="1"/>
  <c r="AS182" i="1"/>
  <c r="AW182" i="1"/>
  <c r="AX182" i="1" s="1"/>
  <c r="DS182" i="1" s="1"/>
  <c r="AY182" i="1"/>
  <c r="BB182" i="1"/>
  <c r="BC182" i="1" s="1"/>
  <c r="BF182" i="1"/>
  <c r="BK182" i="1"/>
  <c r="BO182" i="1"/>
  <c r="BS182" i="1"/>
  <c r="BW182" i="1"/>
  <c r="CA182" i="1"/>
  <c r="CE182" i="1"/>
  <c r="CI182" i="1"/>
  <c r="CM182" i="1"/>
  <c r="CQ182" i="1"/>
  <c r="CU182" i="1"/>
  <c r="CY182" i="1"/>
  <c r="DC182" i="1"/>
  <c r="DG182" i="1"/>
  <c r="DK182" i="1"/>
  <c r="DO182" i="1"/>
  <c r="AN183" i="1"/>
  <c r="AO183" i="1"/>
  <c r="AR183" i="1"/>
  <c r="AS183" i="1"/>
  <c r="AW183" i="1"/>
  <c r="AX183" i="1" s="1"/>
  <c r="DS183" i="1" s="1"/>
  <c r="AY183" i="1"/>
  <c r="BB183" i="1"/>
  <c r="DQ183" i="1" s="1"/>
  <c r="BF183" i="1"/>
  <c r="BK183" i="1"/>
  <c r="BO183" i="1"/>
  <c r="BS183" i="1"/>
  <c r="BW183" i="1"/>
  <c r="CA183" i="1"/>
  <c r="CE183" i="1"/>
  <c r="CI183" i="1"/>
  <c r="CM183" i="1"/>
  <c r="CQ183" i="1"/>
  <c r="CU183" i="1"/>
  <c r="CY183" i="1"/>
  <c r="DC183" i="1"/>
  <c r="DG183" i="1"/>
  <c r="DK183" i="1"/>
  <c r="DO183" i="1"/>
  <c r="AN184" i="1"/>
  <c r="AO184" i="1"/>
  <c r="AR184" i="1"/>
  <c r="AS184" i="1"/>
  <c r="AW184" i="1"/>
  <c r="AX184" i="1" s="1"/>
  <c r="DS184" i="1" s="1"/>
  <c r="AY184" i="1"/>
  <c r="BB184" i="1"/>
  <c r="BC184" i="1" s="1"/>
  <c r="BE184" i="1"/>
  <c r="BF184" i="1" s="1"/>
  <c r="BK184" i="1"/>
  <c r="BO184" i="1"/>
  <c r="BS184" i="1"/>
  <c r="BW184" i="1"/>
  <c r="CA184" i="1"/>
  <c r="CE184" i="1"/>
  <c r="CI184" i="1"/>
  <c r="CM184" i="1"/>
  <c r="CQ184" i="1"/>
  <c r="CU184" i="1"/>
  <c r="CY184" i="1"/>
  <c r="DC184" i="1"/>
  <c r="DG184" i="1"/>
  <c r="DK184" i="1"/>
  <c r="DO184" i="1"/>
  <c r="AN185" i="1"/>
  <c r="AO185" i="1"/>
  <c r="AR185" i="1"/>
  <c r="AS185" i="1"/>
  <c r="AW185" i="1"/>
  <c r="AX185" i="1" s="1"/>
  <c r="DS185" i="1" s="1"/>
  <c r="AY185" i="1"/>
  <c r="BB185" i="1"/>
  <c r="BC185" i="1" s="1"/>
  <c r="BF185" i="1"/>
  <c r="BK185" i="1"/>
  <c r="BO185" i="1"/>
  <c r="BS185" i="1"/>
  <c r="BW185" i="1"/>
  <c r="CA185" i="1"/>
  <c r="CE185" i="1"/>
  <c r="CI185" i="1"/>
  <c r="CM185" i="1"/>
  <c r="CQ185" i="1"/>
  <c r="CU185" i="1"/>
  <c r="CY185" i="1"/>
  <c r="DC185" i="1"/>
  <c r="DG185" i="1"/>
  <c r="DK185" i="1"/>
  <c r="DO185" i="1"/>
  <c r="AN186" i="1"/>
  <c r="AO186" i="1"/>
  <c r="AR186" i="1"/>
  <c r="AS186" i="1"/>
  <c r="AW186" i="1"/>
  <c r="AX186" i="1" s="1"/>
  <c r="DS186" i="1" s="1"/>
  <c r="AY186" i="1"/>
  <c r="BB186" i="1"/>
  <c r="BF186" i="1"/>
  <c r="BK186" i="1"/>
  <c r="BO186" i="1"/>
  <c r="BS186" i="1"/>
  <c r="BW186" i="1"/>
  <c r="CA186" i="1"/>
  <c r="CE186" i="1"/>
  <c r="CI186" i="1"/>
  <c r="CM186" i="1"/>
  <c r="CQ186" i="1"/>
  <c r="CU186" i="1"/>
  <c r="CY186" i="1"/>
  <c r="DC186" i="1"/>
  <c r="DG186" i="1"/>
  <c r="DK186" i="1"/>
  <c r="DO186" i="1"/>
  <c r="AN187" i="1"/>
  <c r="AO187" i="1"/>
  <c r="AR187" i="1"/>
  <c r="AS187" i="1"/>
  <c r="AW187" i="1"/>
  <c r="AX187" i="1" s="1"/>
  <c r="DS187" i="1" s="1"/>
  <c r="AY187" i="1"/>
  <c r="BB187" i="1"/>
  <c r="BC187" i="1" s="1"/>
  <c r="BF187" i="1"/>
  <c r="BK187" i="1"/>
  <c r="BO187" i="1"/>
  <c r="BS187" i="1"/>
  <c r="BW187" i="1"/>
  <c r="CA187" i="1"/>
  <c r="CE187" i="1"/>
  <c r="CI187" i="1"/>
  <c r="CM187" i="1"/>
  <c r="CQ187" i="1"/>
  <c r="CU187" i="1"/>
  <c r="CY187" i="1"/>
  <c r="DC187" i="1"/>
  <c r="DG187" i="1"/>
  <c r="DK187" i="1"/>
  <c r="DO187" i="1"/>
  <c r="AN188" i="1"/>
  <c r="AO188" i="1"/>
  <c r="AR188" i="1"/>
  <c r="AS188" i="1"/>
  <c r="AW188" i="1"/>
  <c r="AX188" i="1" s="1"/>
  <c r="DS188" i="1" s="1"/>
  <c r="AY188" i="1"/>
  <c r="BB188" i="1"/>
  <c r="BC188" i="1" s="1"/>
  <c r="BF188" i="1"/>
  <c r="BK188" i="1"/>
  <c r="BO188" i="1"/>
  <c r="BS188" i="1"/>
  <c r="BW188" i="1"/>
  <c r="CA188" i="1"/>
  <c r="CE188" i="1"/>
  <c r="CI188" i="1"/>
  <c r="CM188" i="1"/>
  <c r="CQ188" i="1"/>
  <c r="CU188" i="1"/>
  <c r="CY188" i="1"/>
  <c r="DC188" i="1"/>
  <c r="DG188" i="1"/>
  <c r="DK188" i="1"/>
  <c r="DO188" i="1"/>
  <c r="AN189" i="1"/>
  <c r="AO189" i="1"/>
  <c r="AR189" i="1"/>
  <c r="AS189" i="1"/>
  <c r="AW189" i="1"/>
  <c r="AX189" i="1" s="1"/>
  <c r="DS189" i="1" s="1"/>
  <c r="AY189" i="1"/>
  <c r="BB189" i="1"/>
  <c r="BC189" i="1" s="1"/>
  <c r="BF189" i="1"/>
  <c r="BK189" i="1"/>
  <c r="BO189" i="1"/>
  <c r="BS189" i="1"/>
  <c r="BW189" i="1"/>
  <c r="CA189" i="1"/>
  <c r="CE189" i="1"/>
  <c r="CI189" i="1"/>
  <c r="CM189" i="1"/>
  <c r="CQ189" i="1"/>
  <c r="CU189" i="1"/>
  <c r="CY189" i="1"/>
  <c r="DC189" i="1"/>
  <c r="DG189" i="1"/>
  <c r="DK189" i="1"/>
  <c r="DO189" i="1"/>
  <c r="AN190" i="1"/>
  <c r="AO190" i="1"/>
  <c r="AR190" i="1"/>
  <c r="AS190" i="1"/>
  <c r="AW190" i="1"/>
  <c r="AX190" i="1" s="1"/>
  <c r="DS190" i="1" s="1"/>
  <c r="AY190" i="1"/>
  <c r="BB190" i="1"/>
  <c r="BC190" i="1" s="1"/>
  <c r="BF190" i="1"/>
  <c r="BK190" i="1"/>
  <c r="BO190" i="1"/>
  <c r="BS190" i="1"/>
  <c r="BW190" i="1"/>
  <c r="CA190" i="1"/>
  <c r="CE190" i="1"/>
  <c r="CI190" i="1"/>
  <c r="CM190" i="1"/>
  <c r="CQ190" i="1"/>
  <c r="CU190" i="1"/>
  <c r="CY190" i="1"/>
  <c r="DC190" i="1"/>
  <c r="DG190" i="1"/>
  <c r="DK190" i="1"/>
  <c r="DO190" i="1"/>
  <c r="AN191" i="1"/>
  <c r="AO191" i="1"/>
  <c r="AR191" i="1"/>
  <c r="AS191" i="1"/>
  <c r="AW191" i="1"/>
  <c r="AX191" i="1" s="1"/>
  <c r="DS191" i="1" s="1"/>
  <c r="AY191" i="1"/>
  <c r="BB191" i="1"/>
  <c r="BC191" i="1" s="1"/>
  <c r="BF191" i="1"/>
  <c r="BK191" i="1"/>
  <c r="BO191" i="1"/>
  <c r="BS191" i="1"/>
  <c r="BW191" i="1"/>
  <c r="CA191" i="1"/>
  <c r="CE191" i="1"/>
  <c r="CI191" i="1"/>
  <c r="CM191" i="1"/>
  <c r="CQ191" i="1"/>
  <c r="CU191" i="1"/>
  <c r="CY191" i="1"/>
  <c r="DC191" i="1"/>
  <c r="DG191" i="1"/>
  <c r="DK191" i="1"/>
  <c r="DO191" i="1"/>
  <c r="AN192" i="1"/>
  <c r="AO192" i="1"/>
  <c r="AR192" i="1"/>
  <c r="AS192" i="1"/>
  <c r="AW192" i="1"/>
  <c r="AX192" i="1" s="1"/>
  <c r="DS192" i="1" s="1"/>
  <c r="AY192" i="1"/>
  <c r="BB192" i="1"/>
  <c r="BC192" i="1" s="1"/>
  <c r="BE192" i="1"/>
  <c r="BF192" i="1" s="1"/>
  <c r="BK192" i="1"/>
  <c r="BO192" i="1"/>
  <c r="BS192" i="1"/>
  <c r="BW192" i="1"/>
  <c r="CA192" i="1"/>
  <c r="CE192" i="1"/>
  <c r="CI192" i="1"/>
  <c r="CM192" i="1"/>
  <c r="CQ192" i="1"/>
  <c r="CU192" i="1"/>
  <c r="CY192" i="1"/>
  <c r="DC192" i="1"/>
  <c r="DG192" i="1"/>
  <c r="DK192" i="1"/>
  <c r="DO192" i="1"/>
  <c r="AN193" i="1"/>
  <c r="AO193" i="1"/>
  <c r="AR193" i="1"/>
  <c r="AS193" i="1"/>
  <c r="AW193" i="1"/>
  <c r="AX193" i="1" s="1"/>
  <c r="DS193" i="1" s="1"/>
  <c r="AY193" i="1"/>
  <c r="BB193" i="1"/>
  <c r="BC193" i="1" s="1"/>
  <c r="BF193" i="1"/>
  <c r="BK193" i="1"/>
  <c r="BO193" i="1"/>
  <c r="BS193" i="1"/>
  <c r="BW193" i="1"/>
  <c r="CA193" i="1"/>
  <c r="CE193" i="1"/>
  <c r="CI193" i="1"/>
  <c r="CM193" i="1"/>
  <c r="CQ193" i="1"/>
  <c r="CU193" i="1"/>
  <c r="CY193" i="1"/>
  <c r="DC193" i="1"/>
  <c r="DG193" i="1"/>
  <c r="DK193" i="1"/>
  <c r="DO193" i="1"/>
  <c r="AN194" i="1"/>
  <c r="AO194" i="1"/>
  <c r="AR194" i="1"/>
  <c r="AS194" i="1"/>
  <c r="AW194" i="1"/>
  <c r="AX194" i="1" s="1"/>
  <c r="DS194" i="1" s="1"/>
  <c r="AY194" i="1"/>
  <c r="BB194" i="1"/>
  <c r="BC194" i="1" s="1"/>
  <c r="BF194" i="1"/>
  <c r="BK194" i="1"/>
  <c r="BO194" i="1"/>
  <c r="BS194" i="1"/>
  <c r="BW194" i="1"/>
  <c r="CA194" i="1"/>
  <c r="CE194" i="1"/>
  <c r="CI194" i="1"/>
  <c r="CM194" i="1"/>
  <c r="CQ194" i="1"/>
  <c r="CU194" i="1"/>
  <c r="CY194" i="1"/>
  <c r="DC194" i="1"/>
  <c r="DG194" i="1"/>
  <c r="DK194" i="1"/>
  <c r="DO194" i="1"/>
  <c r="AN195" i="1"/>
  <c r="AO195" i="1"/>
  <c r="AR195" i="1"/>
  <c r="AS195" i="1"/>
  <c r="AW195" i="1"/>
  <c r="AX195" i="1" s="1"/>
  <c r="DS195" i="1" s="1"/>
  <c r="AY195" i="1"/>
  <c r="BB195" i="1"/>
  <c r="BC195" i="1" s="1"/>
  <c r="BF195" i="1"/>
  <c r="BK195" i="1"/>
  <c r="BO195" i="1"/>
  <c r="BS195" i="1"/>
  <c r="BW195" i="1"/>
  <c r="CA195" i="1"/>
  <c r="CE195" i="1"/>
  <c r="CI195" i="1"/>
  <c r="CM195" i="1"/>
  <c r="CQ195" i="1"/>
  <c r="CU195" i="1"/>
  <c r="CY195" i="1"/>
  <c r="DC195" i="1"/>
  <c r="DG195" i="1"/>
  <c r="DK195" i="1"/>
  <c r="DO195" i="1"/>
  <c r="AN196" i="1"/>
  <c r="AO196" i="1"/>
  <c r="AR196" i="1"/>
  <c r="AS196" i="1"/>
  <c r="AW196" i="1"/>
  <c r="AX196" i="1" s="1"/>
  <c r="DS196" i="1" s="1"/>
  <c r="AY196" i="1"/>
  <c r="BB196" i="1"/>
  <c r="BC196" i="1" s="1"/>
  <c r="BF196" i="1"/>
  <c r="BK196" i="1"/>
  <c r="BO196" i="1"/>
  <c r="BS196" i="1"/>
  <c r="BW196" i="1"/>
  <c r="CA196" i="1"/>
  <c r="CE196" i="1"/>
  <c r="CI196" i="1"/>
  <c r="CM196" i="1"/>
  <c r="CQ196" i="1"/>
  <c r="CU196" i="1"/>
  <c r="CY196" i="1"/>
  <c r="DC196" i="1"/>
  <c r="DG196" i="1"/>
  <c r="DK196" i="1"/>
  <c r="DO196" i="1"/>
  <c r="AN197" i="1"/>
  <c r="AO197" i="1"/>
  <c r="AR197" i="1"/>
  <c r="AS197" i="1"/>
  <c r="AW197" i="1"/>
  <c r="AX197" i="1" s="1"/>
  <c r="DS197" i="1" s="1"/>
  <c r="AY197" i="1"/>
  <c r="BB197" i="1"/>
  <c r="BC197" i="1" s="1"/>
  <c r="BE197" i="1"/>
  <c r="BF197" i="1" s="1"/>
  <c r="BK197" i="1"/>
  <c r="BO197" i="1"/>
  <c r="BS197" i="1"/>
  <c r="BW197" i="1"/>
  <c r="CA197" i="1"/>
  <c r="CE197" i="1"/>
  <c r="CI197" i="1"/>
  <c r="CM197" i="1"/>
  <c r="CQ197" i="1"/>
  <c r="CU197" i="1"/>
  <c r="CY197" i="1"/>
  <c r="DC197" i="1"/>
  <c r="DG197" i="1"/>
  <c r="DK197" i="1"/>
  <c r="DO197" i="1"/>
  <c r="AN198" i="1"/>
  <c r="AO198" i="1"/>
  <c r="AR198" i="1"/>
  <c r="AS198" i="1"/>
  <c r="AW198" i="1"/>
  <c r="AX198" i="1" s="1"/>
  <c r="DS198" i="1" s="1"/>
  <c r="AY198" i="1"/>
  <c r="BB198" i="1"/>
  <c r="BC198" i="1" s="1"/>
  <c r="BF198" i="1"/>
  <c r="BK198" i="1"/>
  <c r="BO198" i="1"/>
  <c r="BS198" i="1"/>
  <c r="BW198" i="1"/>
  <c r="CA198" i="1"/>
  <c r="CE198" i="1"/>
  <c r="CI198" i="1"/>
  <c r="CM198" i="1"/>
  <c r="CQ198" i="1"/>
  <c r="CU198" i="1"/>
  <c r="CY198" i="1"/>
  <c r="DC198" i="1"/>
  <c r="DG198" i="1"/>
  <c r="DK198" i="1"/>
  <c r="DO198" i="1"/>
  <c r="AN199" i="1"/>
  <c r="AO199" i="1"/>
  <c r="AR199" i="1"/>
  <c r="AS199" i="1"/>
  <c r="AW199" i="1"/>
  <c r="AX199" i="1" s="1"/>
  <c r="DS199" i="1" s="1"/>
  <c r="AY199" i="1"/>
  <c r="BB199" i="1"/>
  <c r="BC199" i="1" s="1"/>
  <c r="BF199" i="1"/>
  <c r="BK199" i="1"/>
  <c r="BO199" i="1"/>
  <c r="BS199" i="1"/>
  <c r="BW199" i="1"/>
  <c r="CA199" i="1"/>
  <c r="CE199" i="1"/>
  <c r="CI199" i="1"/>
  <c r="CM199" i="1"/>
  <c r="CQ199" i="1"/>
  <c r="CU199" i="1"/>
  <c r="CY199" i="1"/>
  <c r="DC199" i="1"/>
  <c r="DG199" i="1"/>
  <c r="DK199" i="1"/>
  <c r="DO199" i="1"/>
  <c r="AN200" i="1"/>
  <c r="AO200" i="1"/>
  <c r="AR200" i="1"/>
  <c r="AS200" i="1"/>
  <c r="AW200" i="1"/>
  <c r="AX200" i="1" s="1"/>
  <c r="DS200" i="1" s="1"/>
  <c r="AY200" i="1"/>
  <c r="BB200" i="1"/>
  <c r="BC200" i="1" s="1"/>
  <c r="BF200" i="1"/>
  <c r="BK200" i="1"/>
  <c r="BO200" i="1"/>
  <c r="BS200" i="1"/>
  <c r="BW200" i="1"/>
  <c r="CA200" i="1"/>
  <c r="CE200" i="1"/>
  <c r="CI200" i="1"/>
  <c r="CM200" i="1"/>
  <c r="CQ200" i="1"/>
  <c r="CU200" i="1"/>
  <c r="CY200" i="1"/>
  <c r="DC200" i="1"/>
  <c r="DG200" i="1"/>
  <c r="DK200" i="1"/>
  <c r="DO200" i="1"/>
  <c r="AN201" i="1"/>
  <c r="AO201" i="1"/>
  <c r="AR201" i="1"/>
  <c r="AS201" i="1"/>
  <c r="AW201" i="1"/>
  <c r="AX201" i="1" s="1"/>
  <c r="DS201" i="1" s="1"/>
  <c r="AY201" i="1"/>
  <c r="BB201" i="1"/>
  <c r="BC201" i="1" s="1"/>
  <c r="BE201" i="1"/>
  <c r="BF201" i="1" s="1"/>
  <c r="BK201" i="1"/>
  <c r="BO201" i="1"/>
  <c r="BS201" i="1"/>
  <c r="BW201" i="1"/>
  <c r="CA201" i="1"/>
  <c r="CE201" i="1"/>
  <c r="CI201" i="1"/>
  <c r="CM201" i="1"/>
  <c r="CQ201" i="1"/>
  <c r="CU201" i="1"/>
  <c r="CY201" i="1"/>
  <c r="DC201" i="1"/>
  <c r="DG201" i="1"/>
  <c r="DK201" i="1"/>
  <c r="DO201" i="1"/>
  <c r="AN202" i="1"/>
  <c r="AO202" i="1"/>
  <c r="AR202" i="1"/>
  <c r="AS202" i="1"/>
  <c r="AW202" i="1"/>
  <c r="AX202" i="1" s="1"/>
  <c r="DS202" i="1" s="1"/>
  <c r="AY202" i="1"/>
  <c r="BB202" i="1"/>
  <c r="BC202" i="1" s="1"/>
  <c r="BE202" i="1"/>
  <c r="BF202" i="1" s="1"/>
  <c r="BK202" i="1"/>
  <c r="BO202" i="1"/>
  <c r="BS202" i="1"/>
  <c r="BW202" i="1"/>
  <c r="CA202" i="1"/>
  <c r="CE202" i="1"/>
  <c r="CI202" i="1"/>
  <c r="CM202" i="1"/>
  <c r="CQ202" i="1"/>
  <c r="CU202" i="1"/>
  <c r="CY202" i="1"/>
  <c r="DC202" i="1"/>
  <c r="DG202" i="1"/>
  <c r="DK202" i="1"/>
  <c r="DO202" i="1"/>
  <c r="AN203" i="1"/>
  <c r="AO203" i="1"/>
  <c r="AR203" i="1"/>
  <c r="AS203" i="1"/>
  <c r="AW203" i="1"/>
  <c r="AX203" i="1" s="1"/>
  <c r="DS203" i="1" s="1"/>
  <c r="AY203" i="1"/>
  <c r="BB203" i="1"/>
  <c r="DQ203" i="1" s="1"/>
  <c r="BE203" i="1"/>
  <c r="BF203" i="1" s="1"/>
  <c r="BK203" i="1"/>
  <c r="BO203" i="1"/>
  <c r="BS203" i="1"/>
  <c r="BW203" i="1"/>
  <c r="CA203" i="1"/>
  <c r="CE203" i="1"/>
  <c r="CI203" i="1"/>
  <c r="CM203" i="1"/>
  <c r="CQ203" i="1"/>
  <c r="CU203" i="1"/>
  <c r="CY203" i="1"/>
  <c r="DC203" i="1"/>
  <c r="DG203" i="1"/>
  <c r="DK203" i="1"/>
  <c r="DO203" i="1"/>
  <c r="AN204" i="1"/>
  <c r="AO204" i="1"/>
  <c r="AR204" i="1"/>
  <c r="AS204" i="1"/>
  <c r="AW204" i="1"/>
  <c r="AX204" i="1" s="1"/>
  <c r="DS204" i="1" s="1"/>
  <c r="AY204" i="1"/>
  <c r="BB204" i="1"/>
  <c r="BC204" i="1" s="1"/>
  <c r="BF204" i="1"/>
  <c r="BK204" i="1"/>
  <c r="BO204" i="1"/>
  <c r="BS204" i="1"/>
  <c r="BW204" i="1"/>
  <c r="CA204" i="1"/>
  <c r="CE204" i="1"/>
  <c r="CI204" i="1"/>
  <c r="CM204" i="1"/>
  <c r="CQ204" i="1"/>
  <c r="CU204" i="1"/>
  <c r="CY204" i="1"/>
  <c r="DC204" i="1"/>
  <c r="DG204" i="1"/>
  <c r="DK204" i="1"/>
  <c r="DO204" i="1"/>
  <c r="AN205" i="1"/>
  <c r="AO205" i="1"/>
  <c r="AR205" i="1"/>
  <c r="AS205" i="1"/>
  <c r="AW205" i="1"/>
  <c r="AX205" i="1" s="1"/>
  <c r="DS205" i="1" s="1"/>
  <c r="AY205" i="1"/>
  <c r="BB205" i="1"/>
  <c r="BC205" i="1" s="1"/>
  <c r="BE205" i="1"/>
  <c r="BF205" i="1" s="1"/>
  <c r="BK205" i="1"/>
  <c r="BO205" i="1"/>
  <c r="BS205" i="1"/>
  <c r="BW205" i="1"/>
  <c r="CA205" i="1"/>
  <c r="CE205" i="1"/>
  <c r="CI205" i="1"/>
  <c r="CM205" i="1"/>
  <c r="CQ205" i="1"/>
  <c r="CU205" i="1"/>
  <c r="CY205" i="1"/>
  <c r="DC205" i="1"/>
  <c r="DG205" i="1"/>
  <c r="DK205" i="1"/>
  <c r="DO205" i="1"/>
  <c r="AN206" i="1"/>
  <c r="AO206" i="1"/>
  <c r="AR206" i="1"/>
  <c r="AS206" i="1"/>
  <c r="AW206" i="1"/>
  <c r="AX206" i="1" s="1"/>
  <c r="DS206" i="1" s="1"/>
  <c r="AY206" i="1"/>
  <c r="BB206" i="1"/>
  <c r="BC206" i="1" s="1"/>
  <c r="BF206" i="1"/>
  <c r="BK206" i="1"/>
  <c r="BO206" i="1"/>
  <c r="BS206" i="1"/>
  <c r="BW206" i="1"/>
  <c r="CA206" i="1"/>
  <c r="CE206" i="1"/>
  <c r="CI206" i="1"/>
  <c r="CM206" i="1"/>
  <c r="CQ206" i="1"/>
  <c r="CU206" i="1"/>
  <c r="CY206" i="1"/>
  <c r="DC206" i="1"/>
  <c r="DG206" i="1"/>
  <c r="DK206" i="1"/>
  <c r="DO206" i="1"/>
  <c r="AN207" i="1"/>
  <c r="AO207" i="1"/>
  <c r="AR207" i="1"/>
  <c r="AS207" i="1"/>
  <c r="AW207" i="1"/>
  <c r="AX207" i="1" s="1"/>
  <c r="DS207" i="1" s="1"/>
  <c r="AY207" i="1"/>
  <c r="BB207" i="1"/>
  <c r="BC207" i="1" s="1"/>
  <c r="BF207" i="1"/>
  <c r="BK207" i="1"/>
  <c r="BO207" i="1"/>
  <c r="BS207" i="1"/>
  <c r="BW207" i="1"/>
  <c r="CA207" i="1"/>
  <c r="CE207" i="1"/>
  <c r="CI207" i="1"/>
  <c r="CM207" i="1"/>
  <c r="CQ207" i="1"/>
  <c r="CU207" i="1"/>
  <c r="CY207" i="1"/>
  <c r="DC207" i="1"/>
  <c r="DG207" i="1"/>
  <c r="DK207" i="1"/>
  <c r="DO207" i="1"/>
  <c r="AN208" i="1"/>
  <c r="AO208" i="1"/>
  <c r="AR208" i="1"/>
  <c r="AS208" i="1"/>
  <c r="AW208" i="1"/>
  <c r="AX208" i="1" s="1"/>
  <c r="DS208" i="1" s="1"/>
  <c r="AY208" i="1"/>
  <c r="BB208" i="1"/>
  <c r="BC208" i="1" s="1"/>
  <c r="BF208" i="1"/>
  <c r="BK208" i="1"/>
  <c r="BO208" i="1"/>
  <c r="BS208" i="1"/>
  <c r="BW208" i="1"/>
  <c r="CA208" i="1"/>
  <c r="CE208" i="1"/>
  <c r="CI208" i="1"/>
  <c r="CM208" i="1"/>
  <c r="CQ208" i="1"/>
  <c r="CU208" i="1"/>
  <c r="CY208" i="1"/>
  <c r="DC208" i="1"/>
  <c r="DG208" i="1"/>
  <c r="DK208" i="1"/>
  <c r="DO208" i="1"/>
  <c r="AN209" i="1"/>
  <c r="AO209" i="1"/>
  <c r="AR209" i="1"/>
  <c r="AS209" i="1"/>
  <c r="AW209" i="1"/>
  <c r="AX209" i="1" s="1"/>
  <c r="DS209" i="1" s="1"/>
  <c r="AY209" i="1"/>
  <c r="BB209" i="1"/>
  <c r="BC209" i="1" s="1"/>
  <c r="BE209" i="1"/>
  <c r="BF209" i="1" s="1"/>
  <c r="BK209" i="1"/>
  <c r="BO209" i="1"/>
  <c r="BS209" i="1"/>
  <c r="BW209" i="1"/>
  <c r="CA209" i="1"/>
  <c r="CE209" i="1"/>
  <c r="CI209" i="1"/>
  <c r="CM209" i="1"/>
  <c r="CQ209" i="1"/>
  <c r="CU209" i="1"/>
  <c r="CY209" i="1"/>
  <c r="DC209" i="1"/>
  <c r="DG209" i="1"/>
  <c r="DK209" i="1"/>
  <c r="DO209" i="1"/>
  <c r="AN210" i="1"/>
  <c r="AO210" i="1"/>
  <c r="AR210" i="1"/>
  <c r="AS210" i="1"/>
  <c r="AW210" i="1"/>
  <c r="AX210" i="1" s="1"/>
  <c r="DS210" i="1" s="1"/>
  <c r="AY210" i="1"/>
  <c r="BB210" i="1"/>
  <c r="BC210" i="1" s="1"/>
  <c r="BF210" i="1"/>
  <c r="BK210" i="1"/>
  <c r="BO210" i="1"/>
  <c r="BS210" i="1"/>
  <c r="BW210" i="1"/>
  <c r="CA210" i="1"/>
  <c r="CE210" i="1"/>
  <c r="CI210" i="1"/>
  <c r="CM210" i="1"/>
  <c r="CQ210" i="1"/>
  <c r="CU210" i="1"/>
  <c r="CY210" i="1"/>
  <c r="DC210" i="1"/>
  <c r="DG210" i="1"/>
  <c r="DK210" i="1"/>
  <c r="DO210" i="1"/>
  <c r="AN211" i="1"/>
  <c r="AO211" i="1"/>
  <c r="AR211" i="1"/>
  <c r="AS211" i="1"/>
  <c r="AW211" i="1"/>
  <c r="AX211" i="1" s="1"/>
  <c r="DS211" i="1" s="1"/>
  <c r="AY211" i="1"/>
  <c r="BB211" i="1"/>
  <c r="BC211" i="1" s="1"/>
  <c r="BE211" i="1"/>
  <c r="BF211" i="1" s="1"/>
  <c r="BK211" i="1"/>
  <c r="BO211" i="1"/>
  <c r="BS211" i="1"/>
  <c r="BW211" i="1"/>
  <c r="CA211" i="1"/>
  <c r="CE211" i="1"/>
  <c r="CI211" i="1"/>
  <c r="CM211" i="1"/>
  <c r="CQ211" i="1"/>
  <c r="CU211" i="1"/>
  <c r="CY211" i="1"/>
  <c r="DC211" i="1"/>
  <c r="DG211" i="1"/>
  <c r="DK211" i="1"/>
  <c r="DO211" i="1"/>
  <c r="AN212" i="1"/>
  <c r="AO212" i="1"/>
  <c r="AR212" i="1"/>
  <c r="AS212" i="1"/>
  <c r="AW212" i="1"/>
  <c r="AX212" i="1" s="1"/>
  <c r="DS212" i="1" s="1"/>
  <c r="AY212" i="1"/>
  <c r="BB212" i="1"/>
  <c r="BC212" i="1" s="1"/>
  <c r="BE212" i="1"/>
  <c r="BF212" i="1" s="1"/>
  <c r="BK212" i="1"/>
  <c r="BO212" i="1"/>
  <c r="BS212" i="1"/>
  <c r="BW212" i="1"/>
  <c r="CA212" i="1"/>
  <c r="CE212" i="1"/>
  <c r="CI212" i="1"/>
  <c r="CM212" i="1"/>
  <c r="CQ212" i="1"/>
  <c r="CU212" i="1"/>
  <c r="CY212" i="1"/>
  <c r="DC212" i="1"/>
  <c r="DG212" i="1"/>
  <c r="DK212" i="1"/>
  <c r="DO212" i="1"/>
  <c r="AN213" i="1"/>
  <c r="AO213" i="1"/>
  <c r="AR213" i="1"/>
  <c r="AS213" i="1"/>
  <c r="AW213" i="1"/>
  <c r="AX213" i="1" s="1"/>
  <c r="DS213" i="1" s="1"/>
  <c r="AY213" i="1"/>
  <c r="BB213" i="1"/>
  <c r="DQ213" i="1" s="1"/>
  <c r="BF213" i="1"/>
  <c r="BK213" i="1"/>
  <c r="BO213" i="1"/>
  <c r="BS213" i="1"/>
  <c r="BW213" i="1"/>
  <c r="CA213" i="1"/>
  <c r="CE213" i="1"/>
  <c r="CI213" i="1"/>
  <c r="CM213" i="1"/>
  <c r="CQ213" i="1"/>
  <c r="CU213" i="1"/>
  <c r="CY213" i="1"/>
  <c r="DC213" i="1"/>
  <c r="DG213" i="1"/>
  <c r="DK213" i="1"/>
  <c r="DO213" i="1"/>
  <c r="AN214" i="1"/>
  <c r="AO214" i="1"/>
  <c r="AR214" i="1"/>
  <c r="AS214" i="1"/>
  <c r="AW214" i="1"/>
  <c r="AX214" i="1" s="1"/>
  <c r="DS214" i="1" s="1"/>
  <c r="AY214" i="1"/>
  <c r="BB214" i="1"/>
  <c r="BC214" i="1" s="1"/>
  <c r="BE214" i="1"/>
  <c r="BF214" i="1" s="1"/>
  <c r="BK214" i="1"/>
  <c r="BO214" i="1"/>
  <c r="BS214" i="1"/>
  <c r="BW214" i="1"/>
  <c r="CA214" i="1"/>
  <c r="CE214" i="1"/>
  <c r="CI214" i="1"/>
  <c r="CM214" i="1"/>
  <c r="CQ214" i="1"/>
  <c r="CU214" i="1"/>
  <c r="CY214" i="1"/>
  <c r="DC214" i="1"/>
  <c r="DG214" i="1"/>
  <c r="DK214" i="1"/>
  <c r="DO214" i="1"/>
  <c r="AN215" i="1"/>
  <c r="AO215" i="1"/>
  <c r="AR215" i="1"/>
  <c r="AS215" i="1"/>
  <c r="AW215" i="1"/>
  <c r="AX215" i="1" s="1"/>
  <c r="DS215" i="1" s="1"/>
  <c r="AY215" i="1"/>
  <c r="BB215" i="1"/>
  <c r="DQ215" i="1" s="1"/>
  <c r="BE215" i="1"/>
  <c r="BF215" i="1" s="1"/>
  <c r="BK215" i="1"/>
  <c r="BO215" i="1"/>
  <c r="BS215" i="1"/>
  <c r="BW215" i="1"/>
  <c r="CA215" i="1"/>
  <c r="CE215" i="1"/>
  <c r="CI215" i="1"/>
  <c r="CM215" i="1"/>
  <c r="CQ215" i="1"/>
  <c r="CU215" i="1"/>
  <c r="CY215" i="1"/>
  <c r="DC215" i="1"/>
  <c r="DG215" i="1"/>
  <c r="DK215" i="1"/>
  <c r="DO215" i="1"/>
  <c r="AN216" i="1"/>
  <c r="AO216" i="1"/>
  <c r="AR216" i="1"/>
  <c r="AS216" i="1"/>
  <c r="AW216" i="1"/>
  <c r="AX216" i="1" s="1"/>
  <c r="DS216" i="1" s="1"/>
  <c r="AY216" i="1"/>
  <c r="BB216" i="1"/>
  <c r="DQ216" i="1" s="1"/>
  <c r="BF216" i="1"/>
  <c r="BK216" i="1"/>
  <c r="BO216" i="1"/>
  <c r="BS216" i="1"/>
  <c r="BW216" i="1"/>
  <c r="CA216" i="1"/>
  <c r="CE216" i="1"/>
  <c r="CI216" i="1"/>
  <c r="CM216" i="1"/>
  <c r="CQ216" i="1"/>
  <c r="CU216" i="1"/>
  <c r="CY216" i="1"/>
  <c r="DC216" i="1"/>
  <c r="DG216" i="1"/>
  <c r="DK216" i="1"/>
  <c r="DO216" i="1"/>
  <c r="AN217" i="1"/>
  <c r="AO217" i="1"/>
  <c r="AR217" i="1"/>
  <c r="AS217" i="1"/>
  <c r="AW217" i="1"/>
  <c r="AX217" i="1" s="1"/>
  <c r="DS217" i="1" s="1"/>
  <c r="AY217" i="1"/>
  <c r="BB217" i="1"/>
  <c r="BC217" i="1" s="1"/>
  <c r="BF217" i="1"/>
  <c r="BK217" i="1"/>
  <c r="BO217" i="1"/>
  <c r="BS217" i="1"/>
  <c r="BW217" i="1"/>
  <c r="CA217" i="1"/>
  <c r="CE217" i="1"/>
  <c r="CI217" i="1"/>
  <c r="CM217" i="1"/>
  <c r="CQ217" i="1"/>
  <c r="CU217" i="1"/>
  <c r="CY217" i="1"/>
  <c r="DC217" i="1"/>
  <c r="DG217" i="1"/>
  <c r="DK217" i="1"/>
  <c r="DO217" i="1"/>
  <c r="AN218" i="1"/>
  <c r="AO218" i="1"/>
  <c r="AR218" i="1"/>
  <c r="AS218" i="1"/>
  <c r="AW218" i="1"/>
  <c r="AX218" i="1" s="1"/>
  <c r="DS218" i="1" s="1"/>
  <c r="AY218" i="1"/>
  <c r="BB218" i="1"/>
  <c r="BC218" i="1" s="1"/>
  <c r="BE218" i="1"/>
  <c r="BF218" i="1" s="1"/>
  <c r="BK218" i="1"/>
  <c r="BO218" i="1"/>
  <c r="BS218" i="1"/>
  <c r="BW218" i="1"/>
  <c r="CA218" i="1"/>
  <c r="CE218" i="1"/>
  <c r="CI218" i="1"/>
  <c r="CM218" i="1"/>
  <c r="CQ218" i="1"/>
  <c r="CU218" i="1"/>
  <c r="CY218" i="1"/>
  <c r="DC218" i="1"/>
  <c r="DG218" i="1"/>
  <c r="DK218" i="1"/>
  <c r="DO218" i="1"/>
  <c r="AN219" i="1"/>
  <c r="AO219" i="1"/>
  <c r="AR219" i="1"/>
  <c r="AS219" i="1"/>
  <c r="AW219" i="1"/>
  <c r="AX219" i="1" s="1"/>
  <c r="DS219" i="1" s="1"/>
  <c r="AY219" i="1"/>
  <c r="BB219" i="1"/>
  <c r="BC219" i="1" s="1"/>
  <c r="BE219" i="1"/>
  <c r="BF219" i="1" s="1"/>
  <c r="BK219" i="1"/>
  <c r="BO219" i="1"/>
  <c r="BS219" i="1"/>
  <c r="BW219" i="1"/>
  <c r="CA219" i="1"/>
  <c r="CE219" i="1"/>
  <c r="CI219" i="1"/>
  <c r="CM219" i="1"/>
  <c r="CQ219" i="1"/>
  <c r="CU219" i="1"/>
  <c r="CY219" i="1"/>
  <c r="DC219" i="1"/>
  <c r="DG219" i="1"/>
  <c r="DK219" i="1"/>
  <c r="DO219" i="1"/>
  <c r="AN220" i="1"/>
  <c r="AO220" i="1"/>
  <c r="AR220" i="1"/>
  <c r="AS220" i="1"/>
  <c r="AW220" i="1"/>
  <c r="AX220" i="1" s="1"/>
  <c r="DS220" i="1" s="1"/>
  <c r="AY220" i="1"/>
  <c r="BB220" i="1"/>
  <c r="BC220" i="1" s="1"/>
  <c r="BE220" i="1"/>
  <c r="BF220" i="1" s="1"/>
  <c r="BK220" i="1"/>
  <c r="BO220" i="1"/>
  <c r="BS220" i="1"/>
  <c r="BW220" i="1"/>
  <c r="CA220" i="1"/>
  <c r="CE220" i="1"/>
  <c r="CI220" i="1"/>
  <c r="CM220" i="1"/>
  <c r="CQ220" i="1"/>
  <c r="CU220" i="1"/>
  <c r="CY220" i="1"/>
  <c r="DC220" i="1"/>
  <c r="DG220" i="1"/>
  <c r="DK220" i="1"/>
  <c r="DO220" i="1"/>
  <c r="AN221" i="1"/>
  <c r="AO221" i="1"/>
  <c r="AR221" i="1"/>
  <c r="AS221" i="1"/>
  <c r="AW221" i="1"/>
  <c r="AX221" i="1" s="1"/>
  <c r="DS221" i="1" s="1"/>
  <c r="AY221" i="1"/>
  <c r="BB221" i="1"/>
  <c r="BC221" i="1" s="1"/>
  <c r="BE221" i="1"/>
  <c r="BF221" i="1" s="1"/>
  <c r="BK221" i="1"/>
  <c r="BO221" i="1"/>
  <c r="BS221" i="1"/>
  <c r="BW221" i="1"/>
  <c r="CA221" i="1"/>
  <c r="CE221" i="1"/>
  <c r="CI221" i="1"/>
  <c r="CM221" i="1"/>
  <c r="CQ221" i="1"/>
  <c r="CU221" i="1"/>
  <c r="CY221" i="1"/>
  <c r="DC221" i="1"/>
  <c r="DG221" i="1"/>
  <c r="DK221" i="1"/>
  <c r="DO221" i="1"/>
  <c r="AN222" i="1"/>
  <c r="AO222" i="1"/>
  <c r="AR222" i="1"/>
  <c r="AS222" i="1"/>
  <c r="AW222" i="1"/>
  <c r="AX222" i="1" s="1"/>
  <c r="DS222" i="1" s="1"/>
  <c r="AY222" i="1"/>
  <c r="BB222" i="1"/>
  <c r="BC222" i="1" s="1"/>
  <c r="BF222" i="1"/>
  <c r="BK222" i="1"/>
  <c r="BO222" i="1"/>
  <c r="BS222" i="1"/>
  <c r="BW222" i="1"/>
  <c r="CA222" i="1"/>
  <c r="CE222" i="1"/>
  <c r="CI222" i="1"/>
  <c r="CM222" i="1"/>
  <c r="CQ222" i="1"/>
  <c r="CU222" i="1"/>
  <c r="CY222" i="1"/>
  <c r="DC222" i="1"/>
  <c r="DG222" i="1"/>
  <c r="DK222" i="1"/>
  <c r="DO222" i="1"/>
  <c r="AN223" i="1"/>
  <c r="AO223" i="1"/>
  <c r="AR223" i="1"/>
  <c r="AS223" i="1"/>
  <c r="AW223" i="1"/>
  <c r="AX223" i="1" s="1"/>
  <c r="DS223" i="1" s="1"/>
  <c r="AY223" i="1"/>
  <c r="BB223" i="1"/>
  <c r="DQ223" i="1" s="1"/>
  <c r="BE223" i="1"/>
  <c r="BF223" i="1" s="1"/>
  <c r="BK223" i="1"/>
  <c r="BO223" i="1"/>
  <c r="BS223" i="1"/>
  <c r="BW223" i="1"/>
  <c r="CA223" i="1"/>
  <c r="CE223" i="1"/>
  <c r="CI223" i="1"/>
  <c r="CM223" i="1"/>
  <c r="CQ223" i="1"/>
  <c r="CU223" i="1"/>
  <c r="CY223" i="1"/>
  <c r="DC223" i="1"/>
  <c r="DG223" i="1"/>
  <c r="DK223" i="1"/>
  <c r="DO223" i="1"/>
  <c r="AN224" i="1"/>
  <c r="AO224" i="1"/>
  <c r="AR224" i="1"/>
  <c r="AS224" i="1"/>
  <c r="AW224" i="1"/>
  <c r="AX224" i="1" s="1"/>
  <c r="DS224" i="1" s="1"/>
  <c r="AY224" i="1"/>
  <c r="BB224" i="1"/>
  <c r="DQ224" i="1" s="1"/>
  <c r="BE224" i="1"/>
  <c r="BF224" i="1" s="1"/>
  <c r="BK224" i="1"/>
  <c r="BO224" i="1"/>
  <c r="BS224" i="1"/>
  <c r="BW224" i="1"/>
  <c r="CA224" i="1"/>
  <c r="CE224" i="1"/>
  <c r="CI224" i="1"/>
  <c r="CM224" i="1"/>
  <c r="CQ224" i="1"/>
  <c r="CU224" i="1"/>
  <c r="CY224" i="1"/>
  <c r="DC224" i="1"/>
  <c r="DG224" i="1"/>
  <c r="DK224" i="1"/>
  <c r="DO224" i="1"/>
  <c r="AN225" i="1"/>
  <c r="AO225" i="1"/>
  <c r="AR225" i="1"/>
  <c r="AS225" i="1"/>
  <c r="AW225" i="1"/>
  <c r="AX225" i="1" s="1"/>
  <c r="DS225" i="1" s="1"/>
  <c r="AY225" i="1"/>
  <c r="BB225" i="1"/>
  <c r="BC225" i="1" s="1"/>
  <c r="BF225" i="1"/>
  <c r="BK225" i="1"/>
  <c r="BO225" i="1"/>
  <c r="BS225" i="1"/>
  <c r="BW225" i="1"/>
  <c r="CA225" i="1"/>
  <c r="CE225" i="1"/>
  <c r="CI225" i="1"/>
  <c r="CM225" i="1"/>
  <c r="CQ225" i="1"/>
  <c r="CU225" i="1"/>
  <c r="CY225" i="1"/>
  <c r="DC225" i="1"/>
  <c r="DG225" i="1"/>
  <c r="DK225" i="1"/>
  <c r="DO225" i="1"/>
  <c r="AN226" i="1"/>
  <c r="AO226" i="1"/>
  <c r="AR226" i="1"/>
  <c r="AS226" i="1"/>
  <c r="AW226" i="1"/>
  <c r="AX226" i="1" s="1"/>
  <c r="DS226" i="1" s="1"/>
  <c r="AY226" i="1"/>
  <c r="BB226" i="1"/>
  <c r="BC226" i="1" s="1"/>
  <c r="BF226" i="1"/>
  <c r="BK226" i="1"/>
  <c r="BO226" i="1"/>
  <c r="BS226" i="1"/>
  <c r="BW226" i="1"/>
  <c r="CA226" i="1"/>
  <c r="CE226" i="1"/>
  <c r="CI226" i="1"/>
  <c r="CM226" i="1"/>
  <c r="CQ226" i="1"/>
  <c r="CU226" i="1"/>
  <c r="CY226" i="1"/>
  <c r="DC226" i="1"/>
  <c r="DG226" i="1"/>
  <c r="DK226" i="1"/>
  <c r="DO226" i="1"/>
  <c r="AN227" i="1"/>
  <c r="AO227" i="1"/>
  <c r="AR227" i="1"/>
  <c r="AS227" i="1"/>
  <c r="AW227" i="1"/>
  <c r="AX227" i="1" s="1"/>
  <c r="DS227" i="1" s="1"/>
  <c r="AY227" i="1"/>
  <c r="BB227" i="1"/>
  <c r="DQ227" i="1" s="1"/>
  <c r="BF227" i="1"/>
  <c r="BK227" i="1"/>
  <c r="BO227" i="1"/>
  <c r="BS227" i="1"/>
  <c r="BW227" i="1"/>
  <c r="CA227" i="1"/>
  <c r="CE227" i="1"/>
  <c r="CI227" i="1"/>
  <c r="CM227" i="1"/>
  <c r="CQ227" i="1"/>
  <c r="CU227" i="1"/>
  <c r="CY227" i="1"/>
  <c r="DC227" i="1"/>
  <c r="DG227" i="1"/>
  <c r="DK227" i="1"/>
  <c r="DO227" i="1"/>
  <c r="AN228" i="1"/>
  <c r="AO228" i="1"/>
  <c r="AR228" i="1"/>
  <c r="AS228" i="1"/>
  <c r="AW228" i="1"/>
  <c r="AX228" i="1" s="1"/>
  <c r="DS228" i="1" s="1"/>
  <c r="AY228" i="1"/>
  <c r="BB228" i="1"/>
  <c r="BC228" i="1" s="1"/>
  <c r="BF228" i="1"/>
  <c r="BK228" i="1"/>
  <c r="BO228" i="1"/>
  <c r="BS228" i="1"/>
  <c r="BW228" i="1"/>
  <c r="CA228" i="1"/>
  <c r="CE228" i="1"/>
  <c r="CI228" i="1"/>
  <c r="CM228" i="1"/>
  <c r="CQ228" i="1"/>
  <c r="CU228" i="1"/>
  <c r="CY228" i="1"/>
  <c r="DC228" i="1"/>
  <c r="DG228" i="1"/>
  <c r="DK228" i="1"/>
  <c r="DO228" i="1"/>
  <c r="AN229" i="1"/>
  <c r="AO229" i="1"/>
  <c r="AR229" i="1"/>
  <c r="AS229" i="1"/>
  <c r="AW229" i="1"/>
  <c r="AX229" i="1" s="1"/>
  <c r="DS229" i="1" s="1"/>
  <c r="AY229" i="1"/>
  <c r="BB229" i="1"/>
  <c r="BC229" i="1" s="1"/>
  <c r="BF229" i="1"/>
  <c r="BK229" i="1"/>
  <c r="BO229" i="1"/>
  <c r="BS229" i="1"/>
  <c r="BW229" i="1"/>
  <c r="CA229" i="1"/>
  <c r="CE229" i="1"/>
  <c r="CI229" i="1"/>
  <c r="CM229" i="1"/>
  <c r="CQ229" i="1"/>
  <c r="CU229" i="1"/>
  <c r="CY229" i="1"/>
  <c r="DC229" i="1"/>
  <c r="DG229" i="1"/>
  <c r="DK229" i="1"/>
  <c r="DO229" i="1"/>
  <c r="AN230" i="1"/>
  <c r="AO230" i="1"/>
  <c r="AR230" i="1"/>
  <c r="AS230" i="1"/>
  <c r="AW230" i="1"/>
  <c r="AX230" i="1" s="1"/>
  <c r="DS230" i="1" s="1"/>
  <c r="AY230" i="1"/>
  <c r="BB230" i="1"/>
  <c r="BC230" i="1" s="1"/>
  <c r="BF230" i="1"/>
  <c r="BK230" i="1"/>
  <c r="BO230" i="1"/>
  <c r="BS230" i="1"/>
  <c r="BW230" i="1"/>
  <c r="CA230" i="1"/>
  <c r="CE230" i="1"/>
  <c r="CI230" i="1"/>
  <c r="CM230" i="1"/>
  <c r="CQ230" i="1"/>
  <c r="CU230" i="1"/>
  <c r="CY230" i="1"/>
  <c r="DC230" i="1"/>
  <c r="DG230" i="1"/>
  <c r="DK230" i="1"/>
  <c r="DO230" i="1"/>
  <c r="AN231" i="1"/>
  <c r="AO231" i="1"/>
  <c r="AR231" i="1"/>
  <c r="AS231" i="1"/>
  <c r="AW231" i="1"/>
  <c r="AX231" i="1" s="1"/>
  <c r="DS231" i="1" s="1"/>
  <c r="AY231" i="1"/>
  <c r="BB231" i="1"/>
  <c r="BC231" i="1" s="1"/>
  <c r="BF231" i="1"/>
  <c r="BK231" i="1"/>
  <c r="BO231" i="1"/>
  <c r="BS231" i="1"/>
  <c r="BW231" i="1"/>
  <c r="CA231" i="1"/>
  <c r="CE231" i="1"/>
  <c r="CI231" i="1"/>
  <c r="CM231" i="1"/>
  <c r="CQ231" i="1"/>
  <c r="CU231" i="1"/>
  <c r="CY231" i="1"/>
  <c r="DC231" i="1"/>
  <c r="DG231" i="1"/>
  <c r="DK231" i="1"/>
  <c r="DO231" i="1"/>
  <c r="AN232" i="1"/>
  <c r="AO232" i="1"/>
  <c r="AR232" i="1"/>
  <c r="AS232" i="1"/>
  <c r="AW232" i="1"/>
  <c r="AX232" i="1" s="1"/>
  <c r="DS232" i="1" s="1"/>
  <c r="AY232" i="1"/>
  <c r="BB232" i="1"/>
  <c r="BC232" i="1" s="1"/>
  <c r="BF232" i="1"/>
  <c r="BK232" i="1"/>
  <c r="BO232" i="1"/>
  <c r="BS232" i="1"/>
  <c r="BW232" i="1"/>
  <c r="CA232" i="1"/>
  <c r="CE232" i="1"/>
  <c r="CI232" i="1"/>
  <c r="CM232" i="1"/>
  <c r="CQ232" i="1"/>
  <c r="CU232" i="1"/>
  <c r="CY232" i="1"/>
  <c r="DC232" i="1"/>
  <c r="DG232" i="1"/>
  <c r="DK232" i="1"/>
  <c r="DO232" i="1"/>
  <c r="AN233" i="1"/>
  <c r="AO233" i="1"/>
  <c r="AR233" i="1"/>
  <c r="AS233" i="1"/>
  <c r="AW233" i="1"/>
  <c r="AX233" i="1" s="1"/>
  <c r="DS233" i="1" s="1"/>
  <c r="AY233" i="1"/>
  <c r="BB233" i="1"/>
  <c r="DQ233" i="1" s="1"/>
  <c r="BE233" i="1"/>
  <c r="BF233" i="1" s="1"/>
  <c r="BK233" i="1"/>
  <c r="BO233" i="1"/>
  <c r="BS233" i="1"/>
  <c r="BW233" i="1"/>
  <c r="CA233" i="1"/>
  <c r="CE233" i="1"/>
  <c r="CI233" i="1"/>
  <c r="CM233" i="1"/>
  <c r="CQ233" i="1"/>
  <c r="CU233" i="1"/>
  <c r="CY233" i="1"/>
  <c r="DC233" i="1"/>
  <c r="DG233" i="1"/>
  <c r="DK233" i="1"/>
  <c r="DO233" i="1"/>
  <c r="AN234" i="1"/>
  <c r="AO234" i="1"/>
  <c r="AR234" i="1"/>
  <c r="AS234" i="1"/>
  <c r="AW234" i="1"/>
  <c r="AX234" i="1" s="1"/>
  <c r="DS234" i="1" s="1"/>
  <c r="AY234" i="1"/>
  <c r="BB234" i="1"/>
  <c r="BC234" i="1" s="1"/>
  <c r="BE234" i="1"/>
  <c r="BF234" i="1" s="1"/>
  <c r="BK234" i="1"/>
  <c r="BO234" i="1"/>
  <c r="BS234" i="1"/>
  <c r="BW234" i="1"/>
  <c r="CA234" i="1"/>
  <c r="CE234" i="1"/>
  <c r="CI234" i="1"/>
  <c r="CM234" i="1"/>
  <c r="CQ234" i="1"/>
  <c r="CU234" i="1"/>
  <c r="CY234" i="1"/>
  <c r="DC234" i="1"/>
  <c r="DG234" i="1"/>
  <c r="DK234" i="1"/>
  <c r="DO234" i="1"/>
  <c r="AN235" i="1"/>
  <c r="AO235" i="1"/>
  <c r="AR235" i="1"/>
  <c r="AS235" i="1"/>
  <c r="AW235" i="1"/>
  <c r="AX235" i="1" s="1"/>
  <c r="DS235" i="1" s="1"/>
  <c r="AY235" i="1"/>
  <c r="BB235" i="1"/>
  <c r="BC235" i="1" s="1"/>
  <c r="BF235" i="1"/>
  <c r="BK235" i="1"/>
  <c r="BO235" i="1"/>
  <c r="BS235" i="1"/>
  <c r="BW235" i="1"/>
  <c r="CA235" i="1"/>
  <c r="CE235" i="1"/>
  <c r="CI235" i="1"/>
  <c r="CM235" i="1"/>
  <c r="CQ235" i="1"/>
  <c r="CU235" i="1"/>
  <c r="CY235" i="1"/>
  <c r="DC235" i="1"/>
  <c r="DG235" i="1"/>
  <c r="DK235" i="1"/>
  <c r="DO235" i="1"/>
  <c r="AN236" i="1"/>
  <c r="AO236" i="1"/>
  <c r="AR236" i="1"/>
  <c r="AS236" i="1"/>
  <c r="AW236" i="1"/>
  <c r="AX236" i="1" s="1"/>
  <c r="DS236" i="1" s="1"/>
  <c r="AY236" i="1"/>
  <c r="BB236" i="1"/>
  <c r="BC236" i="1" s="1"/>
  <c r="BF236" i="1"/>
  <c r="BK236" i="1"/>
  <c r="BO236" i="1"/>
  <c r="BS236" i="1"/>
  <c r="BW236" i="1"/>
  <c r="CA236" i="1"/>
  <c r="CE236" i="1"/>
  <c r="CI236" i="1"/>
  <c r="CM236" i="1"/>
  <c r="CQ236" i="1"/>
  <c r="CU236" i="1"/>
  <c r="CY236" i="1"/>
  <c r="DC236" i="1"/>
  <c r="DG236" i="1"/>
  <c r="DK236" i="1"/>
  <c r="DO236" i="1"/>
  <c r="AN237" i="1"/>
  <c r="AO237" i="1"/>
  <c r="AR237" i="1"/>
  <c r="AS237" i="1"/>
  <c r="AW237" i="1"/>
  <c r="AX237" i="1" s="1"/>
  <c r="DS237" i="1" s="1"/>
  <c r="AY237" i="1"/>
  <c r="BB237" i="1"/>
  <c r="DQ237" i="1" s="1"/>
  <c r="BF237" i="1"/>
  <c r="BK237" i="1"/>
  <c r="BO237" i="1"/>
  <c r="BS237" i="1"/>
  <c r="BW237" i="1"/>
  <c r="CA237" i="1"/>
  <c r="CE237" i="1"/>
  <c r="CI237" i="1"/>
  <c r="CM237" i="1"/>
  <c r="CQ237" i="1"/>
  <c r="CU237" i="1"/>
  <c r="CY237" i="1"/>
  <c r="DC237" i="1"/>
  <c r="DG237" i="1"/>
  <c r="DK237" i="1"/>
  <c r="DO237" i="1"/>
  <c r="AN238" i="1"/>
  <c r="AO238" i="1"/>
  <c r="AR238" i="1"/>
  <c r="AS238" i="1"/>
  <c r="AW238" i="1"/>
  <c r="AX238" i="1" s="1"/>
  <c r="DS238" i="1" s="1"/>
  <c r="AY238" i="1"/>
  <c r="BB238" i="1"/>
  <c r="BC238" i="1" s="1"/>
  <c r="BF238" i="1"/>
  <c r="BK238" i="1"/>
  <c r="BO238" i="1"/>
  <c r="BS238" i="1"/>
  <c r="BW238" i="1"/>
  <c r="CA238" i="1"/>
  <c r="CE238" i="1"/>
  <c r="CI238" i="1"/>
  <c r="CM238" i="1"/>
  <c r="CQ238" i="1"/>
  <c r="CU238" i="1"/>
  <c r="CY238" i="1"/>
  <c r="DC238" i="1"/>
  <c r="DG238" i="1"/>
  <c r="DK238" i="1"/>
  <c r="DO238" i="1"/>
  <c r="AN239" i="1"/>
  <c r="AO239" i="1"/>
  <c r="AR239" i="1"/>
  <c r="AS239" i="1"/>
  <c r="AW239" i="1"/>
  <c r="AX239" i="1" s="1"/>
  <c r="DS239" i="1" s="1"/>
  <c r="AY239" i="1"/>
  <c r="BB239" i="1"/>
  <c r="BC239" i="1" s="1"/>
  <c r="BF239" i="1"/>
  <c r="BK239" i="1"/>
  <c r="BO239" i="1"/>
  <c r="BS239" i="1"/>
  <c r="BW239" i="1"/>
  <c r="CA239" i="1"/>
  <c r="CE239" i="1"/>
  <c r="CI239" i="1"/>
  <c r="CM239" i="1"/>
  <c r="CQ239" i="1"/>
  <c r="CU239" i="1"/>
  <c r="CY239" i="1"/>
  <c r="DC239" i="1"/>
  <c r="DG239" i="1"/>
  <c r="DK239" i="1"/>
  <c r="DO239" i="1"/>
  <c r="AN240" i="1"/>
  <c r="AO240" i="1"/>
  <c r="AR240" i="1"/>
  <c r="AS240" i="1"/>
  <c r="AW240" i="1"/>
  <c r="AX240" i="1" s="1"/>
  <c r="DS240" i="1" s="1"/>
  <c r="AY240" i="1"/>
  <c r="BB240" i="1"/>
  <c r="BC240" i="1" s="1"/>
  <c r="BF240" i="1"/>
  <c r="BK240" i="1"/>
  <c r="BO240" i="1"/>
  <c r="BS240" i="1"/>
  <c r="BW240" i="1"/>
  <c r="CA240" i="1"/>
  <c r="CE240" i="1"/>
  <c r="CI240" i="1"/>
  <c r="CM240" i="1"/>
  <c r="CQ240" i="1"/>
  <c r="CU240" i="1"/>
  <c r="CY240" i="1"/>
  <c r="DC240" i="1"/>
  <c r="DG240" i="1"/>
  <c r="DK240" i="1"/>
  <c r="DO240" i="1"/>
  <c r="AN241" i="1"/>
  <c r="AO241" i="1"/>
  <c r="AR241" i="1"/>
  <c r="AS241" i="1"/>
  <c r="AW241" i="1"/>
  <c r="AX241" i="1" s="1"/>
  <c r="DS241" i="1" s="1"/>
  <c r="AY241" i="1"/>
  <c r="BB241" i="1"/>
  <c r="BC241" i="1" s="1"/>
  <c r="BF241" i="1"/>
  <c r="BK241" i="1"/>
  <c r="BO241" i="1"/>
  <c r="BS241" i="1"/>
  <c r="BW241" i="1"/>
  <c r="CA241" i="1"/>
  <c r="CE241" i="1"/>
  <c r="CI241" i="1"/>
  <c r="CM241" i="1"/>
  <c r="CQ241" i="1"/>
  <c r="CU241" i="1"/>
  <c r="CY241" i="1"/>
  <c r="DC241" i="1"/>
  <c r="DG241" i="1"/>
  <c r="DK241" i="1"/>
  <c r="DO241" i="1"/>
  <c r="AN242" i="1"/>
  <c r="AO242" i="1"/>
  <c r="AR242" i="1"/>
  <c r="AS242" i="1"/>
  <c r="AW242" i="1"/>
  <c r="AX242" i="1" s="1"/>
  <c r="DS242" i="1" s="1"/>
  <c r="AY242" i="1"/>
  <c r="BB242" i="1"/>
  <c r="BC242" i="1" s="1"/>
  <c r="BE242" i="1"/>
  <c r="BF242" i="1" s="1"/>
  <c r="BK242" i="1"/>
  <c r="BO242" i="1"/>
  <c r="BS242" i="1"/>
  <c r="BW242" i="1"/>
  <c r="CA242" i="1"/>
  <c r="CE242" i="1"/>
  <c r="CI242" i="1"/>
  <c r="CM242" i="1"/>
  <c r="CQ242" i="1"/>
  <c r="CU242" i="1"/>
  <c r="CY242" i="1"/>
  <c r="DC242" i="1"/>
  <c r="DG242" i="1"/>
  <c r="DK242" i="1"/>
  <c r="DO242" i="1"/>
  <c r="AN243" i="1"/>
  <c r="AO243" i="1"/>
  <c r="AR243" i="1"/>
  <c r="AS243" i="1"/>
  <c r="AW243" i="1"/>
  <c r="AX243" i="1" s="1"/>
  <c r="DS243" i="1" s="1"/>
  <c r="AY243" i="1"/>
  <c r="BB243" i="1"/>
  <c r="BC243" i="1" s="1"/>
  <c r="BF243" i="1"/>
  <c r="BK243" i="1"/>
  <c r="BO243" i="1"/>
  <c r="BS243" i="1"/>
  <c r="BW243" i="1"/>
  <c r="CA243" i="1"/>
  <c r="CE243" i="1"/>
  <c r="CI243" i="1"/>
  <c r="CM243" i="1"/>
  <c r="CQ243" i="1"/>
  <c r="CU243" i="1"/>
  <c r="CY243" i="1"/>
  <c r="DC243" i="1"/>
  <c r="DG243" i="1"/>
  <c r="DK243" i="1"/>
  <c r="DO243" i="1"/>
  <c r="AN244" i="1"/>
  <c r="AO244" i="1"/>
  <c r="AR244" i="1"/>
  <c r="AS244" i="1"/>
  <c r="AW244" i="1"/>
  <c r="AX244" i="1" s="1"/>
  <c r="DS244" i="1" s="1"/>
  <c r="AY244" i="1"/>
  <c r="BB244" i="1"/>
  <c r="BC244" i="1" s="1"/>
  <c r="BF244" i="1"/>
  <c r="BK244" i="1"/>
  <c r="BO244" i="1"/>
  <c r="BS244" i="1"/>
  <c r="BW244" i="1"/>
  <c r="CA244" i="1"/>
  <c r="CE244" i="1"/>
  <c r="CI244" i="1"/>
  <c r="CM244" i="1"/>
  <c r="CQ244" i="1"/>
  <c r="CU244" i="1"/>
  <c r="CY244" i="1"/>
  <c r="DC244" i="1"/>
  <c r="DG244" i="1"/>
  <c r="DK244" i="1"/>
  <c r="DO244" i="1"/>
  <c r="AN245" i="1"/>
  <c r="AO245" i="1"/>
  <c r="AR245" i="1"/>
  <c r="AS245" i="1"/>
  <c r="AW245" i="1"/>
  <c r="AX245" i="1" s="1"/>
  <c r="DS245" i="1" s="1"/>
  <c r="AY245" i="1"/>
  <c r="BB245" i="1"/>
  <c r="DQ245" i="1" s="1"/>
  <c r="BF245" i="1"/>
  <c r="BK245" i="1"/>
  <c r="BO245" i="1"/>
  <c r="BS245" i="1"/>
  <c r="BW245" i="1"/>
  <c r="CA245" i="1"/>
  <c r="CE245" i="1"/>
  <c r="CI245" i="1"/>
  <c r="CM245" i="1"/>
  <c r="CQ245" i="1"/>
  <c r="CU245" i="1"/>
  <c r="CY245" i="1"/>
  <c r="DC245" i="1"/>
  <c r="DG245" i="1"/>
  <c r="DK245" i="1"/>
  <c r="DO245" i="1"/>
  <c r="AN246" i="1"/>
  <c r="AO246" i="1"/>
  <c r="AR246" i="1"/>
  <c r="AS246" i="1"/>
  <c r="AW246" i="1"/>
  <c r="AX246" i="1" s="1"/>
  <c r="DS246" i="1" s="1"/>
  <c r="AY246" i="1"/>
  <c r="BB246" i="1"/>
  <c r="BC246" i="1" s="1"/>
  <c r="BF246" i="1"/>
  <c r="BK246" i="1"/>
  <c r="BO246" i="1"/>
  <c r="BS246" i="1"/>
  <c r="BW246" i="1"/>
  <c r="CA246" i="1"/>
  <c r="CE246" i="1"/>
  <c r="CI246" i="1"/>
  <c r="CM246" i="1"/>
  <c r="CQ246" i="1"/>
  <c r="CU246" i="1"/>
  <c r="CY246" i="1"/>
  <c r="DC246" i="1"/>
  <c r="DG246" i="1"/>
  <c r="DK246" i="1"/>
  <c r="DO246" i="1"/>
  <c r="AN247" i="1"/>
  <c r="AO247" i="1"/>
  <c r="AR247" i="1"/>
  <c r="AS247" i="1"/>
  <c r="AW247" i="1"/>
  <c r="AX247" i="1" s="1"/>
  <c r="DS247" i="1" s="1"/>
  <c r="AY247" i="1"/>
  <c r="BB247" i="1"/>
  <c r="DQ247" i="1" s="1"/>
  <c r="BF247" i="1"/>
  <c r="BK247" i="1"/>
  <c r="BO247" i="1"/>
  <c r="BS247" i="1"/>
  <c r="BW247" i="1"/>
  <c r="CA247" i="1"/>
  <c r="CE247" i="1"/>
  <c r="CI247" i="1"/>
  <c r="CM247" i="1"/>
  <c r="CQ247" i="1"/>
  <c r="CU247" i="1"/>
  <c r="CY247" i="1"/>
  <c r="DC247" i="1"/>
  <c r="DG247" i="1"/>
  <c r="DK247" i="1"/>
  <c r="DO247" i="1"/>
  <c r="AN248" i="1"/>
  <c r="AO248" i="1"/>
  <c r="AR248" i="1"/>
  <c r="AS248" i="1"/>
  <c r="AW248" i="1"/>
  <c r="AX248" i="1" s="1"/>
  <c r="DS248" i="1" s="1"/>
  <c r="AY248" i="1"/>
  <c r="BB248" i="1"/>
  <c r="BC248" i="1" s="1"/>
  <c r="BF248" i="1"/>
  <c r="BK248" i="1"/>
  <c r="BO248" i="1"/>
  <c r="BS248" i="1"/>
  <c r="BW248" i="1"/>
  <c r="CA248" i="1"/>
  <c r="CE248" i="1"/>
  <c r="CI248" i="1"/>
  <c r="CM248" i="1"/>
  <c r="CQ248" i="1"/>
  <c r="CU248" i="1"/>
  <c r="CY248" i="1"/>
  <c r="DC248" i="1"/>
  <c r="DG248" i="1"/>
  <c r="DK248" i="1"/>
  <c r="DO248" i="1"/>
  <c r="AN249" i="1"/>
  <c r="AO249" i="1"/>
  <c r="AR249" i="1"/>
  <c r="AS249" i="1"/>
  <c r="AW249" i="1"/>
  <c r="AX249" i="1" s="1"/>
  <c r="DS249" i="1" s="1"/>
  <c r="AY249" i="1"/>
  <c r="BB249" i="1"/>
  <c r="BC249" i="1" s="1"/>
  <c r="BF249" i="1"/>
  <c r="BK249" i="1"/>
  <c r="BO249" i="1"/>
  <c r="BS249" i="1"/>
  <c r="BW249" i="1"/>
  <c r="CA249" i="1"/>
  <c r="CE249" i="1"/>
  <c r="CI249" i="1"/>
  <c r="CM249" i="1"/>
  <c r="CQ249" i="1"/>
  <c r="CU249" i="1"/>
  <c r="CY249" i="1"/>
  <c r="DC249" i="1"/>
  <c r="DG249" i="1"/>
  <c r="DK249" i="1"/>
  <c r="DO249" i="1"/>
  <c r="AN250" i="1"/>
  <c r="AO250" i="1"/>
  <c r="AR250" i="1"/>
  <c r="AS250" i="1"/>
  <c r="AW250" i="1"/>
  <c r="AX250" i="1" s="1"/>
  <c r="DS250" i="1" s="1"/>
  <c r="AY250" i="1"/>
  <c r="BB250" i="1"/>
  <c r="BC250" i="1" s="1"/>
  <c r="BF250" i="1"/>
  <c r="BK250" i="1"/>
  <c r="BO250" i="1"/>
  <c r="BS250" i="1"/>
  <c r="BW250" i="1"/>
  <c r="CA250" i="1"/>
  <c r="CE250" i="1"/>
  <c r="CI250" i="1"/>
  <c r="CM250" i="1"/>
  <c r="CQ250" i="1"/>
  <c r="CU250" i="1"/>
  <c r="CY250" i="1"/>
  <c r="DC250" i="1"/>
  <c r="DG250" i="1"/>
  <c r="DK250" i="1"/>
  <c r="DO250" i="1"/>
  <c r="AN251" i="1"/>
  <c r="AO251" i="1"/>
  <c r="AR251" i="1"/>
  <c r="AS251" i="1"/>
  <c r="AW251" i="1"/>
  <c r="AX251" i="1" s="1"/>
  <c r="DS251" i="1" s="1"/>
  <c r="AY251" i="1"/>
  <c r="BB251" i="1"/>
  <c r="DQ251" i="1" s="1"/>
  <c r="BF251" i="1"/>
  <c r="BK251" i="1"/>
  <c r="BO251" i="1"/>
  <c r="BS251" i="1"/>
  <c r="BW251" i="1"/>
  <c r="CA251" i="1"/>
  <c r="CE251" i="1"/>
  <c r="CI251" i="1"/>
  <c r="CM251" i="1"/>
  <c r="CQ251" i="1"/>
  <c r="CU251" i="1"/>
  <c r="CY251" i="1"/>
  <c r="DC251" i="1"/>
  <c r="DG251" i="1"/>
  <c r="DK251" i="1"/>
  <c r="DO251" i="1"/>
  <c r="AN252" i="1"/>
  <c r="AO252" i="1"/>
  <c r="AR252" i="1"/>
  <c r="AS252" i="1"/>
  <c r="AW252" i="1"/>
  <c r="AX252" i="1" s="1"/>
  <c r="DS252" i="1" s="1"/>
  <c r="AY252" i="1"/>
  <c r="BB252" i="1"/>
  <c r="BC252" i="1" s="1"/>
  <c r="BF252" i="1"/>
  <c r="BK252" i="1"/>
  <c r="BO252" i="1"/>
  <c r="BS252" i="1"/>
  <c r="BW252" i="1"/>
  <c r="CA252" i="1"/>
  <c r="CE252" i="1"/>
  <c r="CI252" i="1"/>
  <c r="CM252" i="1"/>
  <c r="CQ252" i="1"/>
  <c r="CU252" i="1"/>
  <c r="CY252" i="1"/>
  <c r="DC252" i="1"/>
  <c r="DG252" i="1"/>
  <c r="DK252" i="1"/>
  <c r="DO252" i="1"/>
  <c r="AN253" i="1"/>
  <c r="AO253" i="1"/>
  <c r="AR253" i="1"/>
  <c r="AS253" i="1"/>
  <c r="AW253" i="1"/>
  <c r="AX253" i="1" s="1"/>
  <c r="DS253" i="1" s="1"/>
  <c r="AY253" i="1"/>
  <c r="BB253" i="1"/>
  <c r="DQ253" i="1" s="1"/>
  <c r="BE253" i="1"/>
  <c r="BF253" i="1" s="1"/>
  <c r="BK253" i="1"/>
  <c r="BO253" i="1"/>
  <c r="BS253" i="1"/>
  <c r="BW253" i="1"/>
  <c r="CA253" i="1"/>
  <c r="CE253" i="1"/>
  <c r="CI253" i="1"/>
  <c r="CM253" i="1"/>
  <c r="CQ253" i="1"/>
  <c r="CU253" i="1"/>
  <c r="CY253" i="1"/>
  <c r="DC253" i="1"/>
  <c r="DG253" i="1"/>
  <c r="DK253" i="1"/>
  <c r="DO253" i="1"/>
  <c r="AN254" i="1"/>
  <c r="AO254" i="1"/>
  <c r="AR254" i="1"/>
  <c r="AS254" i="1"/>
  <c r="AW254" i="1"/>
  <c r="AX254" i="1" s="1"/>
  <c r="DS254" i="1" s="1"/>
  <c r="AY254" i="1"/>
  <c r="BB254" i="1"/>
  <c r="BC254" i="1" s="1"/>
  <c r="BF254" i="1"/>
  <c r="BK254" i="1"/>
  <c r="BO254" i="1"/>
  <c r="BS254" i="1"/>
  <c r="BW254" i="1"/>
  <c r="CA254" i="1"/>
  <c r="CE254" i="1"/>
  <c r="CI254" i="1"/>
  <c r="CM254" i="1"/>
  <c r="CQ254" i="1"/>
  <c r="CU254" i="1"/>
  <c r="CY254" i="1"/>
  <c r="DC254" i="1"/>
  <c r="DG254" i="1"/>
  <c r="DK254" i="1"/>
  <c r="DO254" i="1"/>
  <c r="AN255" i="1"/>
  <c r="AO255" i="1"/>
  <c r="AR255" i="1"/>
  <c r="AS255" i="1"/>
  <c r="AW255" i="1"/>
  <c r="AX255" i="1" s="1"/>
  <c r="DS255" i="1" s="1"/>
  <c r="AY255" i="1"/>
  <c r="BB255" i="1"/>
  <c r="BC255" i="1" s="1"/>
  <c r="BF255" i="1"/>
  <c r="BK255" i="1"/>
  <c r="BO255" i="1"/>
  <c r="BS255" i="1"/>
  <c r="BW255" i="1"/>
  <c r="CA255" i="1"/>
  <c r="CE255" i="1"/>
  <c r="CI255" i="1"/>
  <c r="CM255" i="1"/>
  <c r="CQ255" i="1"/>
  <c r="CU255" i="1"/>
  <c r="CY255" i="1"/>
  <c r="DC255" i="1"/>
  <c r="DG255" i="1"/>
  <c r="DK255" i="1"/>
  <c r="DO255" i="1"/>
  <c r="AN256" i="1"/>
  <c r="AO256" i="1"/>
  <c r="AR256" i="1"/>
  <c r="AS256" i="1"/>
  <c r="AW256" i="1"/>
  <c r="AX256" i="1" s="1"/>
  <c r="DS256" i="1" s="1"/>
  <c r="AY256" i="1"/>
  <c r="BB256" i="1"/>
  <c r="BC256" i="1" s="1"/>
  <c r="BF256" i="1"/>
  <c r="BK256" i="1"/>
  <c r="BO256" i="1"/>
  <c r="BS256" i="1"/>
  <c r="BW256" i="1"/>
  <c r="CA256" i="1"/>
  <c r="CE256" i="1"/>
  <c r="CI256" i="1"/>
  <c r="CM256" i="1"/>
  <c r="CQ256" i="1"/>
  <c r="CU256" i="1"/>
  <c r="CY256" i="1"/>
  <c r="DC256" i="1"/>
  <c r="DG256" i="1"/>
  <c r="DK256" i="1"/>
  <c r="DO256" i="1"/>
  <c r="AN257" i="1"/>
  <c r="AO257" i="1"/>
  <c r="AR257" i="1"/>
  <c r="AS257" i="1"/>
  <c r="AW257" i="1"/>
  <c r="AX257" i="1" s="1"/>
  <c r="DS257" i="1" s="1"/>
  <c r="AY257" i="1"/>
  <c r="BB257" i="1"/>
  <c r="BC257" i="1" s="1"/>
  <c r="BF257" i="1"/>
  <c r="BK257" i="1"/>
  <c r="BO257" i="1"/>
  <c r="BS257" i="1"/>
  <c r="BW257" i="1"/>
  <c r="CA257" i="1"/>
  <c r="CE257" i="1"/>
  <c r="CI257" i="1"/>
  <c r="CM257" i="1"/>
  <c r="CQ257" i="1"/>
  <c r="CU257" i="1"/>
  <c r="CY257" i="1"/>
  <c r="DC257" i="1"/>
  <c r="DG257" i="1"/>
  <c r="DK257" i="1"/>
  <c r="DO257" i="1"/>
  <c r="DQ61" i="1" l="1"/>
  <c r="DQ211" i="1"/>
  <c r="DQ158" i="1"/>
  <c r="DQ209" i="1"/>
  <c r="DQ200" i="1"/>
  <c r="DQ199" i="1"/>
  <c r="DQ131" i="1"/>
  <c r="DQ159" i="1"/>
  <c r="DQ102" i="1"/>
  <c r="BC106" i="1"/>
  <c r="DQ212" i="1"/>
  <c r="DQ155" i="1"/>
  <c r="DQ154" i="1"/>
  <c r="DQ153" i="1"/>
  <c r="DQ82" i="1"/>
  <c r="DQ31" i="1"/>
  <c r="DQ13" i="1"/>
  <c r="BC55" i="1"/>
  <c r="DQ54" i="1"/>
  <c r="BC251" i="1"/>
  <c r="DQ250" i="1"/>
  <c r="DQ243" i="1"/>
  <c r="BC227" i="1"/>
  <c r="DQ165" i="1"/>
  <c r="DQ137" i="1"/>
  <c r="DQ122" i="1"/>
  <c r="DQ249" i="1"/>
  <c r="BC247" i="1"/>
  <c r="DQ246" i="1"/>
  <c r="DQ242" i="1"/>
  <c r="DQ231" i="1"/>
  <c r="DQ230" i="1"/>
  <c r="BC112" i="1"/>
  <c r="BC68" i="1"/>
  <c r="BC128" i="1"/>
  <c r="DQ126" i="1"/>
  <c r="BC114" i="1"/>
  <c r="BC173" i="1"/>
  <c r="BC144" i="1"/>
  <c r="DQ143" i="1"/>
  <c r="DQ46" i="1"/>
  <c r="DQ205" i="1"/>
  <c r="DQ188" i="1"/>
  <c r="DQ187" i="1"/>
  <c r="DQ184" i="1"/>
  <c r="BC125" i="1"/>
  <c r="DQ124" i="1"/>
  <c r="DQ86" i="1"/>
  <c r="BC183" i="1"/>
  <c r="BC123" i="1"/>
  <c r="DQ116" i="1"/>
  <c r="BC181" i="1"/>
  <c r="DQ176" i="1"/>
  <c r="BC138" i="1"/>
  <c r="DQ121" i="1"/>
  <c r="DQ23" i="1"/>
  <c r="BC237" i="1"/>
  <c r="BC147" i="1"/>
  <c r="BC146" i="1"/>
  <c r="DQ145" i="1"/>
  <c r="BC43" i="1"/>
  <c r="BC223" i="1"/>
  <c r="BC177" i="1"/>
  <c r="BC117" i="1"/>
  <c r="BC17" i="1"/>
  <c r="DQ239" i="1"/>
  <c r="DQ238" i="1"/>
  <c r="DQ234" i="1"/>
  <c r="DQ101" i="1"/>
  <c r="DQ85" i="1"/>
  <c r="DQ42" i="1"/>
  <c r="DQ15" i="1"/>
  <c r="DQ208" i="1"/>
  <c r="DQ197" i="1"/>
  <c r="DQ152" i="1"/>
  <c r="DQ148" i="1"/>
  <c r="DQ140" i="1"/>
  <c r="DQ136" i="1"/>
  <c r="DQ129" i="1"/>
  <c r="DQ111" i="1"/>
  <c r="DQ93" i="1"/>
  <c r="DQ83" i="1"/>
  <c r="DQ60" i="1"/>
  <c r="DQ3" i="1"/>
  <c r="DQ255" i="1"/>
  <c r="BC233" i="1"/>
  <c r="BC216" i="1"/>
  <c r="BC215" i="1"/>
  <c r="DQ214" i="1"/>
  <c r="DQ189" i="1"/>
  <c r="BC167" i="1"/>
  <c r="DQ151" i="1"/>
  <c r="DQ135" i="1"/>
  <c r="BC115" i="1"/>
  <c r="DQ58" i="1"/>
  <c r="DQ14" i="1"/>
  <c r="DQ254" i="1"/>
  <c r="DQ139" i="1"/>
  <c r="DQ132" i="1"/>
  <c r="DQ110" i="1"/>
  <c r="DQ88" i="1"/>
  <c r="DQ73" i="1"/>
  <c r="DQ57" i="1"/>
  <c r="DQ10" i="1"/>
  <c r="DQ207" i="1"/>
  <c r="DQ166" i="1"/>
  <c r="BC253" i="1"/>
  <c r="BC245" i="1"/>
  <c r="BC224" i="1"/>
  <c r="BC180" i="1"/>
  <c r="BC9" i="1"/>
  <c r="DQ220" i="1"/>
  <c r="DQ218" i="1"/>
  <c r="DQ257" i="1"/>
  <c r="DQ252" i="1"/>
  <c r="DQ244" i="1"/>
  <c r="DQ222" i="1"/>
  <c r="BC213" i="1"/>
  <c r="DQ256" i="1"/>
  <c r="DQ221" i="1"/>
  <c r="DQ219" i="1"/>
  <c r="DQ206" i="1"/>
  <c r="BC203" i="1"/>
  <c r="DQ248" i="1"/>
  <c r="DQ240" i="1"/>
  <c r="DQ232" i="1"/>
  <c r="BC171" i="1"/>
  <c r="DQ171" i="1"/>
  <c r="DQ202" i="1"/>
  <c r="DQ192" i="1"/>
  <c r="BC186" i="1"/>
  <c r="DQ186" i="1"/>
  <c r="DQ149" i="1"/>
  <c r="DQ141" i="1"/>
  <c r="DQ133" i="1"/>
  <c r="DQ119" i="1"/>
  <c r="DQ108" i="1"/>
  <c r="DQ99" i="1"/>
  <c r="DQ66" i="1"/>
  <c r="DQ63" i="1"/>
  <c r="DQ52" i="1"/>
  <c r="DQ49" i="1"/>
  <c r="DQ40" i="1"/>
  <c r="DQ37" i="1"/>
  <c r="DQ21" i="1"/>
  <c r="DQ12" i="1"/>
  <c r="DQ6" i="1"/>
  <c r="DQ118" i="1"/>
  <c r="DQ107" i="1"/>
  <c r="DQ91" i="1"/>
  <c r="DQ62" i="1"/>
  <c r="DQ11" i="1"/>
  <c r="DQ5" i="1"/>
  <c r="DQ59" i="1"/>
  <c r="DQ44" i="1"/>
  <c r="DQ32" i="1"/>
  <c r="DQ29" i="1"/>
  <c r="DQ16" i="1"/>
  <c r="DQ150" i="1"/>
  <c r="DQ142" i="1"/>
  <c r="DQ134" i="1"/>
  <c r="DQ120" i="1"/>
  <c r="DQ109" i="1"/>
  <c r="DQ100" i="1"/>
  <c r="DQ97" i="1"/>
  <c r="DQ77" i="1"/>
  <c r="DQ70" i="1"/>
  <c r="DQ67" i="1"/>
  <c r="DQ64" i="1"/>
  <c r="DQ53" i="1"/>
  <c r="DQ50" i="1"/>
  <c r="DQ41" i="1"/>
  <c r="DQ38" i="1"/>
  <c r="DQ35" i="1"/>
  <c r="DQ25" i="1"/>
  <c r="DQ22" i="1"/>
  <c r="G6" i="2"/>
  <c r="G5" i="2"/>
</calcChain>
</file>

<file path=xl/sharedStrings.xml><?xml version="1.0" encoding="utf-8"?>
<sst xmlns="http://schemas.openxmlformats.org/spreadsheetml/2006/main" count="6378" uniqueCount="888">
  <si>
    <t>Region</t>
  </si>
  <si>
    <t>Cluster</t>
  </si>
  <si>
    <t>Country</t>
  </si>
  <si>
    <t>Planet (or ClearTrak) ID</t>
  </si>
  <si>
    <t>Site ID</t>
  </si>
  <si>
    <t>Site Name</t>
  </si>
  <si>
    <t>City</t>
  </si>
  <si>
    <t>Project Name</t>
  </si>
  <si>
    <t>Network Project Type</t>
  </si>
  <si>
    <t>Capex Category</t>
  </si>
  <si>
    <t>Network Sub Project type</t>
  </si>
  <si>
    <t>Type Cluster</t>
  </si>
  <si>
    <t>Project Cluster</t>
  </si>
  <si>
    <t>VA NFR Cluster</t>
  </si>
  <si>
    <t>Part of Multi-site Project?</t>
  </si>
  <si>
    <t>Name of the multi site Project</t>
  </si>
  <si>
    <t>CRT Scope</t>
  </si>
  <si>
    <t>Completion Date</t>
  </si>
  <si>
    <t>GSAP Project ID (for capex)</t>
  </si>
  <si>
    <t>Sharepoint Link of the Final Approved DOVAMO</t>
  </si>
  <si>
    <t>Multi Site DOVAMO</t>
  </si>
  <si>
    <t>DOVAMO with incomplete site financials?</t>
  </si>
  <si>
    <t>Reason for Re-mandate</t>
  </si>
  <si>
    <t>Other Comments</t>
  </si>
  <si>
    <t>separator</t>
  </si>
  <si>
    <t>Year</t>
  </si>
  <si>
    <t>DOVAMO Currency</t>
  </si>
  <si>
    <t>Project Identifier</t>
  </si>
  <si>
    <t>DACH PIR ID</t>
  </si>
  <si>
    <t>Post IFRS 16?</t>
  </si>
  <si>
    <t>NOTES</t>
  </si>
  <si>
    <t>DOVAMO IRR</t>
  </si>
  <si>
    <t>Exclude IRR?</t>
  </si>
  <si>
    <t>IRR*Capex Target</t>
  </si>
  <si>
    <t>Capex Target</t>
  </si>
  <si>
    <t>DOVAMO VIR</t>
  </si>
  <si>
    <t>Exclude VIR?</t>
  </si>
  <si>
    <t>VIR*Capex Target</t>
  </si>
  <si>
    <t>C4+ RC Targets</t>
  </si>
  <si>
    <t>C4+ IC Target</t>
  </si>
  <si>
    <t>C4+ Actual</t>
  </si>
  <si>
    <t>C4+ Delivery</t>
  </si>
  <si>
    <t>Under-performance Indicator</t>
  </si>
  <si>
    <t>Incremental Delivery</t>
  </si>
  <si>
    <t>PIR Score</t>
  </si>
  <si>
    <t>Fuel Vol RC Targets</t>
  </si>
  <si>
    <t>Fuel Vol IC Target</t>
  </si>
  <si>
    <t>Fuel Vol Actual</t>
  </si>
  <si>
    <t>Fuel Vol Delivery</t>
  </si>
  <si>
    <t>Prem. Fuel RC Targets</t>
  </si>
  <si>
    <t>Prem. Fuel IC Target</t>
  </si>
  <si>
    <t>Prem. Fuel Actual</t>
  </si>
  <si>
    <t>Prem. Fuel Delivery</t>
  </si>
  <si>
    <t>CR Margin RC Targets</t>
  </si>
  <si>
    <t>CR Margin IC Target</t>
  </si>
  <si>
    <t>CR Margin Actual</t>
  </si>
  <si>
    <t>CR Margin Delivery</t>
  </si>
  <si>
    <t>CR Royalty RC Targets</t>
  </si>
  <si>
    <t>CR Royalty IC Target</t>
  </si>
  <si>
    <t>CR Royalty Actual</t>
  </si>
  <si>
    <t>CR Royalty Delivery</t>
  </si>
  <si>
    <t>ONFR RC Targets</t>
  </si>
  <si>
    <t>ONFR IC Target</t>
  </si>
  <si>
    <t>ONFR Actual</t>
  </si>
  <si>
    <t>ONFR Delivery</t>
  </si>
  <si>
    <t>NFR M. RC Targets</t>
  </si>
  <si>
    <t>NFR M. IC Target</t>
  </si>
  <si>
    <t>NFR M. Actual</t>
  </si>
  <si>
    <t>NFR M. Delivery</t>
  </si>
  <si>
    <t>NFR T. RC Targets</t>
  </si>
  <si>
    <t>NFR T. IC Target</t>
  </si>
  <si>
    <t>NFR T. Actual</t>
  </si>
  <si>
    <t>NFR T. Delivery</t>
  </si>
  <si>
    <t>Fuels C1 RC Targets</t>
  </si>
  <si>
    <t>Fuels C1 IC Target</t>
  </si>
  <si>
    <t>Fuels C1 Actual</t>
  </si>
  <si>
    <t>Fuels C1 Delivery</t>
  </si>
  <si>
    <t>Dist. Cost RC Targets</t>
  </si>
  <si>
    <t>Dist. Cost IC Target</t>
  </si>
  <si>
    <t>Dist. Cost Actual</t>
  </si>
  <si>
    <t>Dist. Cost Delivery</t>
  </si>
  <si>
    <t>Lubes C1 RC Targets</t>
  </si>
  <si>
    <t>Lubes C1 IC Target</t>
  </si>
  <si>
    <t>Lubes C1 Actual</t>
  </si>
  <si>
    <t>Lubes C1 Delivery</t>
  </si>
  <si>
    <t>C3 Margin RC Targets</t>
  </si>
  <si>
    <t>C3 Margin IC Target</t>
  </si>
  <si>
    <t>C3 Margin Actual</t>
  </si>
  <si>
    <t>C3 Margin Delivery</t>
  </si>
  <si>
    <t>POS Costs RC Targets</t>
  </si>
  <si>
    <t>POS Costs IC Target</t>
  </si>
  <si>
    <t>POS Costs Actual</t>
  </si>
  <si>
    <t>POS Costs Actual / Target</t>
  </si>
  <si>
    <t>OAC RC Targets</t>
  </si>
  <si>
    <t>OAC IC Target</t>
  </si>
  <si>
    <t>OAC Actual</t>
  </si>
  <si>
    <t>OAC Actual / Target</t>
  </si>
  <si>
    <t>Ret. Comm. RC Targets</t>
  </si>
  <si>
    <t>Ret. Comm. IC Target</t>
  </si>
  <si>
    <t>Ret. Comm. Actual</t>
  </si>
  <si>
    <t>Ret. Comm. Actual / Target</t>
  </si>
  <si>
    <t>FSA RC Targets</t>
  </si>
  <si>
    <t>FSA IC Target</t>
  </si>
  <si>
    <t>FSA Actual</t>
  </si>
  <si>
    <t>FSA Actual / Target</t>
  </si>
  <si>
    <t>seperator</t>
  </si>
  <si>
    <t>Capex Override?</t>
  </si>
  <si>
    <t>Action Required?</t>
  </si>
  <si>
    <t>FS Review Required?</t>
  </si>
  <si>
    <t>Fix or Monitor?</t>
  </si>
  <si>
    <t>Reason for Monitor (Monitor can be chosen only if there is no action for improvement) / Action Details</t>
  </si>
  <si>
    <t>Fleet Solutions Deep Dive for CRT or Mixed Sites</t>
  </si>
  <si>
    <t>Action Owner</t>
  </si>
  <si>
    <t>Action Due Date</t>
  </si>
  <si>
    <t>Action Progress</t>
  </si>
  <si>
    <t>Space for extra comments, progress follow ups, etc.</t>
  </si>
  <si>
    <t>Finance Capex Target</t>
  </si>
  <si>
    <t>Finance Capex Actual</t>
  </si>
  <si>
    <t>Finance Capex Score</t>
  </si>
  <si>
    <t>Cash Capex Target</t>
  </si>
  <si>
    <t>Cash Capex Actual</t>
  </si>
  <si>
    <t>Cash Capex Score</t>
  </si>
  <si>
    <t>Scope Entry 
(PIR 2021 or New)</t>
  </si>
  <si>
    <t>Cash Capex Actual (USD)</t>
  </si>
  <si>
    <t>Finance Capex Actual (USD)</t>
  </si>
  <si>
    <t>PIR 2021 Delivery</t>
  </si>
  <si>
    <t>Malaysia</t>
  </si>
  <si>
    <t>Indonesia</t>
  </si>
  <si>
    <t>Country Name</t>
  </si>
  <si>
    <t>ID</t>
  </si>
  <si>
    <t>MY</t>
  </si>
  <si>
    <t>PIR 2021</t>
  </si>
  <si>
    <t>New</t>
  </si>
  <si>
    <t>Scop=PIR</t>
  </si>
  <si>
    <t>Scop=New</t>
  </si>
  <si>
    <t>PIR 2022</t>
  </si>
  <si>
    <t>Cal Year</t>
  </si>
  <si>
    <t>NEW</t>
  </si>
  <si>
    <t>Present Year= Max(Datalake(CalYear)) &amp; Scope &lt;&gt; New *0.15
Max(CalYear) &amp; Scope =new *0.6</t>
  </si>
  <si>
    <t xml:space="preserve">PY= max(HisData(Calyear)) &amp; Scope &lt;&gt; New </t>
  </si>
  <si>
    <t>LPY= max(HisData(Calyear)) -1 &amp; Scope &lt;&gt; New</t>
  </si>
  <si>
    <t>No</t>
  </si>
  <si>
    <t>Station restricted with volume quota by government (&lt;25km border)</t>
  </si>
  <si>
    <t>Monitor</t>
  </si>
  <si>
    <t>YES</t>
  </si>
  <si>
    <t>Manual Capex Target</t>
  </si>
  <si>
    <t>Yes</t>
  </si>
  <si>
    <t>MY DO-NTI 12857568 2021 12 20.xls</t>
  </si>
  <si>
    <t>Zero Capex Target</t>
  </si>
  <si>
    <t>https://eu001-sp.shell.com/:x:/r/sites/AAFAA5732/02.%20Network%20Development/16.%20PIR/PIR%202022/NTI%20DO/MY%20DO%20Retail%20DOVAMO%202021%20(v6.3)%2020210419%20SH%20Padang%20Besar%201.xlsb?d=w28362c1f7914457aa9c42b8ac2616a22&amp;csf=1&amp;web=1&amp;e=dFl5Vy</t>
  </si>
  <si>
    <t>B2C</t>
  </si>
  <si>
    <t>N/A</t>
  </si>
  <si>
    <t>DO-NTI</t>
  </si>
  <si>
    <t>DO</t>
  </si>
  <si>
    <t>NTIS - DO NTI</t>
  </si>
  <si>
    <t>NTIS</t>
  </si>
  <si>
    <t>Acquisitions</t>
  </si>
  <si>
    <t>NTI DO SH Padang Besar</t>
  </si>
  <si>
    <t>SH Padang Besar</t>
  </si>
  <si>
    <t>Asia</t>
  </si>
  <si>
    <t>Network</t>
  </si>
  <si>
    <t>Review OA structure for Borneo</t>
  </si>
  <si>
    <t>Fix</t>
  </si>
  <si>
    <t>MY DO-NTI 12838474 2021 9 30.xls</t>
  </si>
  <si>
    <t>https://eu001-sp.shell.com/:x:/r/sites/AAFAA5732/02.%20Network%20Development/16.%20PIR/PIR%202022/NTI%20DO/8.%20MY%20DO%20Retail%20DOVAMO%202021%20(v6.3)%20NTS%20DO%20Kundasang%20final.xlsb?d=wd869a598975846d6803f8882b3f8aad7&amp;csf=1&amp;web=1&amp;e=fD7boh</t>
  </si>
  <si>
    <t>NTI DO SH KUNDASANG</t>
  </si>
  <si>
    <t>SH KUNDASANG</t>
  </si>
  <si>
    <t>MY DO-NTI 12824985 2021 4 30.xls</t>
  </si>
  <si>
    <t>https://eu001-sp.shell.com/:x:/r/sites/AAFAA5732/02.%20Network%20Development/16.%20PIR/PIR%202022/NTI%20DO/MY%20DO%20Retail%20DOVAMO%202020%20(v5.0.1)%20-%2020200403%20V3-%20NTS%20DO%20Tapah%20final.xlsb?d=w7c2de01050bc48ff9726f2ef8d514c7e&amp;csf=1&amp;web=1&amp;e=assi74</t>
  </si>
  <si>
    <t xml:space="preserve">NTI DO SH CT Tapah </t>
  </si>
  <si>
    <t xml:space="preserve">SH CT Tapah </t>
  </si>
  <si>
    <t>MY DO-NTI 12813572 2021 8 26.xls</t>
  </si>
  <si>
    <t>https://eu001-sp.shell.com/:x:/r/sites/AAFAA5732/02.%20Network%20Development/16.%20PIR/PIR%202022/NTI%20DO/5.%20Retail%20DOVAMO%202019%20(v4.1.3)%20-%20MY%20DO%20S2%20Height%20with%203cents%20OA+BDF%20EC%20reviewed%20v2.xlsb?d=w434aae3a65cc4ee3aff869178596c509&amp;csf=1&amp;web=1&amp;e=psAvFy</t>
  </si>
  <si>
    <t>NTI DO SH S2 HEIGHTS</t>
  </si>
  <si>
    <t>SH S2 HEIGHTS</t>
  </si>
  <si>
    <t>MY CO-NTI 12811700 2021 10 30.xls</t>
  </si>
  <si>
    <t>https://eu001-sp.shell.com/:x:/r/sites/AAFAA5732/02.%20Network%20Development/16.%20PIR/PIR%202022/NTI%20CO/MY%20CO%20Retail%20DOVAMO%202020%20(v5.0.1)%20-%2020200403%20V3-%20NTS%20CO%20EcoHill%20Semenyih%20EC%20reviewed.xlsb?d=w41690c613b914300a066a7a3dc17b27a&amp;csf=1&amp;web=1&amp;e=RMYPuw</t>
  </si>
  <si>
    <t>CO-NTI</t>
  </si>
  <si>
    <t>CO</t>
  </si>
  <si>
    <t>NTIS - CO NTI</t>
  </si>
  <si>
    <t xml:space="preserve">NTI CO SH Ecohill Semenyih </t>
  </si>
  <si>
    <t xml:space="preserve">SH Ecohill Semenyih </t>
  </si>
  <si>
    <t>TF Volume &gt;90% IP volume</t>
  </si>
  <si>
    <t>MY DO-NTI 12804933 2020 12 29.xls</t>
  </si>
  <si>
    <t>https://eu001-sp.shell.com/:x:/r/sites/AAFAA5732/02.%20Network%20Development/16.%20PIR/PIR%202022/NTI%20DO/15.%20MY%20DO%20Retail%20DOVAMO%202020%20(v5.0.1)%20-%2020200403%20V3-%20NTS%20DO%20Batu%20Niah%20v3.xlsb?d=wce4eda63920644ca94123f7b5287a015&amp;csf=1&amp;web=1&amp;e=hJ7ijn</t>
  </si>
  <si>
    <t>NTI DO SH BATU NIAH 2</t>
  </si>
  <si>
    <t>SH BATU NIAH 2</t>
  </si>
  <si>
    <t>Q3 2023</t>
  </si>
  <si>
    <t>S&amp;O
Marketing
NFR</t>
  </si>
  <si>
    <t>DO : Apply monthly DO local promo
New optimized DO DVP scheme
Apply RC to all DO sites to reduce C3 cost
Bulk penetration
Launch DO lubebay</t>
  </si>
  <si>
    <t>Targets converted to USD at 2022 Plan Rate</t>
  </si>
  <si>
    <t>ID DO-NTI 12802661 2021 10 31.xls</t>
  </si>
  <si>
    <t>https://eu001-sp.shell.com/:x:/r/sites/AAFAA1648/Network%20Planning/INVESTMENT%20PROPOSAL%20(IP)/DO%20IP/2020%20IP%20DO%20BUNDLE%2016%20-%20(1)%20M%20HATTA%20BLITAR;%20(2)%20CANGKIR%20GRESIK;%20(3)%20BANDAR%20JOMBANG;%20(4)%20REST%20AREA%20KM%20695%20A%20JOMBANG/ID%20RetailDOVAMO2020(v5.0.1)-FIN%20-%20DO%20Shell%20M.Hatta.xlsb?d=w6554c690dfa04d16b0399cbc729e63c9&amp;csf=1&amp;web=1&amp;e=VCd68o</t>
  </si>
  <si>
    <t>IP DO</t>
  </si>
  <si>
    <t>NTI</t>
  </si>
  <si>
    <t>East Java</t>
  </si>
  <si>
    <t>SHELL M. HATTA1 BLT DO</t>
  </si>
  <si>
    <t>S&amp;O</t>
  </si>
  <si>
    <t>Site Business Plan</t>
  </si>
  <si>
    <t>MY DO-NTI 12796502 2020 12 30.xls</t>
  </si>
  <si>
    <t>https://eu001-sp.shell.com/:x:/r/sites/AAFAA5732/02.%20Network%20Development/16.%20PIR/PIR%202022/NTI%20DO/14.%20MY%20DO%20Retail%20DOVAMO%202020%20(v5.0.1)%20-%2020200403%20V3-%20NTI%20DO%20Felda%20Tunggal%20EC%20reviewed.xlsb?d=w8ef6984ba91a47b880c6c619582e7eda&amp;csf=1&amp;web=1&amp;e=pBY4yE</t>
  </si>
  <si>
    <t>NTI DO SH FELDA TUNGGAL KOTA TINGGI</t>
  </si>
  <si>
    <t>SH FELDA TUNGGAL KOTA TINGGI</t>
  </si>
  <si>
    <t>MY DO-NTI 12795897 2021 3 7.xls</t>
  </si>
  <si>
    <t>https://eu001-sp.shell.com/:x:/r/sites/AAFAA5732/02.%20Network%20Development/16.%20PIR/PIR%202022/NTI%20DO/2.%20MY%20DO%20Retail%20DOVAMO%202020%20(v5.0.1)%20-%2020200403-%20NTS%20DO%20Kupang.xlsb?d=wb8db729561de42d3bbaf25d82b2a81cf&amp;csf=1&amp;web=1&amp;e=lLathO</t>
  </si>
  <si>
    <t>NTI DO SH Kupang</t>
  </si>
  <si>
    <t>SH Kupang</t>
  </si>
  <si>
    <t>MY DO-NTI 12795896 2021 2 28.xls</t>
  </si>
  <si>
    <t>https://eu001-sp.shell.com/:x:/r/sites/AAFAA5732/02.%20Network%20Development/16.%20PIR/PIR%202022/NTI%20DO/1.%20MY%20DO%20Retail%20DOVAMO%202020%20(v5.0.1)%20-%2020200403-%20NTS%20DO%20Sungai%20Ular%20Kulim%20EC%20reviewed.xlsb?d=waad35545c69340a1a9d6f0cf1c9b8c93&amp;csf=1&amp;web=1&amp;e=RKQdDG</t>
  </si>
  <si>
    <t>NTI DO SH Sungai Ular</t>
  </si>
  <si>
    <t>SH Sungai Ular</t>
  </si>
  <si>
    <t>MY DO-NTI 12795845 2020 12 21.xls</t>
  </si>
  <si>
    <t>https://eu001-sp.shell.com/:x:/r/sites/AAFAA5732/02.%20Network%20Development/16.%20PIR/PIR%202022/NTI%20DO/11.%20MY%20DO%20Retail%20DOVAMO%202020%20(v5.0.1)%20-%2020200403-%20SH%20Jalan%20Rambutan%20Kluang-KAS%20(22092020).xlsb?d=w5e5b6474b43447e9b30b181409743376&amp;csf=1&amp;web=1&amp;e=d5dnCd</t>
  </si>
  <si>
    <t>NTI DO SH JALAN RAMBUTAN KLUANG</t>
  </si>
  <si>
    <t>SH JALAN RAMBUTAN KLUANG</t>
  </si>
  <si>
    <t>Jan'23 shows positive trends volume &amp; C4</t>
  </si>
  <si>
    <t>ID DO-NTS 12794913 2020 12 24.xls</t>
  </si>
  <si>
    <t>https://eu001-sp.shell.com/:x:/r/sites/AAFAA1648/Network%20Planning/INVESTMENT%20PROPOSAL%20(IP)/DO%20IP/2020%20IP%20SHELL%20DO%20NTS%20Tj%20Barat-1%20South%20Jkt/ID%20RetailDOVAMO2020(v5.0.1)-FIN%20-%20DO%20Tj%20Barat%20Y2%20phasing%20-%20NTS.xlsb?d=w9e2cc6e894dc46b6b86a7f8c736606f1&amp;csf=1&amp;web=1&amp;e=M0cswY</t>
  </si>
  <si>
    <t>DO-NTS</t>
  </si>
  <si>
    <t>NTIS - DO NTS</t>
  </si>
  <si>
    <t>NTS</t>
  </si>
  <si>
    <t>South Jakarta</t>
  </si>
  <si>
    <t>SHELL TJ BARATSOUTH JAKARTA NTS DO</t>
  </si>
  <si>
    <t>MY DO-NTI 12793271 2020 12 22.xls</t>
  </si>
  <si>
    <t>https://eu001-sp.shell.com/:x:/r/sites/AAFAA5732/02.%20Network%20Development/16.%20PIR/PIR%202022/NTI%20DO/17.%20MY%20DO%20Retail%20DOVAMO%202020%20(v5.0.1)%20-%2020200403%20V3-%20NTI%20DO%20Sungai%20Durian%20FT%20EC%20reviewed.xlsb?d=we50fdeb17e2241fd86e326ac43004aee&amp;csf=1&amp;web=1&amp;e=cJIoQy</t>
  </si>
  <si>
    <t>NTI DO SH SUNGAI DURIAN</t>
  </si>
  <si>
    <t>SH SUNGAI DURIAN</t>
  </si>
  <si>
    <t>MY CO-NTI 12773488 2020 12 23.xls</t>
  </si>
  <si>
    <t>https://eu001-sp.shell.com/:x:/r/sites/AAFAA5732/02.%20Network%20Development/16.%20PIR/PIR%202022/NTI%20CO/Retail%20DOVAMO%202019%20(v4.1.3)%20-%20MY%20CO%20SH%20Parameswara%20Reopening-Heritage%20pKDR%202020%20Final%20EC.xlsb?d=wa2af98c9744049129f0c2a791a6e7a66&amp;csf=1&amp;web=1&amp;e=sNMptN</t>
  </si>
  <si>
    <t>NTI CO SH PARAMESWARA (PLOT B)</t>
  </si>
  <si>
    <t>SH PARAMESWARA (PLOT B)</t>
  </si>
  <si>
    <t>ID DO-NTI 12767756 2021 11 28.xls</t>
  </si>
  <si>
    <t>https://eu001-sp.shell.com/:x:/r/sites/AAFAA1648/Network%20Planning/INVESTMENT%20PROPOSAL%20(IP)/DO%20IP/2020%20IP%20DO%20BUNDLE%2012%20-%20(1)%20SUNGKONO%20SURABAYA;%20(2)%20PD%20JATI%20SIDOARJO;%20(3)%20TONGGAS%20PROBOLINGGO;%20(4)%20DR%20SUTOMO%20PASURUAN/Retail%20DOVAMO%202019%20(v4.1.3)%20DO%20Dr.%20Sutomo.xlsb?d=w109a2478bd8342a6ba981042534140c5&amp;csf=1&amp;web=1&amp;e=w6ENki</t>
  </si>
  <si>
    <t>SHELL DR SUTOMO-1 PDA – PASURUAN DO</t>
  </si>
  <si>
    <t>Fuel : 
 SHELL 200th SITE FREE FUELS CAMPAIGN, INFINITY LAUNCH x FERRARI COLLECTIBLES, SUNDAY IS V-POWER DAY, DIGITAL PAYMENT SOFTLAUNCH, Bulk sales and reapproach bulk lost
NFR :
Royalty Revamp, OCPD Improvement, Premiumization, New Product Launch, Neighborhood Sales
- Integrated local promotion within all income stream
- BP Optimization</t>
  </si>
  <si>
    <t>ID CO-NTI 12766091 2021 9 21.xls</t>
  </si>
  <si>
    <t>https://eu001-sp.shell.com/:x:/r/sites/AAFAA1648/Network%20Planning/INVESTMENT%20PROPOSAL%20(IP)/4.%20DEPOK/SILIWANGI%20-%20DPK/6.%20Retail%20DOVAMO%202019%20(v4.1.3)%20-%20Siliwangi.xlsb?d=w2732e38697d14e489cd0511f010d4850&amp;csf=1&amp;web=1&amp;e=4XCHCF</t>
  </si>
  <si>
    <t>IP CO</t>
  </si>
  <si>
    <t>Depok</t>
  </si>
  <si>
    <t>CO NTI SHELL SILIWANGI -1, DEPOK</t>
  </si>
  <si>
    <t>MY DO-NTI 12760366 2020 9 1.xls</t>
  </si>
  <si>
    <t>https://eu001-sp.shell.com/:x:/r/sites/AAFAA5732/02.%20Network%20Development/01.%20Multi%20Year%20Plan%20(MYP)/PIR%202021/NTIS%20(CO%20%26%20DO)/Retail%20DOVAMO%202019%20(v4.1.3)%20-%20MY%20DO%20NTI%20Kg%20Paris%202-KAS.xlsb?d=wc07a781d203f4c6ca5cb495762780a62&amp;csf=1&amp;web=1&amp;e=lNCcPM</t>
  </si>
  <si>
    <t>NTI DO SH KG PARIS 2</t>
  </si>
  <si>
    <t>SH KG PARIS 2</t>
  </si>
  <si>
    <t>MY DO-NTI 12760357 2020 11 19.xls</t>
  </si>
  <si>
    <t>https://eu001-sp.shell.com/:x:/r/sites/AAFAA5732/02.%20Network%20Development/16.%20PIR/PIR%202022/NTI%20DO/Retail%20DOVAMO%202019%20(v4.1.3)%20-%20MY%20DO%20(v2)%20NTI%20DO%20Paitan-without%20BDF-KAS.xlsb?d=wabdd8bca754e42369867df42a68fa30e&amp;csf=1&amp;web=1&amp;e=IWBvnz</t>
  </si>
  <si>
    <t>NTI DO SH PAITAN BELURAN SANDAKAN</t>
  </si>
  <si>
    <t>SH PAITAN BELURAN SANDAKAN</t>
  </si>
  <si>
    <t>MY DO-NTI 12760290 2020 12 16.xls</t>
  </si>
  <si>
    <t>https://eu001-sp.shell.com/:x:/r/sites/AAFAA5732/02.%20Network%20Development/16.%20PIR/PIR%202022/NTI%20DO/10.%20Retail%20DOVAMO%202018%20(v3.1.3)%20-%20NTI%20DO%20Jalan%20Lintas%20Utara%20(Han%20review).xlsb?d=w9be41ff200de456e8d1098accb9ba48e&amp;csf=1&amp;web=1&amp;e=2D0YLU</t>
  </si>
  <si>
    <t xml:space="preserve">NTI DO SH JALAN UTARA KM13 SANDAKAN </t>
  </si>
  <si>
    <t xml:space="preserve">SH JALAN UTARA KM13 SANDAKAN </t>
  </si>
  <si>
    <t>ID DO-NTI 12757475 2021 2 1.xls</t>
  </si>
  <si>
    <t>https://eu001-sp.shell.com/:x:/r/sites/AAFAA1648/Network%20Planning/INVESTMENT%20PROPOSAL%20(IP)/DO%20IP/2020%20IP%20DO%20BUNDLE%2010%20-%20PASIR%20ANGIN,%20CITRALAND,%20CURUG/1.%20Copy%20of%20Retail%20DOVAMO%202019%20(v4.1.3)%20-%20DO%20-%20Pasir%20Angin%20Bogor%20(003)%20Final.xlsb?d=wc3b62c9b361641a092db34d7ae27723f&amp;csf=1&amp;web=1&amp;e=NY8Za8</t>
  </si>
  <si>
    <t>Bogor</t>
  </si>
  <si>
    <t>SHELL PASIR ANGIN - BGR DO</t>
  </si>
  <si>
    <t>MY DO-NTI 12757112 2021 3 31.xls</t>
  </si>
  <si>
    <t>https://eu001-sp.shell.com/:x:/r/sites/AAFAA5732/02.%20Network%20Development/16.%20PIR/PIR%202022/NTI%20DO/3.%202017%20NTI%20DO%20Bukit%20Sentosa%20(Bukit%20Beruntung)%20%20DOVAMO%202015%20v2%203_PM_finrev_MOPs%20at%2050%20v2.xlsb?d=w16c8e2e3b262448f96f8a10536a95ea4&amp;csf=1&amp;web=1&amp;e=JQ045F</t>
  </si>
  <si>
    <t>NTI DO SH Bukit Beruntung</t>
  </si>
  <si>
    <t>SH Bukit Beruntung</t>
  </si>
  <si>
    <t>MY DO-NTI 12750283 2020 2 29.xls</t>
  </si>
  <si>
    <t>https://eu001-sp.shell.com/sites/AAFAA5732/02.%20Network%20Development/02.%20Acquisition/2019/DO%20Fast%20track%20Development%20OA/04%20DO%20Tg%20Kidurong/Retail%20DOVAMO%202019%20(v4.1.3)%20-%20MY%20DO%20Tg%20Kidurong%20Fast%20Track%20OA.xlsb?d=w962a39ad0b2c4f1981ee2ef39db2987f</t>
  </si>
  <si>
    <t>NTI DO SH TANJUNG KIDURONG 2</t>
  </si>
  <si>
    <t>SH TANJUNG KIDURONG 2</t>
  </si>
  <si>
    <t>MY DO-NTI 12749420 2020 6 19.xls</t>
  </si>
  <si>
    <t>https://eu001-sp.shell.com/:x:/r/sites/AAFAA5732/02.%20Network%20Development/01.%20Multi%20Year%20Plan%20(MYP)/PIR%202021/NTIS%20(CO%20%26%20DO)/Retail%20DOVAMO%202019%20(v4.1.3)%20-%20MY%20DO%20Hospital%20Kluang-v2.xlsb?d=w5cfd879e129a4637b21ecc791620a199&amp;csf=1&amp;web=1&amp;e=tbLn44</t>
  </si>
  <si>
    <t>NTI DO SH HOSPITAL KLUANG</t>
  </si>
  <si>
    <t>SH HOSPITAL KLUANG</t>
  </si>
  <si>
    <t>ID CO-NTI 12749155 2021 9 30.xls</t>
  </si>
  <si>
    <t>This remandate happened because there 6% cost overrun and some changes on the lease payment,  income scheme and layout changes.</t>
  </si>
  <si>
    <t>https://eu001-sp.shell.com/:x:/r/sites/AAFAA1648/Network%20Planning/INVESTMENT%20PROPOSAL%20(IP)/3.%20BEKASI%20%26%20KARAWANG/12749155%20SHELL%20PONDOK%20GEDE-1%20BKS/2nd%20IP%20NTI%20SHELL%20PONDOK%20GEDE-1%20BKS/Retail%20DOVAMO%202021%20(v6.4)%2020210622-PONDOK%20GEDE-1%20V1.1_RR.xlsb?d=we2dec573df6747b4a0edb096f337df69&amp;csf=1&amp;web=1&amp;e=Ieetag</t>
  </si>
  <si>
    <t>Bekasi</t>
  </si>
  <si>
    <t>CO NTI SHELL PONDOK GEDE -1, BEKASI</t>
  </si>
  <si>
    <t>ID CO-NTI 12748955 2021 7 30.xls</t>
  </si>
  <si>
    <t>https://eu001-sp.shell.com/:x:/r/sites/AAFAA1648/Network%20Planning/INVESTMENT%20PROPOSAL%20(IP)/4.%20DEPOK/MERUYUNG%20-%20DPK/6.%20Retail%20DOVAMO%202019%20(v4.1.3)%20-%2020200304%20Meruyung%20v3.xlsb?d=we728ab2987b747fb8b3605912d4ff18a&amp;csf=1&amp;web=1&amp;e=9oTcVp</t>
  </si>
  <si>
    <t>CO NTI SHELL MERUYUNG</t>
  </si>
  <si>
    <t>Targets converted to USD at 2022 Plan Rate; Manual Capex Target</t>
  </si>
  <si>
    <t>ID CO-NTI 12744900 2021 8 31.xls</t>
  </si>
  <si>
    <t>https://eu001-sp.shell.com/:x:/r/sites/AAFAA1648/Network%20Planning/INVESTMENT%20PROPOSAL%20(IP)/1.%20JAKARTA/EAST%20JAKARTA/SHELL%20JGC-1%20EAST%20JKT/20200207_Retail%20DOVAMO%202019%20(v4.1.3)%20-%20JGC2-ARS%20Final%20ver2.xlsb?d=w0e31929d1ae14fd4a42d40a80b9b2824&amp;csf=1&amp;web=1&amp;e=3xDkMN</t>
  </si>
  <si>
    <t>East Jakarta</t>
  </si>
  <si>
    <t xml:space="preserve">CO NTI SHELL JAKARTA GARDEN CITY </t>
  </si>
  <si>
    <t>ID DO-NTI 12743098 2021 6 30.xls</t>
  </si>
  <si>
    <t>https://eu001-sp.shell.com/:x:/r/sites/AAFAA1648/Network%20Planning/INVESTMENT%20PROPOSAL%20(IP)/DO%20IP/2019%20IP%20DO%20BUNDLE%208%20-%20MERUYA%20SELATAN,%20MERUYA%20UTARA,%20AHMAD%20YANI%20CILEGON,%20SOUL%20CITY%20SERANG/Retail%20DOVAMO%202019%20(v4.1.3)%20-%20DO%20-%20Ahmad%20Yani%20Cilegon%20270120.xlsb?d=w20848b4878944e488577f2e8af65f293&amp;csf=1&amp;web=1&amp;e=tVRT4H</t>
  </si>
  <si>
    <t>Tangerang</t>
  </si>
  <si>
    <t>SHELL AHMAD YANI  CILEGON DO</t>
  </si>
  <si>
    <t>ID DO-NTI 12733458 2020 12 24.xls</t>
  </si>
  <si>
    <t>https://eu001-sp.shell.com/:x:/r/sites/AAFAA1648/Network%20Planning/INVESTMENT%20PROPOSAL%20(IP)/DO%20IP/2019%20IP%20DO%20BUNDLE%206%20-%20GATSU%20-%20CITRALAND%20-%20ABDUL%20HADI/Citraland%20-%20CRB/Revised%2020191118_Retail%20DOVAMO%202019%20(v4.1.3)%20-%20DO%20-%20Citraland%20CRB.xlsb?d=w87852a024aa04549af074c5c09892c0d&amp;csf=1&amp;web=1&amp;e=tfhENM</t>
  </si>
  <si>
    <t>Cirebon</t>
  </si>
  <si>
    <t>SHELL CITRALAND  CRB DO</t>
  </si>
  <si>
    <t>MY DO-NTI 12725256 2020 7 25.xls</t>
  </si>
  <si>
    <t>https://eu001-sp.shell.com/:x:/r/sites/AAFAA5732/02.%20Network%20Development/01.%20Multi%20Year%20Plan%20(MYP)/PIR%202021/NTIS%20(CO%20%26%20DO)/Retail%20DOVAMO%202018%20(v3.1.3)%20-%20NTI%20DO%20Jalan%20Sultan%20Ibrahim%20KB%202.XLSB?d=we788724a71c640578398c2cc73bb98cf&amp;csf=1&amp;web=1</t>
  </si>
  <si>
    <t>NTI DO SH JALAN SULTAN IBRAHIM SEKSYEN 14</t>
  </si>
  <si>
    <t>SH JALAN SULTAN IBRAHIM SEKSYEN 14</t>
  </si>
  <si>
    <t>MY DO-NTI 12723978 2019 12 31.xls</t>
  </si>
  <si>
    <t>https://eu001-sp.shell.com/:x:/r/sites/AAFAA5732/02.%20Network%20Development/01.%20Multi%20Year%20Plan%20(MYP)/PIR%202021/NTIS%20(CO%20%26%20DO)/DO_NTI%20JLN%20LING%20KAI%20CHENG_Retail%20DOVAMO%202018%20(v3.1.3)%20-%20Han%20review%20-With%20BDF.xlsb?d=wcf159bb93b804bedba2200d1913ff8d0&amp;csf=1&amp;web=1&amp;e=gB38ew</t>
  </si>
  <si>
    <t>NTI DO LING KAI CHENG</t>
  </si>
  <si>
    <t>ID DO-NTI 12720177 2021 2 8.xls</t>
  </si>
  <si>
    <t>https://eu001-sp.shell.com/:x:/r/sites/AAFAA1648/Network%20Planning/INVESTMENT%20PROPOSAL%20(IP)/DO%20IP/2019%20DO%20IP%20SYEH%20QURO%20KARAWANG%20TIMUR/DOVAMO18_DO%20NTI%20SHELL%20Syekh%20Kuro%20KRWG.xlsb?d=w2d6bec707ef34d479e7f4fde01d7e74c&amp;csf=1&amp;web=1&amp;e=9Qefj0</t>
  </si>
  <si>
    <t>Karawang</t>
  </si>
  <si>
    <t>SHELL SYEH QURO-1 KWG DO</t>
  </si>
  <si>
    <t>MY DO-NTI 12720074 2019 12 31.xls</t>
  </si>
  <si>
    <t>https://eu001-sp.shell.com/:x:/r/sites/AAFAA5732/02.%20Network%20Development/01.%20Multi%20Year%20Plan%20(MYP)/PIR%202021/NTIS%20(CO%20%26%20DO)/Retail%20DOVAMO%202018%20(v3.1.3)%20-%20MY%20CO%20Landbank%20Taman%20Seri%20Muda%201%2021062019%20RC%20(Han%20review%20v2).xlsb?d=w3825a91708284535a997cac5dd4d3f3e&amp;csf=1&amp;web=1&amp;e=1eenO9</t>
  </si>
  <si>
    <t>NTI DO TELUPID</t>
  </si>
  <si>
    <t>MY DO-NTI 12715142 2020 2 29.xls</t>
  </si>
  <si>
    <t>https://eu001-sp.shell.com/:x:/r/sites/AAFAA5732/02.%20Network%20Development/01.%20Multi%20Year%20Plan%20(MYP)/PIR%202021/NTIS%20(CO%20%26%20DO)/Retail%20DOVAMO%202018%20(v3.1.3)%20-%20MY%20-%20NTS%20Sekinchan%20(Han%20review).xlsb?d=wa27551b81dbe44398aaea25f29523624&amp;csf=1&amp;web=1&amp;e=ofvSjo</t>
  </si>
  <si>
    <t>NTI DO SH SEKINCHAN</t>
  </si>
  <si>
    <t>SH SEKINCHAN</t>
  </si>
  <si>
    <t>Part of tail sites which performance will be monitored closely during SnO MILO, NP and SnO will work together to improve performance
Fuel : 
 SHELL 200th SITE FREE FUELS CAMPAIGN, INFINITY LAUNCH x FERRARI COLLECTIBLES, SUNDAY IS V-POWER DAY, DIGITAL PAYMENT SOFTLAUNCH, Bulk sales and reapproach bulk lost
NFR :
Royalty Revamp, OCPD Improvement, Premiumization, New Product Launch, Neighborhood Sales
- Integrated local promotion within all income stream
- BP Optimization</t>
  </si>
  <si>
    <t>ID CO-NTI 12714852 2021 4 7.xls</t>
  </si>
  <si>
    <t>https://eu001-sp.shell.com/:x:/r/sites/AAFAA1648/Network%20Planning/INVESTMENT%20PROPOSAL%20(IP)/4.%20DEPOK/RAYA%20PARUNG-2/Copy%20of%20Copy%20of%2020190617_Retail%20DOVAMO%202019%20(v4.1.3)%20-%20Parung%20Cinangka%20V2%20(002).xlsb?d=weacb610439904720a93be8a9a56d6c64&amp;csf=1&amp;web=1&amp;e=K3J7dq</t>
  </si>
  <si>
    <t>CO NTI SHELL PARUNG-2</t>
  </si>
  <si>
    <t>Network expansion : NTI growth in East Java (accelerate network) due in Q4
Fuel : 
 SHELL 200th SITE FREE FUELS CAMPAIGN, INFINITY LAUNCH x FERRARI COLLECTIBLES, SUNDAY IS V-POWER DAY, DIGITAL PAYMENT SOFTLAUNCH, Bulk sales and reapproach bulk lost
NFR :
Royalty Revamp, OCPD Improvement, Premiumization, New Product Launch, Neighborhood Sales
- Integrated local promotion within all income stream
- BP Optimization</t>
  </si>
  <si>
    <t>ID CO-NTI 12712609 2021 8 27.xls</t>
  </si>
  <si>
    <t>This remandate happened because there 7% cost overrun and some changes on the lease payment,  income scheme and layout changes.</t>
  </si>
  <si>
    <t>https://eu001-sp.shell.com/:x:/r/sites/AAFAA1648/Network%20Planning/INVESTMENT%20PROPOSAL%20(IP)/8.%20SURABAYA/2020%20-%20SHELL%20DUPAK-1%20SBY/REMANDATE%202021/ID%20RetailDOVAMO2020(v5.0.1)-FIN%20-Shell%20Dupak%201.xlsb?d=w12386234d77345f1a9ad4d0fa94c1dd9&amp;csf=1&amp;web=1&amp;e=hiBK4X</t>
  </si>
  <si>
    <t>CO NTI SHELL DUPAK</t>
  </si>
  <si>
    <t>ID DO-NTI 12712588 2021 3 16.xls</t>
  </si>
  <si>
    <t>https://eu001-sp.shell.com/:x:/r/sites/AAFAA1648/Network%20Planning/INVESTMENT%20PROPOSAL%20(IP)/DO%20IP/2019%20IP%20DO%20BUNDLE%20-%20CIKEAS,%20LAPANGAN%20BL,%20SERANG%20BARAT/Revised%20-%2020190617_Retail%20DOVAMO%202019%20(v4.1.3)%20-%20DO%20-%20Serang%20Barat.xlsb?d=w7d4e7a9a2d1248f1bebd2103f3d5bf5c&amp;csf=1&amp;web=1&amp;e=VAlx8j</t>
  </si>
  <si>
    <t xml:space="preserve">SHELL SERANG BARAT – 1 BANTEN DO </t>
  </si>
  <si>
    <t>ID CO-NTI 12711985 2021 8 28.xls</t>
  </si>
  <si>
    <t>https://eu001-sp.shell.com/:x:/r/sites/AAFAA1648/Network%20Planning/INVESTMENT%20PROPOSAL%20(IP)/2.%20TANGERANG/SHELL%20HUSEIN%20SASTRA,%20TGR/3.%20DOVAMO%202019%20Husein%20Sastra%20v3.0.xlsb?d=w1c849d3171cd44fba1c705b1775cf323&amp;csf=1&amp;web=1&amp;e=E0QrhS</t>
  </si>
  <si>
    <t>CO NTI SHELL HUSEIN SASTRANEGARA -1 TGR</t>
  </si>
  <si>
    <t>ID CO-NTI 12691513 2021 11 30.xls</t>
  </si>
  <si>
    <t>This remandate happened because there 26% cost overrun and some changes on the lease payment,  income scheme and layout changes.</t>
  </si>
  <si>
    <t>https://eu001-sp.shell.com/:x:/r/sites/AAFAA1648/Network%20Planning/INVESTMENT%20PROPOSAL%20(IP)/8.%20SURABAYA/2019%20-%20SHELL%20MERR%20RUNGKUT-1%20SBY/2021%20-%20REMANDATE%20SHELL%20MERR%20RUNGKUT-1%20SBY/ID%20RetailDOVAMO2020(v5.0.1)-FIN.v2%20-%20MERR%20Rungkut-1.xlsb?d=w33da9a906cfb48f2a6c4651729f909ba&amp;csf=1&amp;web=1&amp;e=tGdomh</t>
  </si>
  <si>
    <t>CO NTI SHELL MERR RUNGKUT - 1, SURABAYA</t>
  </si>
  <si>
    <t>ID CO-NTI 12691026 2021 10 27.xls</t>
  </si>
  <si>
    <t xml:space="preserve">This remandate happened because there 26% cost overrun to implement of pilot project modular building ( modular format for the shop, lube bay and other supporting facilites). </t>
  </si>
  <si>
    <t>https://eu001-sp.shell.com/:x:/r/sites/AAFAA1648/Network%20Planning/INVESTMENT%20PROPOSAL%20(IP)/2.%20TANGERANG/SHELL%20HASYIM%20ASHARI-1%20TGR/2nd%20proposal%20Shell%20Hasyim%20Ashari-1%20TGR/3.%20ID%20Retail%20DOVAMO2021(v6.3)%20v.1.0%20-(HA%20Pinang)%20-%202nd%20proposal%20-%20price%20gap%20impact%202%20rim.xlsb?d=w535253bcc7d6404691e638df1acd8ef9&amp;csf=1&amp;web=1&amp;e=LPylv6</t>
  </si>
  <si>
    <t xml:space="preserve">CO NTI SHELL HASYIM ASHARI -1, TGR </t>
  </si>
  <si>
    <t>ID CO-NTI 12687394 2021 9 21.xls</t>
  </si>
  <si>
    <t>https://eu001-sp.shell.com/:x:/r/sites/AAFAA1648/Network%20Planning/INVESTMENT%20PROPOSAL%20(IP)/6.%20BOGOR/Gn.%20Putri%20-%20BGR/Retail%20DOVAMO%202019%20(v4.1.3)%20-%2020190613-Gunung%20Putri.xlsb?d=wa64d43dd1c254ec688b05e8059ae4c67&amp;csf=1&amp;web=1&amp;e=msYdA1</t>
  </si>
  <si>
    <t>CO NTI SHELL GUNUNG PUTRI -1, BOGOR</t>
  </si>
  <si>
    <t>DO : Apply monthly DO local promo
New optimized DO DVP scheme
Apply RC to all DO sites to reduce C3 cost
Launch DO lubebay</t>
  </si>
  <si>
    <t>ID DO-NTI 12685595 2020 3 28.xls</t>
  </si>
  <si>
    <t>https://eu001-sp.shell.com/:x:/r/sites/AAFAA1648/Network%20Planning/INVESTMENT%20PROPOSAL%20(IP)/DO%20IP/2019%20IP%20DO%20JOMBANG%20-%20SHELL%20TENDEAN%20AND%20PLOSO/1._DOVAMO18_DO_Tendean%20Jombang.xlsb?d=w85d4a21acfb0493998f09c925479fd2b&amp;csf=1&amp;web=1&amp;e=aIsGdm</t>
  </si>
  <si>
    <t>SHELL TENDEAN JOMBANG-1 DO</t>
  </si>
  <si>
    <t>MY CO-NTI 12684214 2020 12 28.xls</t>
  </si>
  <si>
    <t>https://eu001-sp.shell.com/:x:/r/sites/AAFAA5732/02.%20Network%20Development/16.%20PIR/PIR%202022/NTI%20CO/18.%20Retail%20DOVAMO%202018%20(v3.1.3)%20-%20Skudai%20RR-03062019%20(Han%20review).xlsb?d=w1415f9bf3d364b1090a631106e13bae0&amp;csf=1&amp;web=1&amp;e=PbTQR8</t>
  </si>
  <si>
    <t>NTI CO SH R&amp;R SKUDAI</t>
  </si>
  <si>
    <t>SH R&amp;R SKUDAI</t>
  </si>
  <si>
    <t>ID CO-NTI 12683527 2020 12 31.xls</t>
  </si>
  <si>
    <t>https://eu001-sp.shell.com/:x:/r/sites/AAFAA1648/Network%20Planning/INVESTMENT%20PROPOSAL%20(IP)/4.%20DEPOK/12683527%20Shell%20Sawangan-1%20DPK/Retail%20DOVAMO%202019%20(v4.1.3)%20-%2020190613-Sawangan.xlsb?d=wa03204e701614576a96b309acb816fd3&amp;csf=1&amp;web=1&amp;e=zulETS</t>
  </si>
  <si>
    <t>CO NTI SHELL SAWANGAN, DEPOK</t>
  </si>
  <si>
    <t>ID CO-NTI 12683146 2020 12 12.xls</t>
  </si>
  <si>
    <t>https://eu001-sp.shell.com/:x:/r/sites/AAFAA1648/Network%20Planning/INVESTMENT%20PROPOSAL%20(IP)/3.%20BEKASI%20%26%20KARAWANG/12683146%20Shell%20Noer%20Ali-2/Copy%20of%2020180717_DOVAMO18_Kalimalang_V2.xlsb?d=wb00aba9f3050453baa830f197e466a75&amp;csf=1&amp;web=1&amp;e=VRhlV4</t>
  </si>
  <si>
    <t>CO NTI SHELL NOER ALI-2</t>
  </si>
  <si>
    <t>MY DO-NTI 12674683 2020 12 31.xls</t>
  </si>
  <si>
    <t>https://eu001-sp.shell.com/:x:/r/sites/AAFAA5732/02.%20Network%20Development/16.%20PIR/PIR%202022/NTI%20DO/21.%20Copy%20of%20Retail%20DOVAMO%202018%20(v3.1.3)%20-%20NTI%20DO%20Hentian%20Gua%20Musang%20with%20IT%20and%20FTOA.xlsb?d=we1199f4c8f6e48b3884ebb31c3a08c5c&amp;csf=1&amp;web=1&amp;e=ZEsfAi</t>
  </si>
  <si>
    <t>NTI DO SH GUA MUSANG</t>
  </si>
  <si>
    <t>SH GUA MUSANG</t>
  </si>
  <si>
    <t>ID CO-NTI 12672332 2020 10 13.xls</t>
  </si>
  <si>
    <t>Additional sites to replace Shell Soleh Iskandar-1 and Shell Ciledug as the finance capex is missing</t>
  </si>
  <si>
    <t>https://eu001-sp.shell.com/:x:/r/sites/AAFAA1648/Network%20Planning/INVESTMENT%20PROPOSAL%20(IP)/3.%20BEKASI%20%26%20KARAWANG/12672332%20SHELL%20JATIMEKAR-1%20BKS/Copy%20of%2020180717_DOVAMO18_Jatimekar%203.xlsb?d=w97b84a181d174757856f6972c5fb80c9&amp;csf=1&amp;web=1&amp;e=g8YIcf</t>
  </si>
  <si>
    <t>CO NTI SHELL JATIMEKAR-1 BEKASI</t>
  </si>
  <si>
    <t>ID CO-NTI 12672329 2020 1 13.xls</t>
  </si>
  <si>
    <t>This remandate happened because there 9% cost overrun and some changes on the lease payment,  income scheme and layout changes.</t>
  </si>
  <si>
    <t>https://eu001-sp.shell.com/:x:/r/sites/AAFAA1648/Network%20Planning/INVESTMENT%20PROPOSAL%20(IP)/3.%20BEKASI%20%26%20KARAWANG/SHELL%20KARAWANG%20BARAT-1/Remandate/Copy%20of%2020190617_Retail%20DOVAMO%202019%20(v4.1.3)%20-%20Karawang%20Barat.xlsb?d=wd8497e48a50448cf9bbc12737b6ad98a&amp;csf=1&amp;web=1&amp;e=D4LkjR</t>
  </si>
  <si>
    <t>CO NTI SHELL KARAWANG BARAT-1</t>
  </si>
  <si>
    <t>ID DO-NTI 12669733 2020 8 7.xls</t>
  </si>
  <si>
    <t>https://eu001-sp.shell.com/:x:/r/sites/AAFAA1648/Network%20Planning/INVESTMENT%20PROPOSAL%20(IP)/DO%20IP/2019%20IP%20DO%20SHELL%20KALIJUDAN%20SBY/20180802_DOVAMO18_DO_Kalijudan%20Sby.xlsb?d=w3016b8b6a8124614b22f1b2f87162735&amp;csf=1&amp;web=1&amp;e=2Li1fW</t>
  </si>
  <si>
    <t>SHELL KALIJUDAN SBY DO</t>
  </si>
  <si>
    <t>ID CO-NTI 12669555 2020 11 30.xls</t>
  </si>
  <si>
    <t>https://eu001-sp.shell.com/:x:/r/sites/AAFAA1648/Network%20Planning/INVESTMENT%20PROPOSAL%20(IP)/8.%20SURABAYA/2019%20-%20SHELL%20PEMUDA%20CENTRAL-1%20SBY/04.DOVAMO18_Pemuda%20Central-1%20Sby.xlsb?d=w713e3d5c79624f2da7e0c1348b89d352&amp;csf=1&amp;web=1&amp;e=kSJzWe</t>
  </si>
  <si>
    <t>CO NTI SHELL PEMUDA CENTRAL-1 SURABAYA</t>
  </si>
  <si>
    <t>MY DO-NTI 12666962 2021 12 15.xls</t>
  </si>
  <si>
    <t>https://eu001-sp.shell.com/:x:/r/sites/AAFAA5732/02.%20Network%20Development/16.%20PIR/PIR%202022/NTI%20DO/3.%20Retail%20DOVAMO%202018%20(v3.1.3)%20-%20MY%20Pintasan%20Dengkil%20CBJB%20(Han%20review)%20800k.xlsb?d=w70172a79614f4575a358fd50980a3e74&amp;csf=1&amp;web=1&amp;e=5fvqPj</t>
  </si>
  <si>
    <t>NTI DO SH Pintasan Dengkil NB (Putrajaya Bound)</t>
  </si>
  <si>
    <t>SH Pintasan Dengkil NB (Putrajaya Bound)</t>
  </si>
  <si>
    <t>MY DO-NTI 12658879 2020 12 28.xls</t>
  </si>
  <si>
    <t>https://eu001-sp.shell.com/:x:/r/sites/AAFAA5732/02.%20Network%20Development/16.%20PIR/PIR%202022/NTI%20DO/19.%20Retail%20DOVAMO%202019%20(v4.1.3)-DO%20Trong%20YNH%20Fast%20Track%20OA%20(0.3)%20-%20Han%20review.xlsb?d=w3471609f10614344bf3058b6e838b351&amp;csf=1&amp;web=1&amp;e=iq1drE</t>
  </si>
  <si>
    <t>NTI DO SH TRONG</t>
  </si>
  <si>
    <t>SH TRONG</t>
  </si>
  <si>
    <t>ID CO-NTI 12657453 2021 5 5.xls</t>
  </si>
  <si>
    <t>https://eu001-sp.shell.com/:x:/r/sites/AAFAA1648/Network%20Planning/INVESTMENT%20PROPOSAL%20(IP)/2.%20TANGERANG/SHELL%20BINTARO%20UTOWN/Retail%20DOVAMO%202018%20-%20Bintaro%20Utown%20v.3.0.xlsb?d=wa7cc4e025d2f4848992147bfdd00b98c&amp;csf=1&amp;web=1&amp;e=DmVbCG</t>
  </si>
  <si>
    <t>CO NTI SHELL BINTARO U-TOWN</t>
  </si>
  <si>
    <t>ID CO-NTI 12657452 2020 12 30.xls</t>
  </si>
  <si>
    <t>https://eu001-sp.shell.com/:x:/r/sites/AAFAA1648/Network%20Planning/INVESTMENT%20PROPOSAL%20(IP)/2.%20TANGERANG/SHELL%20BINTARO-2%20TGR/DOVAMO%202018%20-%20Bintaro-2_%20F%20v2.0.xlsb?d=w3da17affd6364b48962c90db23121461&amp;csf=1&amp;web=1&amp;e=1RMqtM</t>
  </si>
  <si>
    <t>CO NTI SHELL BINTARO-2, JOMBANG</t>
  </si>
  <si>
    <t>Capex updated b/w PIR 2021 and PIR 2022</t>
  </si>
  <si>
    <t>MY CO-NTI 12656560 2020 7 10.xls</t>
  </si>
  <si>
    <t>Capex updated</t>
  </si>
  <si>
    <t>https://eu001-sp.shell.com/:x:/r/sites/AAFAA5732/02.%20Network%20Development/01.%20Multi%20Year%20Plan%20(MYP)/PIR%202021/NTIS%20(CO%20%26%20DO)/Retail%20DOVAMO%202018%20(v3.1.3)%20-%20MY%20CO%20Ecoworld%20as%20reviewed%20by%20Han.XLSB?d=we3537dea43b74f668dd56e05b21680b6&amp;csf=1&amp;web=1&amp;e=nvP4Zc</t>
  </si>
  <si>
    <t>NTI CO SH PUNCAK ALAM ECO WORLD</t>
  </si>
  <si>
    <t>SH PUNCAK ALAM ECO WORLD</t>
  </si>
  <si>
    <t>ID CO-NTI 12638472 2021 7 14.xls</t>
  </si>
  <si>
    <t>https://eu001-sp.shell.com/:x:/r/sites/AAFAA1648/Network%20Planning/INVESTMENT%20PROPOSAL%20(IP)/1.%20JAKARTA/SOUTH%20JAKARTA/SHELL%20CO%20PETUKANGAN-1%20SOUTH%20JKT/DOVAMO18%20Petukangan%20JKT%20v2.0.xlsb?d=wdd881c0a70ec44af9534c52fbfab2ccb&amp;csf=1&amp;web=1&amp;e=cUBKHP</t>
  </si>
  <si>
    <t>CO NTI SHELL PETUKANGAN</t>
  </si>
  <si>
    <t>ID CO-NTI 12638468 2020 12 15.xls</t>
  </si>
  <si>
    <t>https://eu001-sp.shell.com/:x:/r/sites/AAFAA1648/Network%20Planning/INVESTMENT%20PROPOSAL%20(IP)/8.%20SURABAYA/2018%20-%20SHELL%20CITRALAND-1%20SBY/20181001_DOVAMO18_Citraland-2.xlsb?d=w5d1ef941a06c4a68b7ca907d6b6339e5&amp;csf=1&amp;web=1&amp;e=zrh0J3</t>
  </si>
  <si>
    <t>CO NTI SHELL CITRALAND SBY</t>
  </si>
  <si>
    <t>ID CO-NTI 12636418 2020 2 5.xls</t>
  </si>
  <si>
    <t>https://eu001-sp.shell.com/:x:/r/sites/AAFAA1648/Network%20Planning/INVESTMENT%20PROPOSAL%20(IP)/6.%20BOGOR/Raya%20Parung%20-%20BGR/20180503_DOVAMO17_Parung_V2.xlsb?d=w425999b382db4951b600d81512f434c7&amp;csf=1&amp;web=1&amp;e=rsno3B</t>
  </si>
  <si>
    <t>SHELL RAYA PARUNG-1 BOGOR</t>
  </si>
  <si>
    <t>ID DO-NTI 12620428 2021 3 8.xls</t>
  </si>
  <si>
    <t>https://eu001-sp.shell.com/:x:/r/sites/AAFAA1648/Network%20Planning/INVESTMENT%20PROPOSAL%20(IP)/DO%20IP/2020%20IP%20DO%20SUVARNA%20SUTERA/ID%20RetailDOVAMO2020(v5.0.1)-FIN%20-%20(IP%20SS)%20v.2.42.xlsb?d=w99891a74e24943b58dc359f576acb7d4&amp;csf=1&amp;web=1&amp;e=Gnn80R</t>
  </si>
  <si>
    <t>SHELL SUVARNA SUTERA1 TGR DO</t>
  </si>
  <si>
    <t>ID CO-NTI 12610672 2020 10 21.xls</t>
  </si>
  <si>
    <t>https://eu001-sp.shell.com/:x:/r/sites/AAFAA1648/Network%20Planning/INVESTMENT%20PROPOSAL%20(IP)/2.%20TANGERANG/SHELL%20GRAHA%20RAYA-1%20TGR/DOVAMO2017_20171016_Graha%20Raya_V4.xlsb?d=w9734ff5cec874ee4bcb8c529fcd55889&amp;csf=1&amp;web=1&amp;e=hzWPDB</t>
  </si>
  <si>
    <t>CO NTI SHELL GRAHA RAYA-1 TANGERANG</t>
  </si>
  <si>
    <t>ID DO-NTI 12598984 2020 9 30.xls</t>
  </si>
  <si>
    <t xml:space="preserve">Increase in Dealer Margin and asset buyout </t>
  </si>
  <si>
    <t>https://eu001-sp.shell.com/:x:/r/sites/AAFAA1648/Network%20Planning/INVESTMENT%20PROPOSAL%20(IP)/DO%20IP/Soewarna/2020%20DO%20Soewarna%20Buyout/Retail%20DOVAMO%202019%20(v4.1.3)%20-%20DO%20-%20Soewarna%20Asset%20Buyout.xlsb?d=w26baa520dac141c184b285224ad49ea6&amp;csf=1&amp;web=1&amp;e=oeGne2</t>
  </si>
  <si>
    <t>SHELL SOEWARNA SOETTA-1 DO</t>
  </si>
  <si>
    <t>ID CO-NTI 12597747 2020 11 11.xls</t>
  </si>
  <si>
    <t>https://eu001-sp.shell.com/:x:/r/sites/AAFAA1648/Network%20Planning/INVESTMENT%20PROPOSAL%20(IP)/1.%20JAKARTA/WEST%20JAKARTA/SHELL%20JEMBATAN%20LIMA-1/DOVAMO17_Jembatan%20Lima%20NTI.xlsb?d=w8cc9da91c347465a89da0050d995c1e8&amp;csf=1&amp;web=1&amp;e=SI9KkS</t>
  </si>
  <si>
    <t>West Jakarta</t>
  </si>
  <si>
    <t>CO NTI SHELL JEMBATAN LIMA-1, JAKARTA</t>
  </si>
  <si>
    <t>ID CO-NTI 12593291 2020 6 19.xls</t>
  </si>
  <si>
    <t>https://eu001-sp.shell.com/:x:/r/sites/AAFAA1648/Network%20Planning/INVESTMENT%20PROPOSAL%20(IP)/2.%20TANGERANG/SHELL%20GADING%20SERPONG-1%20TGR/DOVAMO%20-%2020170712_DOVAMO17_Freehold%20Gading%20Serpong_V4.xlsb?d=wd52fda7e13de44ef857a026f9313f778&amp;csf=1&amp;web=1&amp;e=LE8FHf</t>
  </si>
  <si>
    <t>Shell Gading Serpong-1 TGR</t>
  </si>
  <si>
    <t>MY DO-NTI 12546934 2020 1 30.xls</t>
  </si>
  <si>
    <t>https://eu001-sp.shell.com/sites/AAFAA5732/02.%20Network%20Development/01.%20Multi%20Year%20Plan%20(MYP)/PIR%202021/NTIS%20(CO%20%26%20DO)/Retail%20DOVAMO%202019%20(v4.1.3)%20-%20MY%20DO%20NTI%20Temerloh%202%20Fasttrack%20OA%20(Han%20review)%20with%20IT.xlsb?d=w57822435406a4ae2bfd4743a92b3243d</t>
  </si>
  <si>
    <t>NTI DO SH TEMERLOH 3</t>
  </si>
  <si>
    <t>SH TEMERLOH 3</t>
  </si>
  <si>
    <t>ID CO-NTI 12545126 2020 6 20.xls</t>
  </si>
  <si>
    <t>Additional capex during construction more than 5%</t>
  </si>
  <si>
    <t>https://eu001-sp.shell.com/:x:/r/sites/AAFAA1648/Network%20Planning/INVESTMENT%20PROPOSAL%20(IP)/6.%20BOGOR/Soleh%20Iskandar%20-%20BGR/Remandate%202020/Copy%20of%20Retail%20DOVAMO%202019%20(v4.1.3)%20-%2020200226-Remandate%20Sholeh%20Iskandar%201_V1RIMadsopt.xlsb?d=wa4d5d3959b634d9cbdc9001746f5f19f&amp;csf=1&amp;web=1&amp;e=rOwXaC</t>
  </si>
  <si>
    <t xml:space="preserve">SHELL SOLEH ISKANDAR-1 BGR </t>
  </si>
  <si>
    <t>S&amp;O
NFR</t>
  </si>
  <si>
    <t>Royalty Revamp
New Product Range on Food (inclusive CPG)
Grow Online Selling
Grow Supplier Income
Neighbourhood Packages
Integrated Local Promotion</t>
  </si>
  <si>
    <t>Ok: Manual targets; Targets converted to USD at 2022 Plan Rate</t>
  </si>
  <si>
    <t>ID VA-NFR 12473730 2020 8 1.xls</t>
  </si>
  <si>
    <t>https://eu001-sp.shell.com/:x:/r/sites/AAFAA1648/Network Planning/INVESTMENT PROPOSAL (IP)/VA/VA PKDR/2020 VA SELECT SHOP CIHAMPELAS - BDG/Retail DOVAMO 2019 (v4.1.3) - 20200311-Cihampelas_VA.xlsb?d=wa522d6f0f51d4bab9da8e803ada1153c&amp;csf=1&amp;web=1&amp;e=YCH2eT</t>
  </si>
  <si>
    <t>2019 VA Select Shop Fitting</t>
  </si>
  <si>
    <t>Shop</t>
  </si>
  <si>
    <t>VA NFR</t>
  </si>
  <si>
    <t>Value Add</t>
  </si>
  <si>
    <t>NFR - Shop Format Upgrade</t>
  </si>
  <si>
    <t>VA-NFR</t>
  </si>
  <si>
    <t>Investment</t>
  </si>
  <si>
    <t>VA Gen-5 Select Shop Cihampelas-1</t>
  </si>
  <si>
    <t>ID CO-NTI 12350367 2021 5 31.xls</t>
  </si>
  <si>
    <t>https://eu001-sp.shell.com/:x:/r/sites/AAFAA1648/Network%20Planning/INVESTMENT%20PROPOSAL%20(IP)/9.%20GRESIK/SHELL%20VETERAN-1%20GSK/20180717_DOVAMO18_Veteran.xlsb?d=w7a26af8c2174490fb3f2c712d80b4170&amp;csf=1&amp;web=1&amp;e=Nz6V6t</t>
  </si>
  <si>
    <t>SHELL VETERAN1 GSK</t>
  </si>
  <si>
    <t>OTP date updated from 5 Jan 2020 to 25 Dec 2020</t>
  </si>
  <si>
    <t>MY DO-NTI 12341274 2020 12 25.xls</t>
  </si>
  <si>
    <t>Repeat entry - What OTP date to use?</t>
  </si>
  <si>
    <t>https://eu001-sp.shell.com/sites/AAFAA5732/02.%20Network%20Development/01.%20Multi%20Year%20Plan%20(MYP)/PIR%202021/NTIS%20(CO%20%26%20DO)/Dovamo%20-%20DO%20Lencongan%20Timur.xlsm?d=w8288e763acfb4735b0ff5fc5dd465446</t>
  </si>
  <si>
    <t>NTI DO SH DO LENCONGAN TIMUR</t>
  </si>
  <si>
    <t>SH DO LENCONGAN TIMUR</t>
  </si>
  <si>
    <t>Ok: Manual targets; C4 updated to NFR Only (CR Royalty + ONFR), C3 to CR Royalty</t>
  </si>
  <si>
    <t>MY VA-NFR 12284793 2020 6 13.xls</t>
  </si>
  <si>
    <t>Manual targets</t>
  </si>
  <si>
    <t>Apple Light Touch</t>
  </si>
  <si>
    <t>NTI ALAM IMPIAN</t>
  </si>
  <si>
    <t>MY CO-NTI 12219936 2020 12 30.xls</t>
  </si>
  <si>
    <t>https://eu001-sp.shell.com/:x:/r/sites/AAFAA5732/02.%20Network%20Development/16.%20PIR/PIR%202022/NTI%20CO/16.%20Retail%20DOVAMO%202018%20(v3.1.3)%20-%20MY%20CO%20NTI%20Serendah%2019062019%20(Han%20review).xlsb?d=w3727eb5fa34b472095e2f2ac58e68a71&amp;csf=1&amp;web=1&amp;e=jr52oU</t>
  </si>
  <si>
    <t>NTI CO SH SERENDAH HULU SELANGOR</t>
  </si>
  <si>
    <t>SH SERENDAH HULU SELANGOR</t>
  </si>
  <si>
    <t>Ok: Manual targets</t>
  </si>
  <si>
    <t>MY VA 12170179 2020 11 25.xls</t>
  </si>
  <si>
    <t>Clean &amp; Bright</t>
  </si>
  <si>
    <t>Fuels</t>
  </si>
  <si>
    <t>VA General</t>
  </si>
  <si>
    <t>Other investments</t>
  </si>
  <si>
    <t>VA</t>
  </si>
  <si>
    <t>SH DO KUANTAN - PEKAN</t>
  </si>
  <si>
    <t>Volume &gt;90% of IP Target</t>
  </si>
  <si>
    <t>MY VA 12170179 2020 3 30.xls</t>
  </si>
  <si>
    <t>https://eu001-sp.shell.com/:x:/r/sites/AAFAA5732/02.%20Network%20Development/16.%20PIR/PIR%202022/D2C/Retail%20DOVAMO%202018%20(v3.1.3)%20-%20D2C%20DO%20Kuantan%20Pekan%20-%20RM8mil%20(Han%20review)%20(1).xlsb?d=w7a437e567a874ec2abca2248a5980d95&amp;csf=1&amp;web=1&amp;e=wDNz4a</t>
  </si>
  <si>
    <t>Platform Change - DO to CO</t>
  </si>
  <si>
    <t>D2C</t>
  </si>
  <si>
    <t>SH KUANTAN PEKAN</t>
  </si>
  <si>
    <t>MY VA 12169433 2020 12 24.xls</t>
  </si>
  <si>
    <t>https://eu001-sp.shell.com/:x:/r/sites/AAFAA5732/02.%20Network%20Development/16.%20PIR/PIR%202022/PKDR/MY%20CO%20Retail%20DOVAMO%202020%20(v5.0.1)%20-%20Majestic%20SH%20Gurun%20v2-KAS.xlsb?d=w14aa8c10fbf44be0b63925634942e0f9&amp;csf=1&amp;web=1&amp;e=INKRcy</t>
  </si>
  <si>
    <t>KDR</t>
  </si>
  <si>
    <t>PKDR</t>
  </si>
  <si>
    <t xml:space="preserve">SH GURUN R&amp;R NB </t>
  </si>
  <si>
    <t>ID VA-NFR 12130401 2020 8 13.xls</t>
  </si>
  <si>
    <t>https://eu001-sp.shell.com/:x:/r/sites/AAFAA1648/Network%20Planning/INVESTMENT%20PROPOSAL%20(IP)/VA/VA%20PKDR/2019%20VA%20SELECT%20SHOP%20FITTING/DOVAMO/SHELL%20SOETTA-6%20DOVAMO18_SELECT%20SHOP%20FITTING.xlsb?d=w6bbee410513649baa62dcb8badea2396&amp;csf=1&amp;web=1&amp;e=csQmSU</t>
  </si>
  <si>
    <t>NFR - pKDR Shop</t>
  </si>
  <si>
    <t>VA SHELL GEN-5 SOETTA 6</t>
  </si>
  <si>
    <t>ID CO-NTI 12110347 2021 2 26.xls</t>
  </si>
  <si>
    <t>https://eu001-sp.shell.com/:x:/r/sites/AAFAA1648/Network%20Planning/INVESTMENT%20PROPOSAL%20(IP)/1.%20JAKARTA/CENTRAL%20JAKARTA/SHELL%20SALEMBA-1%20CENTRAL%20JKT/20181001_DOVAMO18_Salemba-1%20-%203%20Pumps%20-%20Bigger%20Shop.xlsb?d=w37266a66db864366b0382339c09967b3&amp;csf=1&amp;web=1&amp;e=oAos2z</t>
  </si>
  <si>
    <t>Central Jakarta</t>
  </si>
  <si>
    <t>CO NTI SHELL SALEMBA-1 CENTRAL JAKARTA</t>
  </si>
  <si>
    <t>MY CO-NTI 12083199 2021 11 29.xls</t>
  </si>
  <si>
    <t>https://eu001-sp.shell.com/:x:/r/sites/AAFAA5732/02.%20Network%20Development/16.%20PIR/PIR%202022/NTI%20CO/1.%20Retail%20DOVAMO%202018%20(v3.1.3)%20-%20MY%20CO%20NTI%20Pekan%20Salak%2009052019%20(Han%20review).xlsb?d=w69bbf9f5733740c09533b709b65c5301&amp;csf=1&amp;web=1&amp;e=cqbt0D</t>
  </si>
  <si>
    <t>NTI CO SH Pekan Salak</t>
  </si>
  <si>
    <t>SH Pekan Salak</t>
  </si>
  <si>
    <t>MY VA-NFR 12040705 2020 6 25.xls</t>
  </si>
  <si>
    <t>SH MOBIL SENTUL</t>
  </si>
  <si>
    <t>MY VA-NFR 11957883 2021 1 11.xls</t>
  </si>
  <si>
    <t>NGSF</t>
  </si>
  <si>
    <t>SH LEBUH AMJ</t>
  </si>
  <si>
    <t>Royalty Revamp
OCPD Improvement
New Product Launch
Neighbourhood Lubes
Premiumization
Integrated Local Promo</t>
  </si>
  <si>
    <t>Ok: Manual targets; Targets converted to USD at 2022 Plan Rate; C4 changed to NFR Only (CR Margin + Lubes C1 + POS + FSA), C1 to Lubes C1, C3 to Lubes C1 + CR Margin, Volumes removed</t>
  </si>
  <si>
    <t>ID VA-NFR 11943518 2020 7 27.xls</t>
  </si>
  <si>
    <t>https://eu001-sp.shell.com/:x:/r/sites/AAFAA1648/Network%20Planning/INVESTMENT%20PROPOSAL%20(IP)/VA/VA%20LUBE%20BAY/2.%202019%20-%20VA%20Lube%20bay%20conversion%2010%20sites/DOVAMO%202019%20VA%20Lube%20bay%20E7%20s.3.xlsb?d=we74d8379394a4d02993565c6a5b42e87&amp;csf=1&amp;web=1&amp;e=Jk0pty</t>
  </si>
  <si>
    <t>2019 VA Lubebay Upgrade</t>
  </si>
  <si>
    <t>Lube Bay</t>
  </si>
  <si>
    <t>NFR - Lube Bay Upgrade/Refurbishment</t>
  </si>
  <si>
    <t>VA LUBE BAY JATIBENING</t>
  </si>
  <si>
    <t>ID CO-NTI 11845217 2020 3 12.xls</t>
  </si>
  <si>
    <t>https://eu001-sp.shell.com/:x:/r/sites/AAFAA1648/Network%20Planning/INVESTMENT%20PROPOSAL%20(IP)/8.%20SURABAYA/2018%20-%20SHELL%20KERTAJAYA-1%20SBY/20181001_DOVAMO18_Kertajaya.xlsb?d=wcdacd6334ff74598925da170e5519d61&amp;csf=1&amp;web=1&amp;e=MeXmQr</t>
  </si>
  <si>
    <t>SHELL KERTAJAYA-1 SBY</t>
  </si>
  <si>
    <t>MY VA 11788272 2020 1 24.xls</t>
  </si>
  <si>
    <t>DASVROOM</t>
  </si>
  <si>
    <t>Differentiated Fuels</t>
  </si>
  <si>
    <t>SH BESRAYA SALAK SOUTH SDN BHD</t>
  </si>
  <si>
    <t>MY VA 11784129 2020 12 31.xls</t>
  </si>
  <si>
    <t>https://eu001-sp.shell.com/:x:/r/sites/AAFAA5732/02.%20Network%20Development/16.%20PIR/PIR%202022/PKDR/Retail%20DOVAMO%202019%20(v4.1.3)%20-%20Majestic%20SH%20Taman%20Botanic%20Klang%20v2-KAS.xlsb?d=w6030bb37dd0f436b90d82069e3d828ed&amp;csf=1&amp;web=1&amp;e=SC0Snu</t>
  </si>
  <si>
    <t>SH SETIA ALAM.</t>
  </si>
  <si>
    <t>Ok: Manual targets; C4 updated to NFR Only (CR Royalty), C3 to CR Royalty</t>
  </si>
  <si>
    <t>MY VA-NFR 11606366 2021 12 11.xls</t>
  </si>
  <si>
    <t>Relay</t>
  </si>
  <si>
    <t>NFR - Category Upgrade</t>
  </si>
  <si>
    <t>PROJECT RELAY</t>
  </si>
  <si>
    <t>SH JALAN BUKIT KEMUNING</t>
  </si>
  <si>
    <t>ID VA-NFR 11547330 2020 6 29.xls</t>
  </si>
  <si>
    <t>https://eu001-sp.shell.com/:x:/r/sites/AAFAA1648/Network%20Planning/INVESTMENT%20PROPOSAL%20(IP)/VA/VA%20PKDR/2019%20VA%20SELECT%20SHOP%20FITTING/DOVAMO/SHELL%20CIKOKOL-2%20DOVAMO18_SELECT%20SHOP%20FITTING.xlsb?d=wd810d80773cd480b8ef864713314dc58&amp;csf=1&amp;web=1&amp;e=RvLJ9Q</t>
  </si>
  <si>
    <t>VA SHELL GEN-5 CIKOKOL 2</t>
  </si>
  <si>
    <t>MY VA-NFR 11539585 2020 1 17.xls</t>
  </si>
  <si>
    <t xml:space="preserve">SH JALAN BESAR MASAI </t>
  </si>
  <si>
    <t xml:space="preserve">Site Business Plan </t>
  </si>
  <si>
    <t>MY VA 11539564 2021 12 25.xls</t>
  </si>
  <si>
    <t>https://eu001-sp.shell.com/:x:/r/sites/AAFAA5732/02.%20Network%20Development/16.%20PIR/PIR%202022/PKDR/Retail%20DOVAMO%202019%20(v4.1.3)%20-%20Majestic%20SH%20Setia%20Alam%20v4-KAS.xlsb?d=w7413b8f774ab426791cc8f50cf137b42&amp;csf=1&amp;web=1&amp;e=Somjgc</t>
  </si>
  <si>
    <t>SH BANDAR BOTANIC KLANG.</t>
  </si>
  <si>
    <t>MY VA 11539534 2019 12 31.xls</t>
  </si>
  <si>
    <t>SH TAMAN PERLING 2</t>
  </si>
  <si>
    <t>MY VA 11377208 2021 12 8.xls</t>
  </si>
  <si>
    <t>https://eu001-sp.shell.com/:x:/r/sites/AAFAA5732/02.%20Network%20Development/16.%20PIR/PIR%202022/Fuels%20Optimization/MY%20CO%20Retail%20DOVAMO%202020%20(v5.0.1)%20-%20Fuels%20Optimization%20SH%20Kota%20Bayu%20Emas%20v1.xlsb?d=we640c2e042be45bcad116f536c507199&amp;csf=1&amp;web=1&amp;e=3JzbJ4</t>
  </si>
  <si>
    <t>Fuel Systems Dispenser Works - Replacement/Upgrade</t>
  </si>
  <si>
    <t>Fuels Optimization</t>
  </si>
  <si>
    <t>SH KOTA BAYUEMAS</t>
  </si>
  <si>
    <t>Ok: Manual targets; C4 updated to NFR Only (ONFR)</t>
  </si>
  <si>
    <t>MY VA-NFR 11316349 2020 5 23.xls</t>
  </si>
  <si>
    <t>Co-locator</t>
  </si>
  <si>
    <t>NFR - Co-locators/Clip-On/Clip-In</t>
  </si>
  <si>
    <t>COLO DT</t>
  </si>
  <si>
    <t>SH JALAN SENTUL</t>
  </si>
  <si>
    <t>Volume meeting IP Target</t>
  </si>
  <si>
    <t>MY VA 11064918 2020 1 20.xls</t>
  </si>
  <si>
    <t>SH GUA MUSANG, R&amp;R</t>
  </si>
  <si>
    <t>MY VA 11063392 2020 6 26.xls</t>
  </si>
  <si>
    <t>SH KUANTAN BYPASS 3</t>
  </si>
  <si>
    <t>MY VA-NFR 11055377 2021 4 24.xls</t>
  </si>
  <si>
    <t>SH PUTERI JAYA SUNGAI PETANI</t>
  </si>
  <si>
    <t>MY VA 10370679 2020 11 26.xls</t>
  </si>
  <si>
    <t>SH TIYA VISTA</t>
  </si>
  <si>
    <t>Site Business Plan + Set Up System</t>
  </si>
  <si>
    <t>MY VA 10367582 2021 11 30.xls</t>
  </si>
  <si>
    <t>https://eu001-sp.shell.com/:x:/r/sites/AAFAA5732/02.%20Network%20Development/16.%20PIR/PIR%202022/D2C/Retail%20DOVAMO%202018%20(v3.1.3)%20-%20MY%20CO%20Oriental%20Valley%20with%20colo%205%20prod%20-%2016%20mil%20(Han%20review%20-%20v2)%20(1).xlsb?d=w76db3824436f4286b19643b7e06cc61a&amp;csf=1&amp;web=1&amp;e=pIvqvA</t>
  </si>
  <si>
    <t>SH JALAN SEMENYIH KAJANG 2</t>
  </si>
  <si>
    <t>Ok: Manual targets; C4 updated to NFR Only (Lubes + RC), C1 to Lubes, C3 to Lubes, Volumes deleted</t>
  </si>
  <si>
    <t>MY VA-NFR 10366963 2020 1 23.xls</t>
  </si>
  <si>
    <t>SAMCE</t>
  </si>
  <si>
    <t>NFR - New Lube Bay</t>
  </si>
  <si>
    <t>SH PERSIARAN KAYANGAN SEK. 7.</t>
  </si>
  <si>
    <t>MY VA-NFR 10366957 2020 9 28.xls</t>
  </si>
  <si>
    <t>SH JALAN BESAR KULAI KM 22</t>
  </si>
  <si>
    <t>MY VA 10366955 2020 2 19.xls</t>
  </si>
  <si>
    <t>SH JALAN TUN RAZAK, KL</t>
  </si>
  <si>
    <t>MY VA-NFR 10364906 2020 6 19.xls</t>
  </si>
  <si>
    <t>SH NUSA DAMAI.</t>
  </si>
  <si>
    <t>MY VA 10364905 2019 12 31.xls</t>
  </si>
  <si>
    <t>SH PERMAS JAYA 3.</t>
  </si>
  <si>
    <t>MY VA-NFR 10364896 2021 11 30.xls</t>
  </si>
  <si>
    <t>SH JALAN KAPAR 3.</t>
  </si>
  <si>
    <t>MY VA 10312066 2021 1 28.xls</t>
  </si>
  <si>
    <t>SH DONGGONGAN BYPASS PENAMPANG</t>
  </si>
  <si>
    <t>MY VA-NFR 10311133 2020 9 18.xls</t>
  </si>
  <si>
    <t>SH BATU BERENDAM MELAKA</t>
  </si>
  <si>
    <t>MY VA 10311132 2019 12 31.xls</t>
  </si>
  <si>
    <t>SH KULAI LAY-BY (NORTHBOUND)</t>
  </si>
  <si>
    <t>MY VA-NFR 10209661 2021 4 10.xls</t>
  </si>
  <si>
    <t>KUS</t>
  </si>
  <si>
    <t>SH JALAN TANJUNG KIDURONG</t>
  </si>
  <si>
    <t>MY VA 10209654 2020 12 11.xls</t>
  </si>
  <si>
    <t>SH JALAN KERETAPI KUCHING</t>
  </si>
  <si>
    <t>MY VA-NFR 10209652 2021 4 26.xls</t>
  </si>
  <si>
    <t>SH JLN TANJUNG BATU 2 BINTULU.</t>
  </si>
  <si>
    <t>Volume &gt;90% IP Target</t>
  </si>
  <si>
    <t>MY VA 10209650 2020 12 28.xls</t>
  </si>
  <si>
    <t>SH JALAN TUN JUGAH KUCHING 1</t>
  </si>
  <si>
    <t>MY VA-NFR 10209650 2021 12 28.xls</t>
  </si>
  <si>
    <t>MY VA-NFR 10209636 2020 11 13.xls</t>
  </si>
  <si>
    <t>SH JALAN MIRI BYPASS</t>
  </si>
  <si>
    <t>MY VA-NFR 10209632 2020 12 14.xls</t>
  </si>
  <si>
    <t>SH JLN TAN SRI DTK ONG KEE HUI</t>
  </si>
  <si>
    <t>MY VA-NFR 10209631 2020 10 17.xls</t>
  </si>
  <si>
    <t>SH JALAN PADUNGAN KUCHING.</t>
  </si>
  <si>
    <t>MY VA-NFR 10209625 2020 10 21.xls</t>
  </si>
  <si>
    <t>SH JALAN TABUAN KUCHING</t>
  </si>
  <si>
    <t>NFR Improvement Plan</t>
  </si>
  <si>
    <t>MY VA-NFR 10209624 2021 4 10.xls</t>
  </si>
  <si>
    <t>SH JALAN BINTULU MIRI KM 4.</t>
  </si>
  <si>
    <t>MY VA 10209623 2021 4 17.xls</t>
  </si>
  <si>
    <t>SH JALAN SULAMAN INNOPRISE</t>
  </si>
  <si>
    <t>MY VA-NFR 10209623 2021 12 10.xls</t>
  </si>
  <si>
    <t>APPLE</t>
  </si>
  <si>
    <t>MY VA 10209619 2021 3 9.xls</t>
  </si>
  <si>
    <t>SH BERUNGGIS</t>
  </si>
  <si>
    <t>MY VA-NFR 10209619 2021 4 17.xls</t>
  </si>
  <si>
    <t>MY VA 10209617 2021 4 15.xls</t>
  </si>
  <si>
    <t>SH JALAN PENAMPANG-TAMBUNAN</t>
  </si>
  <si>
    <t>MY VA-NFR 10209616 2021 5 8.xls</t>
  </si>
  <si>
    <t>SH JALAN SOOK NABAWAN</t>
  </si>
  <si>
    <t>MY VA 10209611 2021 4 14.xls</t>
  </si>
  <si>
    <t>SH JALAN LINTAS KOTA KINABALU.</t>
  </si>
  <si>
    <t>MY VA 10209609 2021 2 11.xls</t>
  </si>
  <si>
    <t>SH JALAN TUNKU ABDUL RAHMAN.</t>
  </si>
  <si>
    <t>MY VA 10209608 2021 2 12.xls</t>
  </si>
  <si>
    <t>SH PUTATAN.</t>
  </si>
  <si>
    <t>MY VA-NFR 10209602 2020 9 21.xls</t>
  </si>
  <si>
    <t>SH SIPITANG</t>
  </si>
  <si>
    <t>MY VA-NFR 10209592 2020 9 21.xls</t>
  </si>
  <si>
    <t>SH TAMAN BINTANG TAWAU</t>
  </si>
  <si>
    <t>MY VA 10209589 2021 3 9.xls</t>
  </si>
  <si>
    <t>SH JALAN PENAMPANG KM 9</t>
  </si>
  <si>
    <t>NFR</t>
  </si>
  <si>
    <t>Set Up Royalty in System</t>
  </si>
  <si>
    <t>MY VA-NFR 10209588 2021 9 29.xls</t>
  </si>
  <si>
    <t>SH JALAN UTARA TAWAU KM 5.6.</t>
  </si>
  <si>
    <t>MY VA 10209587 2021 5 11.xls</t>
  </si>
  <si>
    <t>SH JALAN BUNDUSAN</t>
  </si>
  <si>
    <t>MY VA 10209579 2021 3 29.xls</t>
  </si>
  <si>
    <t>SH JALAN APIN APIN KENINGAU 2</t>
  </si>
  <si>
    <t>MY VA-NFR 10209579 2020 9 29.xls</t>
  </si>
  <si>
    <t>MY VA 10209577 2021 3 14.xls</t>
  </si>
  <si>
    <t>SH JALAN APAS TAWAU KM 4.</t>
  </si>
  <si>
    <t>MY VA-NFR 10209577 2021 9 10.xls</t>
  </si>
  <si>
    <t>MY VA-NFR 10209576 2020 9 4.xls</t>
  </si>
  <si>
    <t>SH JALAN TUN MUSTAPHA KM 2.4.</t>
  </si>
  <si>
    <t>MY VA 10209574 2021 1 28.xls</t>
  </si>
  <si>
    <t>SH INANAM</t>
  </si>
  <si>
    <t>MY VA-NFR 10209571 2020 9 16.xls</t>
  </si>
  <si>
    <t>SH JALAN TG PURUN LABUAN.</t>
  </si>
  <si>
    <t>MY VA-NFR 10209569 2021 4 30.xls</t>
  </si>
  <si>
    <t>SH RANAU.</t>
  </si>
  <si>
    <t>MY VA 10209562 2021 3 5.xls</t>
  </si>
  <si>
    <t>SH JALAN BUBUL SEMPORNA</t>
  </si>
  <si>
    <t>MY VA-NFR 10209562 2020 9 4.xls</t>
  </si>
  <si>
    <t>MY VA-NFR 10209560 2021 10 24.xls</t>
  </si>
  <si>
    <t>SH JALAN DUNLOP TAWAU.</t>
  </si>
  <si>
    <t>MY VA-NFR 10209553 2021 4 30.xls</t>
  </si>
  <si>
    <t>SH JALAN PANTAI KOTA KINABALU</t>
  </si>
  <si>
    <t>MY VA-NFR 10209549 2021 5 9.xls</t>
  </si>
  <si>
    <t>SH JALAN LEILA SANDAKAN.</t>
  </si>
  <si>
    <t>MY VA-NFR 10209041 2020 11 6.xls</t>
  </si>
  <si>
    <t>SH TAMAN MALIM PERMAI BACHANG</t>
  </si>
  <si>
    <t>MY CO-NTI 10209020 2020 10 6.xls</t>
  </si>
  <si>
    <t>NTI CO SH JALAN PARAMESWARA</t>
  </si>
  <si>
    <t>SH JALAN PARAMESWARA</t>
  </si>
  <si>
    <t>MY VA-NFR 10209019 2020 7 28.xls</t>
  </si>
  <si>
    <t>SH JALAN HANG TUAH MELAKA</t>
  </si>
  <si>
    <t>MY VA-NFR 10209018 2020 8 18.xls</t>
  </si>
  <si>
    <t>SH ALOR GAJAH</t>
  </si>
  <si>
    <t>MY VA 10209003 2020 10 4.xls</t>
  </si>
  <si>
    <t>SH JALAN KUALA PILAH BAHAU</t>
  </si>
  <si>
    <t>MY VA-NFR 10208998 2020 6 13.xls</t>
  </si>
  <si>
    <t>SH PAROI SEREMBAN</t>
  </si>
  <si>
    <t>MY VA-NFR 10208993 2021 4 21.xls</t>
  </si>
  <si>
    <t>SH JALAN DATUK BANDAR TUNGGAL</t>
  </si>
  <si>
    <t>MY VA-NFR 10208988 2020 10 5.xls</t>
  </si>
  <si>
    <t>SH RANTAU</t>
  </si>
  <si>
    <t>MY VA 10208979 2021 3 12.xls</t>
  </si>
  <si>
    <t>SH SEMAMBU KUANTAN</t>
  </si>
  <si>
    <t>MY VA 10208979 2020 10 4.xls</t>
  </si>
  <si>
    <t>MY VA-NFR 10208978 2021 12 15.xls</t>
  </si>
  <si>
    <t>SH KUANTAN BYPASS 2</t>
  </si>
  <si>
    <t>MY VA 10208976 2020 10 20.xls</t>
  </si>
  <si>
    <t>SH JLN GAMBANG KUANTAN KM18</t>
  </si>
  <si>
    <t>MY VA-NFR 10208957 2021 12 20.xls</t>
  </si>
  <si>
    <t>SH BANDAR PUSAT JENGKA</t>
  </si>
  <si>
    <t>MY VA 10208957 2020 7 13.xls</t>
  </si>
  <si>
    <t>MY VA-NFR 10208954 2020 9 7.xls</t>
  </si>
  <si>
    <t>SH MACHANG.</t>
  </si>
  <si>
    <t>MY VA 10208949 2019 12 31.xls</t>
  </si>
  <si>
    <t>SH MUADZAM SHAH</t>
  </si>
  <si>
    <t>MY VA-NFR 10208940 2020 12 16.xls</t>
  </si>
  <si>
    <t>SH JALAN KELANTAN KT KM 16.</t>
  </si>
  <si>
    <t>MY VA-NFR 10208938 2020 12 9.xls</t>
  </si>
  <si>
    <t>SH SRI JAYA.</t>
  </si>
  <si>
    <t>MY VA-NFR 10208933 2021 10 27.xls</t>
  </si>
  <si>
    <t>SH BELIMBING.</t>
  </si>
  <si>
    <t>MY VA-NFR 10208930 2021 1 26.xls</t>
  </si>
  <si>
    <t>SH JALAN TEMERLOH MENTAKAB</t>
  </si>
  <si>
    <t>MY VA 10208929 2019 12 31.xls</t>
  </si>
  <si>
    <t>SH MENTAKAB BYPASS</t>
  </si>
  <si>
    <t>MY VA-NFR 10208928 2021 3 21.xls</t>
  </si>
  <si>
    <t>SH JALAN SULTAN MAHMUD KT</t>
  </si>
  <si>
    <t>MY VA-NFR 10208927 2020 9 2.xls</t>
  </si>
  <si>
    <t>SH JLN GAMBANG KUANTAN KM 5</t>
  </si>
  <si>
    <t>MY VA 10208921 2019 12 31.xls</t>
  </si>
  <si>
    <t>SH JALAN HILIRAN KT</t>
  </si>
  <si>
    <t>MY VA-NFR 10208920 2020 8 20.xls</t>
  </si>
  <si>
    <t>SH KUALA LIPIS</t>
  </si>
  <si>
    <t>MY VA 10208918 2021 3 5.xls</t>
  </si>
  <si>
    <t>https://eu001-sp.shell.com/:x:/r/sites/AAFAA5732/02.%20Network%20Development/16.%20PIR/PIR%202022/D2C/Retail%20DOVAMO%202018%20(v3.1.3)%20-%20SH%20Kuala%20Rompin%2023Apr2018%20(1).XLSB?d=w758b05d883224111af69eb1df090fb01&amp;csf=1&amp;web=1&amp;e=B3zuz0</t>
  </si>
  <si>
    <t>SH ROMPIN</t>
  </si>
  <si>
    <t>MY VA 10208914 2019 12 31.xls</t>
  </si>
  <si>
    <t>SH JLN PENGKALAN CHEPA KB</t>
  </si>
  <si>
    <t>MY VA-NFR 10208900 2020 12 17.xls</t>
  </si>
  <si>
    <t>SH CABANG TIGA</t>
  </si>
  <si>
    <t>MY VA 10208900 2019 12 31.xls</t>
  </si>
  <si>
    <t>MY VA 10208900 2020 9 11.xls</t>
  </si>
  <si>
    <t>https://eu001-sp.shell.com/:x:/r/sites/AAFAA5732/02.%20Network%20Development/01.%20Multi%20Year%20Plan%20(MYP)/PIR%202021/VA%20PKDR/Retail%20DOVAMO%202018%20(v3.1.3)%20-%20VA%20PKDR%20-%20SH%20Cabang%20Tiga%20(10208900)%20-%20Han%20review.XLSB?d=w1dadd72192964516b45336aa3632e5f8&amp;csf=1&amp;web=1&amp;e=N61CNY</t>
  </si>
  <si>
    <t>SAMCE Training &amp; Marketing Support</t>
  </si>
  <si>
    <t>MY VA-NFR 10208892 2020 10 22.xls</t>
  </si>
  <si>
    <t>SH JB INNER RING ROAD</t>
  </si>
  <si>
    <t>MY VA 10208890 2019 12 31.xls</t>
  </si>
  <si>
    <t>SH SENAI HIGHWAY</t>
  </si>
  <si>
    <t>MY VA 10208889 2021 4 21.xls</t>
  </si>
  <si>
    <t>SH GIANT JOHOR JAYA</t>
  </si>
  <si>
    <t>MY VA-NFR 10208888 2020 10 7.xls</t>
  </si>
  <si>
    <t>SH PERMAS JAYA 2</t>
  </si>
  <si>
    <t>MY VA 10208882 2019 12 31.xls</t>
  </si>
  <si>
    <t>SH GELANG PATAH</t>
  </si>
  <si>
    <t>MY VA-NFR 10208872 2020 9 2.xls</t>
  </si>
  <si>
    <t>SH SAGIL</t>
  </si>
  <si>
    <t>MY VA-NFR 10208852 2020 9 2.xls</t>
  </si>
  <si>
    <t>SH JLN BESAR BUKIT BATU KULAI</t>
  </si>
  <si>
    <t>MY VA 10208847 2019 12 31.xls</t>
  </si>
  <si>
    <t>SH TAMAN MOLEK JB</t>
  </si>
  <si>
    <t>MY VA 10208842 2019 12 31.xls</t>
  </si>
  <si>
    <t>SH PASIR GUDANG HIGHWAY 3</t>
  </si>
  <si>
    <t>MY VA 10208830 2019 12 31.xls</t>
  </si>
  <si>
    <t>SH JALAN SKUDAI JB KM 12.5</t>
  </si>
  <si>
    <t>MY VA-NFR 10208828 2020 1 15.xls</t>
  </si>
  <si>
    <t>SH JALAN JOHOR PONTIAN</t>
  </si>
  <si>
    <t>MY VA-NFR 10208826 2020 8 17.xls</t>
  </si>
  <si>
    <t>SH JALAN SULTANAH BATU PAHAT</t>
  </si>
  <si>
    <t>MY VA 10208820 2019 12 31.xls</t>
  </si>
  <si>
    <t>SH TAMAN DAYA JB</t>
  </si>
  <si>
    <t>MY VA 10208802 2019 12 31.xls</t>
  </si>
  <si>
    <t>SH JALAN BANDAR PASIR GUDANG</t>
  </si>
  <si>
    <t>MY VA-NFR 10208802 2020 2 26.xls</t>
  </si>
  <si>
    <t>MY VA 10208787 2021 12 20.xls</t>
  </si>
  <si>
    <t>https://eu001-sp.shell.com/:x:/r/sites/AAFAA5732/02.%20Network%20Development/16.%20PIR/PIR%202022/Fuels%20Optimization/MY%20CO%20Retail%20DOVAMO%202020%20(v5.0.1)%20-%20Fuels%20Optimization%20SH%20Jalan%20Bakek%20Pontian%20v1.xlsb?d=w35ce001057364ddd84283dfde74f7098&amp;csf=1&amp;web=1&amp;e=M7j2li</t>
  </si>
  <si>
    <t>SH JALAN BAKEK PONTIAN</t>
  </si>
  <si>
    <t>MY VA 10208782 2019 12 31.xls</t>
  </si>
  <si>
    <t>SH JALAN MAWAI KOTA TINGGI</t>
  </si>
  <si>
    <t>MY VA 10208782 2020 1 7.xls</t>
  </si>
  <si>
    <t>MY VA-NFR 10208781 2020 7 27.xls</t>
  </si>
  <si>
    <t>SH JALAN ABDULLAH SEGAMAT</t>
  </si>
  <si>
    <t>MY VA 10208777 2020 3 13.xls</t>
  </si>
  <si>
    <t>SH NKVE SUBANG TOLL</t>
  </si>
  <si>
    <t>MY VA-NFR 10208763 2020 10 30.xls</t>
  </si>
  <si>
    <t>SH  LDP KELANA JAYA</t>
  </si>
  <si>
    <t>MY VA 10208760 2021 8 10.xls</t>
  </si>
  <si>
    <t>SH SG KAYU ARA.</t>
  </si>
  <si>
    <t>MY VA-NFR 10208756 2021 3 15.xls</t>
  </si>
  <si>
    <t>SH MRR2 GOMBAK ALAF MRR TWO</t>
  </si>
  <si>
    <t>MY VA-NFR 10208737 2020 6 14.xls</t>
  </si>
  <si>
    <t>SH TAMAN SRI MUDA 2.</t>
  </si>
  <si>
    <t>MY VA-NFR 10208734 2020 11 23.xls</t>
  </si>
  <si>
    <t>SH JALAN SHAPADU KELANG</t>
  </si>
  <si>
    <t>MY VA 10208722 2021 1 31.xls</t>
  </si>
  <si>
    <t>https://eu001-sp.shell.com/:x:/r/sites/AAFAA5732/02.%20Network%20Development/16.%20PIR/PIR%202022/PKDR/MY%20CO%20Retail%20DOVAMO%202020%20(v5.0.1)%20-%20Majestic%20SH%20Bandar%20Sri%20Permaisuri%20v2-KAS.xlsb?d=wfee72d40e9fb4ccf84b2ad3013fe397b&amp;csf=1&amp;web=1&amp;e=3TI2AR</t>
  </si>
  <si>
    <t>SH BANDAR SRI PERMAISURI.</t>
  </si>
  <si>
    <t>MY VA 10208721 2021 10 20.xls</t>
  </si>
  <si>
    <t>https://eu001-sp.shell.com/:x:/r/sites/AAFAA5732/02.%20Network%20Development/16.%20PIR/PIR%202022/PKDR/MY%20CO%20Retail%20DOVAMO%202020%20(v5.0.1)%20-%20Majestic%20SH%20Salak%20Tinggi%20v2-KAS.xlsb?d=w02a2242fbff64f798ff15bea157060ab&amp;csf=1&amp;web=1&amp;e=ldozCe</t>
  </si>
  <si>
    <t>SH SALAK TINGGI</t>
  </si>
  <si>
    <t>MY VA-NFR 10208709 2021 12 16.xls</t>
  </si>
  <si>
    <t>SH SHAH ALAM SEKSYEN 27.</t>
  </si>
  <si>
    <t>MY VA-NFR 10208707 2020 7 28.xls</t>
  </si>
  <si>
    <t>SH TAMAN MASTIARA</t>
  </si>
  <si>
    <t>MY VA 10208702 2021 9 13.xls</t>
  </si>
  <si>
    <t>SH TAMAN SETAPAK INDAH KL.</t>
  </si>
  <si>
    <t>MY VA-NFR 10208702 2021 12 1.xls</t>
  </si>
  <si>
    <t>MY VA-NFR 10208701 2021 3 11.xls</t>
  </si>
  <si>
    <t>SH JALAN SUNGAI BULOH KEPONG</t>
  </si>
  <si>
    <t>MY VA 10208698 2020 3 10.xls</t>
  </si>
  <si>
    <t>SH BANDAR KINRARA</t>
  </si>
  <si>
    <t>MY VA-NFR 10208684 2021 4 6.xls</t>
  </si>
  <si>
    <t>SH JALAN SEMENYIH KAJANG</t>
  </si>
  <si>
    <t>MY VA-NFR 10208674 2021 4 13.xls</t>
  </si>
  <si>
    <t>SH SHAH ALAM SEKSYEN 17</t>
  </si>
  <si>
    <t>MY VA-NFR 10208672 2021 11 30.xls</t>
  </si>
  <si>
    <t>SH JALAN AMPANG BATU 4.</t>
  </si>
  <si>
    <t>MY VA-NFR 10208667 2021 12 29.xls</t>
  </si>
  <si>
    <t>SH SERI KEMBANGAN</t>
  </si>
  <si>
    <t>MY VA-NFR 10208662 2020 6 25.xls</t>
  </si>
  <si>
    <t>SH PEKAN NILAI</t>
  </si>
  <si>
    <t>MY VA-NFR 10208660 2020 8 30.xls</t>
  </si>
  <si>
    <t>SH TAMAN MAJU JAYA CHERAS</t>
  </si>
  <si>
    <t>MY VA-NFR 10208647 2020 11 23.xls</t>
  </si>
  <si>
    <t>SH RANTAU PANJANG KELANG</t>
  </si>
  <si>
    <t>Site Meeting Volume Target</t>
  </si>
  <si>
    <t>MY CO-NTI 10208640 2020 7 27.xls</t>
  </si>
  <si>
    <t>NTI CO SH TAMAN SERI MUDA 1</t>
  </si>
  <si>
    <t>SH TAMAN SERI MUDA 1</t>
  </si>
  <si>
    <t>MY VA 10208629 2020 8 7.xls</t>
  </si>
  <si>
    <t>SH JALAN GOMBAK KL</t>
  </si>
  <si>
    <t>MY VA-NFR 10208623 2020 11 13.xls</t>
  </si>
  <si>
    <t>SH USJ 9</t>
  </si>
  <si>
    <t>Review Delivery Post MRT costruction</t>
  </si>
  <si>
    <t>MY VA 10208621 2020 2 14.xls</t>
  </si>
  <si>
    <t>SH PERSIARAN KEWAJIPAN USJ 7</t>
  </si>
  <si>
    <t>MY VA 10208613 2020 12 17.xls</t>
  </si>
  <si>
    <t>SH TAMAN CHI LIUNG</t>
  </si>
  <si>
    <t>MY VA-NFR 10208613 2020 12 30.xls</t>
  </si>
  <si>
    <t>MY VA-NFR 10208592 2021 2 2.xls</t>
  </si>
  <si>
    <t>SH TAMAN UNIVERSITY PJ</t>
  </si>
  <si>
    <t>MY VA-NFR 10208550 2020 12 29.xls</t>
  </si>
  <si>
    <t>SH TEMOH</t>
  </si>
  <si>
    <t>MY VA-NFR 10208543 2021 5 9.xls</t>
  </si>
  <si>
    <t>SH JALAN KUALA KANGSAR IPOH 1</t>
  </si>
  <si>
    <t>MY VA-NFR 10208541 2020 7 23.xls</t>
  </si>
  <si>
    <t>SH JALAN KAYLONG GOPENG</t>
  </si>
  <si>
    <t>MY VA-NFR 10208537 2020 8 3.xls</t>
  </si>
  <si>
    <t>SH BERUAS</t>
  </si>
  <si>
    <t>MY VA 10208528 2021 6 8.xls</t>
  </si>
  <si>
    <t>SH KAMPONG GAJAH</t>
  </si>
  <si>
    <t>MY VA 10208514 2019 12 31.xls</t>
  </si>
  <si>
    <t>SH AYER TAWAR 1</t>
  </si>
  <si>
    <t>MY VA 10208507 2021 1 29.xls</t>
  </si>
  <si>
    <t>SH IPOH GARDEN IPOH</t>
  </si>
  <si>
    <t>MY VA-NFR 10208500 2020 2 24.xls</t>
  </si>
  <si>
    <t>SH JALAN CHANGKAT JONG 1</t>
  </si>
  <si>
    <t>MY VA 10208490 2020 9 30.xls</t>
  </si>
  <si>
    <t>https://eu001-sp.shell.com/:x:/r/sites/AAFAA5732/02.%20Network%20Development/01.%20Multi%20Year%20Plan%20(MYP)/PIR%202021/VA%20PKDR/PKDR%202019%20SH%20Jalan%20Chulan%20Petani%20Retail%20DOVAMO%202018%20(v3.1.3)%20-%20Han%20review.xlsb?d=w6141a4ec4f5148e5b8a8e18fdc70b84f&amp;csf=1&amp;web=1&amp;e=dbHmjI</t>
  </si>
  <si>
    <t>SH JALAN CHULAN PETANI</t>
  </si>
  <si>
    <t>MY VA 10208460 2021 3 21.xls</t>
  </si>
  <si>
    <t>SH JALAN SULTANAH AS.</t>
  </si>
  <si>
    <t>MY VA-NFR 10208460 2021 6 10.xls</t>
  </si>
  <si>
    <t>Co-Locator</t>
  </si>
  <si>
    <t>MY VA 10208435 2019 12 31.xls</t>
  </si>
  <si>
    <t>SH TAMAN RIA SUNGAI PETANI.</t>
  </si>
  <si>
    <t>MY VA-NFR 10208434 2020 11 17.xls</t>
  </si>
  <si>
    <t>SH SIMPANG EMPAT</t>
  </si>
  <si>
    <t>MY VA-NFR 10208431 2020 2 11.xls</t>
  </si>
  <si>
    <t>SH JALAN SULTAN AZLAN SHAH 2.</t>
  </si>
  <si>
    <t>MY VA 10208423 2019 12 31.xls</t>
  </si>
  <si>
    <t>SH TIKAM BATU</t>
  </si>
  <si>
    <t>MY VA-NFR 10208420 2020 6 18.xls</t>
  </si>
  <si>
    <t>SH JALAN TENGAH PERUSAHAAN</t>
  </si>
  <si>
    <t>MY VA 10208417 2020 12 7.xls</t>
  </si>
  <si>
    <t>https://eu001-sp.shell.com/:x:/r/sites/AAFAA5732/02.%20Network%20Development/16.%20PIR/PIR%202022/PKDR/PKDR%202019%20SH%20Jln%20Mayang%20Pasir%20Bayan%20Baru%20v2%20Retail%20DOVAMO%202018%20(v3.1.3)%20-%20Han%20review.xlsb?d=w71250840f7db4b718e6baac135a29263&amp;csf=1&amp;web=1&amp;e=SA9b8D</t>
  </si>
  <si>
    <t>SH JLN MAYANG PASIR BAYAN BARU.</t>
  </si>
  <si>
    <t>MY VA 10208416 2019 12 31.xls</t>
  </si>
  <si>
    <t>SH JLN TENGGIRI SEBERANG JAYA</t>
  </si>
  <si>
    <t>MY VA 10208413 2021 2 19.xls</t>
  </si>
  <si>
    <t>SH JALAN SULTAN AZLAN SHAH.</t>
  </si>
  <si>
    <t>MY VA-NFR 10208413 2020 12 21.xls</t>
  </si>
  <si>
    <t>MY VA 10208401 2021 1 30.xls</t>
  </si>
  <si>
    <t>SH SUNGAI PASIR SUNGAI PETANI</t>
  </si>
  <si>
    <t>MY VA-NFR 10208399 2020 6 9.xls</t>
  </si>
  <si>
    <t>SH BANDAR AYER ITAM 1.</t>
  </si>
  <si>
    <t>MY VA 10208396 2019 12 31.xls</t>
  </si>
  <si>
    <t>SH JALAN LANGGAR AS.</t>
  </si>
  <si>
    <t>MY VA-NFR 10208387 2020 5 30.xls</t>
  </si>
  <si>
    <t>SH JALAN KULIM BM</t>
  </si>
  <si>
    <t>MY VA 10208384 2021 5 29.xls</t>
  </si>
  <si>
    <t>SH JALAN MESJID NEGERI.</t>
  </si>
  <si>
    <t>MY VA-NFR 10208382 2021 3 21.xls</t>
  </si>
  <si>
    <t>SH JALAN HOOI SOO NIBONG TEBAL.</t>
  </si>
  <si>
    <t>MY VA 10208380 2021 12 1.xls</t>
  </si>
  <si>
    <t>https://eu001-sp.shell.com/:x:/r/sites/AAFAA5732/02.%20Network%20Development/16.%20PIR/PIR%202022/PKDR/MY%20CO%20Retail%20DOVAMO%202020%20(v5.0.1)%20-%20Majestic%20SH%20Penang%20Road%20v3-KAS.xlsb?d=w1e5822e3e1c545849c4f596ded405820&amp;csf=1&amp;web=1&amp;e=FTpsop</t>
  </si>
  <si>
    <t>SH PENANG ROAD</t>
  </si>
  <si>
    <t>MY VA 10208375 2020 12 19.xls</t>
  </si>
  <si>
    <t>SH GURUN 1</t>
  </si>
  <si>
    <t>MY VA-NFR 10208372 2021 12 23.xls</t>
  </si>
  <si>
    <t>SH JALAN BARU BUTTERWORTH</t>
  </si>
  <si>
    <t>MY VA 10208150 2020 10 16.xls</t>
  </si>
  <si>
    <t>https://eu001-sp.shell.com/:x:/r/sites/AAFAA5732/02.%20Network%20Development/16.%20PIR/PIR%202022/PKDR/Retail%20DOVAMO%202019%20(v4.1.3)%20-%20Majestic%20SH%20SH%20Seremban%20R%26R%20NSE%20North%20v3-KAS.xlsb?d=wb98b5d9eafc545628b5c043541982009&amp;csf=1&amp;web=1&amp;e=uQNSFQ</t>
  </si>
  <si>
    <t>SH SEREMBAN R&amp;R NSE NORTH</t>
  </si>
  <si>
    <t>MY VA-NFR 10208124 2020 11 30.xls</t>
  </si>
  <si>
    <t>SH FEDERAL HIGHWAY ROUTE 2.</t>
  </si>
  <si>
    <t>MY VA 10208117 2020 12 31.xls</t>
  </si>
  <si>
    <t>SH LDP PUTRA HEIGHTS USJ 25.</t>
  </si>
  <si>
    <t>MY VA-NFR 10208117 2021 1 6.xls</t>
  </si>
  <si>
    <t>MY VA 10208101 2020 7 28.xls</t>
  </si>
  <si>
    <t>SH MAHAJAYA REPLACEMENT L1401</t>
  </si>
  <si>
    <t>MY VA-NFR 10208087 2020 3 5.xls</t>
  </si>
  <si>
    <t>SH JELUTONG EXPRESSWAY.</t>
  </si>
  <si>
    <t>MY VA 10208078 2021 2 22.xls</t>
  </si>
  <si>
    <t>SH AMAN JAYA</t>
  </si>
  <si>
    <t>ID CO-NTI 10054205 2021 11 5.xls</t>
  </si>
  <si>
    <t>This remandate happened because there 23% cost overrun to support site reopening, additional engineering works are required as a detail site survey in order to maintain standard operation at site</t>
  </si>
  <si>
    <t>https://eu001-sp.shell.com/:x:/r/sites/AAFAA1648/Network%20Planning/INVESTMENT%20PROPOSAL%20(IP)/7.%20MEDAN/VA%20Reopening%20SM%20Raja-1%20and%20Setiabudi/REMANDATE%20SISINGAMANGARAJA-1%20and%20SETIABUDI-1/Retail%20DOVAMO%202021%20(v6.4)%2020210622-SM%20Raja-1%20RIM.xlsb?d=waaa4a6e4f5f5458baa5d815d842da371&amp;csf=1&amp;web=1&amp;e=8j90fj</t>
  </si>
  <si>
    <t>North Sumatera</t>
  </si>
  <si>
    <t>CO NTI SHELL SISINGAMANGARAJA -1, MEDAN</t>
  </si>
  <si>
    <t>ID CO-NTI 10054203 2020 6 8.xls</t>
  </si>
  <si>
    <t>This remandate happened because there 6.8% cost overrun and some changes on the lease payment,  income scheme and layout changes.</t>
  </si>
  <si>
    <t>https://eu001-sp.shell.com/:x:/r/sites/AAFAA1648/Network%20Planning/INVESTMENT%20PROPOSAL%20(IP)/1.%20JAKARTA/NORTH%20JAKARTA/NTI%20Shell%20Pluit%20Selatan-2/NTI%20Shell%20Pluit%20Selatan-2%20Remandate%202019/DOVAMO%202019%20Remandate%20Pluit2%20(over%20run).xlsb?d=w06ab92ef03fe4aacb302a433a555ecb2&amp;csf=1&amp;web=1&amp;e=e0UP3e</t>
  </si>
  <si>
    <t>SHELL PLUITSELATAN-2 NORTH JKT</t>
  </si>
  <si>
    <t>ID CO-NTI 10054181 2021 10 31.xls</t>
  </si>
  <si>
    <t>This remandate happened because there 81% cost overrun to support site reopening, additional engineering works are required as a detail site survey in order to maintain standard operation at site</t>
  </si>
  <si>
    <t>https://eu001-sp.shell.com/:x:/r/sites/AAFAA1648/Network%20Planning/INVESTMENT%20PROPOSAL%20(IP)/7.%20MEDAN/VA%20Reopening%20SM%20Raja-1%20and%20Setiabudi/REMANDATE%20SISINGAMANGARAJA-1%20and%20SETIABUDI-1/Retail%20DOVAMO%202021%20(v6.4)%2020210622-Setiabudi%20RIM.xlsb?d=w425d3b5d57eb4a2ea26059271cc922bb&amp;csf=1&amp;web=1&amp;e=2gMl38</t>
  </si>
  <si>
    <t>CO NTI SHELL SETIA BUDI -1, MEDAN</t>
  </si>
  <si>
    <t>ID VA-NFR 10050273 2020 7 1.xls</t>
  </si>
  <si>
    <t>https://eu001-sp.shell.com/:x:/r/sites/AAFAA1648/Network%20Planning/INVESTMENT%20PROPOSAL%20(IP)/VA/VA%20PKDR/2019%20VA%20SELECT%20SHOP%20FITTING/DOVAMO/SHELL%20MTH1-1%20DOVAMO18_SELECT%20SHOP%20FITTING.xlsb?d=w1ed7971d0d8a486d9c61472f65e6fa53&amp;csf=1&amp;web=1&amp;e=m4lAsO</t>
  </si>
  <si>
    <t>VA SHELL GEN-5 MTH1</t>
  </si>
  <si>
    <t>PIR Calendar Year</t>
  </si>
  <si>
    <t>Scope 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</si>
</sst>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\ _₺_-;\-* #,##0.00\ _₺_-;_-* &quot;-&quot;??\ _₺_-;_-@_-"/>
    <numFmt numFmtId="165" formatCode="_-* #,##0\ _₺_-;\-* #,##0\ _₺_-;_-* &quot;-&quot;??\ _₺_-;_-@_-"/>
    <numFmt numFmtId="166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charset val="16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0" fillId="0" borderId="0" xfId="0" applyAlignment="1"/>
    <xf numFmtId="9" fontId="0" fillId="0" borderId="0" xfId="2" applyFont="1" applyAlignment="1"/>
    <xf numFmtId="1" fontId="0" fillId="0" borderId="0" xfId="2" applyNumberFormat="1" applyFont="1" applyAlignment="1"/>
    <xf numFmtId="0" fontId="5" fillId="0" borderId="1" xfId="0" applyFont="1" applyBorder="1" applyAlignment="1">
      <alignment horizontal="center"/>
    </xf>
    <xf numFmtId="166" fontId="6" fillId="3" borderId="1" xfId="2" applyNumberFormat="1" applyFont="1" applyFill="1" applyBorder="1" applyAlignment="1">
      <alignment horizontal="center"/>
    </xf>
    <xf numFmtId="165" fontId="6" fillId="3" borderId="1" xfId="3" applyNumberFormat="1" applyFont="1" applyFill="1" applyBorder="1" applyAlignment="1" applyProtection="1">
      <alignment horizontal="center"/>
    </xf>
    <xf numFmtId="43" fontId="6" fillId="4" borderId="1" xfId="1" applyFont="1" applyFill="1" applyBorder="1" applyAlignment="1">
      <alignment horizontal="center"/>
    </xf>
    <xf numFmtId="165" fontId="6" fillId="4" borderId="1" xfId="3" applyNumberFormat="1" applyFont="1" applyFill="1" applyBorder="1" applyAlignment="1" applyProtection="1">
      <alignment horizontal="center"/>
    </xf>
    <xf numFmtId="165" fontId="6" fillId="5" borderId="1" xfId="1" applyNumberFormat="1" applyFont="1" applyFill="1" applyBorder="1" applyAlignment="1">
      <alignment horizontal="center"/>
    </xf>
    <xf numFmtId="9" fontId="6" fillId="5" borderId="1" xfId="5" applyFont="1" applyFill="1" applyBorder="1" applyAlignment="1" applyProtection="1">
      <alignment horizontal="center"/>
    </xf>
    <xf numFmtId="165" fontId="6" fillId="6" borderId="1" xfId="1" applyNumberFormat="1" applyFont="1" applyFill="1" applyBorder="1" applyAlignment="1">
      <alignment horizontal="center"/>
    </xf>
    <xf numFmtId="9" fontId="6" fillId="6" borderId="1" xfId="5" applyFont="1" applyFill="1" applyBorder="1" applyAlignment="1" applyProtection="1">
      <alignment horizontal="center"/>
    </xf>
    <xf numFmtId="165" fontId="6" fillId="8" borderId="1" xfId="1" applyNumberFormat="1" applyFont="1" applyFill="1" applyBorder="1" applyAlignment="1">
      <alignment horizontal="center"/>
    </xf>
    <xf numFmtId="9" fontId="6" fillId="8" borderId="1" xfId="5" applyFont="1" applyFill="1" applyBorder="1" applyAlignment="1" applyProtection="1">
      <alignment horizontal="center"/>
    </xf>
    <xf numFmtId="165" fontId="6" fillId="0" borderId="1" xfId="1" applyNumberFormat="1" applyFont="1" applyBorder="1" applyAlignment="1">
      <alignment horizontal="center"/>
    </xf>
    <xf numFmtId="9" fontId="6" fillId="0" borderId="1" xfId="5" applyFont="1" applyFill="1" applyBorder="1" applyAlignment="1" applyProtection="1">
      <alignment horizontal="center"/>
    </xf>
    <xf numFmtId="9" fontId="6" fillId="16" borderId="1" xfId="5" applyFont="1" applyFill="1" applyBorder="1" applyAlignment="1" applyProtection="1">
      <alignment horizontal="center"/>
    </xf>
    <xf numFmtId="0" fontId="6" fillId="2" borderId="1" xfId="0" applyFont="1" applyFill="1" applyBorder="1" applyAlignment="1">
      <alignment horizontal="center"/>
    </xf>
    <xf numFmtId="9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2" fontId="0" fillId="0" borderId="0" xfId="0" applyNumberFormat="1" applyAlignment="1"/>
    <xf numFmtId="0" fontId="3" fillId="10" borderId="2" xfId="0" applyFont="1" applyFill="1" applyBorder="1" applyAlignment="1" applyProtection="1">
      <alignment horizontal="center" vertical="center"/>
      <protection locked="0"/>
    </xf>
    <xf numFmtId="0" fontId="3" fillId="11" borderId="2" xfId="4" applyFont="1" applyFill="1" applyBorder="1" applyAlignment="1" applyProtection="1">
      <alignment horizontal="center" vertical="center"/>
      <protection locked="0"/>
    </xf>
    <xf numFmtId="0" fontId="3" fillId="11" borderId="2" xfId="0" applyFont="1" applyFill="1" applyBorder="1" applyAlignment="1" applyProtection="1">
      <alignment horizontal="center" vertical="center"/>
      <protection locked="0"/>
    </xf>
    <xf numFmtId="0" fontId="3" fillId="6" borderId="2" xfId="0" applyFont="1" applyFill="1" applyBorder="1" applyAlignment="1" applyProtection="1">
      <alignment horizontal="center" vertical="center"/>
      <protection locked="0"/>
    </xf>
    <xf numFmtId="0" fontId="3" fillId="12" borderId="2" xfId="0" applyFont="1" applyFill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 applyProtection="1">
      <alignment horizontal="center" vertical="center"/>
      <protection locked="0"/>
    </xf>
    <xf numFmtId="0" fontId="3" fillId="5" borderId="2" xfId="0" applyFont="1" applyFill="1" applyBorder="1" applyAlignment="1" applyProtection="1">
      <alignment horizontal="center" vertical="center"/>
      <protection locked="0"/>
    </xf>
    <xf numFmtId="0" fontId="3" fillId="13" borderId="2" xfId="0" applyFont="1" applyFill="1" applyBorder="1" applyAlignment="1" applyProtection="1">
      <alignment horizontal="center" vertical="center"/>
      <protection locked="0"/>
    </xf>
    <xf numFmtId="0" fontId="3" fillId="14" borderId="2" xfId="0" applyFont="1" applyFill="1" applyBorder="1" applyAlignment="1" applyProtection="1">
      <alignment horizontal="center" vertical="center"/>
      <protection locked="0"/>
    </xf>
    <xf numFmtId="14" fontId="3" fillId="4" borderId="2" xfId="0" applyNumberFormat="1" applyFont="1" applyFill="1" applyBorder="1" applyAlignment="1" applyProtection="1">
      <alignment horizontal="center" vertical="center"/>
      <protection locked="0"/>
    </xf>
    <xf numFmtId="14" fontId="3" fillId="15" borderId="2" xfId="0" applyNumberFormat="1" applyFont="1" applyFill="1" applyBorder="1" applyAlignment="1" applyProtection="1">
      <alignment horizontal="center" vertical="center"/>
      <protection locked="0"/>
    </xf>
    <xf numFmtId="165" fontId="3" fillId="15" borderId="2" xfId="1" applyNumberFormat="1" applyFont="1" applyFill="1" applyBorder="1" applyAlignment="1" applyProtection="1">
      <alignment horizontal="center" vertical="center"/>
      <protection locked="0"/>
    </xf>
    <xf numFmtId="0" fontId="3" fillId="16" borderId="2" xfId="0" applyFont="1" applyFill="1" applyBorder="1" applyAlignment="1" applyProtection="1">
      <alignment horizontal="center" vertical="center"/>
      <protection locked="0"/>
    </xf>
    <xf numFmtId="0" fontId="3" fillId="9" borderId="2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 applyProtection="1">
      <alignment horizontal="center" vertical="center"/>
      <protection locked="0"/>
    </xf>
    <xf numFmtId="164" fontId="2" fillId="3" borderId="1" xfId="3" applyFont="1" applyFill="1" applyBorder="1" applyAlignment="1" applyProtection="1">
      <alignment horizontal="center" vertical="center"/>
      <protection locked="0"/>
    </xf>
    <xf numFmtId="165" fontId="2" fillId="3" borderId="1" xfId="3" applyNumberFormat="1" applyFont="1" applyFill="1" applyBorder="1" applyAlignment="1" applyProtection="1">
      <alignment horizontal="center" vertical="center"/>
      <protection locked="0"/>
    </xf>
    <xf numFmtId="164" fontId="2" fillId="4" borderId="1" xfId="3" applyFont="1" applyFill="1" applyBorder="1" applyAlignment="1" applyProtection="1">
      <alignment horizontal="center" vertical="center"/>
      <protection locked="0"/>
    </xf>
    <xf numFmtId="165" fontId="2" fillId="4" borderId="1" xfId="3" applyNumberFormat="1" applyFont="1" applyFill="1" applyBorder="1" applyAlignment="1" applyProtection="1">
      <alignment horizontal="center" vertical="center"/>
      <protection locked="0"/>
    </xf>
    <xf numFmtId="165" fontId="2" fillId="5" borderId="1" xfId="3" applyNumberFormat="1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 vertical="center"/>
      <protection locked="0"/>
    </xf>
    <xf numFmtId="165" fontId="2" fillId="6" borderId="1" xfId="3" applyNumberFormat="1" applyFont="1" applyFill="1" applyBorder="1" applyAlignment="1" applyProtection="1">
      <alignment horizontal="center" vertical="center"/>
      <protection locked="0"/>
    </xf>
    <xf numFmtId="0" fontId="2" fillId="6" borderId="1" xfId="0" applyFont="1" applyFill="1" applyBorder="1" applyAlignment="1" applyProtection="1">
      <alignment horizontal="center" vertical="center"/>
      <protection locked="0"/>
    </xf>
    <xf numFmtId="0" fontId="2" fillId="7" borderId="1" xfId="0" applyFont="1" applyFill="1" applyBorder="1" applyAlignment="1" applyProtection="1">
      <alignment horizontal="center" vertical="center"/>
      <protection locked="0"/>
    </xf>
    <xf numFmtId="165" fontId="2" fillId="8" borderId="1" xfId="3" applyNumberFormat="1" applyFont="1" applyFill="1" applyBorder="1" applyAlignment="1" applyProtection="1">
      <alignment horizontal="center" vertical="center"/>
      <protection locked="0"/>
    </xf>
    <xf numFmtId="0" fontId="2" fillId="8" borderId="1" xfId="0" applyFont="1" applyFill="1" applyBorder="1" applyAlignment="1" applyProtection="1">
      <alignment horizontal="center" vertical="center"/>
      <protection locked="0"/>
    </xf>
    <xf numFmtId="165" fontId="2" fillId="16" borderId="1" xfId="3" applyNumberFormat="1" applyFont="1" applyFill="1" applyBorder="1" applyAlignment="1" applyProtection="1">
      <alignment horizontal="center" vertical="center"/>
      <protection locked="0"/>
    </xf>
    <xf numFmtId="0" fontId="2" fillId="16" borderId="1" xfId="0" applyFont="1" applyFill="1" applyBorder="1" applyAlignment="1" applyProtection="1">
      <alignment horizontal="center" vertical="center"/>
      <protection locked="0"/>
    </xf>
    <xf numFmtId="165" fontId="2" fillId="0" borderId="1" xfId="3" applyNumberFormat="1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165" fontId="2" fillId="0" borderId="1" xfId="1" applyNumberFormat="1" applyFont="1" applyFill="1" applyBorder="1" applyAlignment="1" applyProtection="1">
      <alignment horizontal="center" vertical="center"/>
      <protection locked="0"/>
    </xf>
    <xf numFmtId="165" fontId="2" fillId="16" borderId="1" xfId="1" applyNumberFormat="1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9" borderId="1" xfId="0" applyFont="1" applyFill="1" applyBorder="1" applyAlignment="1" applyProtection="1">
      <alignment horizontal="center" vertical="center"/>
      <protection locked="0"/>
    </xf>
    <xf numFmtId="14" fontId="2" fillId="9" borderId="1" xfId="0" applyNumberFormat="1" applyFont="1" applyFill="1" applyBorder="1" applyAlignment="1" applyProtection="1">
      <alignment horizontal="center" vertical="center"/>
      <protection locked="0"/>
    </xf>
    <xf numFmtId="9" fontId="2" fillId="3" borderId="1" xfId="2" applyFont="1" applyFill="1" applyBorder="1" applyAlignment="1" applyProtection="1">
      <alignment horizontal="center" vertical="center"/>
      <protection locked="0"/>
    </xf>
    <xf numFmtId="1" fontId="2" fillId="3" borderId="1" xfId="2" applyNumberFormat="1" applyFont="1" applyFill="1" applyBorder="1" applyAlignment="1" applyProtection="1">
      <alignment horizontal="center" vertical="center"/>
      <protection locked="0"/>
    </xf>
    <xf numFmtId="2" fontId="2" fillId="4" borderId="1" xfId="3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wrapText="1"/>
    </xf>
    <xf numFmtId="0" fontId="3" fillId="17" borderId="2" xfId="0" applyFon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/>
    <xf numFmtId="0" fontId="6" fillId="0" borderId="1" xfId="0" applyFont="1" applyBorder="1"/>
    <xf numFmtId="14" fontId="6" fillId="0" borderId="1" xfId="0" applyNumberFormat="1" applyFont="1" applyBorder="1"/>
    <xf numFmtId="165" fontId="6" fillId="18" borderId="1" xfId="1" applyNumberFormat="1" applyFont="1" applyFill="1" applyBorder="1" applyAlignment="1">
      <alignment horizontal="center"/>
    </xf>
    <xf numFmtId="9" fontId="6" fillId="2" borderId="1" xfId="5" applyFont="1" applyFill="1" applyBorder="1" applyAlignment="1" applyProtection="1">
      <alignment horizontal="center"/>
    </xf>
    <xf numFmtId="165" fontId="6" fillId="5" borderId="1" xfId="5" applyNumberFormat="1" applyFont="1" applyFill="1" applyBorder="1" applyAlignment="1" applyProtection="1">
      <alignment horizontal="center"/>
    </xf>
    <xf numFmtId="0" fontId="7" fillId="4" borderId="1" xfId="0" applyFont="1" applyFill="1" applyBorder="1" applyAlignment="1">
      <alignment horizontal="center"/>
    </xf>
    <xf numFmtId="166" fontId="7" fillId="3" borderId="1" xfId="2" applyNumberFormat="1" applyFont="1" applyFill="1" applyBorder="1" applyAlignment="1">
      <alignment horizontal="center"/>
    </xf>
    <xf numFmtId="165" fontId="6" fillId="0" borderId="1" xfId="0" applyNumberFormat="1" applyFont="1" applyBorder="1"/>
    <xf numFmtId="165" fontId="6" fillId="0" borderId="1" xfId="1" applyNumberFormat="1" applyFont="1" applyBorder="1"/>
    <xf numFmtId="165" fontId="6" fillId="19" borderId="1" xfId="1" applyNumberFormat="1" applyFont="1" applyFill="1" applyBorder="1" applyAlignment="1">
      <alignment horizontal="center"/>
    </xf>
  </cellXfs>
  <cellStyles count="6">
    <cellStyle name="Comma" xfId="1" builtinId="3"/>
    <cellStyle name="Comma 2" xfId="3" xr:uid="{28875815-AC24-48F5-BB2C-36A55917AF62}"/>
    <cellStyle name="Normal" xfId="0" builtinId="0"/>
    <cellStyle name="Normal_Masterdata_22 06 2010" xfId="4" xr:uid="{F1BAF49B-AEF6-4AAD-B3F8-53EFF251C02C}"/>
    <cellStyle name="Percent" xfId="2" builtinId="5"/>
    <cellStyle name="Percent 2" xfId="5" xr:uid="{2D60B169-1DCB-4843-A225-DA57EBC37604}"/>
  </cellStyles>
  <dxfs count="14">
    <dxf>
      <fill>
        <patternFill>
          <bgColor theme="9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b/>
        <i val="0"/>
        <color rgb="FFFFC000"/>
      </font>
      <fill>
        <patternFill>
          <bgColor rgb="FFC00000"/>
        </patternFill>
      </fill>
    </dxf>
    <dxf>
      <font>
        <b/>
        <i val="0"/>
        <color rgb="FFFFC000"/>
      </font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.yadavvelavali/Desktop/Project%20Details/PIR%20Project/Documents/PIR%20Template/Template%208%20-%20PIR%202021%20Master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1"/>
      <sheetName val="F2"/>
      <sheetName val="F3"/>
      <sheetName val="F4"/>
      <sheetName val="F5"/>
      <sheetName val="F6"/>
      <sheetName val="F7"/>
      <sheetName val="F8"/>
      <sheetName val="F9"/>
      <sheetName val="S7&amp;30"/>
      <sheetName val="S9"/>
      <sheetName val="S10"/>
      <sheetName val="S11"/>
      <sheetName val="S12"/>
      <sheetName val="S15"/>
      <sheetName val="S17.1"/>
      <sheetName val="S17.2"/>
      <sheetName val="S17.3"/>
      <sheetName val="S18.4"/>
      <sheetName val="S18.1"/>
      <sheetName val="S18.2"/>
      <sheetName val="S19.1"/>
      <sheetName val="S19.2"/>
      <sheetName val="S19.3"/>
      <sheetName val="S19.4"/>
      <sheetName val="S20"/>
      <sheetName val="S21.1"/>
      <sheetName val="S21.2"/>
      <sheetName val="S21.3"/>
      <sheetName val="S21.4"/>
      <sheetName val="S22.1"/>
      <sheetName val="S22.2"/>
      <sheetName val="S22.3"/>
      <sheetName val="S25.1"/>
      <sheetName val="S25.2"/>
      <sheetName val="S25.3"/>
      <sheetName val="S33.1"/>
      <sheetName val="S33.2"/>
      <sheetName val="S35"/>
      <sheetName val="S36-37"/>
      <sheetName val="S41"/>
      <sheetName val="PIVOT PLAY"/>
      <sheetName val="Master USD"/>
      <sheetName val="Master LC"/>
      <sheetName val="Coverage"/>
      <sheetName val="PVT Coverage"/>
      <sheetName val="BI1"/>
      <sheetName val="BI2"/>
      <sheetName val="BI2.1"/>
      <sheetName val="BI3"/>
      <sheetName val="BI3.1"/>
      <sheetName val="BI3.2"/>
      <sheetName val="YoY Coverage"/>
      <sheetName val="Capex by cat."/>
      <sheetName val="PVT inc. DVMs"/>
      <sheetName val="FX"/>
      <sheetName val="Picklists value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2">
          <cell r="B2" t="str">
            <v>Acquisitions</v>
          </cell>
          <cell r="E2" t="str">
            <v>CRT</v>
          </cell>
        </row>
        <row r="3">
          <cell r="B3" t="str">
            <v>Investment</v>
          </cell>
          <cell r="E3" t="str">
            <v>B2C</v>
          </cell>
        </row>
        <row r="4">
          <cell r="E4" t="str">
            <v>Mixed</v>
          </cell>
        </row>
      </sheetData>
      <sheetData sheetId="5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5C115-B9DE-4185-8D05-DA7D2F0D2139}">
  <dimension ref="A1:EA257"/>
  <sheetViews>
    <sheetView tabSelected="1" zoomScale="80" zoomScaleNormal="80" workbookViewId="0">
      <selection activeCell="B1" sqref="B1"/>
    </sheetView>
  </sheetViews>
  <sheetFormatPr defaultColWidth="8.7265625" defaultRowHeight="14.5" x14ac:dyDescent="0.35"/>
  <cols>
    <col min="1" max="1" width="15.90625" style="1" bestFit="1" customWidth="1"/>
    <col min="2" max="2" width="34.1796875" style="1" bestFit="1" customWidth="1"/>
    <col min="3" max="4" width="12.6328125" style="1" bestFit="1" customWidth="1"/>
    <col min="5" max="5" width="13.6328125" style="1" bestFit="1" customWidth="1"/>
    <col min="6" max="6" width="19.26953125" style="1" bestFit="1" customWidth="1"/>
    <col min="7" max="7" width="26.81640625" style="1" bestFit="1" customWidth="1"/>
    <col min="8" max="8" width="12.1796875" style="1" bestFit="1" customWidth="1"/>
    <col min="9" max="9" width="39.08984375" style="1" bestFit="1" customWidth="1"/>
    <col min="10" max="10" width="22.54296875" style="1" bestFit="1" customWidth="1"/>
    <col min="11" max="11" width="95.54296875" style="1" bestFit="1" customWidth="1"/>
    <col min="12" max="12" width="25.54296875" style="1" bestFit="1" customWidth="1"/>
    <col min="13" max="13" width="20.1796875" style="1" bestFit="1" customWidth="1"/>
    <col min="14" max="14" width="37.6328125" style="1" bestFit="1" customWidth="1"/>
    <col min="15" max="15" width="17.26953125" style="1" bestFit="1" customWidth="1"/>
    <col min="16" max="16" width="19.26953125" style="1" bestFit="1" customWidth="1"/>
    <col min="17" max="17" width="19.54296875" style="1" bestFit="1" customWidth="1"/>
    <col min="18" max="18" width="29" style="1" bestFit="1" customWidth="1"/>
    <col min="19" max="19" width="32.7265625" style="1" bestFit="1" customWidth="1"/>
    <col min="20" max="20" width="15.6328125" style="1" bestFit="1" customWidth="1"/>
    <col min="21" max="21" width="21.26953125" style="1" bestFit="1" customWidth="1"/>
    <col min="22" max="22" width="32.6328125" style="1" bestFit="1" customWidth="1"/>
    <col min="23" max="23" width="29.54296875" style="1" bestFit="1" customWidth="1"/>
    <col min="24" max="24" width="32.1796875" style="1" bestFit="1" customWidth="1"/>
    <col min="25" max="25" width="255.6328125" style="1" bestFit="1" customWidth="1"/>
    <col min="26" max="26" width="23.81640625" style="1" bestFit="1" customWidth="1"/>
    <col min="27" max="27" width="42.81640625" style="1" bestFit="1" customWidth="1"/>
    <col min="28" max="28" width="133.08984375" style="1" bestFit="1" customWidth="1"/>
    <col min="29" max="29" width="229.7265625" style="1" bestFit="1" customWidth="1"/>
    <col min="30" max="30" width="14.90625" style="1" bestFit="1" customWidth="1"/>
    <col min="31" max="31" width="10.453125" style="1" bestFit="1" customWidth="1"/>
    <col min="32" max="32" width="23.36328125" style="1" bestFit="1" customWidth="1"/>
    <col min="33" max="33" width="25.81640625" style="1" bestFit="1" customWidth="1"/>
    <col min="34" max="34" width="18.54296875" style="1" bestFit="1" customWidth="1"/>
    <col min="35" max="35" width="19.453125" style="1" bestFit="1" customWidth="1"/>
    <col min="36" max="36" width="128.453125" style="1" bestFit="1" customWidth="1"/>
    <col min="37" max="37" width="14.90625" style="1" bestFit="1" customWidth="1"/>
    <col min="38" max="38" width="18.26953125" style="2" bestFit="1" customWidth="1"/>
    <col min="39" max="39" width="18.81640625" style="1" bestFit="1" customWidth="1"/>
    <col min="40" max="40" width="21.81640625" style="3" bestFit="1" customWidth="1"/>
    <col min="41" max="41" width="19.26953125" style="1" bestFit="1" customWidth="1"/>
    <col min="42" max="42" width="18.36328125" style="21" bestFit="1" customWidth="1"/>
    <col min="43" max="43" width="19.08984375" style="1" bestFit="1" customWidth="1"/>
    <col min="44" max="44" width="23.36328125" style="1" bestFit="1" customWidth="1"/>
    <col min="45" max="45" width="19.26953125" style="1" bestFit="1" customWidth="1"/>
    <col min="46" max="46" width="20.81640625" style="1" bestFit="1" customWidth="1"/>
    <col min="47" max="47" width="19.453125" style="1" bestFit="1" customWidth="1"/>
    <col min="48" max="48" width="17.1796875" style="1" bestFit="1" customWidth="1"/>
    <col min="49" max="49" width="17.26953125" style="1" bestFit="1" customWidth="1"/>
    <col min="50" max="50" width="32.453125" style="1" bestFit="1" customWidth="1"/>
    <col min="51" max="51" width="24.6328125" style="1" bestFit="1" customWidth="1"/>
    <col min="52" max="52" width="21.54296875" style="1" bestFit="1" customWidth="1"/>
    <col min="53" max="54" width="24" style="1" bestFit="1" customWidth="1"/>
    <col min="55" max="55" width="21.81640625" style="1" bestFit="1" customWidth="1"/>
    <col min="56" max="57" width="26.453125" style="1" bestFit="1" customWidth="1"/>
    <col min="58" max="58" width="24.453125" style="1" bestFit="1" customWidth="1"/>
    <col min="59" max="59" width="14.7265625" style="1" bestFit="1" customWidth="1"/>
    <col min="60" max="60" width="24.54296875" style="1" bestFit="1" customWidth="1"/>
    <col min="61" max="61" width="23.08984375" style="1" bestFit="1" customWidth="1"/>
    <col min="62" max="62" width="20.90625" style="1" bestFit="1" customWidth="1"/>
    <col min="63" max="63" width="21" style="1" bestFit="1" customWidth="1"/>
    <col min="64" max="64" width="26.81640625" style="1" bestFit="1" customWidth="1"/>
    <col min="65" max="65" width="25.453125" style="1" bestFit="1" customWidth="1"/>
    <col min="66" max="66" width="23.26953125" style="1" bestFit="1" customWidth="1"/>
    <col min="67" max="67" width="23.36328125" style="1" bestFit="1" customWidth="1"/>
    <col min="68" max="68" width="26.54296875" style="1" bestFit="1" customWidth="1"/>
    <col min="69" max="69" width="25.1796875" style="1" bestFit="1" customWidth="1"/>
    <col min="70" max="70" width="22.90625" style="1" bestFit="1" customWidth="1"/>
    <col min="71" max="71" width="23.08984375" style="1" bestFit="1" customWidth="1"/>
    <col min="72" max="72" width="26.90625" style="1" bestFit="1" customWidth="1"/>
    <col min="73" max="73" width="25.54296875" style="1" bestFit="1" customWidth="1"/>
    <col min="74" max="74" width="23.36328125" style="1" bestFit="1" customWidth="1"/>
    <col min="75" max="75" width="23.54296875" style="1" bestFit="1" customWidth="1"/>
    <col min="76" max="76" width="22.36328125" style="1" bestFit="1" customWidth="1"/>
    <col min="77" max="77" width="21" style="1" bestFit="1" customWidth="1"/>
    <col min="78" max="78" width="18.7265625" style="1" bestFit="1" customWidth="1"/>
    <col min="79" max="79" width="18.81640625" style="1" bestFit="1" customWidth="1"/>
    <col min="80" max="80" width="24" style="1" bestFit="1" customWidth="1"/>
    <col min="81" max="81" width="22.453125" style="1" bestFit="1" customWidth="1"/>
    <col min="82" max="82" width="20.36328125" style="1" bestFit="1" customWidth="1"/>
    <col min="83" max="83" width="20.453125" style="1" bestFit="1" customWidth="1"/>
    <col min="84" max="84" width="23.08984375" style="1" bestFit="1" customWidth="1"/>
    <col min="85" max="85" width="21.7265625" style="1" bestFit="1" customWidth="1"/>
    <col min="86" max="86" width="19.54296875" style="1" bestFit="1" customWidth="1"/>
    <col min="87" max="87" width="19.6328125" style="1" bestFit="1" customWidth="1"/>
    <col min="88" max="88" width="24.6328125" style="1" bestFit="1" customWidth="1"/>
    <col min="89" max="89" width="23.26953125" style="1" bestFit="1" customWidth="1"/>
    <col min="90" max="90" width="21" style="1" bestFit="1" customWidth="1"/>
    <col min="91" max="91" width="21.08984375" style="1" bestFit="1" customWidth="1"/>
    <col min="92" max="92" width="25.6328125" style="1" bestFit="1" customWidth="1"/>
    <col min="93" max="93" width="24.26953125" style="1" bestFit="1" customWidth="1"/>
    <col min="94" max="94" width="22" style="1" bestFit="1" customWidth="1"/>
    <col min="95" max="95" width="22.1796875" style="1" bestFit="1" customWidth="1"/>
    <col min="96" max="96" width="25.36328125" style="1" bestFit="1" customWidth="1"/>
    <col min="97" max="97" width="24" style="1" bestFit="1" customWidth="1"/>
    <col min="98" max="98" width="21.7265625" style="1" bestFit="1" customWidth="1"/>
    <col min="99" max="99" width="21.81640625" style="1" bestFit="1" customWidth="1"/>
    <col min="100" max="100" width="26.453125" style="1" bestFit="1" customWidth="1"/>
    <col min="101" max="101" width="25.08984375" style="1" bestFit="1" customWidth="1"/>
    <col min="102" max="102" width="22.81640625" style="1" bestFit="1" customWidth="1"/>
    <col min="103" max="103" width="22.90625" style="1" bestFit="1" customWidth="1"/>
    <col min="104" max="104" width="26.26953125" style="1" bestFit="1" customWidth="1"/>
    <col min="105" max="105" width="24.90625" style="1" bestFit="1" customWidth="1"/>
    <col min="106" max="106" width="22.6328125" style="1" bestFit="1" customWidth="1"/>
    <col min="107" max="107" width="28.7265625" style="1" bestFit="1" customWidth="1"/>
    <col min="108" max="108" width="21.36328125" style="1" bestFit="1" customWidth="1"/>
    <col min="109" max="109" width="20" style="1" bestFit="1" customWidth="1"/>
    <col min="110" max="110" width="17.7265625" style="1" bestFit="1" customWidth="1"/>
    <col min="111" max="111" width="23.81640625" style="1" bestFit="1" customWidth="1"/>
    <col min="112" max="112" width="27.90625" style="1" bestFit="1" customWidth="1"/>
    <col min="113" max="113" width="26.453125" style="1" bestFit="1" customWidth="1"/>
    <col min="114" max="114" width="24.26953125" style="1" bestFit="1" customWidth="1"/>
    <col min="115" max="115" width="30.36328125" style="1" bestFit="1" customWidth="1"/>
    <col min="116" max="116" width="20.81640625" style="1" bestFit="1" customWidth="1"/>
    <col min="117" max="117" width="19.453125" style="1" bestFit="1" customWidth="1"/>
    <col min="118" max="118" width="17.1796875" style="1" bestFit="1" customWidth="1"/>
    <col min="119" max="119" width="23.26953125" style="1" bestFit="1" customWidth="1"/>
    <col min="120" max="120" width="14.90625" style="1" bestFit="1" customWidth="1"/>
    <col min="121" max="121" width="20.81640625" style="1" bestFit="1" customWidth="1"/>
    <col min="122" max="122" width="14.90625" style="1" bestFit="1" customWidth="1"/>
    <col min="123" max="123" width="21.453125" style="1" bestFit="1" customWidth="1"/>
    <col min="124" max="124" width="24.54296875" style="1" bestFit="1" customWidth="1"/>
    <col min="125" max="125" width="19.7265625" style="1" bestFit="1" customWidth="1"/>
    <col min="126" max="126" width="255.6328125" style="1" bestFit="1" customWidth="1"/>
    <col min="127" max="127" width="48.26953125" style="1" bestFit="1" customWidth="1"/>
    <col min="128" max="128" width="25.453125" style="1" bestFit="1" customWidth="1"/>
    <col min="129" max="129" width="20.6328125" style="1" bestFit="1" customWidth="1"/>
    <col min="130" max="130" width="103.7265625" style="1" bestFit="1" customWidth="1"/>
    <col min="131" max="131" width="228.7265625" style="1" bestFit="1" customWidth="1"/>
    <col min="132" max="16384" width="8.7265625" style="1"/>
  </cols>
  <sheetData>
    <row r="1" spans="1:131" customFormat="1" x14ac:dyDescent="0.35">
      <c r="A1" s="62" t="s">
        <v>886</v>
      </c>
      <c r="B1" s="22" t="s">
        <v>887</v>
      </c>
      <c r="C1" s="23" t="s">
        <v>0</v>
      </c>
      <c r="D1" s="23" t="s">
        <v>1</v>
      </c>
      <c r="E1" s="24" t="s">
        <v>2</v>
      </c>
      <c r="F1" s="24" t="s">
        <v>128</v>
      </c>
      <c r="G1" s="25" t="s">
        <v>3</v>
      </c>
      <c r="H1" s="25" t="s">
        <v>4</v>
      </c>
      <c r="I1" s="26" t="s">
        <v>5</v>
      </c>
      <c r="J1" s="26" t="s">
        <v>6</v>
      </c>
      <c r="K1" s="26" t="s">
        <v>7</v>
      </c>
      <c r="L1" s="27" t="s">
        <v>8</v>
      </c>
      <c r="M1" s="27" t="s">
        <v>9</v>
      </c>
      <c r="N1" s="27" t="s">
        <v>10</v>
      </c>
      <c r="O1" s="28" t="s">
        <v>11</v>
      </c>
      <c r="P1" s="28" t="s">
        <v>12</v>
      </c>
      <c r="Q1" s="28" t="s">
        <v>13</v>
      </c>
      <c r="R1" s="29" t="s">
        <v>14</v>
      </c>
      <c r="S1" s="29" t="s">
        <v>15</v>
      </c>
      <c r="T1" s="30" t="s">
        <v>16</v>
      </c>
      <c r="U1" s="31" t="s">
        <v>17</v>
      </c>
      <c r="V1" s="32" t="s">
        <v>18</v>
      </c>
      <c r="W1" s="33" t="s">
        <v>123</v>
      </c>
      <c r="X1" s="33" t="s">
        <v>124</v>
      </c>
      <c r="Y1" s="34" t="s">
        <v>19</v>
      </c>
      <c r="Z1" s="35" t="s">
        <v>20</v>
      </c>
      <c r="AA1" s="35" t="s">
        <v>21</v>
      </c>
      <c r="AB1" s="34" t="s">
        <v>22</v>
      </c>
      <c r="AC1" s="34" t="s">
        <v>23</v>
      </c>
      <c r="AD1" s="36" t="s">
        <v>24</v>
      </c>
      <c r="AE1" s="37" t="s">
        <v>25</v>
      </c>
      <c r="AF1" s="37" t="s">
        <v>26</v>
      </c>
      <c r="AG1" s="37" t="s">
        <v>27</v>
      </c>
      <c r="AH1" s="33" t="s">
        <v>28</v>
      </c>
      <c r="AI1" s="33" t="s">
        <v>29</v>
      </c>
      <c r="AJ1" s="33" t="s">
        <v>30</v>
      </c>
      <c r="AK1" s="36" t="s">
        <v>24</v>
      </c>
      <c r="AL1" s="58" t="s">
        <v>31</v>
      </c>
      <c r="AM1" s="38" t="s">
        <v>32</v>
      </c>
      <c r="AN1" s="59" t="s">
        <v>33</v>
      </c>
      <c r="AO1" s="39" t="s">
        <v>34</v>
      </c>
      <c r="AP1" s="60" t="s">
        <v>35</v>
      </c>
      <c r="AQ1" s="40" t="s">
        <v>36</v>
      </c>
      <c r="AR1" s="41" t="s">
        <v>37</v>
      </c>
      <c r="AS1" s="41" t="s">
        <v>34</v>
      </c>
      <c r="AT1" s="42" t="s">
        <v>38</v>
      </c>
      <c r="AU1" s="42" t="s">
        <v>39</v>
      </c>
      <c r="AV1" s="42" t="s">
        <v>40</v>
      </c>
      <c r="AW1" s="43" t="s">
        <v>41</v>
      </c>
      <c r="AX1" s="43" t="s">
        <v>42</v>
      </c>
      <c r="AY1" s="43" t="s">
        <v>43</v>
      </c>
      <c r="AZ1" s="43" t="s">
        <v>125</v>
      </c>
      <c r="BA1" s="44" t="s">
        <v>119</v>
      </c>
      <c r="BB1" s="44" t="s">
        <v>120</v>
      </c>
      <c r="BC1" s="45" t="s">
        <v>121</v>
      </c>
      <c r="BD1" s="44" t="s">
        <v>116</v>
      </c>
      <c r="BE1" s="44" t="s">
        <v>117</v>
      </c>
      <c r="BF1" s="45" t="s">
        <v>118</v>
      </c>
      <c r="BG1" s="46" t="s">
        <v>44</v>
      </c>
      <c r="BH1" s="47" t="s">
        <v>45</v>
      </c>
      <c r="BI1" s="47" t="s">
        <v>46</v>
      </c>
      <c r="BJ1" s="47" t="s">
        <v>47</v>
      </c>
      <c r="BK1" s="48" t="s">
        <v>48</v>
      </c>
      <c r="BL1" s="49" t="s">
        <v>49</v>
      </c>
      <c r="BM1" s="49" t="s">
        <v>50</v>
      </c>
      <c r="BN1" s="49" t="s">
        <v>51</v>
      </c>
      <c r="BO1" s="50" t="s">
        <v>52</v>
      </c>
      <c r="BP1" s="47" t="s">
        <v>53</v>
      </c>
      <c r="BQ1" s="47" t="s">
        <v>54</v>
      </c>
      <c r="BR1" s="47" t="s">
        <v>55</v>
      </c>
      <c r="BS1" s="48" t="s">
        <v>56</v>
      </c>
      <c r="BT1" s="51" t="s">
        <v>57</v>
      </c>
      <c r="BU1" s="51" t="s">
        <v>58</v>
      </c>
      <c r="BV1" s="51" t="s">
        <v>59</v>
      </c>
      <c r="BW1" s="52" t="s">
        <v>60</v>
      </c>
      <c r="BX1" s="47" t="s">
        <v>61</v>
      </c>
      <c r="BY1" s="47" t="s">
        <v>62</v>
      </c>
      <c r="BZ1" s="47" t="s">
        <v>63</v>
      </c>
      <c r="CA1" s="48" t="s">
        <v>64</v>
      </c>
      <c r="CB1" s="53" t="s">
        <v>65</v>
      </c>
      <c r="CC1" s="53" t="s">
        <v>66</v>
      </c>
      <c r="CD1" s="51" t="s">
        <v>67</v>
      </c>
      <c r="CE1" s="52" t="s">
        <v>68</v>
      </c>
      <c r="CF1" s="47" t="s">
        <v>69</v>
      </c>
      <c r="CG1" s="47" t="s">
        <v>70</v>
      </c>
      <c r="CH1" s="47" t="s">
        <v>71</v>
      </c>
      <c r="CI1" s="48" t="s">
        <v>72</v>
      </c>
      <c r="CJ1" s="54" t="s">
        <v>73</v>
      </c>
      <c r="CK1" s="54" t="s">
        <v>74</v>
      </c>
      <c r="CL1" s="49" t="s">
        <v>75</v>
      </c>
      <c r="CM1" s="50" t="s">
        <v>76</v>
      </c>
      <c r="CN1" s="47" t="s">
        <v>77</v>
      </c>
      <c r="CO1" s="47" t="s">
        <v>78</v>
      </c>
      <c r="CP1" s="47" t="s">
        <v>79</v>
      </c>
      <c r="CQ1" s="48" t="s">
        <v>80</v>
      </c>
      <c r="CR1" s="54" t="s">
        <v>81</v>
      </c>
      <c r="CS1" s="54" t="s">
        <v>82</v>
      </c>
      <c r="CT1" s="49" t="s">
        <v>83</v>
      </c>
      <c r="CU1" s="50" t="s">
        <v>84</v>
      </c>
      <c r="CV1" s="47" t="s">
        <v>85</v>
      </c>
      <c r="CW1" s="47" t="s">
        <v>86</v>
      </c>
      <c r="CX1" s="47" t="s">
        <v>87</v>
      </c>
      <c r="CY1" s="48" t="s">
        <v>88</v>
      </c>
      <c r="CZ1" s="54" t="s">
        <v>89</v>
      </c>
      <c r="DA1" s="54" t="s">
        <v>90</v>
      </c>
      <c r="DB1" s="49" t="s">
        <v>91</v>
      </c>
      <c r="DC1" s="50" t="s">
        <v>92</v>
      </c>
      <c r="DD1" s="47" t="s">
        <v>93</v>
      </c>
      <c r="DE1" s="47" t="s">
        <v>94</v>
      </c>
      <c r="DF1" s="47" t="s">
        <v>95</v>
      </c>
      <c r="DG1" s="48" t="s">
        <v>96</v>
      </c>
      <c r="DH1" s="49" t="s">
        <v>97</v>
      </c>
      <c r="DI1" s="49" t="s">
        <v>98</v>
      </c>
      <c r="DJ1" s="49" t="s">
        <v>99</v>
      </c>
      <c r="DK1" s="50" t="s">
        <v>100</v>
      </c>
      <c r="DL1" s="47" t="s">
        <v>101</v>
      </c>
      <c r="DM1" s="47" t="s">
        <v>102</v>
      </c>
      <c r="DN1" s="47" t="s">
        <v>103</v>
      </c>
      <c r="DO1" s="48" t="s">
        <v>104</v>
      </c>
      <c r="DP1" s="55" t="s">
        <v>105</v>
      </c>
      <c r="DQ1" s="56" t="s">
        <v>106</v>
      </c>
      <c r="DR1" s="55" t="s">
        <v>105</v>
      </c>
      <c r="DS1" s="56" t="s">
        <v>107</v>
      </c>
      <c r="DT1" s="56" t="s">
        <v>108</v>
      </c>
      <c r="DU1" s="56" t="s">
        <v>109</v>
      </c>
      <c r="DV1" s="56" t="s">
        <v>110</v>
      </c>
      <c r="DW1" s="56" t="s">
        <v>111</v>
      </c>
      <c r="DX1" s="56" t="s">
        <v>112</v>
      </c>
      <c r="DY1" s="57" t="s">
        <v>113</v>
      </c>
      <c r="DZ1" s="56" t="s">
        <v>114</v>
      </c>
      <c r="EA1" s="56" t="s">
        <v>115</v>
      </c>
    </row>
    <row r="2" spans="1:131" x14ac:dyDescent="0.35">
      <c r="A2" s="4">
        <v>2022</v>
      </c>
      <c r="B2" s="20" t="s">
        <v>131</v>
      </c>
      <c r="C2" s="20" t="s">
        <v>159</v>
      </c>
      <c r="D2" s="20"/>
      <c r="E2" s="20" t="s">
        <v>129</v>
      </c>
      <c r="F2" s="20" t="s">
        <v>127</v>
      </c>
      <c r="G2" s="20"/>
      <c r="H2" s="20">
        <v>10050273</v>
      </c>
      <c r="I2" s="64" t="s">
        <v>885</v>
      </c>
      <c r="J2" s="64"/>
      <c r="K2" s="64" t="s">
        <v>429</v>
      </c>
      <c r="L2" s="20" t="s">
        <v>430</v>
      </c>
      <c r="M2" s="20" t="s">
        <v>429</v>
      </c>
      <c r="N2" s="64" t="s">
        <v>471</v>
      </c>
      <c r="O2" s="20" t="s">
        <v>427</v>
      </c>
      <c r="P2" s="20" t="s">
        <v>426</v>
      </c>
      <c r="Q2" s="20" t="s">
        <v>425</v>
      </c>
      <c r="R2" s="20" t="s">
        <v>141</v>
      </c>
      <c r="S2" s="20" t="s">
        <v>424</v>
      </c>
      <c r="T2" s="20" t="s">
        <v>150</v>
      </c>
      <c r="U2" s="65">
        <v>44013</v>
      </c>
      <c r="V2" s="64"/>
      <c r="W2" s="72">
        <v>51857</v>
      </c>
      <c r="X2" s="72">
        <v>0</v>
      </c>
      <c r="Y2" s="64" t="s">
        <v>884</v>
      </c>
      <c r="Z2" s="20" t="s">
        <v>141</v>
      </c>
      <c r="AA2" s="64" t="s">
        <v>146</v>
      </c>
      <c r="AB2" s="64"/>
      <c r="AC2" s="64"/>
      <c r="AD2" s="63"/>
      <c r="AE2" s="20">
        <v>2020</v>
      </c>
      <c r="AF2" s="20">
        <v>14600</v>
      </c>
      <c r="AG2" s="64" t="s">
        <v>883</v>
      </c>
      <c r="AH2" s="71"/>
      <c r="AI2" s="20" t="s">
        <v>141</v>
      </c>
      <c r="AJ2" s="64" t="s">
        <v>421</v>
      </c>
      <c r="AK2" s="63"/>
      <c r="AL2" s="5">
        <v>0</v>
      </c>
      <c r="AM2" s="70" t="s">
        <v>144</v>
      </c>
      <c r="AN2" s="6">
        <f>IF(AM2="YES",0,AL2*BA2)</f>
        <v>0</v>
      </c>
      <c r="AO2" s="6">
        <f>IF(AM2="YES",0,BA2)</f>
        <v>0</v>
      </c>
      <c r="AP2" s="7">
        <v>1.537914364426674</v>
      </c>
      <c r="AQ2" s="69"/>
      <c r="AR2" s="8">
        <f>IF(AQ2="YES",0,AP2*BA2)</f>
        <v>0</v>
      </c>
      <c r="AS2" s="8">
        <f>IF(AQ2="YES",0,BA2)</f>
        <v>0</v>
      </c>
      <c r="AT2" s="9">
        <v>21.879490350280804</v>
      </c>
      <c r="AU2" s="9">
        <v>536.10266284211002</v>
      </c>
      <c r="AV2" s="9">
        <v>770</v>
      </c>
      <c r="AW2" s="10">
        <f>IF(IF(AU2&lt;0,1-(AV2-AU2)/AU2,IF(AU2=0,"",AV2/AU2))&lt;0,0,IF(AU2&lt;0,1-(AV2-AU2)/AU2,IF(AU2=0,"",AV2/AU2)))</f>
        <v>1.4362920637586465</v>
      </c>
      <c r="AX2" s="10" t="str">
        <f>IF(AW2&lt;90%,"YES","")</f>
        <v/>
      </c>
      <c r="AY2" s="68">
        <f>+AV2-AT2</f>
        <v>748.12050964971922</v>
      </c>
      <c r="AZ2" s="10">
        <v>0</v>
      </c>
      <c r="BA2" s="11">
        <v>0</v>
      </c>
      <c r="BB2" s="11">
        <f>W2/1000</f>
        <v>51.856999999999999</v>
      </c>
      <c r="BC2" s="12" t="str">
        <f>IF(AND(BA2=0,BB2=0),"no capex",IF(AND(BA2=0,BB2&lt;&gt;0),"check!",IF(BB2/BA2&lt;0.8,BB2/BA2,IF(BB2/BA2&lt;=1.05,1,IF(BB2/BA2&gt;1.05,MAX(1-(BB2/BA2-1)*2,0),"check!")))))</f>
        <v>check!</v>
      </c>
      <c r="BD2" s="11">
        <v>0</v>
      </c>
      <c r="BE2" s="11">
        <v>0</v>
      </c>
      <c r="BF2" s="12" t="str">
        <f>IF(AND(BD2=0,BE2=0),"no capex",IF(AND(BD2=0,BE2&lt;&gt;0),"check!",IF(BE2/BD2&lt;0.8,BE2/BD2,IF(BE2/BD2&lt;=1.05,1,IF(BE2/BD2&gt;1.05,MAX(1-(BE2/BD2-1)*2,0),"check!")))))</f>
        <v>no capex</v>
      </c>
      <c r="BG2" s="67"/>
      <c r="BH2" s="13">
        <v>1.7836396163212995</v>
      </c>
      <c r="BI2" s="13">
        <v>1.7836396163212995</v>
      </c>
      <c r="BJ2" s="13">
        <v>322</v>
      </c>
      <c r="BK2" s="14">
        <f>IF(BI2=0,"",BJ2/BI2)</f>
        <v>180.5297421370999</v>
      </c>
      <c r="BL2" s="15">
        <v>0</v>
      </c>
      <c r="BM2" s="15">
        <v>0</v>
      </c>
      <c r="BN2" s="15">
        <v>0</v>
      </c>
      <c r="BO2" s="16" t="str">
        <f>IF(BM2=0,"",BN2/BM2)</f>
        <v/>
      </c>
      <c r="BP2" s="13">
        <v>0</v>
      </c>
      <c r="BQ2" s="13">
        <v>309.51999999999992</v>
      </c>
      <c r="BR2" s="13">
        <v>95</v>
      </c>
      <c r="BS2" s="14">
        <f>IF(IF(BQ2&lt;0,1-(BR2-BQ2)/BQ2,IF(BQ2=0,"",BR2/BQ2))&lt;0,0,IF(BQ2&lt;0,1-(BR2-BQ2)/BQ2,IF(BQ2=0,"",BR2/BQ2)))</f>
        <v>0.30692685448436297</v>
      </c>
      <c r="BT2" s="15">
        <v>0</v>
      </c>
      <c r="BU2" s="15">
        <v>309.51999999999992</v>
      </c>
      <c r="BV2" s="15">
        <v>7</v>
      </c>
      <c r="BW2" s="16">
        <f>IF(IF(BU2&lt;0,1-(BV2-BU2)/BU2,IF(BU2=0,"",BV2/BU2))&lt;0,0,IF(BU2&lt;0,1-(BV2-BU2)/BU2,IF(BU2=0,"",BV2/BU2)))</f>
        <v>2.2615662962005692E-2</v>
      </c>
      <c r="BX2" s="13">
        <v>0</v>
      </c>
      <c r="BY2" s="13">
        <v>166.63356288165556</v>
      </c>
      <c r="BZ2" s="13">
        <v>188</v>
      </c>
      <c r="CA2" s="14">
        <f>IF(IF(BY2&lt;0,1-(BZ2-BY2)/BY2,IF(BY2=0,"",BZ2/BY2))&lt;0,0,IF(BY2&lt;0,1-(BZ2-BY2)/BY2,IF(BY2=0,"",BZ2/BY2)))</f>
        <v>1.1282240909265022</v>
      </c>
      <c r="CB2" s="15">
        <v>0</v>
      </c>
      <c r="CC2" s="15">
        <v>476.15356288165549</v>
      </c>
      <c r="CD2" s="15">
        <v>283</v>
      </c>
      <c r="CE2" s="16">
        <f>IF(IF(CC2&lt;0,1-(CD2-CC2)/CC2,IF(CC2=0,"",CD2/CC2))&lt;0,0,IF(CC2&lt;0,1-(CD2-CC2)/CC2,IF(CC2=0,"",CD2/CC2)))</f>
        <v>0.59434607248825222</v>
      </c>
      <c r="CF2" s="13">
        <v>0</v>
      </c>
      <c r="CG2" s="13">
        <v>2579.3333333333326</v>
      </c>
      <c r="CH2" s="13">
        <v>2078</v>
      </c>
      <c r="CI2" s="14">
        <f>IF(IF(CG2&lt;0,1-(CH2-CG2)/CG2,IF(CG2=0,"",CH2/CG2))&lt;0,0,IF(CG2&lt;0,1-(CH2-CG2)/CG2,IF(CG2=0,"",CH2/CG2)))</f>
        <v>0.80563453088653425</v>
      </c>
      <c r="CJ2" s="15">
        <v>0</v>
      </c>
      <c r="CK2" s="15">
        <v>70.832966627121237</v>
      </c>
      <c r="CL2" s="15">
        <v>1023</v>
      </c>
      <c r="CM2" s="17">
        <f>IF(IF(CK2&lt;0,1-(CL2-CK2)/CK2,IF(CK2=0,"",CL2/CK2))&lt;0,0,IF(CK2&lt;0,1-(CL2-CK2)/CK2,IF(CK2=0,"",CL2/CK2)))</f>
        <v>14.442427710041775</v>
      </c>
      <c r="CN2" s="13">
        <v>0</v>
      </c>
      <c r="CO2" s="13">
        <v>0</v>
      </c>
      <c r="CP2" s="13">
        <v>0</v>
      </c>
      <c r="CQ2" s="17" t="str">
        <f>IF(IF(CO2&lt;0,1-(CP2-CO2)/CO2,IF(CO2=0,"",CP2/CO2))&lt;0,0,IF(CO2&lt;0,1-(CP2-CO2)/CO2,IF(CO2=0,"",CP2/CO2)))</f>
        <v/>
      </c>
      <c r="CR2" s="15">
        <v>0</v>
      </c>
      <c r="CS2" s="15">
        <v>70.832966627121237</v>
      </c>
      <c r="CT2" s="15">
        <v>37</v>
      </c>
      <c r="CU2" s="17">
        <f>IF(IF(CS2&lt;0,1-(CT2-CS2)/CS2,IF(CS2=0,"",CT2/CS2))&lt;0,0,IF(CS2&lt;0,1-(CT2-CS2)/CS2,IF(CS2=0,"",CT2/CS2)))</f>
        <v>0.52235564542673085</v>
      </c>
      <c r="CV2" s="13">
        <v>0</v>
      </c>
      <c r="CW2" s="13">
        <v>380.35296662712119</v>
      </c>
      <c r="CX2" s="13">
        <v>1200</v>
      </c>
      <c r="CY2" s="14">
        <f>IF(IF(CW2&lt;0,1-(CX2-CW2)/CW2,IF(CW2=0,"",CX2/CW2))&lt;0,0,IF(CW2&lt;0,1-(CX2-CW2)/CW2,IF(CW2=0,"",CX2/CW2)))</f>
        <v>3.1549642182137081</v>
      </c>
      <c r="CZ2" s="15">
        <v>0</v>
      </c>
      <c r="DA2" s="15">
        <v>0</v>
      </c>
      <c r="DB2" s="15">
        <v>0</v>
      </c>
      <c r="DC2" s="17" t="str">
        <f>IF(IF(DA2&lt;0,1-(DB2-DA2)/DA2,IF(DA2=0,"",DB2/DA2))&lt;0,0,IF(DA2&lt;0,1-(DB2-DA2)/DA2,IF(DA2=0,"",DB2/DA2)))</f>
        <v/>
      </c>
      <c r="DD2" s="13">
        <v>0</v>
      </c>
      <c r="DE2" s="13">
        <v>0</v>
      </c>
      <c r="DF2" s="13">
        <v>0</v>
      </c>
      <c r="DG2" s="14" t="str">
        <f>IF(IF(DE2&lt;0,1-(DF2-DE2)/DE2,IF(DE2=0,"",DF2/DE2))&lt;0,0,IF(DE2&lt;0,1-(DF2-DE2)/DE2,IF(DE2=0,"",DF2/DE2)))</f>
        <v/>
      </c>
      <c r="DH2" s="15">
        <v>0</v>
      </c>
      <c r="DI2" s="15">
        <v>0</v>
      </c>
      <c r="DJ2" s="15">
        <v>0</v>
      </c>
      <c r="DK2" s="17" t="str">
        <f>IF(IF(DI2&lt;0,1-(DJ2-DI2)/DI2,IF(DI2=0,"",DJ2/DI2))&lt;0,0,IF(DI2&lt;0,1-(DJ2-DI2)/DI2,IF(DI2=0,"",DJ2/DI2)))</f>
        <v/>
      </c>
      <c r="DL2" s="13">
        <v>0</v>
      </c>
      <c r="DM2" s="13">
        <v>-10.883866666666794</v>
      </c>
      <c r="DN2" s="13">
        <v>25</v>
      </c>
      <c r="DO2" s="17">
        <f>IF(IF(DM2&lt;0,1-(DN2-DM2)/DM2,IF(DM2=0,"",DN2/DM2))&lt;0,0,IF(DM2&lt;0,1-(DN2-DM2)/DM2,IF(DM2=0,"",DN2/DM2)))</f>
        <v>4.296977789756065</v>
      </c>
      <c r="DP2" s="18"/>
      <c r="DQ2" s="19"/>
      <c r="DR2" s="18"/>
      <c r="DS2" s="19" t="str">
        <f>AX2</f>
        <v/>
      </c>
      <c r="DT2" s="64" t="s">
        <v>141</v>
      </c>
      <c r="DU2" s="64" t="s">
        <v>162</v>
      </c>
      <c r="DV2" s="64" t="s">
        <v>420</v>
      </c>
      <c r="DW2" s="64" t="s">
        <v>141</v>
      </c>
      <c r="DX2" s="64" t="s">
        <v>419</v>
      </c>
      <c r="DY2" s="65" t="s">
        <v>187</v>
      </c>
      <c r="DZ2" s="64"/>
      <c r="EA2" s="64"/>
    </row>
    <row r="3" spans="1:131" x14ac:dyDescent="0.35">
      <c r="A3" s="4">
        <v>2022</v>
      </c>
      <c r="B3" s="20" t="s">
        <v>132</v>
      </c>
      <c r="C3" s="20" t="s">
        <v>159</v>
      </c>
      <c r="D3" s="20"/>
      <c r="E3" s="20" t="s">
        <v>129</v>
      </c>
      <c r="F3" s="20" t="s">
        <v>127</v>
      </c>
      <c r="G3" s="20"/>
      <c r="H3" s="20">
        <v>10054181</v>
      </c>
      <c r="I3" s="64" t="s">
        <v>882</v>
      </c>
      <c r="J3" s="64" t="s">
        <v>873</v>
      </c>
      <c r="K3" s="64" t="s">
        <v>194</v>
      </c>
      <c r="L3" s="20" t="s">
        <v>156</v>
      </c>
      <c r="M3" s="20" t="s">
        <v>155</v>
      </c>
      <c r="N3" s="64" t="s">
        <v>179</v>
      </c>
      <c r="O3" s="20" t="s">
        <v>178</v>
      </c>
      <c r="P3" s="20" t="s">
        <v>177</v>
      </c>
      <c r="Q3" s="20"/>
      <c r="R3" s="20" t="s">
        <v>141</v>
      </c>
      <c r="S3" s="20" t="s">
        <v>237</v>
      </c>
      <c r="T3" s="20" t="s">
        <v>150</v>
      </c>
      <c r="U3" s="65">
        <v>44500</v>
      </c>
      <c r="V3" s="64"/>
      <c r="W3" s="72">
        <v>447225.11999999988</v>
      </c>
      <c r="X3" s="72">
        <v>230684.75</v>
      </c>
      <c r="Y3" s="64" t="s">
        <v>881</v>
      </c>
      <c r="Z3" s="20" t="s">
        <v>141</v>
      </c>
      <c r="AA3" s="64" t="s">
        <v>141</v>
      </c>
      <c r="AB3" s="64" t="s">
        <v>880</v>
      </c>
      <c r="AC3" s="64"/>
      <c r="AD3" s="63"/>
      <c r="AE3" s="20">
        <v>2021</v>
      </c>
      <c r="AF3" s="20">
        <v>14600</v>
      </c>
      <c r="AG3" s="64" t="s">
        <v>879</v>
      </c>
      <c r="AH3" s="71"/>
      <c r="AI3" s="20" t="s">
        <v>146</v>
      </c>
      <c r="AJ3" s="64" t="s">
        <v>190</v>
      </c>
      <c r="AK3" s="63"/>
      <c r="AL3" s="5">
        <v>-0.11532857142857146</v>
      </c>
      <c r="AM3" s="70"/>
      <c r="AN3" s="6">
        <f>IF(AM3="YES",0,AL3*BA3)</f>
        <v>-869.10196642584117</v>
      </c>
      <c r="AO3" s="6">
        <f>IF(AM3="YES",0,BA3)</f>
        <v>7535.8773256297372</v>
      </c>
      <c r="AP3" s="7">
        <v>1.2751479100711194</v>
      </c>
      <c r="AQ3" s="69"/>
      <c r="AR3" s="8">
        <f>IF(AQ3="YES",0,AP3*BA3)</f>
        <v>9609.358222329096</v>
      </c>
      <c r="AS3" s="8">
        <f>IF(AQ3="YES",0,BA3)</f>
        <v>7535.8773256297372</v>
      </c>
      <c r="AT3" s="9">
        <v>0</v>
      </c>
      <c r="AU3" s="9">
        <v>1350.4457333471441</v>
      </c>
      <c r="AV3" s="9">
        <v>57</v>
      </c>
      <c r="AW3" s="10">
        <f>IF(IF(AU3&lt;0,1-(AV3-AU3)/AU3,IF(AU3=0,"",AV3/AU3))&lt;0,0,IF(AU3&lt;0,1-(AV3-AU3)/AU3,IF(AU3=0,"",AV3/AU3)))</f>
        <v>4.2208286192087691E-2</v>
      </c>
      <c r="AX3" s="10" t="str">
        <f>IF(AW3&lt;90%,"YES","")</f>
        <v>YES</v>
      </c>
      <c r="AY3" s="68">
        <f>+AV3-AT3</f>
        <v>57</v>
      </c>
      <c r="AZ3" s="10"/>
      <c r="BA3" s="11">
        <v>7535.8773256297372</v>
      </c>
      <c r="BB3" s="11">
        <f>W3/1000</f>
        <v>447.22511999999989</v>
      </c>
      <c r="BC3" s="12">
        <f>IF(AND(BA3=0,BB3=0),"no capex",IF(AND(BA3=0,BB3&lt;&gt;0),"check!",IF(BB3/BA3&lt;0.8,BB3/BA3,IF(BB3/BA3&lt;=1.05,1,IF(BB3/BA3&gt;1.05,MAX(1-(BB3/BA3-1)*2,0),"check!")))))</f>
        <v>5.9346125298374255E-2</v>
      </c>
      <c r="BD3" s="11">
        <v>504.16666666666669</v>
      </c>
      <c r="BE3" s="11">
        <f>X3/1000</f>
        <v>230.68475000000001</v>
      </c>
      <c r="BF3" s="12">
        <f>IF(AND(BD3=0,BE3=0),"no capex",IF(AND(BD3=0,BE3&lt;&gt;0),"check!",IF(BE3/BD3&lt;0.8,BE3/BD3,IF(BE3/BD3&lt;=1.05,1,IF(BE3/BD3&gt;1.05,MAX(1-(BE3/BD3-1)*2,0),"check!")))))</f>
        <v>0.45755652892561982</v>
      </c>
      <c r="BG3" s="67"/>
      <c r="BH3" s="13">
        <v>0</v>
      </c>
      <c r="BI3" s="13">
        <v>3221.8849458114978</v>
      </c>
      <c r="BJ3" s="13">
        <v>387</v>
      </c>
      <c r="BK3" s="14">
        <f>IF(BI3=0,"",BJ3/BI3)</f>
        <v>0.12011602105876133</v>
      </c>
      <c r="BL3" s="15">
        <v>0</v>
      </c>
      <c r="BM3" s="15">
        <v>732.83063012896764</v>
      </c>
      <c r="BN3" s="15">
        <v>93</v>
      </c>
      <c r="BO3" s="16">
        <f>IF(BM3=0,"",BN3/BM3)</f>
        <v>0.12690517587076477</v>
      </c>
      <c r="BP3" s="13">
        <v>0</v>
      </c>
      <c r="BQ3" s="13">
        <v>130.98555890429171</v>
      </c>
      <c r="BR3" s="13">
        <v>65</v>
      </c>
      <c r="BS3" s="14">
        <f>IF(IF(BQ3&lt;0,1-(BR3-BQ3)/BQ3,IF(BQ3=0,"",BR3/BQ3))&lt;0,0,IF(BQ3&lt;0,1-(BR3-BQ3)/BQ3,IF(BQ3=0,"",BR3/BQ3)))</f>
        <v>0.49623791006987328</v>
      </c>
      <c r="BT3" s="15">
        <v>0</v>
      </c>
      <c r="BU3" s="15">
        <v>127.93767972201371</v>
      </c>
      <c r="BV3" s="15">
        <v>98</v>
      </c>
      <c r="BW3" s="16">
        <f>IF(IF(BU3&lt;0,1-(BV3-BU3)/BU3,IF(BU3=0,"",BV3/BU3))&lt;0,0,IF(BU3&lt;0,1-(BV3-BU3)/BU3,IF(BU3=0,"",BV3/BU3)))</f>
        <v>0.76599794691397349</v>
      </c>
      <c r="BX3" s="13">
        <v>0</v>
      </c>
      <c r="BY3" s="13">
        <v>1556.9121406047634</v>
      </c>
      <c r="BZ3" s="13">
        <v>327</v>
      </c>
      <c r="CA3" s="14">
        <f>IF(IF(BY3&lt;0,1-(BZ3-BY3)/BY3,IF(BY3=0,"",BZ3/BY3))&lt;0,0,IF(BY3&lt;0,1-(BZ3-BY3)/BY3,IF(BY3=0,"",BZ3/BY3)))</f>
        <v>0.21003111959354423</v>
      </c>
      <c r="CB3" s="15">
        <v>0</v>
      </c>
      <c r="CC3" s="15">
        <v>1687.8976995090552</v>
      </c>
      <c r="CD3" s="15">
        <v>392</v>
      </c>
      <c r="CE3" s="16">
        <f>IF(IF(CC3&lt;0,1-(CD3-CC3)/CC3,IF(CC3=0,"",CD3/CC3))&lt;0,0,IF(CC3&lt;0,1-(CD3-CC3)/CC3,IF(CC3=0,"",CD3/CC3)))</f>
        <v>0.23224156304852941</v>
      </c>
      <c r="CF3" s="13">
        <v>0</v>
      </c>
      <c r="CG3" s="13">
        <v>1982.8259999999914</v>
      </c>
      <c r="CH3" s="13">
        <v>1819</v>
      </c>
      <c r="CI3" s="14">
        <f>IF(IF(CG3&lt;0,1-(CH3-CG3)/CG3,IF(CG3=0,"",CH3/CG3))&lt;0,0,IF(CG3&lt;0,1-(CH3-CG3)/CG3,IF(CG3=0,"",CH3/CG3)))</f>
        <v>0.91737752077086332</v>
      </c>
      <c r="CJ3" s="15">
        <v>0</v>
      </c>
      <c r="CK3" s="15">
        <v>3733.4771065212299</v>
      </c>
      <c r="CL3" s="15">
        <v>1264</v>
      </c>
      <c r="CM3" s="17">
        <f>IF(IF(CK3&lt;0,1-(CL3-CK3)/CK3,IF(CK3=0,"",CL3/CK3))&lt;0,0,IF(CK3&lt;0,1-(CL3-CK3)/CK3,IF(CK3=0,"",CL3/CK3)))</f>
        <v>0.33855839045917352</v>
      </c>
      <c r="CN3" s="13">
        <v>0</v>
      </c>
      <c r="CO3" s="13">
        <v>-1589.1238932225554</v>
      </c>
      <c r="CP3" s="13">
        <v>-1783</v>
      </c>
      <c r="CQ3" s="17">
        <f>IF(IF(CO3&lt;0,1-(CP3-CO3)/CO3,IF(CO3=0,"",CP3/CO3))&lt;0,0,IF(CO3&lt;0,1-(CP3-CO3)/CO3,IF(CO3=0,"",CP3/CO3)))</f>
        <v>0.87799811732470601</v>
      </c>
      <c r="CR3" s="15">
        <v>0</v>
      </c>
      <c r="CS3" s="15">
        <v>519.88154442024324</v>
      </c>
      <c r="CT3" s="15">
        <v>44</v>
      </c>
      <c r="CU3" s="17">
        <f>IF(IF(CS3&lt;0,1-(CT3-CS3)/CS3,IF(CS3=0,"",CT3/CS3))&lt;0,0,IF(CS3&lt;0,1-(CT3-CS3)/CS3,IF(CS3=0,"",CT3/CS3)))</f>
        <v>8.4634664323519154E-2</v>
      </c>
      <c r="CV3" s="13">
        <v>0</v>
      </c>
      <c r="CW3" s="13">
        <v>2275.3387722029665</v>
      </c>
      <c r="CX3" s="13">
        <v>992</v>
      </c>
      <c r="CY3" s="14">
        <f>IF(IF(CW3&lt;0,1-(CX3-CW3)/CW3,IF(CW3=0,"",CX3/CW3))&lt;0,0,IF(CW3&lt;0,1-(CX3-CW3)/CW3,IF(CW3=0,"",CX3/CW3)))</f>
        <v>0.43597903403173355</v>
      </c>
      <c r="CZ3" s="15">
        <v>0</v>
      </c>
      <c r="DA3" s="15">
        <v>-935.95468985388891</v>
      </c>
      <c r="DB3" s="15">
        <v>-74</v>
      </c>
      <c r="DC3" s="17">
        <f>IF(IF(DA3&lt;0,1-(DB3-DA3)/DA3,IF(DA3=0,"",DB3/DA3))&lt;0,0,IF(DA3&lt;0,1-(DB3-DA3)/DA3,IF(DA3=0,"",DB3/DA3)))</f>
        <v>1.9209363436048896</v>
      </c>
      <c r="DD3" s="13">
        <v>0</v>
      </c>
      <c r="DE3" s="13">
        <v>0</v>
      </c>
      <c r="DF3" s="13">
        <v>0</v>
      </c>
      <c r="DG3" s="14" t="str">
        <f>IF(IF(DE3&lt;0,1-(DF3-DE3)/DE3,IF(DE3=0,"",DF3/DE3))&lt;0,0,IF(DE3&lt;0,1-(DF3-DE3)/DE3,IF(DE3=0,"",DF3/DE3)))</f>
        <v/>
      </c>
      <c r="DH3" s="15">
        <v>0</v>
      </c>
      <c r="DI3" s="15">
        <v>-1556.9121406047634</v>
      </c>
      <c r="DJ3" s="15">
        <v>8</v>
      </c>
      <c r="DK3" s="17">
        <f>IF(IF(DI3&lt;0,1-(DJ3-DI3)/DI3,IF(DI3=0,"",DJ3/DI3))&lt;0,0,IF(DI3&lt;0,1-(DJ3-DI3)/DI3,IF(DI3=0,"",DJ3/DI3)))</f>
        <v>2.0051383760145209</v>
      </c>
      <c r="DL3" s="13">
        <v>0</v>
      </c>
      <c r="DM3" s="13">
        <v>11.061650998066426</v>
      </c>
      <c r="DN3" s="13">
        <v>27</v>
      </c>
      <c r="DO3" s="17">
        <f>IF(IF(DM3&lt;0,1-(DN3-DM3)/DM3,IF(DM3=0,"",DN3/DM3))&lt;0,0,IF(DM3&lt;0,1-(DN3-DM3)/DM3,IF(DM3=0,"",DN3/DM3)))</f>
        <v>2.4408652925968819</v>
      </c>
      <c r="DP3" s="18"/>
      <c r="DQ3" s="19" t="e">
        <f>IF(AND(BB3/BA3&gt;1.05, ((BB3-BA3)/VLOOKUP(E3,#REF!,2,0))&gt;10),"YES","")</f>
        <v>#REF!</v>
      </c>
      <c r="DR3" s="18"/>
      <c r="DS3" s="19" t="str">
        <f>AX3</f>
        <v>YES</v>
      </c>
      <c r="DT3" s="64" t="s">
        <v>141</v>
      </c>
      <c r="DU3" s="64" t="s">
        <v>143</v>
      </c>
      <c r="DV3" s="64" t="s">
        <v>215</v>
      </c>
      <c r="DW3" s="64" t="s">
        <v>141</v>
      </c>
      <c r="DX3" s="64"/>
      <c r="DY3" s="65" t="s">
        <v>187</v>
      </c>
      <c r="DZ3" s="64"/>
      <c r="EA3" s="64"/>
    </row>
    <row r="4" spans="1:131" x14ac:dyDescent="0.35">
      <c r="A4" s="4">
        <v>2022</v>
      </c>
      <c r="B4" s="20" t="s">
        <v>131</v>
      </c>
      <c r="C4" s="20" t="s">
        <v>159</v>
      </c>
      <c r="D4" s="20"/>
      <c r="E4" s="20" t="s">
        <v>129</v>
      </c>
      <c r="F4" s="20" t="s">
        <v>127</v>
      </c>
      <c r="G4" s="20"/>
      <c r="H4" s="20">
        <v>10054203</v>
      </c>
      <c r="I4" s="64" t="s">
        <v>878</v>
      </c>
      <c r="J4" s="64"/>
      <c r="K4" s="64" t="s">
        <v>194</v>
      </c>
      <c r="L4" s="20" t="s">
        <v>156</v>
      </c>
      <c r="M4" s="20" t="s">
        <v>155</v>
      </c>
      <c r="N4" s="64" t="s">
        <v>179</v>
      </c>
      <c r="O4" s="20" t="s">
        <v>178</v>
      </c>
      <c r="P4" s="20" t="s">
        <v>177</v>
      </c>
      <c r="Q4" s="20"/>
      <c r="R4" s="20" t="s">
        <v>141</v>
      </c>
      <c r="S4" s="20" t="s">
        <v>237</v>
      </c>
      <c r="T4" s="20" t="s">
        <v>150</v>
      </c>
      <c r="U4" s="65">
        <v>43990</v>
      </c>
      <c r="V4" s="64"/>
      <c r="W4" s="72">
        <v>1027297</v>
      </c>
      <c r="X4" s="72">
        <v>0</v>
      </c>
      <c r="Y4" s="64" t="s">
        <v>877</v>
      </c>
      <c r="Z4" s="20" t="s">
        <v>141</v>
      </c>
      <c r="AA4" s="64" t="s">
        <v>141</v>
      </c>
      <c r="AB4" s="64" t="s">
        <v>876</v>
      </c>
      <c r="AC4" s="64"/>
      <c r="AD4" s="63"/>
      <c r="AE4" s="20">
        <v>2020</v>
      </c>
      <c r="AF4" s="20">
        <v>14600</v>
      </c>
      <c r="AG4" s="64" t="s">
        <v>875</v>
      </c>
      <c r="AH4" s="71"/>
      <c r="AI4" s="20" t="s">
        <v>146</v>
      </c>
      <c r="AJ4" s="64" t="s">
        <v>190</v>
      </c>
      <c r="AK4" s="63"/>
      <c r="AL4" s="5" t="s">
        <v>151</v>
      </c>
      <c r="AM4" s="70" t="s">
        <v>144</v>
      </c>
      <c r="AN4" s="6">
        <f>IF(AM4="YES",0,AL4*BA4)</f>
        <v>0</v>
      </c>
      <c r="AO4" s="6">
        <f>IF(AM4="YES",0,BA4)</f>
        <v>0</v>
      </c>
      <c r="AP4" s="7">
        <v>0.71410982173032422</v>
      </c>
      <c r="AQ4" s="69"/>
      <c r="AR4" s="8">
        <f>IF(AQ4="YES",0,AP4*BA4)</f>
        <v>16226.133434462918</v>
      </c>
      <c r="AS4" s="8">
        <f>IF(AQ4="YES",0,BA4)</f>
        <v>22722.182135999999</v>
      </c>
      <c r="AT4" s="9">
        <v>0</v>
      </c>
      <c r="AU4" s="9">
        <v>21287.042032463363</v>
      </c>
      <c r="AV4" s="9">
        <v>236</v>
      </c>
      <c r="AW4" s="10">
        <f>IF(IF(AU4&lt;0,1-(AV4-AU4)/AU4,IF(AU4=0,"",AV4/AU4))&lt;0,0,IF(AU4&lt;0,1-(AV4-AU4)/AU4,IF(AU4=0,"",AV4/AU4)))</f>
        <v>1.1086556771959818E-2</v>
      </c>
      <c r="AX4" s="10" t="str">
        <f>IF(AW4&lt;90%,"YES","")</f>
        <v>YES</v>
      </c>
      <c r="AY4" s="68">
        <f>+AV4-AT4</f>
        <v>236</v>
      </c>
      <c r="AZ4" s="10">
        <v>0.43937349456382296</v>
      </c>
      <c r="BA4" s="11">
        <v>22722.182135999999</v>
      </c>
      <c r="BB4" s="11">
        <f>W4/1000</f>
        <v>1027.297</v>
      </c>
      <c r="BC4" s="12">
        <f>IF(AND(BA4=0,BB4=0),"no capex",IF(AND(BA4=0,BB4&lt;&gt;0),"check!",IF(BB4/BA4&lt;0.8,BB4/BA4,IF(BB4/BA4&lt;=1.05,1,IF(BB4/BA4&gt;1.05,MAX(1-(BB4/BA4-1)*2,0),"check!")))))</f>
        <v>4.521119467537394E-2</v>
      </c>
      <c r="BD4" s="11">
        <v>0</v>
      </c>
      <c r="BE4" s="11">
        <f>X4/1000</f>
        <v>0</v>
      </c>
      <c r="BF4" s="12" t="str">
        <f>IF(AND(BD4=0,BE4=0),"no capex",IF(AND(BD4=0,BE4&lt;&gt;0),"check!",IF(BE4/BD4&lt;0.8,BE4/BD4,IF(BE4/BD4&lt;=1.05,1,IF(BE4/BD4&gt;1.05,MAX(1-(BE4/BD4-1)*2,0),"check!")))))</f>
        <v>no capex</v>
      </c>
      <c r="BG4" s="67"/>
      <c r="BH4" s="13">
        <v>0</v>
      </c>
      <c r="BI4" s="13">
        <v>13634.839116335997</v>
      </c>
      <c r="BJ4" s="13">
        <v>1669</v>
      </c>
      <c r="BK4" s="14">
        <f>IF(BI4=0,"",BJ4/BI4)</f>
        <v>0.12240701820972417</v>
      </c>
      <c r="BL4" s="15">
        <v>0</v>
      </c>
      <c r="BM4" s="15">
        <v>4085.9184349007992</v>
      </c>
      <c r="BN4" s="15">
        <v>253</v>
      </c>
      <c r="BO4" s="16">
        <f>IF(BM4=0,"",BN4/BM4)</f>
        <v>6.1919982993038504E-2</v>
      </c>
      <c r="BP4" s="13">
        <v>0</v>
      </c>
      <c r="BQ4" s="13">
        <v>579.9996000000001</v>
      </c>
      <c r="BR4" s="13">
        <v>34</v>
      </c>
      <c r="BS4" s="14">
        <f>IF(IF(BQ4&lt;0,1-(BR4-BQ4)/BQ4,IF(BQ4=0,"",BR4/BQ4))&lt;0,0,IF(BQ4&lt;0,1-(BR4-BQ4)/BQ4,IF(BQ4=0,"",BR4/BQ4)))</f>
        <v>5.8620730083262115E-2</v>
      </c>
      <c r="BT4" s="15">
        <v>0</v>
      </c>
      <c r="BU4" s="15">
        <v>579.9996000000001</v>
      </c>
      <c r="BV4" s="15">
        <v>16</v>
      </c>
      <c r="BW4" s="16">
        <f>IF(IF(BU4&lt;0,1-(BV4-BU4)/BU4,IF(BU4=0,"",BV4/BU4))&lt;0,0,IF(BU4&lt;0,1-(BV4-BU4)/BU4,IF(BU4=0,"",BV4/BU4)))</f>
        <v>2.7586225921535115E-2</v>
      </c>
      <c r="BX4" s="13">
        <v>0</v>
      </c>
      <c r="BY4" s="13">
        <v>408</v>
      </c>
      <c r="BZ4" s="13">
        <v>256</v>
      </c>
      <c r="CA4" s="14">
        <f>IF(IF(BY4&lt;0,1-(BZ4-BY4)/BY4,IF(BY4=0,"",BZ4/BY4))&lt;0,0,IF(BY4&lt;0,1-(BZ4-BY4)/BY4,IF(BY4=0,"",BZ4/BY4)))</f>
        <v>0.62745098039215685</v>
      </c>
      <c r="CB4" s="15">
        <v>0</v>
      </c>
      <c r="CC4" s="15">
        <v>987.9996000000001</v>
      </c>
      <c r="CD4" s="15">
        <v>290</v>
      </c>
      <c r="CE4" s="16">
        <f>IF(IF(CC4&lt;0,1-(CD4-CC4)/CC4,IF(CC4=0,"",CD4/CC4))&lt;0,0,IF(CC4&lt;0,1-(CD4-CC4)/CC4,IF(CC4=0,"",CD4/CC4)))</f>
        <v>0.29352238604145181</v>
      </c>
      <c r="CF4" s="13">
        <v>0</v>
      </c>
      <c r="CG4" s="13">
        <v>8971.9920000000002</v>
      </c>
      <c r="CH4" s="13">
        <v>1825</v>
      </c>
      <c r="CI4" s="14">
        <f>IF(IF(CG4&lt;0,1-(CH4-CG4)/CG4,IF(CG4=0,"",CH4/CG4))&lt;0,0,IF(CG4&lt;0,1-(CH4-CG4)/CG4,IF(CG4=0,"",CH4/CG4)))</f>
        <v>0.20341079216298899</v>
      </c>
      <c r="CJ4" s="15">
        <v>0</v>
      </c>
      <c r="CK4" s="15">
        <v>23965.674113268447</v>
      </c>
      <c r="CL4" s="15">
        <v>647</v>
      </c>
      <c r="CM4" s="17">
        <f>IF(IF(CK4&lt;0,1-(CL4-CK4)/CK4,IF(CK4=0,"",CL4/CK4))&lt;0,0,IF(CK4&lt;0,1-(CL4-CK4)/CK4,IF(CK4=0,"",CL4/CK4)))</f>
        <v>2.6996945587347047E-2</v>
      </c>
      <c r="CN4" s="13">
        <v>0</v>
      </c>
      <c r="CO4" s="13">
        <v>-3215.4493431259125</v>
      </c>
      <c r="CP4" s="13">
        <v>-495</v>
      </c>
      <c r="CQ4" s="17">
        <f>IF(IF(CO4&lt;0,1-(CP4-CO4)/CO4,IF(CO4=0,"",CP4/CO4))&lt;0,0,IF(CO4&lt;0,1-(CP4-CO4)/CO4,IF(CO4=0,"",CP4/CO4)))</f>
        <v>1.8460557305751912</v>
      </c>
      <c r="CR4" s="15">
        <v>0</v>
      </c>
      <c r="CS4" s="15">
        <v>600.81335999999999</v>
      </c>
      <c r="CT4" s="15">
        <v>17</v>
      </c>
      <c r="CU4" s="17">
        <f>IF(IF(CS4&lt;0,1-(CT4-CS4)/CS4,IF(CS4=0,"",CT4/CS4))&lt;0,0,IF(CS4&lt;0,1-(CT4-CS4)/CS4,IF(CS4=0,"",CT4/CS4)))</f>
        <v>2.8294976662969012E-2</v>
      </c>
      <c r="CV4" s="13">
        <v>0</v>
      </c>
      <c r="CW4" s="13">
        <v>21330.224370142532</v>
      </c>
      <c r="CX4" s="13">
        <v>119</v>
      </c>
      <c r="CY4" s="14">
        <f>IF(IF(CW4&lt;0,1-(CX4-CW4)/CW4,IF(CW4=0,"",CX4/CW4))&lt;0,0,IF(CW4&lt;0,1-(CX4-CW4)/CW4,IF(CW4=0,"",CX4/CW4)))</f>
        <v>5.578938033421391E-3</v>
      </c>
      <c r="CZ4" s="15">
        <v>0</v>
      </c>
      <c r="DA4" s="15">
        <v>-607.18862409312101</v>
      </c>
      <c r="DB4" s="15">
        <v>-41</v>
      </c>
      <c r="DC4" s="17">
        <f>IF(IF(DA4&lt;0,1-(DB4-DA4)/DA4,IF(DA4=0,"",DB4/DA4))&lt;0,0,IF(DA4&lt;0,1-(DB4-DA4)/DA4,IF(DA4=0,"",DB4/DA4)))</f>
        <v>1.9324756782766865</v>
      </c>
      <c r="DD4" s="13">
        <v>0</v>
      </c>
      <c r="DE4" s="13">
        <v>0</v>
      </c>
      <c r="DF4" s="13">
        <v>0</v>
      </c>
      <c r="DG4" s="14" t="str">
        <f>IF(IF(DE4&lt;0,1-(DF4-DE4)/DE4,IF(DE4=0,"",DF4/DE4))&lt;0,0,IF(DE4&lt;0,1-(DF4-DE4)/DE4,IF(DE4=0,"",DF4/DE4)))</f>
        <v/>
      </c>
      <c r="DH4" s="15">
        <v>0</v>
      </c>
      <c r="DI4" s="15">
        <v>-1990.48906504666</v>
      </c>
      <c r="DJ4" s="15">
        <v>76</v>
      </c>
      <c r="DK4" s="17">
        <f>IF(IF(DI4&lt;0,1-(DJ4-DI4)/DI4,IF(DI4=0,"",DJ4/DI4))&lt;0,0,IF(DI4&lt;0,1-(DJ4-DI4)/DI4,IF(DI4=0,"",DJ4/DI4)))</f>
        <v>2.0381815712201456</v>
      </c>
      <c r="DL4" s="13">
        <v>0</v>
      </c>
      <c r="DM4" s="13">
        <v>2146.4953514606086</v>
      </c>
      <c r="DN4" s="13">
        <v>86</v>
      </c>
      <c r="DO4" s="17">
        <f>IF(IF(DM4&lt;0,1-(DN4-DM4)/DM4,IF(DM4=0,"",DN4/DM4))&lt;0,0,IF(DM4&lt;0,1-(DN4-DM4)/DM4,IF(DM4=0,"",DN4/DM4)))</f>
        <v>4.0065309222067622E-2</v>
      </c>
      <c r="DP4" s="18"/>
      <c r="DQ4" s="19"/>
      <c r="DR4" s="18"/>
      <c r="DS4" s="19" t="str">
        <f>AX4</f>
        <v>YES</v>
      </c>
      <c r="DT4" s="64" t="s">
        <v>141</v>
      </c>
      <c r="DU4" s="64" t="s">
        <v>143</v>
      </c>
      <c r="DV4" s="64" t="s">
        <v>215</v>
      </c>
      <c r="DW4" s="64" t="s">
        <v>141</v>
      </c>
      <c r="DX4" s="64"/>
      <c r="DY4" s="65" t="s">
        <v>187</v>
      </c>
      <c r="DZ4" s="64"/>
      <c r="EA4" s="64"/>
    </row>
    <row r="5" spans="1:131" x14ac:dyDescent="0.35">
      <c r="A5" s="4">
        <v>2022</v>
      </c>
      <c r="B5" s="20" t="s">
        <v>132</v>
      </c>
      <c r="C5" s="20" t="s">
        <v>159</v>
      </c>
      <c r="D5" s="20"/>
      <c r="E5" s="20" t="s">
        <v>129</v>
      </c>
      <c r="F5" s="20" t="s">
        <v>127</v>
      </c>
      <c r="G5" s="20"/>
      <c r="H5" s="20">
        <v>10054205</v>
      </c>
      <c r="I5" s="64" t="s">
        <v>874</v>
      </c>
      <c r="J5" s="64" t="s">
        <v>873</v>
      </c>
      <c r="K5" s="64" t="s">
        <v>194</v>
      </c>
      <c r="L5" s="20" t="s">
        <v>156</v>
      </c>
      <c r="M5" s="20" t="s">
        <v>155</v>
      </c>
      <c r="N5" s="64" t="s">
        <v>179</v>
      </c>
      <c r="O5" s="20" t="s">
        <v>178</v>
      </c>
      <c r="P5" s="20" t="s">
        <v>177</v>
      </c>
      <c r="Q5" s="20"/>
      <c r="R5" s="20" t="s">
        <v>141</v>
      </c>
      <c r="S5" s="20" t="s">
        <v>237</v>
      </c>
      <c r="T5" s="20" t="s">
        <v>150</v>
      </c>
      <c r="U5" s="65">
        <v>44505</v>
      </c>
      <c r="V5" s="64"/>
      <c r="W5" s="72">
        <v>592392.2699999999</v>
      </c>
      <c r="X5" s="72">
        <v>355507.03</v>
      </c>
      <c r="Y5" s="64" t="s">
        <v>872</v>
      </c>
      <c r="Z5" s="20" t="s">
        <v>141</v>
      </c>
      <c r="AA5" s="64" t="s">
        <v>141</v>
      </c>
      <c r="AB5" s="64" t="s">
        <v>871</v>
      </c>
      <c r="AC5" s="64"/>
      <c r="AD5" s="63"/>
      <c r="AE5" s="20">
        <v>2021</v>
      </c>
      <c r="AF5" s="20">
        <v>14600</v>
      </c>
      <c r="AG5" s="64" t="s">
        <v>870</v>
      </c>
      <c r="AH5" s="71"/>
      <c r="AI5" s="20" t="s">
        <v>146</v>
      </c>
      <c r="AJ5" s="64" t="s">
        <v>190</v>
      </c>
      <c r="AK5" s="63"/>
      <c r="AL5" s="5">
        <v>-0.13904076857142861</v>
      </c>
      <c r="AM5" s="70"/>
      <c r="AN5" s="6">
        <f>IF(AM5="YES",0,AL5*BA5)</f>
        <v>-1192.3048685992044</v>
      </c>
      <c r="AO5" s="6">
        <f>IF(AM5="YES",0,BA5)</f>
        <v>8575.2177641817943</v>
      </c>
      <c r="AP5" s="7">
        <v>1.0756135792679289</v>
      </c>
      <c r="AQ5" s="69"/>
      <c r="AR5" s="8">
        <f>IF(AQ5="YES",0,AP5*BA5)</f>
        <v>9223.6206723335072</v>
      </c>
      <c r="AS5" s="8">
        <f>IF(AQ5="YES",0,BA5)</f>
        <v>8575.2177641817943</v>
      </c>
      <c r="AT5" s="9">
        <v>0</v>
      </c>
      <c r="AU5" s="9">
        <v>1348.3977229575771</v>
      </c>
      <c r="AV5" s="9">
        <v>795</v>
      </c>
      <c r="AW5" s="10">
        <f>IF(IF(AU5&lt;0,1-(AV5-AU5)/AU5,IF(AU5=0,"",AV5/AU5))&lt;0,0,IF(AU5&lt;0,1-(AV5-AU5)/AU5,IF(AU5=0,"",AV5/AU5)))</f>
        <v>0.58958865508630942</v>
      </c>
      <c r="AX5" s="10" t="str">
        <f>IF(AW5&lt;90%,"YES","")</f>
        <v>YES</v>
      </c>
      <c r="AY5" s="68">
        <f>+AV5-AT5</f>
        <v>795</v>
      </c>
      <c r="AZ5" s="10"/>
      <c r="BA5" s="11">
        <v>8575.2177641817943</v>
      </c>
      <c r="BB5" s="11">
        <f>W5/1000</f>
        <v>592.39226999999994</v>
      </c>
      <c r="BC5" s="12">
        <f>IF(AND(BA5=0,BB5=0),"no capex",IF(AND(BA5=0,BB5&lt;&gt;0),"check!",IF(BB5/BA5&lt;0.8,BB5/BA5,IF(BB5/BA5&lt;=1.05,1,IF(BB5/BA5&gt;1.05,MAX(1-(BB5/BA5-1)*2,0),"check!")))))</f>
        <v>6.9081892296005518E-2</v>
      </c>
      <c r="BD5" s="11">
        <v>5323.9999950000001</v>
      </c>
      <c r="BE5" s="11">
        <f>X5/1000</f>
        <v>355.50703000000004</v>
      </c>
      <c r="BF5" s="12">
        <f>IF(AND(BD5=0,BE5=0),"no capex",IF(AND(BD5=0,BE5&lt;&gt;0),"check!",IF(BE5/BD5&lt;0.8,BE5/BD5,IF(BE5/BD5&lt;=1.05,1,IF(BE5/BD5&gt;1.05,MAX(1-(BE5/BD5-1)*2,0),"check!")))))</f>
        <v>6.6774423428601085E-2</v>
      </c>
      <c r="BG5" s="67"/>
      <c r="BH5" s="13">
        <v>0</v>
      </c>
      <c r="BI5" s="13">
        <v>3331.8226265874359</v>
      </c>
      <c r="BJ5" s="13">
        <v>2223</v>
      </c>
      <c r="BK5" s="14">
        <f>IF(BI5=0,"",BJ5/BI5)</f>
        <v>0.66720238414278099</v>
      </c>
      <c r="BL5" s="15">
        <v>0</v>
      </c>
      <c r="BM5" s="15">
        <v>641.75703568841834</v>
      </c>
      <c r="BN5" s="15">
        <v>354</v>
      </c>
      <c r="BO5" s="16">
        <f>IF(BM5=0,"",BN5/BM5)</f>
        <v>0.55161062569459973</v>
      </c>
      <c r="BP5" s="13">
        <v>0</v>
      </c>
      <c r="BQ5" s="13">
        <v>98.230682991317124</v>
      </c>
      <c r="BR5" s="13">
        <v>13</v>
      </c>
      <c r="BS5" s="14">
        <f>IF(IF(BQ5&lt;0,1-(BR5-BQ5)/BQ5,IF(BQ5=0,"",BR5/BQ5))&lt;0,0,IF(BQ5&lt;0,1-(BR5-BQ5)/BQ5,IF(BQ5=0,"",BR5/BQ5)))</f>
        <v>0.13234154140157109</v>
      </c>
      <c r="BT5" s="15">
        <v>0</v>
      </c>
      <c r="BU5" s="15">
        <v>95.944941921329473</v>
      </c>
      <c r="BV5" s="15">
        <v>12</v>
      </c>
      <c r="BW5" s="16">
        <f>IF(IF(BU5&lt;0,1-(BV5-BU5)/BU5,IF(BU5=0,"",BV5/BU5))&lt;0,0,IF(BU5&lt;0,1-(BV5-BU5)/BU5,IF(BU5=0,"",BV5/BU5)))</f>
        <v>0.1250717313460824</v>
      </c>
      <c r="BX5" s="13">
        <v>0</v>
      </c>
      <c r="BY5" s="13">
        <v>1611.4853334331074</v>
      </c>
      <c r="BZ5" s="13">
        <v>18</v>
      </c>
      <c r="CA5" s="14">
        <f>IF(IF(BY5&lt;0,1-(BZ5-BY5)/BY5,IF(BY5=0,"",BZ5/BY5))&lt;0,0,IF(BY5&lt;0,1-(BZ5-BY5)/BY5,IF(BY5=0,"",BZ5/BY5)))</f>
        <v>1.1169819313001634E-2</v>
      </c>
      <c r="CB5" s="15">
        <v>0</v>
      </c>
      <c r="CC5" s="15">
        <v>1709.7160164244244</v>
      </c>
      <c r="CD5" s="15">
        <v>31</v>
      </c>
      <c r="CE5" s="16">
        <f>IF(IF(CC5&lt;0,1-(CD5-CC5)/CC5,IF(CC5=0,"",CD5/CC5))&lt;0,0,IF(CC5&lt;0,1-(CD5-CC5)/CC5,IF(CC5=0,"",CD5/CC5)))</f>
        <v>1.8131666137649657E-2</v>
      </c>
      <c r="CF5" s="13">
        <v>0</v>
      </c>
      <c r="CG5" s="13">
        <v>1487.0100000000418</v>
      </c>
      <c r="CH5" s="13">
        <v>2053</v>
      </c>
      <c r="CI5" s="14">
        <f>IF(IF(CG5&lt;0,1-(CH5-CG5)/CG5,IF(CG5=0,"",CH5/CG5))&lt;0,0,IF(CG5&lt;0,1-(CH5-CG5)/CG5,IF(CG5=0,"",CH5/CG5)))</f>
        <v>1.3806228606397686</v>
      </c>
      <c r="CJ5" s="15">
        <v>0</v>
      </c>
      <c r="CK5" s="15">
        <v>3827.4526359279312</v>
      </c>
      <c r="CL5" s="15">
        <v>1479</v>
      </c>
      <c r="CM5" s="17">
        <f>IF(IF(CK5&lt;0,1-(CL5-CK5)/CK5,IF(CK5=0,"",CL5/CK5))&lt;0,0,IF(CK5&lt;0,1-(CL5-CK5)/CK5,IF(CK5=0,"",CL5/CK5)))</f>
        <v>0.38641889023439996</v>
      </c>
      <c r="CN5" s="13">
        <v>0</v>
      </c>
      <c r="CO5" s="13">
        <v>-1644.8261787858735</v>
      </c>
      <c r="CP5" s="13">
        <v>-1854</v>
      </c>
      <c r="CQ5" s="17">
        <f>IF(IF(CO5&lt;0,1-(CP5-CO5)/CO5,IF(CO5=0,"",CP5/CO5))&lt;0,0,IF(CO5&lt;0,1-(CP5-CO5)/CO5,IF(CO5=0,"",CP5/CO5)))</f>
        <v>0.87282922419891928</v>
      </c>
      <c r="CR5" s="15">
        <v>0</v>
      </c>
      <c r="CS5" s="15">
        <v>389.91115831518243</v>
      </c>
      <c r="CT5" s="15">
        <v>22</v>
      </c>
      <c r="CU5" s="17">
        <f>IF(IF(CS5&lt;0,1-(CT5-CS5)/CS5,IF(CS5=0,"",CT5/CS5))&lt;0,0,IF(CS5&lt;0,1-(CT5-CS5)/CS5,IF(CS5=0,"",CT5/CS5)))</f>
        <v>5.6423109549012772E-2</v>
      </c>
      <c r="CV5" s="13">
        <v>0</v>
      </c>
      <c r="CW5" s="13">
        <v>2280.8571401333747</v>
      </c>
      <c r="CX5" s="13">
        <v>1866</v>
      </c>
      <c r="CY5" s="14">
        <f>IF(IF(CW5&lt;0,1-(CX5-CW5)/CW5,IF(CW5=0,"",CX5/CW5))&lt;0,0,IF(CW5&lt;0,1-(CX5-CW5)/CW5,IF(CW5=0,"",CX5/CW5)))</f>
        <v>0.81811349214571338</v>
      </c>
      <c r="CZ5" s="15">
        <v>0</v>
      </c>
      <c r="DA5" s="15">
        <v>-937.33355729913342</v>
      </c>
      <c r="DB5" s="15">
        <v>-76</v>
      </c>
      <c r="DC5" s="17">
        <f>IF(IF(DA5&lt;0,1-(DB5-DA5)/DA5,IF(DA5=0,"",DB5/DA5))&lt;0,0,IF(DA5&lt;0,1-(DB5-DA5)/DA5,IF(DA5=0,"",DB5/DA5)))</f>
        <v>1.9189189382923737</v>
      </c>
      <c r="DD5" s="13">
        <v>0</v>
      </c>
      <c r="DE5" s="13">
        <v>0</v>
      </c>
      <c r="DF5" s="13">
        <v>0</v>
      </c>
      <c r="DG5" s="14" t="str">
        <f>IF(IF(DE5&lt;0,1-(DF5-DE5)/DE5,IF(DE5=0,"",DF5/DE5))&lt;0,0,IF(DE5&lt;0,1-(DF5-DE5)/DE5,IF(DE5=0,"",DF5/DE5)))</f>
        <v/>
      </c>
      <c r="DH5" s="15">
        <v>0</v>
      </c>
      <c r="DI5" s="15">
        <v>-1611.4853334331074</v>
      </c>
      <c r="DJ5" s="15">
        <v>97</v>
      </c>
      <c r="DK5" s="17">
        <f>IF(IF(DI5&lt;0,1-(DJ5-DI5)/DI5,IF(DI5=0,"",DJ5/DI5))&lt;0,0,IF(DI5&lt;0,1-(DJ5-DI5)/DI5,IF(DI5=0,"",DJ5/DI5)))</f>
        <v>2.0601929151867311</v>
      </c>
      <c r="DL5" s="13">
        <v>0</v>
      </c>
      <c r="DM5" s="13">
        <v>4.8741401233359483</v>
      </c>
      <c r="DN5" s="13">
        <v>26</v>
      </c>
      <c r="DO5" s="17">
        <f>IF(IF(DM5&lt;0,1-(DN5-DM5)/DM5,IF(DM5=0,"",DN5/DM5))&lt;0,0,IF(DM5&lt;0,1-(DN5-DM5)/DM5,IF(DM5=0,"",DN5/DM5)))</f>
        <v>5.3342742190606405</v>
      </c>
      <c r="DP5" s="18"/>
      <c r="DQ5" s="19" t="e">
        <f>IF(AND(BB5/BA5&gt;1.05, ((BB5-BA5)/VLOOKUP(E5,#REF!,2,0))&gt;10),"YES","")</f>
        <v>#REF!</v>
      </c>
      <c r="DR5" s="18"/>
      <c r="DS5" s="19" t="str">
        <f>AX5</f>
        <v>YES</v>
      </c>
      <c r="DT5" s="64" t="s">
        <v>141</v>
      </c>
      <c r="DU5" s="64" t="s">
        <v>162</v>
      </c>
      <c r="DV5" s="64" t="s">
        <v>234</v>
      </c>
      <c r="DW5" s="64" t="s">
        <v>141</v>
      </c>
      <c r="DX5" s="64" t="s">
        <v>188</v>
      </c>
      <c r="DY5" s="65" t="s">
        <v>187</v>
      </c>
      <c r="DZ5" s="64"/>
      <c r="EA5" s="64"/>
    </row>
    <row r="6" spans="1:131" x14ac:dyDescent="0.35">
      <c r="A6" s="4">
        <v>2022</v>
      </c>
      <c r="B6" s="20" t="s">
        <v>132</v>
      </c>
      <c r="C6" s="20" t="s">
        <v>159</v>
      </c>
      <c r="D6" s="20"/>
      <c r="E6" s="20" t="s">
        <v>130</v>
      </c>
      <c r="F6" s="20" t="s">
        <v>126</v>
      </c>
      <c r="G6" s="20"/>
      <c r="H6" s="20">
        <v>10208078</v>
      </c>
      <c r="I6" s="64" t="s">
        <v>869</v>
      </c>
      <c r="J6" s="64"/>
      <c r="K6" s="64" t="s">
        <v>452</v>
      </c>
      <c r="L6" s="20" t="s">
        <v>430</v>
      </c>
      <c r="M6" s="20" t="s">
        <v>456</v>
      </c>
      <c r="N6" s="64" t="s">
        <v>455</v>
      </c>
      <c r="O6" s="20" t="s">
        <v>427</v>
      </c>
      <c r="P6" s="20" t="s">
        <v>454</v>
      </c>
      <c r="Q6" s="20" t="s">
        <v>453</v>
      </c>
      <c r="R6" s="20" t="s">
        <v>146</v>
      </c>
      <c r="S6" s="20" t="s">
        <v>452</v>
      </c>
      <c r="T6" s="20" t="s">
        <v>150</v>
      </c>
      <c r="U6" s="65">
        <v>44249</v>
      </c>
      <c r="V6" s="64"/>
      <c r="W6" s="72">
        <v>153222.09540000002</v>
      </c>
      <c r="X6" s="72">
        <v>0</v>
      </c>
      <c r="Y6" s="64" t="s">
        <v>443</v>
      </c>
      <c r="Z6" s="20" t="s">
        <v>141</v>
      </c>
      <c r="AA6" s="64"/>
      <c r="AB6" s="64"/>
      <c r="AC6" s="64"/>
      <c r="AD6" s="63"/>
      <c r="AE6" s="20">
        <v>2021</v>
      </c>
      <c r="AF6" s="20"/>
      <c r="AG6" s="64" t="s">
        <v>868</v>
      </c>
      <c r="AH6" s="71"/>
      <c r="AI6" s="20" t="s">
        <v>141</v>
      </c>
      <c r="AJ6" s="64" t="s">
        <v>450</v>
      </c>
      <c r="AK6" s="63"/>
      <c r="AL6" s="5">
        <v>0</v>
      </c>
      <c r="AM6" s="70" t="s">
        <v>144</v>
      </c>
      <c r="AN6" s="6">
        <f>IF(AM6="YES",0,AL6*BA6)</f>
        <v>0</v>
      </c>
      <c r="AO6" s="6">
        <f>IF(AM6="YES",0,BA6)</f>
        <v>0</v>
      </c>
      <c r="AP6" s="7">
        <v>0</v>
      </c>
      <c r="AQ6" s="69" t="s">
        <v>144</v>
      </c>
      <c r="AR6" s="8">
        <f>IF(AQ6="YES",0,AP6*BA6)</f>
        <v>0</v>
      </c>
      <c r="AS6" s="8">
        <f>IF(AQ6="YES",0,BA6)</f>
        <v>0</v>
      </c>
      <c r="AT6" s="9">
        <v>0</v>
      </c>
      <c r="AU6" s="9">
        <v>0</v>
      </c>
      <c r="AV6" s="9">
        <v>0</v>
      </c>
      <c r="AW6" s="10" t="str">
        <f>IF(IF(AU6&lt;0,1-(AV6-AU6)/AU6,IF(AU6=0,"",AV6/AU6))&lt;0,0,IF(AU6&lt;0,1-(AV6-AU6)/AU6,IF(AU6=0,"",AV6/AU6)))</f>
        <v/>
      </c>
      <c r="AX6" s="10" t="str">
        <f>IF(AW6&lt;90%,"YES","")</f>
        <v/>
      </c>
      <c r="AY6" s="68">
        <f>+AV6-AT6</f>
        <v>0</v>
      </c>
      <c r="AZ6" s="10"/>
      <c r="BA6" s="11">
        <v>0</v>
      </c>
      <c r="BB6" s="11">
        <f>W6/1000</f>
        <v>153.22209540000003</v>
      </c>
      <c r="BC6" s="12" t="str">
        <f>IF(AND(BA6=0,BB6=0),"no capex",IF(AND(BA6=0,BB6&lt;&gt;0),"check!",IF(BB6/BA6&lt;0.8,BB6/BA6,IF(BB6/BA6&lt;=1.05,1,IF(BB6/BA6&gt;1.05,MAX(1-(BB6/BA6-1)*2,0),"check!")))))</f>
        <v>check!</v>
      </c>
      <c r="BD6" s="11">
        <v>0</v>
      </c>
      <c r="BE6" s="11">
        <v>0</v>
      </c>
      <c r="BF6" s="12" t="str">
        <f>IF(AND(BD6=0,BE6=0),"no capex",IF(AND(BD6=0,BE6&lt;&gt;0),"check!",IF(BE6/BD6&lt;0.8,BE6/BD6,IF(BE6/BD6&lt;=1.05,1,IF(BE6/BD6&gt;1.05,MAX(1-(BE6/BD6-1)*2,0),"check!")))))</f>
        <v>no capex</v>
      </c>
      <c r="BG6" s="67"/>
      <c r="BH6" s="13">
        <v>0</v>
      </c>
      <c r="BI6" s="13">
        <v>0</v>
      </c>
      <c r="BJ6" s="13">
        <v>0</v>
      </c>
      <c r="BK6" s="14" t="str">
        <f>IF(BI6=0,"",BJ6/BI6)</f>
        <v/>
      </c>
      <c r="BL6" s="15">
        <v>0</v>
      </c>
      <c r="BM6" s="15">
        <v>0</v>
      </c>
      <c r="BN6" s="15">
        <v>0</v>
      </c>
      <c r="BO6" s="16" t="str">
        <f>IF(BM6=0,"",BN6/BM6)</f>
        <v/>
      </c>
      <c r="BP6" s="13">
        <v>0</v>
      </c>
      <c r="BQ6" s="13">
        <v>0</v>
      </c>
      <c r="BR6" s="13">
        <v>0</v>
      </c>
      <c r="BS6" s="14" t="str">
        <f>IF(IF(BQ6&lt;0,1-(BR6-BQ6)/BQ6,IF(BQ6=0,"",BR6/BQ6))&lt;0,0,IF(BQ6&lt;0,1-(BR6-BQ6)/BQ6,IF(BQ6=0,"",BR6/BQ6)))</f>
        <v/>
      </c>
      <c r="BT6" s="15">
        <v>0</v>
      </c>
      <c r="BU6" s="15">
        <v>0</v>
      </c>
      <c r="BV6" s="15">
        <v>0</v>
      </c>
      <c r="BW6" s="16" t="str">
        <f>IF(IF(BU6&lt;0,1-(BV6-BU6)/BU6,IF(BU6=0,"",BV6/BU6))&lt;0,0,IF(BU6&lt;0,1-(BV6-BU6)/BU6,IF(BU6=0,"",BV6/BU6)))</f>
        <v/>
      </c>
      <c r="BX6" s="13">
        <v>0</v>
      </c>
      <c r="BY6" s="13">
        <v>0</v>
      </c>
      <c r="BZ6" s="13">
        <v>0</v>
      </c>
      <c r="CA6" s="14" t="str">
        <f>IF(IF(BY6&lt;0,1-(BZ6-BY6)/BY6,IF(BY6=0,"",BZ6/BY6))&lt;0,0,IF(BY6&lt;0,1-(BZ6-BY6)/BY6,IF(BY6=0,"",BZ6/BY6)))</f>
        <v/>
      </c>
      <c r="CB6" s="15">
        <v>0</v>
      </c>
      <c r="CC6" s="15">
        <v>0</v>
      </c>
      <c r="CD6" s="15">
        <v>0</v>
      </c>
      <c r="CE6" s="16" t="str">
        <f>IF(IF(CC6&lt;0,1-(CD6-CC6)/CC6,IF(CC6=0,"",CD6/CC6))&lt;0,0,IF(CC6&lt;0,1-(CD6-CC6)/CC6,IF(CC6=0,"",CD6/CC6)))</f>
        <v/>
      </c>
      <c r="CF6" s="13">
        <v>0</v>
      </c>
      <c r="CG6" s="13">
        <v>0</v>
      </c>
      <c r="CH6" s="13">
        <v>0</v>
      </c>
      <c r="CI6" s="14" t="str">
        <f>IF(IF(CG6&lt;0,1-(CH6-CG6)/CG6,IF(CG6=0,"",CH6/CG6))&lt;0,0,IF(CG6&lt;0,1-(CH6-CG6)/CG6,IF(CG6=0,"",CH6/CG6)))</f>
        <v/>
      </c>
      <c r="CJ6" s="15">
        <v>0</v>
      </c>
      <c r="CK6" s="15">
        <v>0</v>
      </c>
      <c r="CL6" s="15">
        <v>0</v>
      </c>
      <c r="CM6" s="17" t="str">
        <f>IF(IF(CK6&lt;0,1-(CL6-CK6)/CK6,IF(CK6=0,"",CL6/CK6))&lt;0,0,IF(CK6&lt;0,1-(CL6-CK6)/CK6,IF(CK6=0,"",CL6/CK6)))</f>
        <v/>
      </c>
      <c r="CN6" s="13">
        <v>0</v>
      </c>
      <c r="CO6" s="13">
        <v>0</v>
      </c>
      <c r="CP6" s="13">
        <v>0</v>
      </c>
      <c r="CQ6" s="17" t="str">
        <f>IF(IF(CO6&lt;0,1-(CP6-CO6)/CO6,IF(CO6=0,"",CP6/CO6))&lt;0,0,IF(CO6&lt;0,1-(CP6-CO6)/CO6,IF(CO6=0,"",CP6/CO6)))</f>
        <v/>
      </c>
      <c r="CR6" s="15">
        <v>0</v>
      </c>
      <c r="CS6" s="15">
        <v>0</v>
      </c>
      <c r="CT6" s="15">
        <v>0</v>
      </c>
      <c r="CU6" s="17" t="str">
        <f>IF(IF(CS6&lt;0,1-(CT6-CS6)/CS6,IF(CS6=0,"",CT6/CS6))&lt;0,0,IF(CS6&lt;0,1-(CT6-CS6)/CS6,IF(CS6=0,"",CT6/CS6)))</f>
        <v/>
      </c>
      <c r="CV6" s="13">
        <v>0</v>
      </c>
      <c r="CW6" s="13">
        <v>0</v>
      </c>
      <c r="CX6" s="13">
        <v>0</v>
      </c>
      <c r="CY6" s="14" t="str">
        <f>IF(IF(CW6&lt;0,1-(CX6-CW6)/CW6,IF(CW6=0,"",CX6/CW6))&lt;0,0,IF(CW6&lt;0,1-(CX6-CW6)/CW6,IF(CW6=0,"",CX6/CW6)))</f>
        <v/>
      </c>
      <c r="CZ6" s="15">
        <v>0</v>
      </c>
      <c r="DA6" s="15">
        <v>0</v>
      </c>
      <c r="DB6" s="15">
        <v>0</v>
      </c>
      <c r="DC6" s="17" t="str">
        <f>IF(IF(DA6&lt;0,1-(DB6-DA6)/DA6,IF(DA6=0,"",DB6/DA6))&lt;0,0,IF(DA6&lt;0,1-(DB6-DA6)/DA6,IF(DA6=0,"",DB6/DA6)))</f>
        <v/>
      </c>
      <c r="DD6" s="13">
        <v>0</v>
      </c>
      <c r="DE6" s="13">
        <v>0</v>
      </c>
      <c r="DF6" s="13">
        <v>0</v>
      </c>
      <c r="DG6" s="14" t="str">
        <f>IF(IF(DE6&lt;0,1-(DF6-DE6)/DE6,IF(DE6=0,"",DF6/DE6))&lt;0,0,IF(DE6&lt;0,1-(DF6-DE6)/DE6,IF(DE6=0,"",DF6/DE6)))</f>
        <v/>
      </c>
      <c r="DH6" s="15">
        <v>0</v>
      </c>
      <c r="DI6" s="15">
        <v>0</v>
      </c>
      <c r="DJ6" s="15">
        <v>0</v>
      </c>
      <c r="DK6" s="17" t="str">
        <f>IF(IF(DI6&lt;0,1-(DJ6-DI6)/DI6,IF(DI6=0,"",DJ6/DI6))&lt;0,0,IF(DI6&lt;0,1-(DJ6-DI6)/DI6,IF(DI6=0,"",DJ6/DI6)))</f>
        <v/>
      </c>
      <c r="DL6" s="13">
        <v>0</v>
      </c>
      <c r="DM6" s="13">
        <v>0</v>
      </c>
      <c r="DN6" s="13">
        <v>0</v>
      </c>
      <c r="DO6" s="17" t="str">
        <f>IF(IF(DM6&lt;0,1-(DN6-DM6)/DM6,IF(DM6=0,"",DN6/DM6))&lt;0,0,IF(DM6&lt;0,1-(DN6-DM6)/DM6,IF(DM6=0,"",DN6/DM6)))</f>
        <v/>
      </c>
      <c r="DP6" s="18"/>
      <c r="DQ6" s="19" t="e">
        <f>IF(AND(BB6/BA6&gt;1.05, ((BB6-BA6)/VLOOKUP(E6,#REF!,2,0))&gt;10),"YES","")</f>
        <v>#DIV/0!</v>
      </c>
      <c r="DR6" s="18"/>
      <c r="DS6" s="19" t="str">
        <f>AX6</f>
        <v/>
      </c>
      <c r="DT6" s="64"/>
      <c r="DU6" s="64"/>
      <c r="DV6" s="64"/>
      <c r="DW6" s="64"/>
      <c r="DX6" s="64"/>
      <c r="DY6" s="65"/>
      <c r="DZ6" s="64"/>
      <c r="EA6" s="64"/>
    </row>
    <row r="7" spans="1:131" x14ac:dyDescent="0.35">
      <c r="A7" s="4">
        <v>2022</v>
      </c>
      <c r="B7" s="20" t="s">
        <v>131</v>
      </c>
      <c r="C7" s="20" t="s">
        <v>159</v>
      </c>
      <c r="D7" s="20"/>
      <c r="E7" s="20" t="s">
        <v>130</v>
      </c>
      <c r="F7" s="20" t="s">
        <v>126</v>
      </c>
      <c r="G7" s="20"/>
      <c r="H7" s="20">
        <v>10208087</v>
      </c>
      <c r="I7" s="64" t="s">
        <v>867</v>
      </c>
      <c r="J7" s="64"/>
      <c r="K7" s="64" t="s">
        <v>547</v>
      </c>
      <c r="L7" s="20" t="s">
        <v>430</v>
      </c>
      <c r="M7" s="20" t="s">
        <v>429</v>
      </c>
      <c r="N7" s="64" t="s">
        <v>548</v>
      </c>
      <c r="O7" s="20" t="s">
        <v>427</v>
      </c>
      <c r="P7" s="20" t="s">
        <v>426</v>
      </c>
      <c r="Q7" s="20" t="s">
        <v>491</v>
      </c>
      <c r="R7" s="20" t="s">
        <v>146</v>
      </c>
      <c r="S7" s="20" t="s">
        <v>547</v>
      </c>
      <c r="T7" s="20" t="s">
        <v>150</v>
      </c>
      <c r="U7" s="65">
        <v>43895</v>
      </c>
      <c r="V7" s="64"/>
      <c r="W7" s="72">
        <v>61853.904755290554</v>
      </c>
      <c r="X7" s="72">
        <v>0</v>
      </c>
      <c r="Y7" s="64" t="s">
        <v>443</v>
      </c>
      <c r="Z7" s="20" t="s">
        <v>146</v>
      </c>
      <c r="AA7" s="64" t="s">
        <v>146</v>
      </c>
      <c r="AB7" s="64"/>
      <c r="AC7" s="64"/>
      <c r="AD7" s="63"/>
      <c r="AE7" s="20">
        <v>2020</v>
      </c>
      <c r="AF7" s="20"/>
      <c r="AG7" s="64" t="s">
        <v>866</v>
      </c>
      <c r="AH7" s="71"/>
      <c r="AI7" s="20" t="s">
        <v>141</v>
      </c>
      <c r="AJ7" s="64" t="s">
        <v>545</v>
      </c>
      <c r="AK7" s="63"/>
      <c r="AL7" s="5">
        <v>0</v>
      </c>
      <c r="AM7" s="70" t="s">
        <v>144</v>
      </c>
      <c r="AN7" s="6">
        <f>IF(AM7="YES",0,AL7*BA7)</f>
        <v>0</v>
      </c>
      <c r="AO7" s="6">
        <f>IF(AM7="YES",0,BA7)</f>
        <v>0</v>
      </c>
      <c r="AP7" s="7">
        <v>0</v>
      </c>
      <c r="AQ7" s="69" t="s">
        <v>144</v>
      </c>
      <c r="AR7" s="8">
        <f>IF(AQ7="YES",0,AP7*BA7)</f>
        <v>0</v>
      </c>
      <c r="AS7" s="8">
        <f>IF(AQ7="YES",0,BA7)</f>
        <v>0</v>
      </c>
      <c r="AT7" s="9">
        <v>0</v>
      </c>
      <c r="AU7" s="9">
        <v>0</v>
      </c>
      <c r="AV7" s="9">
        <v>0</v>
      </c>
      <c r="AW7" s="10" t="str">
        <f>IF(IF(AU7&lt;0,1-(AV7-AU7)/AU7,IF(AU7=0,"",AV7/AU7))&lt;0,0,IF(AU7&lt;0,1-(AV7-AU7)/AU7,IF(AU7=0,"",AV7/AU7)))</f>
        <v/>
      </c>
      <c r="AX7" s="10" t="str">
        <f>IF(AW7&lt;90%,"YES","")</f>
        <v/>
      </c>
      <c r="AY7" s="68">
        <f>+AV7-AT7</f>
        <v>0</v>
      </c>
      <c r="AZ7" s="10">
        <v>1.0544969496208731</v>
      </c>
      <c r="BA7" s="11">
        <v>0</v>
      </c>
      <c r="BB7" s="11">
        <f>W7/1000</f>
        <v>61.853904755290557</v>
      </c>
      <c r="BC7" s="12" t="str">
        <f>IF(AND(BA7=0,BB7=0),"no capex",IF(AND(BA7=0,BB7&lt;&gt;0),"check!",IF(BB7/BA7&lt;0.8,BB7/BA7,IF(BB7/BA7&lt;=1.05,1,IF(BB7/BA7&gt;1.05,MAX(1-(BB7/BA7-1)*2,0),"check!")))))</f>
        <v>check!</v>
      </c>
      <c r="BD7" s="11">
        <v>0</v>
      </c>
      <c r="BE7" s="11">
        <v>0</v>
      </c>
      <c r="BF7" s="12" t="str">
        <f>IF(AND(BD7=0,BE7=0),"no capex",IF(AND(BD7=0,BE7&lt;&gt;0),"check!",IF(BE7/BD7&lt;0.8,BE7/BD7,IF(BE7/BD7&lt;=1.05,1,IF(BE7/BD7&gt;1.05,MAX(1-(BE7/BD7-1)*2,0),"check!")))))</f>
        <v>no capex</v>
      </c>
      <c r="BG7" s="67"/>
      <c r="BH7" s="73">
        <v>0</v>
      </c>
      <c r="BI7" s="73">
        <v>0</v>
      </c>
      <c r="BJ7" s="13">
        <v>0</v>
      </c>
      <c r="BK7" s="14" t="str">
        <f>IF(BI7=0,"",BJ7/BI7)</f>
        <v/>
      </c>
      <c r="BL7" s="15">
        <v>0</v>
      </c>
      <c r="BM7" s="15">
        <v>0</v>
      </c>
      <c r="BN7" s="15">
        <v>0</v>
      </c>
      <c r="BO7" s="16" t="str">
        <f>IF(BM7=0,"",BN7/BM7)</f>
        <v/>
      </c>
      <c r="BP7" s="13">
        <v>0</v>
      </c>
      <c r="BQ7" s="13">
        <v>0</v>
      </c>
      <c r="BR7" s="13">
        <v>0</v>
      </c>
      <c r="BS7" s="14" t="str">
        <f>IF(IF(BQ7&lt;0,1-(BR7-BQ7)/BQ7,IF(BQ7=0,"",BR7/BQ7))&lt;0,0,IF(BQ7&lt;0,1-(BR7-BQ7)/BQ7,IF(BQ7=0,"",BR7/BQ7)))</f>
        <v/>
      </c>
      <c r="BT7" s="15">
        <v>0</v>
      </c>
      <c r="BU7" s="15">
        <v>0</v>
      </c>
      <c r="BV7" s="15">
        <v>0</v>
      </c>
      <c r="BW7" s="16" t="str">
        <f>IF(IF(BU7&lt;0,1-(BV7-BU7)/BU7,IF(BU7=0,"",BV7/BU7))&lt;0,0,IF(BU7&lt;0,1-(BV7-BU7)/BU7,IF(BU7=0,"",BV7/BU7)))</f>
        <v/>
      </c>
      <c r="BX7" s="13">
        <v>0</v>
      </c>
      <c r="BY7" s="13">
        <v>0</v>
      </c>
      <c r="BZ7" s="13">
        <v>0</v>
      </c>
      <c r="CA7" s="14" t="str">
        <f>IF(IF(BY7&lt;0,1-(BZ7-BY7)/BY7,IF(BY7=0,"",BZ7/BY7))&lt;0,0,IF(BY7&lt;0,1-(BZ7-BY7)/BY7,IF(BY7=0,"",BZ7/BY7)))</f>
        <v/>
      </c>
      <c r="CB7" s="15">
        <v>0</v>
      </c>
      <c r="CC7" s="15">
        <v>0</v>
      </c>
      <c r="CD7" s="15">
        <v>0</v>
      </c>
      <c r="CE7" s="16" t="str">
        <f>IF(IF(CC7&lt;0,1-(CD7-CC7)/CC7,IF(CC7=0,"",CD7/CC7))&lt;0,0,IF(CC7&lt;0,1-(CD7-CC7)/CC7,IF(CC7=0,"",CD7/CC7)))</f>
        <v/>
      </c>
      <c r="CF7" s="13">
        <v>0</v>
      </c>
      <c r="CG7" s="13">
        <v>0</v>
      </c>
      <c r="CH7" s="13">
        <v>0</v>
      </c>
      <c r="CI7" s="14" t="str">
        <f>IF(IF(CG7&lt;0,1-(CH7-CG7)/CG7,IF(CG7=0,"",CH7/CG7))&lt;0,0,IF(CG7&lt;0,1-(CH7-CG7)/CG7,IF(CG7=0,"",CH7/CG7)))</f>
        <v/>
      </c>
      <c r="CJ7" s="15">
        <v>0</v>
      </c>
      <c r="CK7" s="15">
        <v>0</v>
      </c>
      <c r="CL7" s="15">
        <v>0</v>
      </c>
      <c r="CM7" s="17" t="str">
        <f>IF(IF(CK7&lt;0,1-(CL7-CK7)/CK7,IF(CK7=0,"",CL7/CK7))&lt;0,0,IF(CK7&lt;0,1-(CL7-CK7)/CK7,IF(CK7=0,"",CL7/CK7)))</f>
        <v/>
      </c>
      <c r="CN7" s="13">
        <v>0</v>
      </c>
      <c r="CO7" s="13">
        <v>0</v>
      </c>
      <c r="CP7" s="13">
        <v>0</v>
      </c>
      <c r="CQ7" s="17" t="str">
        <f>IF(IF(CO7&lt;0,1-(CP7-CO7)/CO7,IF(CO7=0,"",CP7/CO7))&lt;0,0,IF(CO7&lt;0,1-(CP7-CO7)/CO7,IF(CO7=0,"",CP7/CO7)))</f>
        <v/>
      </c>
      <c r="CR7" s="15">
        <v>0</v>
      </c>
      <c r="CS7" s="15">
        <v>0</v>
      </c>
      <c r="CT7" s="15">
        <v>0</v>
      </c>
      <c r="CU7" s="17" t="str">
        <f>IF(IF(CS7&lt;0,1-(CT7-CS7)/CS7,IF(CS7=0,"",CT7/CS7))&lt;0,0,IF(CS7&lt;0,1-(CT7-CS7)/CS7,IF(CS7=0,"",CT7/CS7)))</f>
        <v/>
      </c>
      <c r="CV7" s="13">
        <v>0</v>
      </c>
      <c r="CW7" s="13">
        <v>0</v>
      </c>
      <c r="CX7" s="13">
        <v>0</v>
      </c>
      <c r="CY7" s="14" t="str">
        <f>IF(IF(CW7&lt;0,1-(CX7-CW7)/CW7,IF(CW7=0,"",CX7/CW7))&lt;0,0,IF(CW7&lt;0,1-(CX7-CW7)/CW7,IF(CW7=0,"",CX7/CW7)))</f>
        <v/>
      </c>
      <c r="CZ7" s="15">
        <v>0</v>
      </c>
      <c r="DA7" s="15">
        <v>0</v>
      </c>
      <c r="DB7" s="15">
        <v>0</v>
      </c>
      <c r="DC7" s="17" t="str">
        <f>IF(IF(DA7&lt;0,1-(DB7-DA7)/DA7,IF(DA7=0,"",DB7/DA7))&lt;0,0,IF(DA7&lt;0,1-(DB7-DA7)/DA7,IF(DA7=0,"",DB7/DA7)))</f>
        <v/>
      </c>
      <c r="DD7" s="13">
        <v>0</v>
      </c>
      <c r="DE7" s="13">
        <v>0</v>
      </c>
      <c r="DF7" s="13">
        <v>0</v>
      </c>
      <c r="DG7" s="14" t="str">
        <f>IF(IF(DE7&lt;0,1-(DF7-DE7)/DE7,IF(DE7=0,"",DF7/DE7))&lt;0,0,IF(DE7&lt;0,1-(DF7-DE7)/DE7,IF(DE7=0,"",DF7/DE7)))</f>
        <v/>
      </c>
      <c r="DH7" s="15">
        <v>0</v>
      </c>
      <c r="DI7" s="15">
        <v>0</v>
      </c>
      <c r="DJ7" s="15">
        <v>0</v>
      </c>
      <c r="DK7" s="17" t="str">
        <f>IF(IF(DI7&lt;0,1-(DJ7-DI7)/DI7,IF(DI7=0,"",DJ7/DI7))&lt;0,0,IF(DI7&lt;0,1-(DJ7-DI7)/DI7,IF(DI7=0,"",DJ7/DI7)))</f>
        <v/>
      </c>
      <c r="DL7" s="13">
        <v>0</v>
      </c>
      <c r="DM7" s="13">
        <v>0</v>
      </c>
      <c r="DN7" s="13">
        <v>0</v>
      </c>
      <c r="DO7" s="17" t="str">
        <f>IF(IF(DM7&lt;0,1-(DN7-DM7)/DM7,IF(DM7=0,"",DN7/DM7))&lt;0,0,IF(DM7&lt;0,1-(DN7-DM7)/DM7,IF(DM7=0,"",DN7/DM7)))</f>
        <v/>
      </c>
      <c r="DP7" s="18"/>
      <c r="DQ7" s="19"/>
      <c r="DR7" s="18"/>
      <c r="DS7" s="19" t="str">
        <f>AX7</f>
        <v/>
      </c>
      <c r="DT7" s="64"/>
      <c r="DU7" s="64"/>
      <c r="DV7" s="64"/>
      <c r="DW7" s="64"/>
      <c r="DX7" s="64"/>
      <c r="DY7" s="65"/>
      <c r="DZ7" s="64"/>
      <c r="EA7" s="64"/>
    </row>
    <row r="8" spans="1:131" x14ac:dyDescent="0.35">
      <c r="A8" s="4">
        <v>2022</v>
      </c>
      <c r="B8" s="20" t="s">
        <v>131</v>
      </c>
      <c r="C8" s="20" t="s">
        <v>159</v>
      </c>
      <c r="D8" s="20"/>
      <c r="E8" s="20" t="s">
        <v>130</v>
      </c>
      <c r="F8" s="20" t="s">
        <v>126</v>
      </c>
      <c r="G8" s="20"/>
      <c r="H8" s="20">
        <v>10208101</v>
      </c>
      <c r="I8" s="64" t="s">
        <v>865</v>
      </c>
      <c r="J8" s="64"/>
      <c r="K8" s="64" t="s">
        <v>498</v>
      </c>
      <c r="L8" s="20" t="s">
        <v>430</v>
      </c>
      <c r="M8" s="20" t="s">
        <v>456</v>
      </c>
      <c r="N8" s="64" t="s">
        <v>499</v>
      </c>
      <c r="O8" s="20" t="s">
        <v>427</v>
      </c>
      <c r="P8" s="20" t="s">
        <v>454</v>
      </c>
      <c r="Q8" s="20"/>
      <c r="R8" s="20" t="s">
        <v>146</v>
      </c>
      <c r="S8" s="20" t="s">
        <v>498</v>
      </c>
      <c r="T8" s="20" t="s">
        <v>150</v>
      </c>
      <c r="U8" s="65">
        <v>44040</v>
      </c>
      <c r="V8" s="64"/>
      <c r="W8" s="72">
        <v>531406.65850339783</v>
      </c>
      <c r="X8" s="72">
        <v>0</v>
      </c>
      <c r="Y8" s="64" t="s">
        <v>443</v>
      </c>
      <c r="Z8" s="20" t="s">
        <v>146</v>
      </c>
      <c r="AA8" s="64" t="s">
        <v>146</v>
      </c>
      <c r="AB8" s="64"/>
      <c r="AC8" s="64"/>
      <c r="AD8" s="63"/>
      <c r="AE8" s="20">
        <v>2020</v>
      </c>
      <c r="AF8" s="20"/>
      <c r="AG8" s="64" t="s">
        <v>864</v>
      </c>
      <c r="AH8" s="71"/>
      <c r="AI8" s="20" t="s">
        <v>141</v>
      </c>
      <c r="AJ8" s="64" t="s">
        <v>450</v>
      </c>
      <c r="AK8" s="63"/>
      <c r="AL8" s="5">
        <v>0</v>
      </c>
      <c r="AM8" s="70" t="s">
        <v>144</v>
      </c>
      <c r="AN8" s="6">
        <f>IF(AM8="YES",0,AL8*BA8)</f>
        <v>0</v>
      </c>
      <c r="AO8" s="6">
        <f>IF(AM8="YES",0,BA8)</f>
        <v>0</v>
      </c>
      <c r="AP8" s="7">
        <v>0</v>
      </c>
      <c r="AQ8" s="69" t="s">
        <v>144</v>
      </c>
      <c r="AR8" s="8">
        <f>IF(AQ8="YES",0,AP8*BA8)</f>
        <v>0</v>
      </c>
      <c r="AS8" s="8">
        <f>IF(AQ8="YES",0,BA8)</f>
        <v>0</v>
      </c>
      <c r="AT8" s="9">
        <v>0</v>
      </c>
      <c r="AU8" s="9">
        <v>0</v>
      </c>
      <c r="AV8" s="9">
        <v>0</v>
      </c>
      <c r="AW8" s="10" t="str">
        <f>IF(IF(AU8&lt;0,1-(AV8-AU8)/AU8,IF(AU8=0,"",AV8/AU8))&lt;0,0,IF(AU8&lt;0,1-(AV8-AU8)/AU8,IF(AU8=0,"",AV8/AU8)))</f>
        <v/>
      </c>
      <c r="AX8" s="10" t="str">
        <f>IF(AW8&lt;90%,"YES","")</f>
        <v/>
      </c>
      <c r="AY8" s="68">
        <f>+AV8-AT8</f>
        <v>0</v>
      </c>
      <c r="AZ8" s="10">
        <v>0.51262776803644128</v>
      </c>
      <c r="BA8" s="11">
        <v>0</v>
      </c>
      <c r="BB8" s="11">
        <f>W8/1000</f>
        <v>531.40665850339781</v>
      </c>
      <c r="BC8" s="12" t="str">
        <f>IF(AND(BA8=0,BB8=0),"no capex",IF(AND(BA8=0,BB8&lt;&gt;0),"check!",IF(BB8/BA8&lt;0.8,BB8/BA8,IF(BB8/BA8&lt;=1.05,1,IF(BB8/BA8&gt;1.05,MAX(1-(BB8/BA8-1)*2,0),"check!")))))</f>
        <v>check!</v>
      </c>
      <c r="BD8" s="11">
        <v>0</v>
      </c>
      <c r="BE8" s="11">
        <v>0</v>
      </c>
      <c r="BF8" s="12" t="str">
        <f>IF(AND(BD8=0,BE8=0),"no capex",IF(AND(BD8=0,BE8&lt;&gt;0),"check!",IF(BE8/BD8&lt;0.8,BE8/BD8,IF(BE8/BD8&lt;=1.05,1,IF(BE8/BD8&gt;1.05,MAX(1-(BE8/BD8-1)*2,0),"check!")))))</f>
        <v>no capex</v>
      </c>
      <c r="BG8" s="67"/>
      <c r="BH8" s="13">
        <v>0</v>
      </c>
      <c r="BI8" s="13">
        <v>0</v>
      </c>
      <c r="BJ8" s="13">
        <v>0</v>
      </c>
      <c r="BK8" s="14" t="str">
        <f>IF(BI8=0,"",BJ8/BI8)</f>
        <v/>
      </c>
      <c r="BL8" s="15">
        <v>0</v>
      </c>
      <c r="BM8" s="15">
        <v>0</v>
      </c>
      <c r="BN8" s="15">
        <v>0</v>
      </c>
      <c r="BO8" s="16" t="str">
        <f>IF(BM8=0,"",BN8/BM8)</f>
        <v/>
      </c>
      <c r="BP8" s="13">
        <v>0</v>
      </c>
      <c r="BQ8" s="13">
        <v>0</v>
      </c>
      <c r="BR8" s="13">
        <v>0</v>
      </c>
      <c r="BS8" s="14" t="str">
        <f>IF(IF(BQ8&lt;0,1-(BR8-BQ8)/BQ8,IF(BQ8=0,"",BR8/BQ8))&lt;0,0,IF(BQ8&lt;0,1-(BR8-BQ8)/BQ8,IF(BQ8=0,"",BR8/BQ8)))</f>
        <v/>
      </c>
      <c r="BT8" s="15">
        <v>0</v>
      </c>
      <c r="BU8" s="15">
        <v>0</v>
      </c>
      <c r="BV8" s="15">
        <v>0</v>
      </c>
      <c r="BW8" s="16" t="str">
        <f>IF(IF(BU8&lt;0,1-(BV8-BU8)/BU8,IF(BU8=0,"",BV8/BU8))&lt;0,0,IF(BU8&lt;0,1-(BV8-BU8)/BU8,IF(BU8=0,"",BV8/BU8)))</f>
        <v/>
      </c>
      <c r="BX8" s="13">
        <v>0</v>
      </c>
      <c r="BY8" s="13">
        <v>0</v>
      </c>
      <c r="BZ8" s="13">
        <v>0</v>
      </c>
      <c r="CA8" s="14" t="str">
        <f>IF(IF(BY8&lt;0,1-(BZ8-BY8)/BY8,IF(BY8=0,"",BZ8/BY8))&lt;0,0,IF(BY8&lt;0,1-(BZ8-BY8)/BY8,IF(BY8=0,"",BZ8/BY8)))</f>
        <v/>
      </c>
      <c r="CB8" s="15">
        <v>0</v>
      </c>
      <c r="CC8" s="15">
        <v>0</v>
      </c>
      <c r="CD8" s="15">
        <v>0</v>
      </c>
      <c r="CE8" s="16" t="str">
        <f>IF(IF(CC8&lt;0,1-(CD8-CC8)/CC8,IF(CC8=0,"",CD8/CC8))&lt;0,0,IF(CC8&lt;0,1-(CD8-CC8)/CC8,IF(CC8=0,"",CD8/CC8)))</f>
        <v/>
      </c>
      <c r="CF8" s="13">
        <v>0</v>
      </c>
      <c r="CG8" s="13">
        <v>0</v>
      </c>
      <c r="CH8" s="13">
        <v>0</v>
      </c>
      <c r="CI8" s="14" t="str">
        <f>IF(IF(CG8&lt;0,1-(CH8-CG8)/CG8,IF(CG8=0,"",CH8/CG8))&lt;0,0,IF(CG8&lt;0,1-(CH8-CG8)/CG8,IF(CG8=0,"",CH8/CG8)))</f>
        <v/>
      </c>
      <c r="CJ8" s="15">
        <v>0</v>
      </c>
      <c r="CK8" s="15">
        <v>0</v>
      </c>
      <c r="CL8" s="15">
        <v>0</v>
      </c>
      <c r="CM8" s="17" t="str">
        <f>IF(IF(CK8&lt;0,1-(CL8-CK8)/CK8,IF(CK8=0,"",CL8/CK8))&lt;0,0,IF(CK8&lt;0,1-(CL8-CK8)/CK8,IF(CK8=0,"",CL8/CK8)))</f>
        <v/>
      </c>
      <c r="CN8" s="13">
        <v>0</v>
      </c>
      <c r="CO8" s="13">
        <v>0</v>
      </c>
      <c r="CP8" s="13">
        <v>0</v>
      </c>
      <c r="CQ8" s="17" t="str">
        <f>IF(IF(CO8&lt;0,1-(CP8-CO8)/CO8,IF(CO8=0,"",CP8/CO8))&lt;0,0,IF(CO8&lt;0,1-(CP8-CO8)/CO8,IF(CO8=0,"",CP8/CO8)))</f>
        <v/>
      </c>
      <c r="CR8" s="15">
        <v>0</v>
      </c>
      <c r="CS8" s="15">
        <v>0</v>
      </c>
      <c r="CT8" s="15">
        <v>0</v>
      </c>
      <c r="CU8" s="17" t="str">
        <f>IF(IF(CS8&lt;0,1-(CT8-CS8)/CS8,IF(CS8=0,"",CT8/CS8))&lt;0,0,IF(CS8&lt;0,1-(CT8-CS8)/CS8,IF(CS8=0,"",CT8/CS8)))</f>
        <v/>
      </c>
      <c r="CV8" s="13">
        <v>0</v>
      </c>
      <c r="CW8" s="13">
        <v>0</v>
      </c>
      <c r="CX8" s="13">
        <v>0</v>
      </c>
      <c r="CY8" s="14" t="str">
        <f>IF(IF(CW8&lt;0,1-(CX8-CW8)/CW8,IF(CW8=0,"",CX8/CW8))&lt;0,0,IF(CW8&lt;0,1-(CX8-CW8)/CW8,IF(CW8=0,"",CX8/CW8)))</f>
        <v/>
      </c>
      <c r="CZ8" s="15">
        <v>0</v>
      </c>
      <c r="DA8" s="15">
        <v>0</v>
      </c>
      <c r="DB8" s="15">
        <v>0</v>
      </c>
      <c r="DC8" s="17" t="str">
        <f>IF(IF(DA8&lt;0,1-(DB8-DA8)/DA8,IF(DA8=0,"",DB8/DA8))&lt;0,0,IF(DA8&lt;0,1-(DB8-DA8)/DA8,IF(DA8=0,"",DB8/DA8)))</f>
        <v/>
      </c>
      <c r="DD8" s="13">
        <v>0</v>
      </c>
      <c r="DE8" s="13">
        <v>0</v>
      </c>
      <c r="DF8" s="13">
        <v>0</v>
      </c>
      <c r="DG8" s="14" t="str">
        <f>IF(IF(DE8&lt;0,1-(DF8-DE8)/DE8,IF(DE8=0,"",DF8/DE8))&lt;0,0,IF(DE8&lt;0,1-(DF8-DE8)/DE8,IF(DE8=0,"",DF8/DE8)))</f>
        <v/>
      </c>
      <c r="DH8" s="15">
        <v>0</v>
      </c>
      <c r="DI8" s="15">
        <v>0</v>
      </c>
      <c r="DJ8" s="15">
        <v>0</v>
      </c>
      <c r="DK8" s="17" t="str">
        <f>IF(IF(DI8&lt;0,1-(DJ8-DI8)/DI8,IF(DI8=0,"",DJ8/DI8))&lt;0,0,IF(DI8&lt;0,1-(DJ8-DI8)/DI8,IF(DI8=0,"",DJ8/DI8)))</f>
        <v/>
      </c>
      <c r="DL8" s="13">
        <v>0</v>
      </c>
      <c r="DM8" s="13">
        <v>0</v>
      </c>
      <c r="DN8" s="13">
        <v>0</v>
      </c>
      <c r="DO8" s="17" t="str">
        <f>IF(IF(DM8&lt;0,1-(DN8-DM8)/DM8,IF(DM8=0,"",DN8/DM8))&lt;0,0,IF(DM8&lt;0,1-(DN8-DM8)/DM8,IF(DM8=0,"",DN8/DM8)))</f>
        <v/>
      </c>
      <c r="DP8" s="18"/>
      <c r="DQ8" s="19"/>
      <c r="DR8" s="18"/>
      <c r="DS8" s="19" t="str">
        <f>AX8</f>
        <v/>
      </c>
      <c r="DT8" s="64" t="s">
        <v>141</v>
      </c>
      <c r="DU8" s="64" t="s">
        <v>162</v>
      </c>
      <c r="DV8" s="64" t="s">
        <v>198</v>
      </c>
      <c r="DW8" s="64" t="s">
        <v>141</v>
      </c>
      <c r="DX8" s="64" t="s">
        <v>197</v>
      </c>
      <c r="DY8" s="65">
        <v>45229</v>
      </c>
      <c r="DZ8" s="64"/>
      <c r="EA8" s="64"/>
    </row>
    <row r="9" spans="1:131" x14ac:dyDescent="0.35">
      <c r="A9" s="4">
        <v>2022</v>
      </c>
      <c r="B9" s="20" t="s">
        <v>132</v>
      </c>
      <c r="C9" s="20" t="s">
        <v>159</v>
      </c>
      <c r="D9" s="20"/>
      <c r="E9" s="20" t="s">
        <v>130</v>
      </c>
      <c r="F9" s="20" t="s">
        <v>126</v>
      </c>
      <c r="G9" s="20"/>
      <c r="H9" s="20">
        <v>10208117</v>
      </c>
      <c r="I9" s="64" t="s">
        <v>862</v>
      </c>
      <c r="J9" s="64"/>
      <c r="K9" s="64" t="s">
        <v>484</v>
      </c>
      <c r="L9" s="20" t="s">
        <v>430</v>
      </c>
      <c r="M9" s="20" t="s">
        <v>429</v>
      </c>
      <c r="N9" s="64" t="s">
        <v>428</v>
      </c>
      <c r="O9" s="20" t="s">
        <v>427</v>
      </c>
      <c r="P9" s="20" t="s">
        <v>426</v>
      </c>
      <c r="Q9" s="20" t="s">
        <v>425</v>
      </c>
      <c r="R9" s="20" t="s">
        <v>146</v>
      </c>
      <c r="S9" s="20" t="s">
        <v>484</v>
      </c>
      <c r="T9" s="20" t="s">
        <v>150</v>
      </c>
      <c r="U9" s="65">
        <v>44202</v>
      </c>
      <c r="V9" s="64"/>
      <c r="W9" s="72">
        <v>357706.57470000011</v>
      </c>
      <c r="X9" s="72">
        <v>0</v>
      </c>
      <c r="Y9" s="64" t="s">
        <v>443</v>
      </c>
      <c r="Z9" s="20" t="s">
        <v>141</v>
      </c>
      <c r="AA9" s="64"/>
      <c r="AB9" s="64"/>
      <c r="AC9" s="64"/>
      <c r="AD9" s="63"/>
      <c r="AE9" s="20">
        <v>2021</v>
      </c>
      <c r="AF9" s="20"/>
      <c r="AG9" s="64" t="s">
        <v>863</v>
      </c>
      <c r="AH9" s="71"/>
      <c r="AI9" s="20" t="s">
        <v>141</v>
      </c>
      <c r="AJ9" s="64" t="s">
        <v>441</v>
      </c>
      <c r="AK9" s="63"/>
      <c r="AL9" s="5">
        <v>0</v>
      </c>
      <c r="AM9" s="70" t="s">
        <v>144</v>
      </c>
      <c r="AN9" s="6">
        <f>IF(AM9="YES",0,AL9*BA9)</f>
        <v>0</v>
      </c>
      <c r="AO9" s="6">
        <f>IF(AM9="YES",0,BA9)</f>
        <v>0</v>
      </c>
      <c r="AP9" s="7">
        <v>0</v>
      </c>
      <c r="AQ9" s="69" t="s">
        <v>144</v>
      </c>
      <c r="AR9" s="8">
        <f>IF(AQ9="YES",0,AP9*BA9)</f>
        <v>0</v>
      </c>
      <c r="AS9" s="8">
        <f>IF(AQ9="YES",0,BA9)</f>
        <v>0</v>
      </c>
      <c r="AT9" s="9">
        <v>0</v>
      </c>
      <c r="AU9" s="9">
        <v>0</v>
      </c>
      <c r="AV9" s="9">
        <v>0</v>
      </c>
      <c r="AW9" s="10" t="str">
        <f>IF(IF(AU9&lt;0,1-(AV9-AU9)/AU9,IF(AU9=0,"",AV9/AU9))&lt;0,0,IF(AU9&lt;0,1-(AV9-AU9)/AU9,IF(AU9=0,"",AV9/AU9)))</f>
        <v/>
      </c>
      <c r="AX9" s="10" t="str">
        <f>IF(AW9&lt;90%,"YES","")</f>
        <v/>
      </c>
      <c r="AY9" s="68">
        <f>+AV9-AT9</f>
        <v>0</v>
      </c>
      <c r="AZ9" s="10"/>
      <c r="BA9" s="11">
        <v>0</v>
      </c>
      <c r="BB9" s="11">
        <f>W9/1000</f>
        <v>357.70657470000009</v>
      </c>
      <c r="BC9" s="12" t="str">
        <f>IF(AND(BA9=0,BB9=0),"no capex",IF(AND(BA9=0,BB9&lt;&gt;0),"check!",IF(BB9/BA9&lt;0.8,BB9/BA9,IF(BB9/BA9&lt;=1.05,1,IF(BB9/BA9&gt;1.05,MAX(1-(BB9/BA9-1)*2,0),"check!")))))</f>
        <v>check!</v>
      </c>
      <c r="BD9" s="11">
        <v>0</v>
      </c>
      <c r="BE9" s="11">
        <v>0</v>
      </c>
      <c r="BF9" s="12" t="str">
        <f>IF(AND(BD9=0,BE9=0),"no capex",IF(AND(BD9=0,BE9&lt;&gt;0),"check!",IF(BE9/BD9&lt;0.8,BE9/BD9,IF(BE9/BD9&lt;=1.05,1,IF(BE9/BD9&gt;1.05,MAX(1-(BE9/BD9-1)*2,0),"check!")))))</f>
        <v>no capex</v>
      </c>
      <c r="BG9" s="67"/>
      <c r="BH9" s="13">
        <v>0</v>
      </c>
      <c r="BI9" s="13">
        <v>0</v>
      </c>
      <c r="BJ9" s="13">
        <v>0</v>
      </c>
      <c r="BK9" s="14" t="str">
        <f>IF(BI9=0,"",BJ9/BI9)</f>
        <v/>
      </c>
      <c r="BL9" s="15">
        <v>0</v>
      </c>
      <c r="BM9" s="15">
        <v>0</v>
      </c>
      <c r="BN9" s="15">
        <v>0</v>
      </c>
      <c r="BO9" s="16" t="str">
        <f>IF(BM9=0,"",BN9/BM9)</f>
        <v/>
      </c>
      <c r="BP9" s="13">
        <v>0</v>
      </c>
      <c r="BQ9" s="13">
        <v>0</v>
      </c>
      <c r="BR9" s="13">
        <v>0</v>
      </c>
      <c r="BS9" s="14" t="str">
        <f>IF(IF(BQ9&lt;0,1-(BR9-BQ9)/BQ9,IF(BQ9=0,"",BR9/BQ9))&lt;0,0,IF(BQ9&lt;0,1-(BR9-BQ9)/BQ9,IF(BQ9=0,"",BR9/BQ9)))</f>
        <v/>
      </c>
      <c r="BT9" s="15">
        <v>0</v>
      </c>
      <c r="BU9" s="15">
        <v>0</v>
      </c>
      <c r="BV9" s="15">
        <v>0</v>
      </c>
      <c r="BW9" s="16" t="str">
        <f>IF(IF(BU9&lt;0,1-(BV9-BU9)/BU9,IF(BU9=0,"",BV9/BU9))&lt;0,0,IF(BU9&lt;0,1-(BV9-BU9)/BU9,IF(BU9=0,"",BV9/BU9)))</f>
        <v/>
      </c>
      <c r="BX9" s="13">
        <v>0</v>
      </c>
      <c r="BY9" s="13">
        <v>0</v>
      </c>
      <c r="BZ9" s="13">
        <v>0</v>
      </c>
      <c r="CA9" s="14" t="str">
        <f>IF(IF(BY9&lt;0,1-(BZ9-BY9)/BY9,IF(BY9=0,"",BZ9/BY9))&lt;0,0,IF(BY9&lt;0,1-(BZ9-BY9)/BY9,IF(BY9=0,"",BZ9/BY9)))</f>
        <v/>
      </c>
      <c r="CB9" s="15">
        <v>0</v>
      </c>
      <c r="CC9" s="15">
        <v>0</v>
      </c>
      <c r="CD9" s="15">
        <v>0</v>
      </c>
      <c r="CE9" s="16" t="str">
        <f>IF(IF(CC9&lt;0,1-(CD9-CC9)/CC9,IF(CC9=0,"",CD9/CC9))&lt;0,0,IF(CC9&lt;0,1-(CD9-CC9)/CC9,IF(CC9=0,"",CD9/CC9)))</f>
        <v/>
      </c>
      <c r="CF9" s="13">
        <v>0</v>
      </c>
      <c r="CG9" s="13">
        <v>0</v>
      </c>
      <c r="CH9" s="13">
        <v>0</v>
      </c>
      <c r="CI9" s="14" t="str">
        <f>IF(IF(CG9&lt;0,1-(CH9-CG9)/CG9,IF(CG9=0,"",CH9/CG9))&lt;0,0,IF(CG9&lt;0,1-(CH9-CG9)/CG9,IF(CG9=0,"",CH9/CG9)))</f>
        <v/>
      </c>
      <c r="CJ9" s="15">
        <v>0</v>
      </c>
      <c r="CK9" s="15">
        <v>0</v>
      </c>
      <c r="CL9" s="15">
        <v>0</v>
      </c>
      <c r="CM9" s="17" t="str">
        <f>IF(IF(CK9&lt;0,1-(CL9-CK9)/CK9,IF(CK9=0,"",CL9/CK9))&lt;0,0,IF(CK9&lt;0,1-(CL9-CK9)/CK9,IF(CK9=0,"",CL9/CK9)))</f>
        <v/>
      </c>
      <c r="CN9" s="13">
        <v>0</v>
      </c>
      <c r="CO9" s="13">
        <v>0</v>
      </c>
      <c r="CP9" s="13">
        <v>0</v>
      </c>
      <c r="CQ9" s="17" t="str">
        <f>IF(IF(CO9&lt;0,1-(CP9-CO9)/CO9,IF(CO9=0,"",CP9/CO9))&lt;0,0,IF(CO9&lt;0,1-(CP9-CO9)/CO9,IF(CO9=0,"",CP9/CO9)))</f>
        <v/>
      </c>
      <c r="CR9" s="15">
        <v>0</v>
      </c>
      <c r="CS9" s="15">
        <v>0</v>
      </c>
      <c r="CT9" s="15">
        <v>0</v>
      </c>
      <c r="CU9" s="17" t="str">
        <f>IF(IF(CS9&lt;0,1-(CT9-CS9)/CS9,IF(CS9=0,"",CT9/CS9))&lt;0,0,IF(CS9&lt;0,1-(CT9-CS9)/CS9,IF(CS9=0,"",CT9/CS9)))</f>
        <v/>
      </c>
      <c r="CV9" s="13">
        <v>0</v>
      </c>
      <c r="CW9" s="13">
        <v>0</v>
      </c>
      <c r="CX9" s="13">
        <v>0</v>
      </c>
      <c r="CY9" s="14" t="str">
        <f>IF(IF(CW9&lt;0,1-(CX9-CW9)/CW9,IF(CW9=0,"",CX9/CW9))&lt;0,0,IF(CW9&lt;0,1-(CX9-CW9)/CW9,IF(CW9=0,"",CX9/CW9)))</f>
        <v/>
      </c>
      <c r="CZ9" s="15">
        <v>0</v>
      </c>
      <c r="DA9" s="15">
        <v>0</v>
      </c>
      <c r="DB9" s="15">
        <v>0</v>
      </c>
      <c r="DC9" s="17" t="str">
        <f>IF(IF(DA9&lt;0,1-(DB9-DA9)/DA9,IF(DA9=0,"",DB9/DA9))&lt;0,0,IF(DA9&lt;0,1-(DB9-DA9)/DA9,IF(DA9=0,"",DB9/DA9)))</f>
        <v/>
      </c>
      <c r="DD9" s="13">
        <v>0</v>
      </c>
      <c r="DE9" s="13">
        <v>0</v>
      </c>
      <c r="DF9" s="13">
        <v>0</v>
      </c>
      <c r="DG9" s="14" t="str">
        <f>IF(IF(DE9&lt;0,1-(DF9-DE9)/DE9,IF(DE9=0,"",DF9/DE9))&lt;0,0,IF(DE9&lt;0,1-(DF9-DE9)/DE9,IF(DE9=0,"",DF9/DE9)))</f>
        <v/>
      </c>
      <c r="DH9" s="15">
        <v>0</v>
      </c>
      <c r="DI9" s="15">
        <v>0</v>
      </c>
      <c r="DJ9" s="15">
        <v>0</v>
      </c>
      <c r="DK9" s="17" t="str">
        <f>IF(IF(DI9&lt;0,1-(DJ9-DI9)/DI9,IF(DI9=0,"",DJ9/DI9))&lt;0,0,IF(DI9&lt;0,1-(DJ9-DI9)/DI9,IF(DI9=0,"",DJ9/DI9)))</f>
        <v/>
      </c>
      <c r="DL9" s="13">
        <v>0</v>
      </c>
      <c r="DM9" s="13">
        <v>0</v>
      </c>
      <c r="DN9" s="13">
        <v>0</v>
      </c>
      <c r="DO9" s="17" t="str">
        <f>IF(IF(DM9&lt;0,1-(DN9-DM9)/DM9,IF(DM9=0,"",DN9/DM9))&lt;0,0,IF(DM9&lt;0,1-(DN9-DM9)/DM9,IF(DM9=0,"",DN9/DM9)))</f>
        <v/>
      </c>
      <c r="DP9" s="18"/>
      <c r="DQ9" s="19" t="e">
        <f>IF(AND(BB9/BA9&gt;1.05, ((BB9-BA9)/VLOOKUP(E9,#REF!,2,0))&gt;10),"YES","")</f>
        <v>#DIV/0!</v>
      </c>
      <c r="DR9" s="18"/>
      <c r="DS9" s="19" t="str">
        <f>AX9</f>
        <v/>
      </c>
      <c r="DT9" s="64"/>
      <c r="DU9" s="64"/>
      <c r="DV9" s="64"/>
      <c r="DW9" s="64"/>
      <c r="DX9" s="64"/>
      <c r="DY9" s="65"/>
      <c r="DZ9" s="64"/>
      <c r="EA9" s="64"/>
    </row>
    <row r="10" spans="1:131" x14ac:dyDescent="0.35">
      <c r="A10" s="4">
        <v>2022</v>
      </c>
      <c r="B10" s="20" t="s">
        <v>132</v>
      </c>
      <c r="C10" s="20" t="s">
        <v>159</v>
      </c>
      <c r="D10" s="20"/>
      <c r="E10" s="20" t="s">
        <v>130</v>
      </c>
      <c r="F10" s="20" t="s">
        <v>126</v>
      </c>
      <c r="G10" s="20"/>
      <c r="H10" s="20">
        <v>10208117</v>
      </c>
      <c r="I10" s="64" t="s">
        <v>862</v>
      </c>
      <c r="J10" s="64"/>
      <c r="K10" s="64" t="s">
        <v>452</v>
      </c>
      <c r="L10" s="20" t="s">
        <v>430</v>
      </c>
      <c r="M10" s="20" t="s">
        <v>456</v>
      </c>
      <c r="N10" s="64" t="s">
        <v>455</v>
      </c>
      <c r="O10" s="20" t="s">
        <v>427</v>
      </c>
      <c r="P10" s="20" t="s">
        <v>454</v>
      </c>
      <c r="Q10" s="20" t="s">
        <v>453</v>
      </c>
      <c r="R10" s="20" t="s">
        <v>146</v>
      </c>
      <c r="S10" s="20" t="s">
        <v>452</v>
      </c>
      <c r="T10" s="20" t="s">
        <v>150</v>
      </c>
      <c r="U10" s="65">
        <v>44196</v>
      </c>
      <c r="V10" s="64"/>
      <c r="W10" s="72">
        <v>158773.18050000002</v>
      </c>
      <c r="X10" s="72">
        <v>0</v>
      </c>
      <c r="Y10" s="64" t="s">
        <v>443</v>
      </c>
      <c r="Z10" s="20" t="s">
        <v>141</v>
      </c>
      <c r="AA10" s="64"/>
      <c r="AB10" s="64"/>
      <c r="AC10" s="64"/>
      <c r="AD10" s="63"/>
      <c r="AE10" s="20">
        <v>2020</v>
      </c>
      <c r="AF10" s="20"/>
      <c r="AG10" s="64" t="s">
        <v>861</v>
      </c>
      <c r="AH10" s="71"/>
      <c r="AI10" s="20" t="s">
        <v>141</v>
      </c>
      <c r="AJ10" s="64" t="s">
        <v>450</v>
      </c>
      <c r="AK10" s="63"/>
      <c r="AL10" s="5">
        <v>0</v>
      </c>
      <c r="AM10" s="70" t="s">
        <v>144</v>
      </c>
      <c r="AN10" s="6">
        <f>IF(AM10="YES",0,AL10*BA10)</f>
        <v>0</v>
      </c>
      <c r="AO10" s="6">
        <f>IF(AM10="YES",0,BA10)</f>
        <v>0</v>
      </c>
      <c r="AP10" s="7">
        <v>0</v>
      </c>
      <c r="AQ10" s="69" t="s">
        <v>144</v>
      </c>
      <c r="AR10" s="8">
        <f>IF(AQ10="YES",0,AP10*BA10)</f>
        <v>0</v>
      </c>
      <c r="AS10" s="8">
        <f>IF(AQ10="YES",0,BA10)</f>
        <v>0</v>
      </c>
      <c r="AT10" s="9">
        <v>0</v>
      </c>
      <c r="AU10" s="9">
        <v>0</v>
      </c>
      <c r="AV10" s="9">
        <v>0</v>
      </c>
      <c r="AW10" s="10" t="str">
        <f>IF(IF(AU10&lt;0,1-(AV10-AU10)/AU10,IF(AU10=0,"",AV10/AU10))&lt;0,0,IF(AU10&lt;0,1-(AV10-AU10)/AU10,IF(AU10=0,"",AV10/AU10)))</f>
        <v/>
      </c>
      <c r="AX10" s="10" t="str">
        <f>IF(AW10&lt;90%,"YES","")</f>
        <v/>
      </c>
      <c r="AY10" s="68">
        <f>+AV10-AT10</f>
        <v>0</v>
      </c>
      <c r="AZ10" s="10"/>
      <c r="BA10" s="11">
        <v>0</v>
      </c>
      <c r="BB10" s="11">
        <f>W10/1000</f>
        <v>158.77318050000002</v>
      </c>
      <c r="BC10" s="12" t="str">
        <f>IF(AND(BA10=0,BB10=0),"no capex",IF(AND(BA10=0,BB10&lt;&gt;0),"check!",IF(BB10/BA10&lt;0.8,BB10/BA10,IF(BB10/BA10&lt;=1.05,1,IF(BB10/BA10&gt;1.05,MAX(1-(BB10/BA10-1)*2,0),"check!")))))</f>
        <v>check!</v>
      </c>
      <c r="BD10" s="11">
        <v>0</v>
      </c>
      <c r="BE10" s="11">
        <v>0</v>
      </c>
      <c r="BF10" s="12" t="str">
        <f>IF(AND(BD10=0,BE10=0),"no capex",IF(AND(BD10=0,BE10&lt;&gt;0),"check!",IF(BE10/BD10&lt;0.8,BE10/BD10,IF(BE10/BD10&lt;=1.05,1,IF(BE10/BD10&gt;1.05,MAX(1-(BE10/BD10-1)*2,0),"check!")))))</f>
        <v>no capex</v>
      </c>
      <c r="BG10" s="67"/>
      <c r="BH10" s="13">
        <v>0</v>
      </c>
      <c r="BI10" s="13">
        <v>0</v>
      </c>
      <c r="BJ10" s="13">
        <v>0</v>
      </c>
      <c r="BK10" s="14" t="str">
        <f>IF(BI10=0,"",BJ10/BI10)</f>
        <v/>
      </c>
      <c r="BL10" s="15">
        <v>0</v>
      </c>
      <c r="BM10" s="15">
        <v>0</v>
      </c>
      <c r="BN10" s="15">
        <v>0</v>
      </c>
      <c r="BO10" s="16" t="str">
        <f>IF(BM10=0,"",BN10/BM10)</f>
        <v/>
      </c>
      <c r="BP10" s="13">
        <v>0</v>
      </c>
      <c r="BQ10" s="13">
        <v>0</v>
      </c>
      <c r="BR10" s="13">
        <v>0</v>
      </c>
      <c r="BS10" s="14" t="str">
        <f>IF(IF(BQ10&lt;0,1-(BR10-BQ10)/BQ10,IF(BQ10=0,"",BR10/BQ10))&lt;0,0,IF(BQ10&lt;0,1-(BR10-BQ10)/BQ10,IF(BQ10=0,"",BR10/BQ10)))</f>
        <v/>
      </c>
      <c r="BT10" s="15">
        <v>0</v>
      </c>
      <c r="BU10" s="15">
        <v>0</v>
      </c>
      <c r="BV10" s="15">
        <v>0</v>
      </c>
      <c r="BW10" s="16" t="str">
        <f>IF(IF(BU10&lt;0,1-(BV10-BU10)/BU10,IF(BU10=0,"",BV10/BU10))&lt;0,0,IF(BU10&lt;0,1-(BV10-BU10)/BU10,IF(BU10=0,"",BV10/BU10)))</f>
        <v/>
      </c>
      <c r="BX10" s="13">
        <v>0</v>
      </c>
      <c r="BY10" s="13">
        <v>0</v>
      </c>
      <c r="BZ10" s="13">
        <v>0</v>
      </c>
      <c r="CA10" s="14" t="str">
        <f>IF(IF(BY10&lt;0,1-(BZ10-BY10)/BY10,IF(BY10=0,"",BZ10/BY10))&lt;0,0,IF(BY10&lt;0,1-(BZ10-BY10)/BY10,IF(BY10=0,"",BZ10/BY10)))</f>
        <v/>
      </c>
      <c r="CB10" s="15">
        <v>0</v>
      </c>
      <c r="CC10" s="15">
        <v>0</v>
      </c>
      <c r="CD10" s="15">
        <v>0</v>
      </c>
      <c r="CE10" s="16" t="str">
        <f>IF(IF(CC10&lt;0,1-(CD10-CC10)/CC10,IF(CC10=0,"",CD10/CC10))&lt;0,0,IF(CC10&lt;0,1-(CD10-CC10)/CC10,IF(CC10=0,"",CD10/CC10)))</f>
        <v/>
      </c>
      <c r="CF10" s="13">
        <v>0</v>
      </c>
      <c r="CG10" s="13">
        <v>0</v>
      </c>
      <c r="CH10" s="13">
        <v>0</v>
      </c>
      <c r="CI10" s="14" t="str">
        <f>IF(IF(CG10&lt;0,1-(CH10-CG10)/CG10,IF(CG10=0,"",CH10/CG10))&lt;0,0,IF(CG10&lt;0,1-(CH10-CG10)/CG10,IF(CG10=0,"",CH10/CG10)))</f>
        <v/>
      </c>
      <c r="CJ10" s="15">
        <v>0</v>
      </c>
      <c r="CK10" s="15">
        <v>0</v>
      </c>
      <c r="CL10" s="15">
        <v>0</v>
      </c>
      <c r="CM10" s="17" t="str">
        <f>IF(IF(CK10&lt;0,1-(CL10-CK10)/CK10,IF(CK10=0,"",CL10/CK10))&lt;0,0,IF(CK10&lt;0,1-(CL10-CK10)/CK10,IF(CK10=0,"",CL10/CK10)))</f>
        <v/>
      </c>
      <c r="CN10" s="13">
        <v>0</v>
      </c>
      <c r="CO10" s="13">
        <v>0</v>
      </c>
      <c r="CP10" s="13">
        <v>0</v>
      </c>
      <c r="CQ10" s="17" t="str">
        <f>IF(IF(CO10&lt;0,1-(CP10-CO10)/CO10,IF(CO10=0,"",CP10/CO10))&lt;0,0,IF(CO10&lt;0,1-(CP10-CO10)/CO10,IF(CO10=0,"",CP10/CO10)))</f>
        <v/>
      </c>
      <c r="CR10" s="15">
        <v>0</v>
      </c>
      <c r="CS10" s="15">
        <v>0</v>
      </c>
      <c r="CT10" s="15">
        <v>0</v>
      </c>
      <c r="CU10" s="17" t="str">
        <f>IF(IF(CS10&lt;0,1-(CT10-CS10)/CS10,IF(CS10=0,"",CT10/CS10))&lt;0,0,IF(CS10&lt;0,1-(CT10-CS10)/CS10,IF(CS10=0,"",CT10/CS10)))</f>
        <v/>
      </c>
      <c r="CV10" s="13">
        <v>0</v>
      </c>
      <c r="CW10" s="13">
        <v>0</v>
      </c>
      <c r="CX10" s="13">
        <v>0</v>
      </c>
      <c r="CY10" s="14" t="str">
        <f>IF(IF(CW10&lt;0,1-(CX10-CW10)/CW10,IF(CW10=0,"",CX10/CW10))&lt;0,0,IF(CW10&lt;0,1-(CX10-CW10)/CW10,IF(CW10=0,"",CX10/CW10)))</f>
        <v/>
      </c>
      <c r="CZ10" s="15">
        <v>0</v>
      </c>
      <c r="DA10" s="15">
        <v>0</v>
      </c>
      <c r="DB10" s="15">
        <v>0</v>
      </c>
      <c r="DC10" s="17" t="str">
        <f>IF(IF(DA10&lt;0,1-(DB10-DA10)/DA10,IF(DA10=0,"",DB10/DA10))&lt;0,0,IF(DA10&lt;0,1-(DB10-DA10)/DA10,IF(DA10=0,"",DB10/DA10)))</f>
        <v/>
      </c>
      <c r="DD10" s="13">
        <v>0</v>
      </c>
      <c r="DE10" s="13">
        <v>0</v>
      </c>
      <c r="DF10" s="13">
        <v>0</v>
      </c>
      <c r="DG10" s="14" t="str">
        <f>IF(IF(DE10&lt;0,1-(DF10-DE10)/DE10,IF(DE10=0,"",DF10/DE10))&lt;0,0,IF(DE10&lt;0,1-(DF10-DE10)/DE10,IF(DE10=0,"",DF10/DE10)))</f>
        <v/>
      </c>
      <c r="DH10" s="15">
        <v>0</v>
      </c>
      <c r="DI10" s="15">
        <v>0</v>
      </c>
      <c r="DJ10" s="15">
        <v>0</v>
      </c>
      <c r="DK10" s="17" t="str">
        <f>IF(IF(DI10&lt;0,1-(DJ10-DI10)/DI10,IF(DI10=0,"",DJ10/DI10))&lt;0,0,IF(DI10&lt;0,1-(DJ10-DI10)/DI10,IF(DI10=0,"",DJ10/DI10)))</f>
        <v/>
      </c>
      <c r="DL10" s="13">
        <v>0</v>
      </c>
      <c r="DM10" s="13">
        <v>0</v>
      </c>
      <c r="DN10" s="13">
        <v>0</v>
      </c>
      <c r="DO10" s="17" t="str">
        <f>IF(IF(DM10&lt;0,1-(DN10-DM10)/DM10,IF(DM10=0,"",DN10/DM10))&lt;0,0,IF(DM10&lt;0,1-(DN10-DM10)/DM10,IF(DM10=0,"",DN10/DM10)))</f>
        <v/>
      </c>
      <c r="DP10" s="18"/>
      <c r="DQ10" s="19" t="e">
        <f>IF(AND(BB10/BA10&gt;1.05, ((BB10-BA10)/VLOOKUP(E10,#REF!,2,0))&gt;10),"YES","")</f>
        <v>#DIV/0!</v>
      </c>
      <c r="DR10" s="18"/>
      <c r="DS10" s="19" t="str">
        <f>AX10</f>
        <v/>
      </c>
      <c r="DT10" s="64"/>
      <c r="DU10" s="64"/>
      <c r="DV10" s="64"/>
      <c r="DW10" s="64"/>
      <c r="DX10" s="64"/>
      <c r="DY10" s="65"/>
      <c r="DZ10" s="64"/>
      <c r="EA10" s="64"/>
    </row>
    <row r="11" spans="1:131" x14ac:dyDescent="0.35">
      <c r="A11" s="4">
        <v>2022</v>
      </c>
      <c r="B11" s="20" t="s">
        <v>132</v>
      </c>
      <c r="C11" s="20" t="s">
        <v>159</v>
      </c>
      <c r="D11" s="20"/>
      <c r="E11" s="20" t="s">
        <v>130</v>
      </c>
      <c r="F11" s="20" t="s">
        <v>126</v>
      </c>
      <c r="G11" s="20"/>
      <c r="H11" s="20">
        <v>10208124</v>
      </c>
      <c r="I11" s="64" t="s">
        <v>860</v>
      </c>
      <c r="J11" s="64"/>
      <c r="K11" s="64" t="s">
        <v>484</v>
      </c>
      <c r="L11" s="20" t="s">
        <v>430</v>
      </c>
      <c r="M11" s="20" t="s">
        <v>429</v>
      </c>
      <c r="N11" s="64" t="s">
        <v>428</v>
      </c>
      <c r="O11" s="20" t="s">
        <v>427</v>
      </c>
      <c r="P11" s="20" t="s">
        <v>426</v>
      </c>
      <c r="Q11" s="20" t="s">
        <v>425</v>
      </c>
      <c r="R11" s="20" t="s">
        <v>146</v>
      </c>
      <c r="S11" s="20" t="s">
        <v>484</v>
      </c>
      <c r="T11" s="20" t="s">
        <v>150</v>
      </c>
      <c r="U11" s="65">
        <v>44165</v>
      </c>
      <c r="V11" s="64"/>
      <c r="W11" s="72">
        <v>364627.99809999997</v>
      </c>
      <c r="X11" s="72">
        <v>0</v>
      </c>
      <c r="Y11" s="64" t="s">
        <v>443</v>
      </c>
      <c r="Z11" s="20" t="s">
        <v>141</v>
      </c>
      <c r="AA11" s="64"/>
      <c r="AB11" s="64"/>
      <c r="AC11" s="64"/>
      <c r="AD11" s="63"/>
      <c r="AE11" s="20">
        <v>2020</v>
      </c>
      <c r="AF11" s="20"/>
      <c r="AG11" s="64" t="s">
        <v>859</v>
      </c>
      <c r="AH11" s="71"/>
      <c r="AI11" s="20" t="s">
        <v>141</v>
      </c>
      <c r="AJ11" s="64" t="s">
        <v>441</v>
      </c>
      <c r="AK11" s="63"/>
      <c r="AL11" s="5">
        <v>0</v>
      </c>
      <c r="AM11" s="70" t="s">
        <v>144</v>
      </c>
      <c r="AN11" s="6">
        <f>IF(AM11="YES",0,AL11*BA11)</f>
        <v>0</v>
      </c>
      <c r="AO11" s="6">
        <f>IF(AM11="YES",0,BA11)</f>
        <v>0</v>
      </c>
      <c r="AP11" s="7">
        <v>0</v>
      </c>
      <c r="AQ11" s="69" t="s">
        <v>144</v>
      </c>
      <c r="AR11" s="8">
        <f>IF(AQ11="YES",0,AP11*BA11)</f>
        <v>0</v>
      </c>
      <c r="AS11" s="8">
        <f>IF(AQ11="YES",0,BA11)</f>
        <v>0</v>
      </c>
      <c r="AT11" s="9">
        <v>0</v>
      </c>
      <c r="AU11" s="9">
        <v>0</v>
      </c>
      <c r="AV11" s="9">
        <v>0</v>
      </c>
      <c r="AW11" s="10" t="str">
        <f>IF(IF(AU11&lt;0,1-(AV11-AU11)/AU11,IF(AU11=0,"",AV11/AU11))&lt;0,0,IF(AU11&lt;0,1-(AV11-AU11)/AU11,IF(AU11=0,"",AV11/AU11)))</f>
        <v/>
      </c>
      <c r="AX11" s="10" t="str">
        <f>IF(AW11&lt;90%,"YES","")</f>
        <v/>
      </c>
      <c r="AY11" s="68">
        <f>+AV11-AT11</f>
        <v>0</v>
      </c>
      <c r="AZ11" s="10"/>
      <c r="BA11" s="11">
        <v>0</v>
      </c>
      <c r="BB11" s="11">
        <f>W11/1000</f>
        <v>364.62799809999996</v>
      </c>
      <c r="BC11" s="12" t="str">
        <f>IF(AND(BA11=0,BB11=0),"no capex",IF(AND(BA11=0,BB11&lt;&gt;0),"check!",IF(BB11/BA11&lt;0.8,BB11/BA11,IF(BB11/BA11&lt;=1.05,1,IF(BB11/BA11&gt;1.05,MAX(1-(BB11/BA11-1)*2,0),"check!")))))</f>
        <v>check!</v>
      </c>
      <c r="BD11" s="11">
        <v>0</v>
      </c>
      <c r="BE11" s="11">
        <v>0</v>
      </c>
      <c r="BF11" s="12" t="str">
        <f>IF(AND(BD11=0,BE11=0),"no capex",IF(AND(BD11=0,BE11&lt;&gt;0),"check!",IF(BE11/BD11&lt;0.8,BE11/BD11,IF(BE11/BD11&lt;=1.05,1,IF(BE11/BD11&gt;1.05,MAX(1-(BE11/BD11-1)*2,0),"check!")))))</f>
        <v>no capex</v>
      </c>
      <c r="BG11" s="67"/>
      <c r="BH11" s="13">
        <v>0</v>
      </c>
      <c r="BI11" s="13">
        <v>0</v>
      </c>
      <c r="BJ11" s="13">
        <v>0</v>
      </c>
      <c r="BK11" s="14" t="str">
        <f>IF(BI11=0,"",BJ11/BI11)</f>
        <v/>
      </c>
      <c r="BL11" s="15">
        <v>0</v>
      </c>
      <c r="BM11" s="15">
        <v>0</v>
      </c>
      <c r="BN11" s="15">
        <v>0</v>
      </c>
      <c r="BO11" s="16" t="str">
        <f>IF(BM11=0,"",BN11/BM11)</f>
        <v/>
      </c>
      <c r="BP11" s="13">
        <v>0</v>
      </c>
      <c r="BQ11" s="13">
        <v>0</v>
      </c>
      <c r="BR11" s="13">
        <v>0</v>
      </c>
      <c r="BS11" s="14" t="str">
        <f>IF(IF(BQ11&lt;0,1-(BR11-BQ11)/BQ11,IF(BQ11=0,"",BR11/BQ11))&lt;0,0,IF(BQ11&lt;0,1-(BR11-BQ11)/BQ11,IF(BQ11=0,"",BR11/BQ11)))</f>
        <v/>
      </c>
      <c r="BT11" s="15">
        <v>0</v>
      </c>
      <c r="BU11" s="15">
        <v>0</v>
      </c>
      <c r="BV11" s="15">
        <v>0</v>
      </c>
      <c r="BW11" s="16" t="str">
        <f>IF(IF(BU11&lt;0,1-(BV11-BU11)/BU11,IF(BU11=0,"",BV11/BU11))&lt;0,0,IF(BU11&lt;0,1-(BV11-BU11)/BU11,IF(BU11=0,"",BV11/BU11)))</f>
        <v/>
      </c>
      <c r="BX11" s="13">
        <v>0</v>
      </c>
      <c r="BY11" s="13">
        <v>0</v>
      </c>
      <c r="BZ11" s="13">
        <v>0</v>
      </c>
      <c r="CA11" s="14" t="str">
        <f>IF(IF(BY11&lt;0,1-(BZ11-BY11)/BY11,IF(BY11=0,"",BZ11/BY11))&lt;0,0,IF(BY11&lt;0,1-(BZ11-BY11)/BY11,IF(BY11=0,"",BZ11/BY11)))</f>
        <v/>
      </c>
      <c r="CB11" s="15">
        <v>0</v>
      </c>
      <c r="CC11" s="15">
        <v>0</v>
      </c>
      <c r="CD11" s="15">
        <v>0</v>
      </c>
      <c r="CE11" s="16" t="str">
        <f>IF(IF(CC11&lt;0,1-(CD11-CC11)/CC11,IF(CC11=0,"",CD11/CC11))&lt;0,0,IF(CC11&lt;0,1-(CD11-CC11)/CC11,IF(CC11=0,"",CD11/CC11)))</f>
        <v/>
      </c>
      <c r="CF11" s="13">
        <v>0</v>
      </c>
      <c r="CG11" s="13">
        <v>0</v>
      </c>
      <c r="CH11" s="13">
        <v>0</v>
      </c>
      <c r="CI11" s="14" t="str">
        <f>IF(IF(CG11&lt;0,1-(CH11-CG11)/CG11,IF(CG11=0,"",CH11/CG11))&lt;0,0,IF(CG11&lt;0,1-(CH11-CG11)/CG11,IF(CG11=0,"",CH11/CG11)))</f>
        <v/>
      </c>
      <c r="CJ11" s="15">
        <v>0</v>
      </c>
      <c r="CK11" s="15">
        <v>0</v>
      </c>
      <c r="CL11" s="15">
        <v>0</v>
      </c>
      <c r="CM11" s="17" t="str">
        <f>IF(IF(CK11&lt;0,1-(CL11-CK11)/CK11,IF(CK11=0,"",CL11/CK11))&lt;0,0,IF(CK11&lt;0,1-(CL11-CK11)/CK11,IF(CK11=0,"",CL11/CK11)))</f>
        <v/>
      </c>
      <c r="CN11" s="13">
        <v>0</v>
      </c>
      <c r="CO11" s="13">
        <v>0</v>
      </c>
      <c r="CP11" s="13">
        <v>0</v>
      </c>
      <c r="CQ11" s="17" t="str">
        <f>IF(IF(CO11&lt;0,1-(CP11-CO11)/CO11,IF(CO11=0,"",CP11/CO11))&lt;0,0,IF(CO11&lt;0,1-(CP11-CO11)/CO11,IF(CO11=0,"",CP11/CO11)))</f>
        <v/>
      </c>
      <c r="CR11" s="15">
        <v>0</v>
      </c>
      <c r="CS11" s="15">
        <v>0</v>
      </c>
      <c r="CT11" s="15">
        <v>0</v>
      </c>
      <c r="CU11" s="17" t="str">
        <f>IF(IF(CS11&lt;0,1-(CT11-CS11)/CS11,IF(CS11=0,"",CT11/CS11))&lt;0,0,IF(CS11&lt;0,1-(CT11-CS11)/CS11,IF(CS11=0,"",CT11/CS11)))</f>
        <v/>
      </c>
      <c r="CV11" s="13">
        <v>0</v>
      </c>
      <c r="CW11" s="13">
        <v>0</v>
      </c>
      <c r="CX11" s="13">
        <v>0</v>
      </c>
      <c r="CY11" s="14" t="str">
        <f>IF(IF(CW11&lt;0,1-(CX11-CW11)/CW11,IF(CW11=0,"",CX11/CW11))&lt;0,0,IF(CW11&lt;0,1-(CX11-CW11)/CW11,IF(CW11=0,"",CX11/CW11)))</f>
        <v/>
      </c>
      <c r="CZ11" s="15">
        <v>0</v>
      </c>
      <c r="DA11" s="15">
        <v>0</v>
      </c>
      <c r="DB11" s="15">
        <v>0</v>
      </c>
      <c r="DC11" s="17" t="str">
        <f>IF(IF(DA11&lt;0,1-(DB11-DA11)/DA11,IF(DA11=0,"",DB11/DA11))&lt;0,0,IF(DA11&lt;0,1-(DB11-DA11)/DA11,IF(DA11=0,"",DB11/DA11)))</f>
        <v/>
      </c>
      <c r="DD11" s="13">
        <v>0</v>
      </c>
      <c r="DE11" s="13">
        <v>0</v>
      </c>
      <c r="DF11" s="13">
        <v>0</v>
      </c>
      <c r="DG11" s="14" t="str">
        <f>IF(IF(DE11&lt;0,1-(DF11-DE11)/DE11,IF(DE11=0,"",DF11/DE11))&lt;0,0,IF(DE11&lt;0,1-(DF11-DE11)/DE11,IF(DE11=0,"",DF11/DE11)))</f>
        <v/>
      </c>
      <c r="DH11" s="15">
        <v>0</v>
      </c>
      <c r="DI11" s="15">
        <v>0</v>
      </c>
      <c r="DJ11" s="15">
        <v>0</v>
      </c>
      <c r="DK11" s="17" t="str">
        <f>IF(IF(DI11&lt;0,1-(DJ11-DI11)/DI11,IF(DI11=0,"",DJ11/DI11))&lt;0,0,IF(DI11&lt;0,1-(DJ11-DI11)/DI11,IF(DI11=0,"",DJ11/DI11)))</f>
        <v/>
      </c>
      <c r="DL11" s="13">
        <v>0</v>
      </c>
      <c r="DM11" s="13">
        <v>0</v>
      </c>
      <c r="DN11" s="13">
        <v>0</v>
      </c>
      <c r="DO11" s="17" t="str">
        <f>IF(IF(DM11&lt;0,1-(DN11-DM11)/DM11,IF(DM11=0,"",DN11/DM11))&lt;0,0,IF(DM11&lt;0,1-(DN11-DM11)/DM11,IF(DM11=0,"",DN11/DM11)))</f>
        <v/>
      </c>
      <c r="DP11" s="18"/>
      <c r="DQ11" s="19" t="e">
        <f>IF(AND(BB11/BA11&gt;1.05, ((BB11-BA11)/VLOOKUP(E11,#REF!,2,0))&gt;10),"YES","")</f>
        <v>#DIV/0!</v>
      </c>
      <c r="DR11" s="18"/>
      <c r="DS11" s="19" t="str">
        <f>AX11</f>
        <v/>
      </c>
      <c r="DT11" s="64"/>
      <c r="DU11" s="64"/>
      <c r="DV11" s="64"/>
      <c r="DW11" s="64"/>
      <c r="DX11" s="64"/>
      <c r="DY11" s="65"/>
      <c r="DZ11" s="64"/>
      <c r="EA11" s="64"/>
    </row>
    <row r="12" spans="1:131" x14ac:dyDescent="0.35">
      <c r="A12" s="4">
        <v>2022</v>
      </c>
      <c r="B12" s="20" t="s">
        <v>132</v>
      </c>
      <c r="C12" s="20" t="s">
        <v>159</v>
      </c>
      <c r="D12" s="20"/>
      <c r="E12" s="20" t="s">
        <v>130</v>
      </c>
      <c r="F12" s="20" t="s">
        <v>126</v>
      </c>
      <c r="G12" s="20"/>
      <c r="H12" s="20">
        <v>10208150</v>
      </c>
      <c r="I12" s="64" t="s">
        <v>858</v>
      </c>
      <c r="J12" s="64"/>
      <c r="K12" s="64" t="s">
        <v>467</v>
      </c>
      <c r="L12" s="20" t="s">
        <v>430</v>
      </c>
      <c r="M12" s="20" t="s">
        <v>456</v>
      </c>
      <c r="N12" s="64" t="s">
        <v>466</v>
      </c>
      <c r="O12" s="20" t="s">
        <v>427</v>
      </c>
      <c r="P12" s="20" t="s">
        <v>454</v>
      </c>
      <c r="Q12" s="20"/>
      <c r="R12" s="20" t="s">
        <v>141</v>
      </c>
      <c r="S12" s="20" t="s">
        <v>151</v>
      </c>
      <c r="T12" s="20" t="s">
        <v>150</v>
      </c>
      <c r="U12" s="65">
        <v>44120</v>
      </c>
      <c r="V12" s="64"/>
      <c r="W12" s="72">
        <v>677561.17180000001</v>
      </c>
      <c r="X12" s="72">
        <v>0</v>
      </c>
      <c r="Y12" s="64" t="s">
        <v>857</v>
      </c>
      <c r="Z12" s="20" t="s">
        <v>141</v>
      </c>
      <c r="AA12" s="64"/>
      <c r="AB12" s="64"/>
      <c r="AC12" s="64" t="s">
        <v>148</v>
      </c>
      <c r="AD12" s="63"/>
      <c r="AE12" s="20">
        <v>2020</v>
      </c>
      <c r="AF12" s="20"/>
      <c r="AG12" s="64" t="s">
        <v>856</v>
      </c>
      <c r="AH12" s="71"/>
      <c r="AI12" s="20" t="s">
        <v>146</v>
      </c>
      <c r="AJ12" s="64" t="s">
        <v>145</v>
      </c>
      <c r="AK12" s="63"/>
      <c r="AL12" s="5">
        <v>0.4201578333649223</v>
      </c>
      <c r="AM12" s="70"/>
      <c r="AN12" s="6">
        <f>IF(AM12="YES",0,AL12*BA12)</f>
        <v>0</v>
      </c>
      <c r="AO12" s="6">
        <f>IF(AM12="YES",0,BA12)</f>
        <v>0</v>
      </c>
      <c r="AP12" s="7">
        <v>2.1597294940395102</v>
      </c>
      <c r="AQ12" s="69"/>
      <c r="AR12" s="8">
        <f>IF(AQ12="YES",0,AP12*BA12)</f>
        <v>0</v>
      </c>
      <c r="AS12" s="8">
        <f>IF(AQ12="YES",0,BA12)</f>
        <v>0</v>
      </c>
      <c r="AT12" s="9">
        <v>5997.7198978066799</v>
      </c>
      <c r="AU12" s="9">
        <v>6442.5434274918443</v>
      </c>
      <c r="AV12" s="9">
        <v>189</v>
      </c>
      <c r="AW12" s="10">
        <f>IF(IF(AU12&lt;0,1-(AV12-AU12)/AU12,IF(AU12=0,"",AV12/AU12))&lt;0,0,IF(AU12&lt;0,1-(AV12-AU12)/AU12,IF(AU12=0,"",AV12/AU12)))</f>
        <v>2.933623996906139E-2</v>
      </c>
      <c r="AX12" s="10" t="str">
        <f>IF(AW12&lt;90%,"YES","")</f>
        <v>YES</v>
      </c>
      <c r="AY12" s="68">
        <f>+AV12-AT12</f>
        <v>-5808.7198978066799</v>
      </c>
      <c r="AZ12" s="10"/>
      <c r="BA12" s="11">
        <v>0</v>
      </c>
      <c r="BB12" s="11">
        <f>W12/1000</f>
        <v>677.56117180000001</v>
      </c>
      <c r="BC12" s="12" t="str">
        <f>IF(AND(BA12=0,BB12=0),"no capex",IF(AND(BA12=0,BB12&lt;&gt;0),"check!",IF(BB12/BA12&lt;0.8,BB12/BA12,IF(BB12/BA12&lt;=1.05,1,IF(BB12/BA12&gt;1.05,MAX(1-(BB12/BA12-1)*2,0),"check!")))))</f>
        <v>check!</v>
      </c>
      <c r="BD12" s="11">
        <v>0</v>
      </c>
      <c r="BE12" s="11">
        <v>0</v>
      </c>
      <c r="BF12" s="12" t="str">
        <f>IF(AND(BD12=0,BE12=0),"no capex",IF(AND(BD12=0,BE12&lt;&gt;0),"check!",IF(BE12/BD12&lt;0.8,BE12/BD12,IF(BE12/BD12&lt;=1.05,1,IF(BE12/BD12&gt;1.05,MAX(1-(BE12/BD12-1)*2,0),"check!")))))</f>
        <v>no capex</v>
      </c>
      <c r="BG12" s="67"/>
      <c r="BH12" s="13">
        <v>21285.306350999999</v>
      </c>
      <c r="BI12" s="13">
        <v>22357.508668550003</v>
      </c>
      <c r="BJ12" s="13">
        <v>581</v>
      </c>
      <c r="BK12" s="14">
        <f>IF(BI12=0,"",BJ12/BI12)</f>
        <v>2.5986795246882074E-2</v>
      </c>
      <c r="BL12" s="15">
        <v>2843.195545</v>
      </c>
      <c r="BM12" s="15">
        <v>2985.3553222500004</v>
      </c>
      <c r="BN12" s="15">
        <v>157</v>
      </c>
      <c r="BO12" s="16">
        <f>IF(BM12=0,"",BN12/BM12)</f>
        <v>5.2590054801809102E-2</v>
      </c>
      <c r="BP12" s="13">
        <v>752.01622766044147</v>
      </c>
      <c r="BQ12" s="13">
        <v>924.1926946410415</v>
      </c>
      <c r="BR12" s="13">
        <v>60</v>
      </c>
      <c r="BS12" s="14">
        <f>IF(IF(BQ12&lt;0,1-(BR12-BQ12)/BQ12,IF(BQ12=0,"",BR12/BQ12))&lt;0,0,IF(BQ12&lt;0,1-(BR12-BQ12)/BQ12,IF(BQ12=0,"",BR12/BQ12)))</f>
        <v>6.4921525941410013E-2</v>
      </c>
      <c r="BT12" s="15">
        <v>434.29693382488483</v>
      </c>
      <c r="BU12" s="15">
        <v>594.34522963486484</v>
      </c>
      <c r="BV12" s="15">
        <v>99</v>
      </c>
      <c r="BW12" s="16">
        <f>IF(IF(BU12&lt;0,1-(BV12-BU12)/BU12,IF(BU12=0,"",BV12/BU12))&lt;0,0,IF(BU12&lt;0,1-(BV12-BU12)/BU12,IF(BU12=0,"",BV12/BU12)))</f>
        <v>0.16656985715325839</v>
      </c>
      <c r="BX12" s="13">
        <v>0</v>
      </c>
      <c r="BY12" s="13">
        <v>0</v>
      </c>
      <c r="BZ12" s="13">
        <v>0</v>
      </c>
      <c r="CA12" s="14" t="str">
        <f>IF(IF(BY12&lt;0,1-(BZ12-BY12)/BY12,IF(BY12=0,"",BZ12/BY12))&lt;0,0,IF(BY12&lt;0,1-(BZ12-BY12)/BY12,IF(BY12=0,"",BZ12/BY12)))</f>
        <v/>
      </c>
      <c r="CB12" s="15">
        <v>752.01622766044147</v>
      </c>
      <c r="CC12" s="15">
        <v>924.1926946410415</v>
      </c>
      <c r="CD12" s="15">
        <v>60</v>
      </c>
      <c r="CE12" s="16">
        <f>IF(IF(CC12&lt;0,1-(CD12-CC12)/CC12,IF(CC12=0,"",CD12/CC12))&lt;0,0,IF(CC12&lt;0,1-(CD12-CC12)/CC12,IF(CC12=0,"",CD12/CC12)))</f>
        <v>6.4921525941410013E-2</v>
      </c>
      <c r="CF12" s="13">
        <v>4189.5954901382493</v>
      </c>
      <c r="CG12" s="13">
        <v>5502.2739729013292</v>
      </c>
      <c r="CH12" s="13">
        <v>2255</v>
      </c>
      <c r="CI12" s="14">
        <f>IF(IF(CG12&lt;0,1-(CH12-CG12)/CG12,IF(CG12=0,"",CH12/CG12))&lt;0,0,IF(CG12&lt;0,1-(CH12-CG12)/CG12,IF(CG12=0,"",CH12/CG12)))</f>
        <v>0.4098305557131221</v>
      </c>
      <c r="CJ12" s="15">
        <v>5499.8384638304906</v>
      </c>
      <c r="CK12" s="15">
        <v>5770.610149240234</v>
      </c>
      <c r="CL12" s="15">
        <v>1906</v>
      </c>
      <c r="CM12" s="17">
        <f>IF(IF(CK12&lt;0,1-(CL12-CK12)/CK12,IF(CK12=0,"",CL12/CK12))&lt;0,0,IF(CK12&lt;0,1-(CL12-CK12)/CK12,IF(CK12=0,"",CL12/CK12)))</f>
        <v>0.33029436241693549</v>
      </c>
      <c r="CN12" s="13">
        <v>-543.80606931910324</v>
      </c>
      <c r="CO12" s="13">
        <v>-570.99637278505838</v>
      </c>
      <c r="CP12" s="13">
        <v>-714</v>
      </c>
      <c r="CQ12" s="17">
        <f>IF(IF(CO12&lt;0,1-(CP12-CO12)/CO12,IF(CO12=0,"",CP12/CO12))&lt;0,0,IF(CO12&lt;0,1-(CP12-CO12)/CO12,IF(CO12=0,"",CP12/CO12)))</f>
        <v>0.74955422830895491</v>
      </c>
      <c r="CR12" s="15">
        <v>84.404755635637812</v>
      </c>
      <c r="CS12" s="15">
        <v>84.404755635637812</v>
      </c>
      <c r="CT12" s="15">
        <v>34</v>
      </c>
      <c r="CU12" s="17">
        <f>IF(IF(CS12&lt;0,1-(CT12-CS12)/CS12,IF(CS12=0,"",CT12/CS12))&lt;0,0,IF(CS12&lt;0,1-(CT12-CS12)/CS12,IF(CS12=0,"",CT12/CS12)))</f>
        <v>0.40282090439041973</v>
      </c>
      <c r="CV12" s="13">
        <v>5708.0486221718293</v>
      </c>
      <c r="CW12" s="13">
        <v>6123.8064710962171</v>
      </c>
      <c r="CX12" s="13">
        <v>1618</v>
      </c>
      <c r="CY12" s="14">
        <f>IF(IF(CW12&lt;0,1-(CX12-CW12)/CW12,IF(CW12=0,"",CX12/CW12))&lt;0,0,IF(CW12&lt;0,1-(CX12-CW12)/CW12,IF(CW12=0,"",CX12/CW12)))</f>
        <v>0.26421475068436695</v>
      </c>
      <c r="CZ12" s="15">
        <v>-160.23382124051344</v>
      </c>
      <c r="DA12" s="15">
        <v>-165.94803803960559</v>
      </c>
      <c r="DB12" s="15">
        <v>-80</v>
      </c>
      <c r="DC12" s="17">
        <f>IF(IF(DA12&lt;0,1-(DB12-DA12)/DA12,IF(DA12=0,"",DB12/DA12))&lt;0,0,IF(DA12&lt;0,1-(DB12-DA12)/DA12,IF(DA12=0,"",DB12/DA12)))</f>
        <v>1.517921387049439</v>
      </c>
      <c r="DD12" s="13">
        <v>0</v>
      </c>
      <c r="DE12" s="13">
        <v>0</v>
      </c>
      <c r="DF12" s="13">
        <v>0</v>
      </c>
      <c r="DG12" s="14" t="str">
        <f>IF(IF(DE12&lt;0,1-(DF12-DE12)/DE12,IF(DE12=0,"",DF12/DE12))&lt;0,0,IF(DE12&lt;0,1-(DF12-DE12)/DE12,IF(DE12=0,"",DF12/DE12)))</f>
        <v/>
      </c>
      <c r="DH12" s="15">
        <v>449.90509687536411</v>
      </c>
      <c r="DI12" s="15">
        <v>484.68499443523285</v>
      </c>
      <c r="DJ12" s="15">
        <v>63</v>
      </c>
      <c r="DK12" s="17">
        <f>IF(IF(DI12&lt;0,1-(DJ12-DI12)/DI12,IF(DI12=0,"",DJ12/DI12))&lt;0,0,IF(DI12&lt;0,1-(DJ12-DI12)/DI12,IF(DI12=0,"",DJ12/DI12)))</f>
        <v>0.12998132957140376</v>
      </c>
      <c r="DL12" s="13">
        <v>0</v>
      </c>
      <c r="DM12" s="13">
        <v>0</v>
      </c>
      <c r="DN12" s="13">
        <v>32</v>
      </c>
      <c r="DO12" s="17" t="str">
        <f>IF(IF(DM12&lt;0,1-(DN12-DM12)/DM12,IF(DM12=0,"",DN12/DM12))&lt;0,0,IF(DM12&lt;0,1-(DN12-DM12)/DM12,IF(DM12=0,"",DN12/DM12)))</f>
        <v/>
      </c>
      <c r="DP12" s="18"/>
      <c r="DQ12" s="19" t="e">
        <f>IF(AND(BB12/BA12&gt;1.05, ((BB12-BA12)/VLOOKUP(E12,#REF!,2,0))&gt;10),"YES","")</f>
        <v>#DIV/0!</v>
      </c>
      <c r="DR12" s="18"/>
      <c r="DS12" s="19" t="str">
        <f>AX12</f>
        <v>YES</v>
      </c>
      <c r="DT12" s="64" t="s">
        <v>141</v>
      </c>
      <c r="DU12" s="64" t="s">
        <v>162</v>
      </c>
      <c r="DV12" s="64" t="s">
        <v>515</v>
      </c>
      <c r="DW12" s="64" t="s">
        <v>141</v>
      </c>
      <c r="DX12" s="64" t="s">
        <v>197</v>
      </c>
      <c r="DY12" s="65">
        <v>45169</v>
      </c>
      <c r="DZ12" s="64"/>
      <c r="EA12" s="64"/>
    </row>
    <row r="13" spans="1:131" x14ac:dyDescent="0.35">
      <c r="A13" s="4">
        <v>2022</v>
      </c>
      <c r="B13" s="20" t="s">
        <v>132</v>
      </c>
      <c r="C13" s="20" t="s">
        <v>159</v>
      </c>
      <c r="D13" s="20"/>
      <c r="E13" s="20" t="s">
        <v>130</v>
      </c>
      <c r="F13" s="20" t="s">
        <v>126</v>
      </c>
      <c r="G13" s="20"/>
      <c r="H13" s="20">
        <v>10208372</v>
      </c>
      <c r="I13" s="64" t="s">
        <v>855</v>
      </c>
      <c r="J13" s="64"/>
      <c r="K13" s="64" t="s">
        <v>484</v>
      </c>
      <c r="L13" s="20" t="s">
        <v>430</v>
      </c>
      <c r="M13" s="20" t="s">
        <v>429</v>
      </c>
      <c r="N13" s="64" t="s">
        <v>428</v>
      </c>
      <c r="O13" s="20" t="s">
        <v>427</v>
      </c>
      <c r="P13" s="20" t="s">
        <v>426</v>
      </c>
      <c r="Q13" s="20" t="s">
        <v>425</v>
      </c>
      <c r="R13" s="20" t="s">
        <v>146</v>
      </c>
      <c r="S13" s="20" t="s">
        <v>484</v>
      </c>
      <c r="T13" s="20" t="s">
        <v>150</v>
      </c>
      <c r="U13" s="65">
        <v>44553</v>
      </c>
      <c r="V13" s="64"/>
      <c r="W13" s="72">
        <v>330168.91560000001</v>
      </c>
      <c r="X13" s="72">
        <v>0</v>
      </c>
      <c r="Y13" s="64" t="s">
        <v>443</v>
      </c>
      <c r="Z13" s="20" t="s">
        <v>141</v>
      </c>
      <c r="AA13" s="64"/>
      <c r="AB13" s="64"/>
      <c r="AC13" s="64"/>
      <c r="AD13" s="63"/>
      <c r="AE13" s="20">
        <v>2021</v>
      </c>
      <c r="AF13" s="20"/>
      <c r="AG13" s="64" t="s">
        <v>854</v>
      </c>
      <c r="AH13" s="71"/>
      <c r="AI13" s="20" t="s">
        <v>141</v>
      </c>
      <c r="AJ13" s="64" t="s">
        <v>441</v>
      </c>
      <c r="AK13" s="63"/>
      <c r="AL13" s="5">
        <v>0</v>
      </c>
      <c r="AM13" s="70" t="s">
        <v>144</v>
      </c>
      <c r="AN13" s="6">
        <f>IF(AM13="YES",0,AL13*BA13)</f>
        <v>0</v>
      </c>
      <c r="AO13" s="6">
        <f>IF(AM13="YES",0,BA13)</f>
        <v>0</v>
      </c>
      <c r="AP13" s="7">
        <v>0</v>
      </c>
      <c r="AQ13" s="69" t="s">
        <v>144</v>
      </c>
      <c r="AR13" s="8">
        <f>IF(AQ13="YES",0,AP13*BA13)</f>
        <v>0</v>
      </c>
      <c r="AS13" s="8">
        <f>IF(AQ13="YES",0,BA13)</f>
        <v>0</v>
      </c>
      <c r="AT13" s="9">
        <v>0</v>
      </c>
      <c r="AU13" s="9">
        <v>0</v>
      </c>
      <c r="AV13" s="9">
        <v>0</v>
      </c>
      <c r="AW13" s="10" t="str">
        <f>IF(IF(AU13&lt;0,1-(AV13-AU13)/AU13,IF(AU13=0,"",AV13/AU13))&lt;0,0,IF(AU13&lt;0,1-(AV13-AU13)/AU13,IF(AU13=0,"",AV13/AU13)))</f>
        <v/>
      </c>
      <c r="AX13" s="10" t="str">
        <f>IF(AW13&lt;90%,"YES","")</f>
        <v/>
      </c>
      <c r="AY13" s="68">
        <f>+AV13-AT13</f>
        <v>0</v>
      </c>
      <c r="AZ13" s="10"/>
      <c r="BA13" s="11">
        <v>0</v>
      </c>
      <c r="BB13" s="11">
        <f>W13/1000</f>
        <v>330.16891559999999</v>
      </c>
      <c r="BC13" s="12" t="str">
        <f>IF(AND(BA13=0,BB13=0),"no capex",IF(AND(BA13=0,BB13&lt;&gt;0),"check!",IF(BB13/BA13&lt;0.8,BB13/BA13,IF(BB13/BA13&lt;=1.05,1,IF(BB13/BA13&gt;1.05,MAX(1-(BB13/BA13-1)*2,0),"check!")))))</f>
        <v>check!</v>
      </c>
      <c r="BD13" s="11">
        <v>0</v>
      </c>
      <c r="BE13" s="11">
        <v>0</v>
      </c>
      <c r="BF13" s="12" t="str">
        <f>IF(AND(BD13=0,BE13=0),"no capex",IF(AND(BD13=0,BE13&lt;&gt;0),"check!",IF(BE13/BD13&lt;0.8,BE13/BD13,IF(BE13/BD13&lt;=1.05,1,IF(BE13/BD13&gt;1.05,MAX(1-(BE13/BD13-1)*2,0),"check!")))))</f>
        <v>no capex</v>
      </c>
      <c r="BG13" s="67"/>
      <c r="BH13" s="13">
        <v>0</v>
      </c>
      <c r="BI13" s="13">
        <v>0</v>
      </c>
      <c r="BJ13" s="13">
        <v>0</v>
      </c>
      <c r="BK13" s="14" t="str">
        <f>IF(BI13=0,"",BJ13/BI13)</f>
        <v/>
      </c>
      <c r="BL13" s="15">
        <v>0</v>
      </c>
      <c r="BM13" s="15">
        <v>0</v>
      </c>
      <c r="BN13" s="15">
        <v>0</v>
      </c>
      <c r="BO13" s="16" t="str">
        <f>IF(BM13=0,"",BN13/BM13)</f>
        <v/>
      </c>
      <c r="BP13" s="13">
        <v>0</v>
      </c>
      <c r="BQ13" s="13">
        <v>0</v>
      </c>
      <c r="BR13" s="13">
        <v>0</v>
      </c>
      <c r="BS13" s="14" t="str">
        <f>IF(IF(BQ13&lt;0,1-(BR13-BQ13)/BQ13,IF(BQ13=0,"",BR13/BQ13))&lt;0,0,IF(BQ13&lt;0,1-(BR13-BQ13)/BQ13,IF(BQ13=0,"",BR13/BQ13)))</f>
        <v/>
      </c>
      <c r="BT13" s="15">
        <v>0</v>
      </c>
      <c r="BU13" s="15">
        <v>0</v>
      </c>
      <c r="BV13" s="15">
        <v>0</v>
      </c>
      <c r="BW13" s="16" t="str">
        <f>IF(IF(BU13&lt;0,1-(BV13-BU13)/BU13,IF(BU13=0,"",BV13/BU13))&lt;0,0,IF(BU13&lt;0,1-(BV13-BU13)/BU13,IF(BU13=0,"",BV13/BU13)))</f>
        <v/>
      </c>
      <c r="BX13" s="13">
        <v>0</v>
      </c>
      <c r="BY13" s="13">
        <v>0</v>
      </c>
      <c r="BZ13" s="13">
        <v>0</v>
      </c>
      <c r="CA13" s="14" t="str">
        <f>IF(IF(BY13&lt;0,1-(BZ13-BY13)/BY13,IF(BY13=0,"",BZ13/BY13))&lt;0,0,IF(BY13&lt;0,1-(BZ13-BY13)/BY13,IF(BY13=0,"",BZ13/BY13)))</f>
        <v/>
      </c>
      <c r="CB13" s="15">
        <v>0</v>
      </c>
      <c r="CC13" s="15">
        <v>0</v>
      </c>
      <c r="CD13" s="15">
        <v>0</v>
      </c>
      <c r="CE13" s="16" t="str">
        <f>IF(IF(CC13&lt;0,1-(CD13-CC13)/CC13,IF(CC13=0,"",CD13/CC13))&lt;0,0,IF(CC13&lt;0,1-(CD13-CC13)/CC13,IF(CC13=0,"",CD13/CC13)))</f>
        <v/>
      </c>
      <c r="CF13" s="13">
        <v>0</v>
      </c>
      <c r="CG13" s="13">
        <v>0</v>
      </c>
      <c r="CH13" s="13">
        <v>0</v>
      </c>
      <c r="CI13" s="14" t="str">
        <f>IF(IF(CG13&lt;0,1-(CH13-CG13)/CG13,IF(CG13=0,"",CH13/CG13))&lt;0,0,IF(CG13&lt;0,1-(CH13-CG13)/CG13,IF(CG13=0,"",CH13/CG13)))</f>
        <v/>
      </c>
      <c r="CJ13" s="15">
        <v>0</v>
      </c>
      <c r="CK13" s="15">
        <v>0</v>
      </c>
      <c r="CL13" s="15">
        <v>0</v>
      </c>
      <c r="CM13" s="17" t="str">
        <f>IF(IF(CK13&lt;0,1-(CL13-CK13)/CK13,IF(CK13=0,"",CL13/CK13))&lt;0,0,IF(CK13&lt;0,1-(CL13-CK13)/CK13,IF(CK13=0,"",CL13/CK13)))</f>
        <v/>
      </c>
      <c r="CN13" s="13">
        <v>0</v>
      </c>
      <c r="CO13" s="13">
        <v>0</v>
      </c>
      <c r="CP13" s="13">
        <v>0</v>
      </c>
      <c r="CQ13" s="17" t="str">
        <f>IF(IF(CO13&lt;0,1-(CP13-CO13)/CO13,IF(CO13=0,"",CP13/CO13))&lt;0,0,IF(CO13&lt;0,1-(CP13-CO13)/CO13,IF(CO13=0,"",CP13/CO13)))</f>
        <v/>
      </c>
      <c r="CR13" s="15">
        <v>0</v>
      </c>
      <c r="CS13" s="15">
        <v>0</v>
      </c>
      <c r="CT13" s="15">
        <v>0</v>
      </c>
      <c r="CU13" s="17" t="str">
        <f>IF(IF(CS13&lt;0,1-(CT13-CS13)/CS13,IF(CS13=0,"",CT13/CS13))&lt;0,0,IF(CS13&lt;0,1-(CT13-CS13)/CS13,IF(CS13=0,"",CT13/CS13)))</f>
        <v/>
      </c>
      <c r="CV13" s="13">
        <v>0</v>
      </c>
      <c r="CW13" s="13">
        <v>0</v>
      </c>
      <c r="CX13" s="13">
        <v>0</v>
      </c>
      <c r="CY13" s="14" t="str">
        <f>IF(IF(CW13&lt;0,1-(CX13-CW13)/CW13,IF(CW13=0,"",CX13/CW13))&lt;0,0,IF(CW13&lt;0,1-(CX13-CW13)/CW13,IF(CW13=0,"",CX13/CW13)))</f>
        <v/>
      </c>
      <c r="CZ13" s="15">
        <v>0</v>
      </c>
      <c r="DA13" s="15">
        <v>0</v>
      </c>
      <c r="DB13" s="15">
        <v>0</v>
      </c>
      <c r="DC13" s="17" t="str">
        <f>IF(IF(DA13&lt;0,1-(DB13-DA13)/DA13,IF(DA13=0,"",DB13/DA13))&lt;0,0,IF(DA13&lt;0,1-(DB13-DA13)/DA13,IF(DA13=0,"",DB13/DA13)))</f>
        <v/>
      </c>
      <c r="DD13" s="13">
        <v>0</v>
      </c>
      <c r="DE13" s="13">
        <v>0</v>
      </c>
      <c r="DF13" s="13">
        <v>0</v>
      </c>
      <c r="DG13" s="14" t="str">
        <f>IF(IF(DE13&lt;0,1-(DF13-DE13)/DE13,IF(DE13=0,"",DF13/DE13))&lt;0,0,IF(DE13&lt;0,1-(DF13-DE13)/DE13,IF(DE13=0,"",DF13/DE13)))</f>
        <v/>
      </c>
      <c r="DH13" s="15">
        <v>0</v>
      </c>
      <c r="DI13" s="15">
        <v>0</v>
      </c>
      <c r="DJ13" s="15">
        <v>0</v>
      </c>
      <c r="DK13" s="17" t="str">
        <f>IF(IF(DI13&lt;0,1-(DJ13-DI13)/DI13,IF(DI13=0,"",DJ13/DI13))&lt;0,0,IF(DI13&lt;0,1-(DJ13-DI13)/DI13,IF(DI13=0,"",DJ13/DI13)))</f>
        <v/>
      </c>
      <c r="DL13" s="13">
        <v>0</v>
      </c>
      <c r="DM13" s="13">
        <v>0</v>
      </c>
      <c r="DN13" s="13">
        <v>0</v>
      </c>
      <c r="DO13" s="17" t="str">
        <f>IF(IF(DM13&lt;0,1-(DN13-DM13)/DM13,IF(DM13=0,"",DN13/DM13))&lt;0,0,IF(DM13&lt;0,1-(DN13-DM13)/DM13,IF(DM13=0,"",DN13/DM13)))</f>
        <v/>
      </c>
      <c r="DP13" s="18"/>
      <c r="DQ13" s="19" t="e">
        <f>IF(AND(BB13/BA13&gt;1.05, ((BB13-BA13)/VLOOKUP(E13,#REF!,2,0))&gt;10),"YES","")</f>
        <v>#DIV/0!</v>
      </c>
      <c r="DR13" s="18"/>
      <c r="DS13" s="19" t="str">
        <f>AX13</f>
        <v/>
      </c>
      <c r="DT13" s="64"/>
      <c r="DU13" s="64"/>
      <c r="DV13" s="64"/>
      <c r="DW13" s="64"/>
      <c r="DX13" s="64"/>
      <c r="DY13" s="65"/>
      <c r="DZ13" s="64"/>
      <c r="EA13" s="64"/>
    </row>
    <row r="14" spans="1:131" x14ac:dyDescent="0.35">
      <c r="A14" s="4">
        <v>2022</v>
      </c>
      <c r="B14" s="20" t="s">
        <v>132</v>
      </c>
      <c r="C14" s="20" t="s">
        <v>159</v>
      </c>
      <c r="D14" s="20"/>
      <c r="E14" s="20" t="s">
        <v>130</v>
      </c>
      <c r="F14" s="20" t="s">
        <v>126</v>
      </c>
      <c r="G14" s="20"/>
      <c r="H14" s="20">
        <v>10208375</v>
      </c>
      <c r="I14" s="64" t="s">
        <v>853</v>
      </c>
      <c r="J14" s="64"/>
      <c r="K14" s="64" t="s">
        <v>498</v>
      </c>
      <c r="L14" s="20" t="s">
        <v>430</v>
      </c>
      <c r="M14" s="20" t="s">
        <v>456</v>
      </c>
      <c r="N14" s="64" t="s">
        <v>499</v>
      </c>
      <c r="O14" s="20" t="s">
        <v>427</v>
      </c>
      <c r="P14" s="20" t="s">
        <v>454</v>
      </c>
      <c r="Q14" s="20" t="s">
        <v>453</v>
      </c>
      <c r="R14" s="20" t="s">
        <v>146</v>
      </c>
      <c r="S14" s="20" t="s">
        <v>498</v>
      </c>
      <c r="T14" s="20" t="s">
        <v>150</v>
      </c>
      <c r="U14" s="65">
        <v>44184</v>
      </c>
      <c r="V14" s="64"/>
      <c r="W14" s="72">
        <v>30483.625900000006</v>
      </c>
      <c r="X14" s="72">
        <v>0</v>
      </c>
      <c r="Y14" s="64" t="s">
        <v>443</v>
      </c>
      <c r="Z14" s="20" t="s">
        <v>141</v>
      </c>
      <c r="AA14" s="64"/>
      <c r="AB14" s="64"/>
      <c r="AC14" s="64"/>
      <c r="AD14" s="63"/>
      <c r="AE14" s="20">
        <v>2020</v>
      </c>
      <c r="AF14" s="20"/>
      <c r="AG14" s="64" t="s">
        <v>852</v>
      </c>
      <c r="AH14" s="71"/>
      <c r="AI14" s="20" t="s">
        <v>141</v>
      </c>
      <c r="AJ14" s="64" t="s">
        <v>450</v>
      </c>
      <c r="AK14" s="63"/>
      <c r="AL14" s="5">
        <v>0</v>
      </c>
      <c r="AM14" s="70" t="s">
        <v>144</v>
      </c>
      <c r="AN14" s="6">
        <f>IF(AM14="YES",0,AL14*BA14)</f>
        <v>0</v>
      </c>
      <c r="AO14" s="6">
        <f>IF(AM14="YES",0,BA14)</f>
        <v>0</v>
      </c>
      <c r="AP14" s="7">
        <v>0</v>
      </c>
      <c r="AQ14" s="69" t="s">
        <v>144</v>
      </c>
      <c r="AR14" s="8">
        <f>IF(AQ14="YES",0,AP14*BA14)</f>
        <v>0</v>
      </c>
      <c r="AS14" s="8">
        <f>IF(AQ14="YES",0,BA14)</f>
        <v>0</v>
      </c>
      <c r="AT14" s="9">
        <v>0</v>
      </c>
      <c r="AU14" s="9">
        <v>0</v>
      </c>
      <c r="AV14" s="9">
        <v>0</v>
      </c>
      <c r="AW14" s="10" t="str">
        <f>IF(IF(AU14&lt;0,1-(AV14-AU14)/AU14,IF(AU14=0,"",AV14/AU14))&lt;0,0,IF(AU14&lt;0,1-(AV14-AU14)/AU14,IF(AU14=0,"",AV14/AU14)))</f>
        <v/>
      </c>
      <c r="AX14" s="10" t="str">
        <f>IF(AW14&lt;90%,"YES","")</f>
        <v/>
      </c>
      <c r="AY14" s="68">
        <f>+AV14-AT14</f>
        <v>0</v>
      </c>
      <c r="AZ14" s="10"/>
      <c r="BA14" s="11">
        <v>0</v>
      </c>
      <c r="BB14" s="11">
        <f>W14/1000</f>
        <v>30.483625900000007</v>
      </c>
      <c r="BC14" s="12" t="str">
        <f>IF(AND(BA14=0,BB14=0),"no capex",IF(AND(BA14=0,BB14&lt;&gt;0),"check!",IF(BB14/BA14&lt;0.8,BB14/BA14,IF(BB14/BA14&lt;=1.05,1,IF(BB14/BA14&gt;1.05,MAX(1-(BB14/BA14-1)*2,0),"check!")))))</f>
        <v>check!</v>
      </c>
      <c r="BD14" s="11">
        <v>0</v>
      </c>
      <c r="BE14" s="11">
        <v>0</v>
      </c>
      <c r="BF14" s="12" t="str">
        <f>IF(AND(BD14=0,BE14=0),"no capex",IF(AND(BD14=0,BE14&lt;&gt;0),"check!",IF(BE14/BD14&lt;0.8,BE14/BD14,IF(BE14/BD14&lt;=1.05,1,IF(BE14/BD14&gt;1.05,MAX(1-(BE14/BD14-1)*2,0),"check!")))))</f>
        <v>no capex</v>
      </c>
      <c r="BG14" s="67"/>
      <c r="BH14" s="13">
        <v>0</v>
      </c>
      <c r="BI14" s="13">
        <v>0</v>
      </c>
      <c r="BJ14" s="13">
        <v>0</v>
      </c>
      <c r="BK14" s="14" t="str">
        <f>IF(BI14=0,"",BJ14/BI14)</f>
        <v/>
      </c>
      <c r="BL14" s="15">
        <v>0</v>
      </c>
      <c r="BM14" s="15">
        <v>0</v>
      </c>
      <c r="BN14" s="15">
        <v>0</v>
      </c>
      <c r="BO14" s="16" t="str">
        <f>IF(BM14=0,"",BN14/BM14)</f>
        <v/>
      </c>
      <c r="BP14" s="13">
        <v>0</v>
      </c>
      <c r="BQ14" s="13">
        <v>0</v>
      </c>
      <c r="BR14" s="13">
        <v>0</v>
      </c>
      <c r="BS14" s="14" t="str">
        <f>IF(IF(BQ14&lt;0,1-(BR14-BQ14)/BQ14,IF(BQ14=0,"",BR14/BQ14))&lt;0,0,IF(BQ14&lt;0,1-(BR14-BQ14)/BQ14,IF(BQ14=0,"",BR14/BQ14)))</f>
        <v/>
      </c>
      <c r="BT14" s="15">
        <v>0</v>
      </c>
      <c r="BU14" s="15">
        <v>0</v>
      </c>
      <c r="BV14" s="15">
        <v>0</v>
      </c>
      <c r="BW14" s="16" t="str">
        <f>IF(IF(BU14&lt;0,1-(BV14-BU14)/BU14,IF(BU14=0,"",BV14/BU14))&lt;0,0,IF(BU14&lt;0,1-(BV14-BU14)/BU14,IF(BU14=0,"",BV14/BU14)))</f>
        <v/>
      </c>
      <c r="BX14" s="13">
        <v>0</v>
      </c>
      <c r="BY14" s="13">
        <v>0</v>
      </c>
      <c r="BZ14" s="13">
        <v>0</v>
      </c>
      <c r="CA14" s="14" t="str">
        <f>IF(IF(BY14&lt;0,1-(BZ14-BY14)/BY14,IF(BY14=0,"",BZ14/BY14))&lt;0,0,IF(BY14&lt;0,1-(BZ14-BY14)/BY14,IF(BY14=0,"",BZ14/BY14)))</f>
        <v/>
      </c>
      <c r="CB14" s="15">
        <v>0</v>
      </c>
      <c r="CC14" s="15">
        <v>0</v>
      </c>
      <c r="CD14" s="15">
        <v>0</v>
      </c>
      <c r="CE14" s="16" t="str">
        <f>IF(IF(CC14&lt;0,1-(CD14-CC14)/CC14,IF(CC14=0,"",CD14/CC14))&lt;0,0,IF(CC14&lt;0,1-(CD14-CC14)/CC14,IF(CC14=0,"",CD14/CC14)))</f>
        <v/>
      </c>
      <c r="CF14" s="13">
        <v>0</v>
      </c>
      <c r="CG14" s="13">
        <v>0</v>
      </c>
      <c r="CH14" s="13">
        <v>0</v>
      </c>
      <c r="CI14" s="14" t="str">
        <f>IF(IF(CG14&lt;0,1-(CH14-CG14)/CG14,IF(CG14=0,"",CH14/CG14))&lt;0,0,IF(CG14&lt;0,1-(CH14-CG14)/CG14,IF(CG14=0,"",CH14/CG14)))</f>
        <v/>
      </c>
      <c r="CJ14" s="15">
        <v>0</v>
      </c>
      <c r="CK14" s="15">
        <v>0</v>
      </c>
      <c r="CL14" s="15">
        <v>0</v>
      </c>
      <c r="CM14" s="17" t="str">
        <f>IF(IF(CK14&lt;0,1-(CL14-CK14)/CK14,IF(CK14=0,"",CL14/CK14))&lt;0,0,IF(CK14&lt;0,1-(CL14-CK14)/CK14,IF(CK14=0,"",CL14/CK14)))</f>
        <v/>
      </c>
      <c r="CN14" s="13">
        <v>0</v>
      </c>
      <c r="CO14" s="13">
        <v>0</v>
      </c>
      <c r="CP14" s="13">
        <v>0</v>
      </c>
      <c r="CQ14" s="17" t="str">
        <f>IF(IF(CO14&lt;0,1-(CP14-CO14)/CO14,IF(CO14=0,"",CP14/CO14))&lt;0,0,IF(CO14&lt;0,1-(CP14-CO14)/CO14,IF(CO14=0,"",CP14/CO14)))</f>
        <v/>
      </c>
      <c r="CR14" s="15">
        <v>0</v>
      </c>
      <c r="CS14" s="15">
        <v>0</v>
      </c>
      <c r="CT14" s="15">
        <v>0</v>
      </c>
      <c r="CU14" s="17" t="str">
        <f>IF(IF(CS14&lt;0,1-(CT14-CS14)/CS14,IF(CS14=0,"",CT14/CS14))&lt;0,0,IF(CS14&lt;0,1-(CT14-CS14)/CS14,IF(CS14=0,"",CT14/CS14)))</f>
        <v/>
      </c>
      <c r="CV14" s="13">
        <v>0</v>
      </c>
      <c r="CW14" s="13">
        <v>0</v>
      </c>
      <c r="CX14" s="13">
        <v>0</v>
      </c>
      <c r="CY14" s="14" t="str">
        <f>IF(IF(CW14&lt;0,1-(CX14-CW14)/CW14,IF(CW14=0,"",CX14/CW14))&lt;0,0,IF(CW14&lt;0,1-(CX14-CW14)/CW14,IF(CW14=0,"",CX14/CW14)))</f>
        <v/>
      </c>
      <c r="CZ14" s="15">
        <v>0</v>
      </c>
      <c r="DA14" s="15">
        <v>0</v>
      </c>
      <c r="DB14" s="15">
        <v>0</v>
      </c>
      <c r="DC14" s="17" t="str">
        <f>IF(IF(DA14&lt;0,1-(DB14-DA14)/DA14,IF(DA14=0,"",DB14/DA14))&lt;0,0,IF(DA14&lt;0,1-(DB14-DA14)/DA14,IF(DA14=0,"",DB14/DA14)))</f>
        <v/>
      </c>
      <c r="DD14" s="13">
        <v>0</v>
      </c>
      <c r="DE14" s="13">
        <v>0</v>
      </c>
      <c r="DF14" s="13">
        <v>0</v>
      </c>
      <c r="DG14" s="14" t="str">
        <f>IF(IF(DE14&lt;0,1-(DF14-DE14)/DE14,IF(DE14=0,"",DF14/DE14))&lt;0,0,IF(DE14&lt;0,1-(DF14-DE14)/DE14,IF(DE14=0,"",DF14/DE14)))</f>
        <v/>
      </c>
      <c r="DH14" s="15">
        <v>0</v>
      </c>
      <c r="DI14" s="15">
        <v>0</v>
      </c>
      <c r="DJ14" s="15">
        <v>0</v>
      </c>
      <c r="DK14" s="17" t="str">
        <f>IF(IF(DI14&lt;0,1-(DJ14-DI14)/DI14,IF(DI14=0,"",DJ14/DI14))&lt;0,0,IF(DI14&lt;0,1-(DJ14-DI14)/DI14,IF(DI14=0,"",DJ14/DI14)))</f>
        <v/>
      </c>
      <c r="DL14" s="13">
        <v>0</v>
      </c>
      <c r="DM14" s="13">
        <v>0</v>
      </c>
      <c r="DN14" s="13">
        <v>0</v>
      </c>
      <c r="DO14" s="17" t="str">
        <f>IF(IF(DM14&lt;0,1-(DN14-DM14)/DM14,IF(DM14=0,"",DN14/DM14))&lt;0,0,IF(DM14&lt;0,1-(DN14-DM14)/DM14,IF(DM14=0,"",DN14/DM14)))</f>
        <v/>
      </c>
      <c r="DP14" s="18"/>
      <c r="DQ14" s="19" t="e">
        <f>IF(AND(BB14/BA14&gt;1.05, ((BB14-BA14)/VLOOKUP(E14,#REF!,2,0))&gt;10),"YES","")</f>
        <v>#DIV/0!</v>
      </c>
      <c r="DR14" s="18"/>
      <c r="DS14" s="19" t="str">
        <f>AX14</f>
        <v/>
      </c>
      <c r="DT14" s="64" t="s">
        <v>141</v>
      </c>
      <c r="DU14" s="64" t="s">
        <v>143</v>
      </c>
      <c r="DV14" s="64" t="s">
        <v>532</v>
      </c>
      <c r="DW14" s="64" t="s">
        <v>141</v>
      </c>
      <c r="DX14" s="64"/>
      <c r="DY14" s="65"/>
      <c r="DZ14" s="64"/>
      <c r="EA14" s="64"/>
    </row>
    <row r="15" spans="1:131" x14ac:dyDescent="0.35">
      <c r="A15" s="4">
        <v>2022</v>
      </c>
      <c r="B15" s="20" t="s">
        <v>132</v>
      </c>
      <c r="C15" s="20" t="s">
        <v>159</v>
      </c>
      <c r="D15" s="20"/>
      <c r="E15" s="20" t="s">
        <v>130</v>
      </c>
      <c r="F15" s="20" t="s">
        <v>126</v>
      </c>
      <c r="G15" s="20"/>
      <c r="H15" s="20">
        <v>10208380</v>
      </c>
      <c r="I15" s="64" t="s">
        <v>851</v>
      </c>
      <c r="J15" s="64"/>
      <c r="K15" s="64" t="s">
        <v>467</v>
      </c>
      <c r="L15" s="20" t="s">
        <v>430</v>
      </c>
      <c r="M15" s="20" t="s">
        <v>456</v>
      </c>
      <c r="N15" s="64" t="s">
        <v>466</v>
      </c>
      <c r="O15" s="20" t="s">
        <v>427</v>
      </c>
      <c r="P15" s="20" t="s">
        <v>454</v>
      </c>
      <c r="Q15" s="20"/>
      <c r="R15" s="20" t="s">
        <v>141</v>
      </c>
      <c r="S15" s="20" t="s">
        <v>151</v>
      </c>
      <c r="T15" s="20" t="s">
        <v>150</v>
      </c>
      <c r="U15" s="65">
        <v>44531</v>
      </c>
      <c r="V15" s="64"/>
      <c r="W15" s="72">
        <v>1059412.4142</v>
      </c>
      <c r="X15" s="72">
        <v>0</v>
      </c>
      <c r="Y15" s="64" t="s">
        <v>850</v>
      </c>
      <c r="Z15" s="20" t="s">
        <v>141</v>
      </c>
      <c r="AA15" s="64"/>
      <c r="AB15" s="64"/>
      <c r="AC15" s="64" t="s">
        <v>148</v>
      </c>
      <c r="AD15" s="63"/>
      <c r="AE15" s="20">
        <v>2021</v>
      </c>
      <c r="AF15" s="20"/>
      <c r="AG15" s="64" t="s">
        <v>849</v>
      </c>
      <c r="AH15" s="71"/>
      <c r="AI15" s="20" t="s">
        <v>146</v>
      </c>
      <c r="AJ15" s="64" t="s">
        <v>145</v>
      </c>
      <c r="AK15" s="63"/>
      <c r="AL15" s="5">
        <v>0.19135336906204881</v>
      </c>
      <c r="AM15" s="70"/>
      <c r="AN15" s="6">
        <f>IF(AM15="YES",0,AL15*BA15)</f>
        <v>0</v>
      </c>
      <c r="AO15" s="6">
        <f>IF(AM15="YES",0,BA15)</f>
        <v>0</v>
      </c>
      <c r="AP15" s="7">
        <v>1.0047121183323229</v>
      </c>
      <c r="AQ15" s="69"/>
      <c r="AR15" s="8">
        <f>IF(AQ15="YES",0,AP15*BA15)</f>
        <v>0</v>
      </c>
      <c r="AS15" s="8">
        <f>IF(AQ15="YES",0,BA15)</f>
        <v>0</v>
      </c>
      <c r="AT15" s="9">
        <v>467.01497147545086</v>
      </c>
      <c r="AU15" s="9">
        <v>679.12415368473091</v>
      </c>
      <c r="AV15" s="9">
        <v>763</v>
      </c>
      <c r="AW15" s="10">
        <f>IF(IF(AU15&lt;0,1-(AV15-AU15)/AU15,IF(AU15=0,"",AV15/AU15))&lt;0,0,IF(AU15&lt;0,1-(AV15-AU15)/AU15,IF(AU15=0,"",AV15/AU15)))</f>
        <v>1.1235059095751241</v>
      </c>
      <c r="AX15" s="10" t="str">
        <f>IF(AW15&lt;90%,"YES","")</f>
        <v/>
      </c>
      <c r="AY15" s="68">
        <f>+AV15-AT15</f>
        <v>295.98502852454914</v>
      </c>
      <c r="AZ15" s="10"/>
      <c r="BA15" s="11">
        <v>0</v>
      </c>
      <c r="BB15" s="11">
        <f>W15/1000</f>
        <v>1059.4124142000001</v>
      </c>
      <c r="BC15" s="12" t="str">
        <f>IF(AND(BA15=0,BB15=0),"no capex",IF(AND(BA15=0,BB15&lt;&gt;0),"check!",IF(BB15/BA15&lt;0.8,BB15/BA15,IF(BB15/BA15&lt;=1.05,1,IF(BB15/BA15&gt;1.05,MAX(1-(BB15/BA15-1)*2,0),"check!")))))</f>
        <v>check!</v>
      </c>
      <c r="BD15" s="11">
        <v>0</v>
      </c>
      <c r="BE15" s="11">
        <v>0</v>
      </c>
      <c r="BF15" s="12" t="str">
        <f>IF(AND(BD15=0,BE15=0),"no capex",IF(AND(BD15=0,BE15&lt;&gt;0),"check!",IF(BE15/BD15&lt;0.8,BE15/BD15,IF(BE15/BD15&lt;=1.05,1,IF(BE15/BD15&gt;1.05,MAX(1-(BE15/BD15-1)*2,0),"check!")))))</f>
        <v>no capex</v>
      </c>
      <c r="BG15" s="67"/>
      <c r="BH15" s="13">
        <v>3707.3621499999999</v>
      </c>
      <c r="BI15" s="13">
        <v>4003.757314</v>
      </c>
      <c r="BJ15" s="13">
        <v>197</v>
      </c>
      <c r="BK15" s="14">
        <f>IF(BI15=0,"",BJ15/BI15)</f>
        <v>4.920378148574267E-2</v>
      </c>
      <c r="BL15" s="15">
        <v>473.57310000000001</v>
      </c>
      <c r="BM15" s="15">
        <v>511.45894800000002</v>
      </c>
      <c r="BN15" s="15">
        <v>480</v>
      </c>
      <c r="BO15" s="16">
        <f>IF(BM15=0,"",BN15/BM15)</f>
        <v>0.93849174381831324</v>
      </c>
      <c r="BP15" s="13">
        <v>30.52109433923426</v>
      </c>
      <c r="BQ15" s="13">
        <v>207.22986669209766</v>
      </c>
      <c r="BR15" s="13">
        <v>32</v>
      </c>
      <c r="BS15" s="14">
        <f>IF(IF(BQ15&lt;0,1-(BR15-BQ15)/BQ15,IF(BQ15=0,"",BR15/BQ15))&lt;0,0,IF(BQ15&lt;0,1-(BR15-BQ15)/BQ15,IF(BQ15=0,"",BR15/BQ15)))</f>
        <v>0.15441789598574432</v>
      </c>
      <c r="BT15" s="15">
        <v>4.9139999999999997</v>
      </c>
      <c r="BU15" s="15">
        <v>175.016232</v>
      </c>
      <c r="BV15" s="15">
        <v>13</v>
      </c>
      <c r="BW15" s="16">
        <f>IF(IF(BU15&lt;0,1-(BV15-BU15)/BU15,IF(BU15=0,"",BV15/BU15))&lt;0,0,IF(BU15&lt;0,1-(BV15-BU15)/BU15,IF(BU15=0,"",BV15/BU15)))</f>
        <v>7.427882460639422E-2</v>
      </c>
      <c r="BX15" s="13">
        <v>0</v>
      </c>
      <c r="BY15" s="13">
        <v>0</v>
      </c>
      <c r="BZ15" s="13">
        <v>0</v>
      </c>
      <c r="CA15" s="14" t="str">
        <f>IF(IF(BY15&lt;0,1-(BZ15-BY15)/BY15,IF(BY15=0,"",BZ15/BY15))&lt;0,0,IF(BY15&lt;0,1-(BZ15-BY15)/BY15,IF(BY15=0,"",BZ15/BY15)))</f>
        <v/>
      </c>
      <c r="CB15" s="15">
        <v>30.52109433923426</v>
      </c>
      <c r="CC15" s="15">
        <v>207.22986669209766</v>
      </c>
      <c r="CD15" s="15">
        <v>32</v>
      </c>
      <c r="CE15" s="16">
        <f>IF(IF(CC15&lt;0,1-(CD15-CC15)/CC15,IF(CC15=0,"",CD15/CC15))&lt;0,0,IF(CC15&lt;0,1-(CD15-CC15)/CC15,IF(CC15=0,"",CD15/CC15)))</f>
        <v>0.15441789598574432</v>
      </c>
      <c r="CF15" s="13">
        <v>272.38819999999998</v>
      </c>
      <c r="CG15" s="13">
        <v>1510.708232</v>
      </c>
      <c r="CH15" s="13">
        <v>2765</v>
      </c>
      <c r="CI15" s="14">
        <f>IF(IF(CG15&lt;0,1-(CH15-CG15)/CG15,IF(CG15=0,"",CH15/CG15))&lt;0,0,IF(CG15&lt;0,1-(CH15-CG15)/CG15,IF(CG15=0,"",CH15/CG15)))</f>
        <v>1.8302673815045447</v>
      </c>
      <c r="CJ15" s="15">
        <v>665.98945221456927</v>
      </c>
      <c r="CK15" s="15">
        <v>716.86834654489428</v>
      </c>
      <c r="CL15" s="15">
        <v>98</v>
      </c>
      <c r="CM15" s="17">
        <f>IF(IF(CK15&lt;0,1-(CL15-CK15)/CK15,IF(CK15=0,"",CL15/CK15))&lt;0,0,IF(CK15&lt;0,1-(CL15-CK15)/CK15,IF(CK15=0,"",CL15/CK15)))</f>
        <v>0.1367057151739684</v>
      </c>
      <c r="CN15" s="13">
        <v>-221.86927577520291</v>
      </c>
      <c r="CO15" s="13">
        <v>-239.6188178372191</v>
      </c>
      <c r="CP15" s="13">
        <v>-9</v>
      </c>
      <c r="CQ15" s="17">
        <f>IF(IF(CO15&lt;0,1-(CP15-CO15)/CO15,IF(CO15=0,"",CP15/CO15))&lt;0,0,IF(CO15&lt;0,1-(CP15-CO15)/CO15,IF(CO15=0,"",CP15/CO15)))</f>
        <v>1.9624403455403323</v>
      </c>
      <c r="CR15" s="15">
        <v>30.003273085510202</v>
      </c>
      <c r="CS15" s="15">
        <v>30.003273085510202</v>
      </c>
      <c r="CT15" s="15">
        <v>47</v>
      </c>
      <c r="CU15" s="17">
        <f>IF(IF(CS15&lt;0,1-(CT15-CS15)/CS15,IF(CS15=0,"",CT15/CS15))&lt;0,0,IF(CS15&lt;0,1-(CT15-CS15)/CS15,IF(CS15=0,"",CT15/CS15)))</f>
        <v>1.5664957575144762</v>
      </c>
      <c r="CV15" s="13">
        <v>474.64127077860064</v>
      </c>
      <c r="CW15" s="13">
        <v>684.47939539977278</v>
      </c>
      <c r="CX15" s="13">
        <v>395</v>
      </c>
      <c r="CY15" s="14">
        <f>IF(IF(CW15&lt;0,1-(CX15-CW15)/CW15,IF(CW15=0,"",CX15/CW15))&lt;0,0,IF(CW15&lt;0,1-(CX15-CW15)/CW15,IF(CW15=0,"",CX15/CW15)))</f>
        <v>0.57708092114197063</v>
      </c>
      <c r="CZ15" s="15">
        <v>-52.124523158689783</v>
      </c>
      <c r="DA15" s="15">
        <v>-53.41332347902501</v>
      </c>
      <c r="DB15" s="15">
        <v>-65</v>
      </c>
      <c r="DC15" s="17">
        <f>IF(IF(DA15&lt;0,1-(DB15-DA15)/DA15,IF(DA15=0,"",DB15/DA15))&lt;0,0,IF(DA15&lt;0,1-(DB15-DA15)/DA15,IF(DA15=0,"",DB15/DA15)))</f>
        <v>0.7830751624072787</v>
      </c>
      <c r="DD15" s="13">
        <v>0</v>
      </c>
      <c r="DE15" s="13">
        <v>0</v>
      </c>
      <c r="DF15" s="13">
        <v>0</v>
      </c>
      <c r="DG15" s="14" t="str">
        <f>IF(IF(DE15&lt;0,1-(DF15-DE15)/DE15,IF(DE15=0,"",DF15/DE15))&lt;0,0,IF(DE15&lt;0,1-(DF15-DE15)/DE15,IF(DE15=0,"",DF15/DE15)))</f>
        <v/>
      </c>
      <c r="DH15" s="15">
        <v>44.498223855540004</v>
      </c>
      <c r="DI15" s="15">
        <v>48.058081763983211</v>
      </c>
      <c r="DJ15" s="15">
        <v>63</v>
      </c>
      <c r="DK15" s="17">
        <f>IF(IF(DI15&lt;0,1-(DJ15-DI15)/DI15,IF(DI15=0,"",DJ15/DI15))&lt;0,0,IF(DI15&lt;0,1-(DJ15-DI15)/DI15,IF(DI15=0,"",DJ15/DI15)))</f>
        <v>1.3109137461914866</v>
      </c>
      <c r="DL15" s="13">
        <v>0</v>
      </c>
      <c r="DM15" s="13">
        <v>0</v>
      </c>
      <c r="DN15" s="13">
        <v>74</v>
      </c>
      <c r="DO15" s="17" t="str">
        <f>IF(IF(DM15&lt;0,1-(DN15-DM15)/DM15,IF(DM15=0,"",DN15/DM15))&lt;0,0,IF(DM15&lt;0,1-(DN15-DM15)/DM15,IF(DM15=0,"",DN15/DM15)))</f>
        <v/>
      </c>
      <c r="DP15" s="18"/>
      <c r="DQ15" s="19" t="e">
        <f>IF(AND(BB15/BA15&gt;1.05, ((BB15-BA15)/VLOOKUP(E15,#REF!,2,0))&gt;10),"YES","")</f>
        <v>#DIV/0!</v>
      </c>
      <c r="DR15" s="18"/>
      <c r="DS15" s="19" t="str">
        <f>AX15</f>
        <v/>
      </c>
      <c r="DT15" s="64" t="s">
        <v>141</v>
      </c>
      <c r="DU15" s="64" t="s">
        <v>143</v>
      </c>
      <c r="DV15" s="64" t="s">
        <v>458</v>
      </c>
      <c r="DW15" s="64" t="s">
        <v>141</v>
      </c>
      <c r="DX15" s="64"/>
      <c r="DY15" s="65"/>
      <c r="DZ15" s="64"/>
      <c r="EA15" s="64"/>
    </row>
    <row r="16" spans="1:131" x14ac:dyDescent="0.35">
      <c r="A16" s="4">
        <v>2022</v>
      </c>
      <c r="B16" s="20" t="s">
        <v>132</v>
      </c>
      <c r="C16" s="20" t="s">
        <v>159</v>
      </c>
      <c r="D16" s="20"/>
      <c r="E16" s="20" t="s">
        <v>130</v>
      </c>
      <c r="F16" s="20" t="s">
        <v>126</v>
      </c>
      <c r="G16" s="20"/>
      <c r="H16" s="20">
        <v>10208382</v>
      </c>
      <c r="I16" s="64" t="s">
        <v>848</v>
      </c>
      <c r="J16" s="64"/>
      <c r="K16" s="64" t="s">
        <v>484</v>
      </c>
      <c r="L16" s="20" t="s">
        <v>430</v>
      </c>
      <c r="M16" s="20" t="s">
        <v>429</v>
      </c>
      <c r="N16" s="64" t="s">
        <v>428</v>
      </c>
      <c r="O16" s="20" t="s">
        <v>427</v>
      </c>
      <c r="P16" s="20" t="s">
        <v>426</v>
      </c>
      <c r="Q16" s="20" t="s">
        <v>425</v>
      </c>
      <c r="R16" s="20" t="s">
        <v>146</v>
      </c>
      <c r="S16" s="20" t="s">
        <v>484</v>
      </c>
      <c r="T16" s="20" t="s">
        <v>150</v>
      </c>
      <c r="U16" s="65">
        <v>44276</v>
      </c>
      <c r="V16" s="64"/>
      <c r="W16" s="72">
        <v>346074.24090000003</v>
      </c>
      <c r="X16" s="72">
        <v>0</v>
      </c>
      <c r="Y16" s="64" t="s">
        <v>443</v>
      </c>
      <c r="Z16" s="20" t="s">
        <v>141</v>
      </c>
      <c r="AA16" s="64"/>
      <c r="AB16" s="64"/>
      <c r="AC16" s="64"/>
      <c r="AD16" s="63"/>
      <c r="AE16" s="20">
        <v>2021</v>
      </c>
      <c r="AF16" s="20"/>
      <c r="AG16" s="64" t="s">
        <v>847</v>
      </c>
      <c r="AH16" s="71"/>
      <c r="AI16" s="20" t="s">
        <v>141</v>
      </c>
      <c r="AJ16" s="64" t="s">
        <v>441</v>
      </c>
      <c r="AK16" s="63"/>
      <c r="AL16" s="5">
        <v>0</v>
      </c>
      <c r="AM16" s="70" t="s">
        <v>144</v>
      </c>
      <c r="AN16" s="6">
        <f>IF(AM16="YES",0,AL16*BA16)</f>
        <v>0</v>
      </c>
      <c r="AO16" s="6">
        <f>IF(AM16="YES",0,BA16)</f>
        <v>0</v>
      </c>
      <c r="AP16" s="7">
        <v>0</v>
      </c>
      <c r="AQ16" s="69" t="s">
        <v>144</v>
      </c>
      <c r="AR16" s="8">
        <f>IF(AQ16="YES",0,AP16*BA16)</f>
        <v>0</v>
      </c>
      <c r="AS16" s="8">
        <f>IF(AQ16="YES",0,BA16)</f>
        <v>0</v>
      </c>
      <c r="AT16" s="9">
        <v>0</v>
      </c>
      <c r="AU16" s="9">
        <v>0</v>
      </c>
      <c r="AV16" s="9">
        <v>0</v>
      </c>
      <c r="AW16" s="10" t="str">
        <f>IF(IF(AU16&lt;0,1-(AV16-AU16)/AU16,IF(AU16=0,"",AV16/AU16))&lt;0,0,IF(AU16&lt;0,1-(AV16-AU16)/AU16,IF(AU16=0,"",AV16/AU16)))</f>
        <v/>
      </c>
      <c r="AX16" s="10" t="str">
        <f>IF(AW16&lt;90%,"YES","")</f>
        <v/>
      </c>
      <c r="AY16" s="68">
        <f>+AV16-AT16</f>
        <v>0</v>
      </c>
      <c r="AZ16" s="10"/>
      <c r="BA16" s="11">
        <v>0</v>
      </c>
      <c r="BB16" s="11">
        <f>W16/1000</f>
        <v>346.07424090000001</v>
      </c>
      <c r="BC16" s="12" t="str">
        <f>IF(AND(BA16=0,BB16=0),"no capex",IF(AND(BA16=0,BB16&lt;&gt;0),"check!",IF(BB16/BA16&lt;0.8,BB16/BA16,IF(BB16/BA16&lt;=1.05,1,IF(BB16/BA16&gt;1.05,MAX(1-(BB16/BA16-1)*2,0),"check!")))))</f>
        <v>check!</v>
      </c>
      <c r="BD16" s="11">
        <v>0</v>
      </c>
      <c r="BE16" s="11">
        <v>0</v>
      </c>
      <c r="BF16" s="12" t="str">
        <f>IF(AND(BD16=0,BE16=0),"no capex",IF(AND(BD16=0,BE16&lt;&gt;0),"check!",IF(BE16/BD16&lt;0.8,BE16/BD16,IF(BE16/BD16&lt;=1.05,1,IF(BE16/BD16&gt;1.05,MAX(1-(BE16/BD16-1)*2,0),"check!")))))</f>
        <v>no capex</v>
      </c>
      <c r="BG16" s="67"/>
      <c r="BH16" s="13">
        <v>0</v>
      </c>
      <c r="BI16" s="13">
        <v>0</v>
      </c>
      <c r="BJ16" s="13">
        <v>0</v>
      </c>
      <c r="BK16" s="14" t="str">
        <f>IF(BI16=0,"",BJ16/BI16)</f>
        <v/>
      </c>
      <c r="BL16" s="15">
        <v>0</v>
      </c>
      <c r="BM16" s="15">
        <v>0</v>
      </c>
      <c r="BN16" s="15">
        <v>0</v>
      </c>
      <c r="BO16" s="16" t="str">
        <f>IF(BM16=0,"",BN16/BM16)</f>
        <v/>
      </c>
      <c r="BP16" s="13">
        <v>0</v>
      </c>
      <c r="BQ16" s="13">
        <v>0</v>
      </c>
      <c r="BR16" s="13">
        <v>0</v>
      </c>
      <c r="BS16" s="14" t="str">
        <f>IF(IF(BQ16&lt;0,1-(BR16-BQ16)/BQ16,IF(BQ16=0,"",BR16/BQ16))&lt;0,0,IF(BQ16&lt;0,1-(BR16-BQ16)/BQ16,IF(BQ16=0,"",BR16/BQ16)))</f>
        <v/>
      </c>
      <c r="BT16" s="15">
        <v>0</v>
      </c>
      <c r="BU16" s="15">
        <v>0</v>
      </c>
      <c r="BV16" s="15">
        <v>0</v>
      </c>
      <c r="BW16" s="16" t="str">
        <f>IF(IF(BU16&lt;0,1-(BV16-BU16)/BU16,IF(BU16=0,"",BV16/BU16))&lt;0,0,IF(BU16&lt;0,1-(BV16-BU16)/BU16,IF(BU16=0,"",BV16/BU16)))</f>
        <v/>
      </c>
      <c r="BX16" s="13">
        <v>0</v>
      </c>
      <c r="BY16" s="13">
        <v>0</v>
      </c>
      <c r="BZ16" s="13">
        <v>0</v>
      </c>
      <c r="CA16" s="14" t="str">
        <f>IF(IF(BY16&lt;0,1-(BZ16-BY16)/BY16,IF(BY16=0,"",BZ16/BY16))&lt;0,0,IF(BY16&lt;0,1-(BZ16-BY16)/BY16,IF(BY16=0,"",BZ16/BY16)))</f>
        <v/>
      </c>
      <c r="CB16" s="15">
        <v>0</v>
      </c>
      <c r="CC16" s="15">
        <v>0</v>
      </c>
      <c r="CD16" s="15">
        <v>0</v>
      </c>
      <c r="CE16" s="16" t="str">
        <f>IF(IF(CC16&lt;0,1-(CD16-CC16)/CC16,IF(CC16=0,"",CD16/CC16))&lt;0,0,IF(CC16&lt;0,1-(CD16-CC16)/CC16,IF(CC16=0,"",CD16/CC16)))</f>
        <v/>
      </c>
      <c r="CF16" s="13">
        <v>0</v>
      </c>
      <c r="CG16" s="13">
        <v>0</v>
      </c>
      <c r="CH16" s="13">
        <v>0</v>
      </c>
      <c r="CI16" s="14" t="str">
        <f>IF(IF(CG16&lt;0,1-(CH16-CG16)/CG16,IF(CG16=0,"",CH16/CG16))&lt;0,0,IF(CG16&lt;0,1-(CH16-CG16)/CG16,IF(CG16=0,"",CH16/CG16)))</f>
        <v/>
      </c>
      <c r="CJ16" s="15">
        <v>0</v>
      </c>
      <c r="CK16" s="15">
        <v>0</v>
      </c>
      <c r="CL16" s="15">
        <v>0</v>
      </c>
      <c r="CM16" s="17" t="str">
        <f>IF(IF(CK16&lt;0,1-(CL16-CK16)/CK16,IF(CK16=0,"",CL16/CK16))&lt;0,0,IF(CK16&lt;0,1-(CL16-CK16)/CK16,IF(CK16=0,"",CL16/CK16)))</f>
        <v/>
      </c>
      <c r="CN16" s="13">
        <v>0</v>
      </c>
      <c r="CO16" s="13">
        <v>0</v>
      </c>
      <c r="CP16" s="13">
        <v>0</v>
      </c>
      <c r="CQ16" s="17" t="str">
        <f>IF(IF(CO16&lt;0,1-(CP16-CO16)/CO16,IF(CO16=0,"",CP16/CO16))&lt;0,0,IF(CO16&lt;0,1-(CP16-CO16)/CO16,IF(CO16=0,"",CP16/CO16)))</f>
        <v/>
      </c>
      <c r="CR16" s="15">
        <v>0</v>
      </c>
      <c r="CS16" s="15">
        <v>0</v>
      </c>
      <c r="CT16" s="15">
        <v>0</v>
      </c>
      <c r="CU16" s="17" t="str">
        <f>IF(IF(CS16&lt;0,1-(CT16-CS16)/CS16,IF(CS16=0,"",CT16/CS16))&lt;0,0,IF(CS16&lt;0,1-(CT16-CS16)/CS16,IF(CS16=0,"",CT16/CS16)))</f>
        <v/>
      </c>
      <c r="CV16" s="13">
        <v>0</v>
      </c>
      <c r="CW16" s="13">
        <v>0</v>
      </c>
      <c r="CX16" s="13">
        <v>0</v>
      </c>
      <c r="CY16" s="14" t="str">
        <f>IF(IF(CW16&lt;0,1-(CX16-CW16)/CW16,IF(CW16=0,"",CX16/CW16))&lt;0,0,IF(CW16&lt;0,1-(CX16-CW16)/CW16,IF(CW16=0,"",CX16/CW16)))</f>
        <v/>
      </c>
      <c r="CZ16" s="15">
        <v>0</v>
      </c>
      <c r="DA16" s="15">
        <v>0</v>
      </c>
      <c r="DB16" s="15">
        <v>0</v>
      </c>
      <c r="DC16" s="17" t="str">
        <f>IF(IF(DA16&lt;0,1-(DB16-DA16)/DA16,IF(DA16=0,"",DB16/DA16))&lt;0,0,IF(DA16&lt;0,1-(DB16-DA16)/DA16,IF(DA16=0,"",DB16/DA16)))</f>
        <v/>
      </c>
      <c r="DD16" s="13">
        <v>0</v>
      </c>
      <c r="DE16" s="13">
        <v>0</v>
      </c>
      <c r="DF16" s="13">
        <v>0</v>
      </c>
      <c r="DG16" s="14" t="str">
        <f>IF(IF(DE16&lt;0,1-(DF16-DE16)/DE16,IF(DE16=0,"",DF16/DE16))&lt;0,0,IF(DE16&lt;0,1-(DF16-DE16)/DE16,IF(DE16=0,"",DF16/DE16)))</f>
        <v/>
      </c>
      <c r="DH16" s="15">
        <v>0</v>
      </c>
      <c r="DI16" s="15">
        <v>0</v>
      </c>
      <c r="DJ16" s="15">
        <v>0</v>
      </c>
      <c r="DK16" s="17" t="str">
        <f>IF(IF(DI16&lt;0,1-(DJ16-DI16)/DI16,IF(DI16=0,"",DJ16/DI16))&lt;0,0,IF(DI16&lt;0,1-(DJ16-DI16)/DI16,IF(DI16=0,"",DJ16/DI16)))</f>
        <v/>
      </c>
      <c r="DL16" s="13">
        <v>0</v>
      </c>
      <c r="DM16" s="13">
        <v>0</v>
      </c>
      <c r="DN16" s="13">
        <v>0</v>
      </c>
      <c r="DO16" s="17" t="str">
        <f>IF(IF(DM16&lt;0,1-(DN16-DM16)/DM16,IF(DM16=0,"",DN16/DM16))&lt;0,0,IF(DM16&lt;0,1-(DN16-DM16)/DM16,IF(DM16=0,"",DN16/DM16)))</f>
        <v/>
      </c>
      <c r="DP16" s="18"/>
      <c r="DQ16" s="19" t="e">
        <f>IF(AND(BB16/BA16&gt;1.05, ((BB16-BA16)/VLOOKUP(E16,#REF!,2,0))&gt;10),"YES","")</f>
        <v>#DIV/0!</v>
      </c>
      <c r="DR16" s="18"/>
      <c r="DS16" s="19" t="str">
        <f>AX16</f>
        <v/>
      </c>
      <c r="DT16" s="64"/>
      <c r="DU16" s="64"/>
      <c r="DV16" s="64"/>
      <c r="DW16" s="64"/>
      <c r="DX16" s="64"/>
      <c r="DY16" s="65"/>
      <c r="DZ16" s="64"/>
      <c r="EA16" s="64"/>
    </row>
    <row r="17" spans="1:131" x14ac:dyDescent="0.35">
      <c r="A17" s="4">
        <v>2022</v>
      </c>
      <c r="B17" s="20" t="s">
        <v>132</v>
      </c>
      <c r="C17" s="20" t="s">
        <v>159</v>
      </c>
      <c r="D17" s="20"/>
      <c r="E17" s="20" t="s">
        <v>130</v>
      </c>
      <c r="F17" s="20" t="s">
        <v>126</v>
      </c>
      <c r="G17" s="20"/>
      <c r="H17" s="20">
        <v>10208384</v>
      </c>
      <c r="I17" s="64" t="s">
        <v>846</v>
      </c>
      <c r="J17" s="64"/>
      <c r="K17" s="64" t="s">
        <v>498</v>
      </c>
      <c r="L17" s="20" t="s">
        <v>430</v>
      </c>
      <c r="M17" s="20" t="s">
        <v>456</v>
      </c>
      <c r="N17" s="64" t="s">
        <v>499</v>
      </c>
      <c r="O17" s="20" t="s">
        <v>427</v>
      </c>
      <c r="P17" s="20" t="s">
        <v>454</v>
      </c>
      <c r="Q17" s="20" t="s">
        <v>453</v>
      </c>
      <c r="R17" s="20" t="s">
        <v>146</v>
      </c>
      <c r="S17" s="20" t="s">
        <v>498</v>
      </c>
      <c r="T17" s="20" t="s">
        <v>150</v>
      </c>
      <c r="U17" s="65">
        <v>44345</v>
      </c>
      <c r="V17" s="64"/>
      <c r="W17" s="72">
        <v>249015.22570000001</v>
      </c>
      <c r="X17" s="72">
        <v>0</v>
      </c>
      <c r="Y17" s="64" t="s">
        <v>443</v>
      </c>
      <c r="Z17" s="20" t="s">
        <v>141</v>
      </c>
      <c r="AA17" s="64"/>
      <c r="AB17" s="64"/>
      <c r="AC17" s="64"/>
      <c r="AD17" s="63"/>
      <c r="AE17" s="20">
        <v>2021</v>
      </c>
      <c r="AF17" s="20"/>
      <c r="AG17" s="64" t="s">
        <v>845</v>
      </c>
      <c r="AH17" s="71"/>
      <c r="AI17" s="20" t="s">
        <v>141</v>
      </c>
      <c r="AJ17" s="64" t="s">
        <v>450</v>
      </c>
      <c r="AK17" s="63"/>
      <c r="AL17" s="5">
        <v>0</v>
      </c>
      <c r="AM17" s="70" t="s">
        <v>144</v>
      </c>
      <c r="AN17" s="6">
        <f>IF(AM17="YES",0,AL17*BA17)</f>
        <v>0</v>
      </c>
      <c r="AO17" s="6">
        <f>IF(AM17="YES",0,BA17)</f>
        <v>0</v>
      </c>
      <c r="AP17" s="7">
        <v>0</v>
      </c>
      <c r="AQ17" s="69" t="s">
        <v>144</v>
      </c>
      <c r="AR17" s="8">
        <f>IF(AQ17="YES",0,AP17*BA17)</f>
        <v>0</v>
      </c>
      <c r="AS17" s="8">
        <f>IF(AQ17="YES",0,BA17)</f>
        <v>0</v>
      </c>
      <c r="AT17" s="9">
        <v>0</v>
      </c>
      <c r="AU17" s="9">
        <v>0</v>
      </c>
      <c r="AV17" s="9">
        <v>0</v>
      </c>
      <c r="AW17" s="10" t="str">
        <f>IF(IF(AU17&lt;0,1-(AV17-AU17)/AU17,IF(AU17=0,"",AV17/AU17))&lt;0,0,IF(AU17&lt;0,1-(AV17-AU17)/AU17,IF(AU17=0,"",AV17/AU17)))</f>
        <v/>
      </c>
      <c r="AX17" s="10" t="str">
        <f>IF(AW17&lt;90%,"YES","")</f>
        <v/>
      </c>
      <c r="AY17" s="68">
        <f>+AV17-AT17</f>
        <v>0</v>
      </c>
      <c r="AZ17" s="10"/>
      <c r="BA17" s="11">
        <v>0</v>
      </c>
      <c r="BB17" s="11">
        <f>W17/1000</f>
        <v>249.0152257</v>
      </c>
      <c r="BC17" s="12" t="str">
        <f>IF(AND(BA17=0,BB17=0),"no capex",IF(AND(BA17=0,BB17&lt;&gt;0),"check!",IF(BB17/BA17&lt;0.8,BB17/BA17,IF(BB17/BA17&lt;=1.05,1,IF(BB17/BA17&gt;1.05,MAX(1-(BB17/BA17-1)*2,0),"check!")))))</f>
        <v>check!</v>
      </c>
      <c r="BD17" s="11">
        <v>0</v>
      </c>
      <c r="BE17" s="11">
        <v>0</v>
      </c>
      <c r="BF17" s="12" t="str">
        <f>IF(AND(BD17=0,BE17=0),"no capex",IF(AND(BD17=0,BE17&lt;&gt;0),"check!",IF(BE17/BD17&lt;0.8,BE17/BD17,IF(BE17/BD17&lt;=1.05,1,IF(BE17/BD17&gt;1.05,MAX(1-(BE17/BD17-1)*2,0),"check!")))))</f>
        <v>no capex</v>
      </c>
      <c r="BG17" s="67"/>
      <c r="BH17" s="13">
        <v>0</v>
      </c>
      <c r="BI17" s="13">
        <v>0</v>
      </c>
      <c r="BJ17" s="13">
        <v>0</v>
      </c>
      <c r="BK17" s="14" t="str">
        <f>IF(BI17=0,"",BJ17/BI17)</f>
        <v/>
      </c>
      <c r="BL17" s="15">
        <v>0</v>
      </c>
      <c r="BM17" s="15">
        <v>0</v>
      </c>
      <c r="BN17" s="15">
        <v>0</v>
      </c>
      <c r="BO17" s="16" t="str">
        <f>IF(BM17=0,"",BN17/BM17)</f>
        <v/>
      </c>
      <c r="BP17" s="13">
        <v>0</v>
      </c>
      <c r="BQ17" s="13">
        <v>0</v>
      </c>
      <c r="BR17" s="13">
        <v>0</v>
      </c>
      <c r="BS17" s="14" t="str">
        <f>IF(IF(BQ17&lt;0,1-(BR17-BQ17)/BQ17,IF(BQ17=0,"",BR17/BQ17))&lt;0,0,IF(BQ17&lt;0,1-(BR17-BQ17)/BQ17,IF(BQ17=0,"",BR17/BQ17)))</f>
        <v/>
      </c>
      <c r="BT17" s="15">
        <v>0</v>
      </c>
      <c r="BU17" s="15">
        <v>0</v>
      </c>
      <c r="BV17" s="15">
        <v>0</v>
      </c>
      <c r="BW17" s="16" t="str">
        <f>IF(IF(BU17&lt;0,1-(BV17-BU17)/BU17,IF(BU17=0,"",BV17/BU17))&lt;0,0,IF(BU17&lt;0,1-(BV17-BU17)/BU17,IF(BU17=0,"",BV17/BU17)))</f>
        <v/>
      </c>
      <c r="BX17" s="13">
        <v>0</v>
      </c>
      <c r="BY17" s="13">
        <v>0</v>
      </c>
      <c r="BZ17" s="13">
        <v>0</v>
      </c>
      <c r="CA17" s="14" t="str">
        <f>IF(IF(BY17&lt;0,1-(BZ17-BY17)/BY17,IF(BY17=0,"",BZ17/BY17))&lt;0,0,IF(BY17&lt;0,1-(BZ17-BY17)/BY17,IF(BY17=0,"",BZ17/BY17)))</f>
        <v/>
      </c>
      <c r="CB17" s="15">
        <v>0</v>
      </c>
      <c r="CC17" s="15">
        <v>0</v>
      </c>
      <c r="CD17" s="15">
        <v>0</v>
      </c>
      <c r="CE17" s="16" t="str">
        <f>IF(IF(CC17&lt;0,1-(CD17-CC17)/CC17,IF(CC17=0,"",CD17/CC17))&lt;0,0,IF(CC17&lt;0,1-(CD17-CC17)/CC17,IF(CC17=0,"",CD17/CC17)))</f>
        <v/>
      </c>
      <c r="CF17" s="13">
        <v>0</v>
      </c>
      <c r="CG17" s="13">
        <v>0</v>
      </c>
      <c r="CH17" s="13">
        <v>0</v>
      </c>
      <c r="CI17" s="14" t="str">
        <f>IF(IF(CG17&lt;0,1-(CH17-CG17)/CG17,IF(CG17=0,"",CH17/CG17))&lt;0,0,IF(CG17&lt;0,1-(CH17-CG17)/CG17,IF(CG17=0,"",CH17/CG17)))</f>
        <v/>
      </c>
      <c r="CJ17" s="15">
        <v>0</v>
      </c>
      <c r="CK17" s="15">
        <v>0</v>
      </c>
      <c r="CL17" s="15">
        <v>0</v>
      </c>
      <c r="CM17" s="17" t="str">
        <f>IF(IF(CK17&lt;0,1-(CL17-CK17)/CK17,IF(CK17=0,"",CL17/CK17))&lt;0,0,IF(CK17&lt;0,1-(CL17-CK17)/CK17,IF(CK17=0,"",CL17/CK17)))</f>
        <v/>
      </c>
      <c r="CN17" s="13">
        <v>0</v>
      </c>
      <c r="CO17" s="13">
        <v>0</v>
      </c>
      <c r="CP17" s="13">
        <v>0</v>
      </c>
      <c r="CQ17" s="17" t="str">
        <f>IF(IF(CO17&lt;0,1-(CP17-CO17)/CO17,IF(CO17=0,"",CP17/CO17))&lt;0,0,IF(CO17&lt;0,1-(CP17-CO17)/CO17,IF(CO17=0,"",CP17/CO17)))</f>
        <v/>
      </c>
      <c r="CR17" s="15">
        <v>0</v>
      </c>
      <c r="CS17" s="15">
        <v>0</v>
      </c>
      <c r="CT17" s="15">
        <v>0</v>
      </c>
      <c r="CU17" s="17" t="str">
        <f>IF(IF(CS17&lt;0,1-(CT17-CS17)/CS17,IF(CS17=0,"",CT17/CS17))&lt;0,0,IF(CS17&lt;0,1-(CT17-CS17)/CS17,IF(CS17=0,"",CT17/CS17)))</f>
        <v/>
      </c>
      <c r="CV17" s="13">
        <v>0</v>
      </c>
      <c r="CW17" s="13">
        <v>0</v>
      </c>
      <c r="CX17" s="13">
        <v>0</v>
      </c>
      <c r="CY17" s="14" t="str">
        <f>IF(IF(CW17&lt;0,1-(CX17-CW17)/CW17,IF(CW17=0,"",CX17/CW17))&lt;0,0,IF(CW17&lt;0,1-(CX17-CW17)/CW17,IF(CW17=0,"",CX17/CW17)))</f>
        <v/>
      </c>
      <c r="CZ17" s="15">
        <v>0</v>
      </c>
      <c r="DA17" s="15">
        <v>0</v>
      </c>
      <c r="DB17" s="15">
        <v>0</v>
      </c>
      <c r="DC17" s="17" t="str">
        <f>IF(IF(DA17&lt;0,1-(DB17-DA17)/DA17,IF(DA17=0,"",DB17/DA17))&lt;0,0,IF(DA17&lt;0,1-(DB17-DA17)/DA17,IF(DA17=0,"",DB17/DA17)))</f>
        <v/>
      </c>
      <c r="DD17" s="13">
        <v>0</v>
      </c>
      <c r="DE17" s="13">
        <v>0</v>
      </c>
      <c r="DF17" s="13">
        <v>0</v>
      </c>
      <c r="DG17" s="14" t="str">
        <f>IF(IF(DE17&lt;0,1-(DF17-DE17)/DE17,IF(DE17=0,"",DF17/DE17))&lt;0,0,IF(DE17&lt;0,1-(DF17-DE17)/DE17,IF(DE17=0,"",DF17/DE17)))</f>
        <v/>
      </c>
      <c r="DH17" s="15">
        <v>0</v>
      </c>
      <c r="DI17" s="15">
        <v>0</v>
      </c>
      <c r="DJ17" s="15">
        <v>0</v>
      </c>
      <c r="DK17" s="17" t="str">
        <f>IF(IF(DI17&lt;0,1-(DJ17-DI17)/DI17,IF(DI17=0,"",DJ17/DI17))&lt;0,0,IF(DI17&lt;0,1-(DJ17-DI17)/DI17,IF(DI17=0,"",DJ17/DI17)))</f>
        <v/>
      </c>
      <c r="DL17" s="13">
        <v>0</v>
      </c>
      <c r="DM17" s="13">
        <v>0</v>
      </c>
      <c r="DN17" s="13">
        <v>0</v>
      </c>
      <c r="DO17" s="17" t="str">
        <f>IF(IF(DM17&lt;0,1-(DN17-DM17)/DM17,IF(DM17=0,"",DN17/DM17))&lt;0,0,IF(DM17&lt;0,1-(DN17-DM17)/DM17,IF(DM17=0,"",DN17/DM17)))</f>
        <v/>
      </c>
      <c r="DP17" s="18"/>
      <c r="DQ17" s="19" t="e">
        <f>IF(AND(BB17/BA17&gt;1.05, ((BB17-BA17)/VLOOKUP(E17,#REF!,2,0))&gt;10),"YES","")</f>
        <v>#DIV/0!</v>
      </c>
      <c r="DR17" s="18"/>
      <c r="DS17" s="19" t="str">
        <f>AX17</f>
        <v/>
      </c>
      <c r="DT17" s="64"/>
      <c r="DU17" s="64"/>
      <c r="DV17" s="64"/>
      <c r="DW17" s="64"/>
      <c r="DX17" s="64"/>
      <c r="DY17" s="65"/>
      <c r="DZ17" s="64"/>
      <c r="EA17" s="64"/>
    </row>
    <row r="18" spans="1:131" x14ac:dyDescent="0.35">
      <c r="A18" s="4">
        <v>2022</v>
      </c>
      <c r="B18" s="20" t="s">
        <v>131</v>
      </c>
      <c r="C18" s="20" t="s">
        <v>159</v>
      </c>
      <c r="D18" s="20"/>
      <c r="E18" s="20" t="s">
        <v>130</v>
      </c>
      <c r="F18" s="20" t="s">
        <v>126</v>
      </c>
      <c r="G18" s="20"/>
      <c r="H18" s="20">
        <v>10208387</v>
      </c>
      <c r="I18" s="64" t="s">
        <v>844</v>
      </c>
      <c r="J18" s="64"/>
      <c r="K18" s="64" t="s">
        <v>444</v>
      </c>
      <c r="L18" s="20" t="s">
        <v>430</v>
      </c>
      <c r="M18" s="20" t="s">
        <v>429</v>
      </c>
      <c r="N18" s="64" t="s">
        <v>428</v>
      </c>
      <c r="O18" s="20" t="s">
        <v>427</v>
      </c>
      <c r="P18" s="20" t="s">
        <v>426</v>
      </c>
      <c r="Q18" s="20" t="s">
        <v>425</v>
      </c>
      <c r="R18" s="20" t="s">
        <v>146</v>
      </c>
      <c r="S18" s="20" t="s">
        <v>444</v>
      </c>
      <c r="T18" s="20" t="s">
        <v>150</v>
      </c>
      <c r="U18" s="65">
        <v>43981</v>
      </c>
      <c r="V18" s="64"/>
      <c r="W18" s="72">
        <v>169154.73</v>
      </c>
      <c r="X18" s="72">
        <v>0</v>
      </c>
      <c r="Y18" s="64" t="s">
        <v>443</v>
      </c>
      <c r="Z18" s="20" t="s">
        <v>146</v>
      </c>
      <c r="AA18" s="64" t="s">
        <v>146</v>
      </c>
      <c r="AB18" s="64"/>
      <c r="AC18" s="64"/>
      <c r="AD18" s="63"/>
      <c r="AE18" s="20">
        <v>2020</v>
      </c>
      <c r="AF18" s="20"/>
      <c r="AG18" s="64" t="s">
        <v>843</v>
      </c>
      <c r="AH18" s="71"/>
      <c r="AI18" s="20" t="s">
        <v>141</v>
      </c>
      <c r="AJ18" s="64" t="s">
        <v>441</v>
      </c>
      <c r="AK18" s="63"/>
      <c r="AL18" s="5">
        <v>0</v>
      </c>
      <c r="AM18" s="70" t="s">
        <v>144</v>
      </c>
      <c r="AN18" s="6">
        <f>IF(AM18="YES",0,AL18*BA18)</f>
        <v>0</v>
      </c>
      <c r="AO18" s="6">
        <f>IF(AM18="YES",0,BA18)</f>
        <v>0</v>
      </c>
      <c r="AP18" s="7">
        <v>0</v>
      </c>
      <c r="AQ18" s="69" t="s">
        <v>144</v>
      </c>
      <c r="AR18" s="8">
        <f>IF(AQ18="YES",0,AP18*BA18)</f>
        <v>0</v>
      </c>
      <c r="AS18" s="8">
        <f>IF(AQ18="YES",0,BA18)</f>
        <v>0</v>
      </c>
      <c r="AT18" s="9">
        <v>0</v>
      </c>
      <c r="AU18" s="9">
        <v>0</v>
      </c>
      <c r="AV18" s="9">
        <v>0</v>
      </c>
      <c r="AW18" s="10" t="str">
        <f>IF(IF(AU18&lt;0,1-(AV18-AU18)/AU18,IF(AU18=0,"",AV18/AU18))&lt;0,0,IF(AU18&lt;0,1-(AV18-AU18)/AU18,IF(AU18=0,"",AV18/AU18)))</f>
        <v/>
      </c>
      <c r="AX18" s="10" t="str">
        <f>IF(AW18&lt;90%,"YES","")</f>
        <v/>
      </c>
      <c r="AY18" s="68">
        <f>+AV18-AT18</f>
        <v>0</v>
      </c>
      <c r="AZ18" s="10">
        <v>0.7574072381451884</v>
      </c>
      <c r="BA18" s="11">
        <v>0</v>
      </c>
      <c r="BB18" s="11">
        <f>W18/1000</f>
        <v>169.15473</v>
      </c>
      <c r="BC18" s="12" t="str">
        <f>IF(AND(BA18=0,BB18=0),"no capex",IF(AND(BA18=0,BB18&lt;&gt;0),"check!",IF(BB18/BA18&lt;0.8,BB18/BA18,IF(BB18/BA18&lt;=1.05,1,IF(BB18/BA18&gt;1.05,MAX(1-(BB18/BA18-1)*2,0),"check!")))))</f>
        <v>check!</v>
      </c>
      <c r="BD18" s="11">
        <v>0</v>
      </c>
      <c r="BE18" s="11">
        <v>0</v>
      </c>
      <c r="BF18" s="12" t="str">
        <f>IF(AND(BD18=0,BE18=0),"no capex",IF(AND(BD18=0,BE18&lt;&gt;0),"check!",IF(BE18/BD18&lt;0.8,BE18/BD18,IF(BE18/BD18&lt;=1.05,1,IF(BE18/BD18&gt;1.05,MAX(1-(BE18/BD18-1)*2,0),"check!")))))</f>
        <v>no capex</v>
      </c>
      <c r="BG18" s="67"/>
      <c r="BH18" s="13">
        <v>0</v>
      </c>
      <c r="BI18" s="13">
        <v>0</v>
      </c>
      <c r="BJ18" s="13">
        <v>0</v>
      </c>
      <c r="BK18" s="14" t="str">
        <f>IF(BI18=0,"",BJ18/BI18)</f>
        <v/>
      </c>
      <c r="BL18" s="15">
        <v>0</v>
      </c>
      <c r="BM18" s="15">
        <v>0</v>
      </c>
      <c r="BN18" s="15">
        <v>0</v>
      </c>
      <c r="BO18" s="16" t="str">
        <f>IF(BM18=0,"",BN18/BM18)</f>
        <v/>
      </c>
      <c r="BP18" s="13">
        <v>0</v>
      </c>
      <c r="BQ18" s="13">
        <v>0</v>
      </c>
      <c r="BR18" s="13">
        <v>0</v>
      </c>
      <c r="BS18" s="14" t="str">
        <f>IF(IF(BQ18&lt;0,1-(BR18-BQ18)/BQ18,IF(BQ18=0,"",BR18/BQ18))&lt;0,0,IF(BQ18&lt;0,1-(BR18-BQ18)/BQ18,IF(BQ18=0,"",BR18/BQ18)))</f>
        <v/>
      </c>
      <c r="BT18" s="15">
        <v>0</v>
      </c>
      <c r="BU18" s="15">
        <v>0</v>
      </c>
      <c r="BV18" s="15">
        <v>0</v>
      </c>
      <c r="BW18" s="16" t="str">
        <f>IF(IF(BU18&lt;0,1-(BV18-BU18)/BU18,IF(BU18=0,"",BV18/BU18))&lt;0,0,IF(BU18&lt;0,1-(BV18-BU18)/BU18,IF(BU18=0,"",BV18/BU18)))</f>
        <v/>
      </c>
      <c r="BX18" s="13">
        <v>0</v>
      </c>
      <c r="BY18" s="13">
        <v>0</v>
      </c>
      <c r="BZ18" s="13">
        <v>0</v>
      </c>
      <c r="CA18" s="14" t="str">
        <f>IF(IF(BY18&lt;0,1-(BZ18-BY18)/BY18,IF(BY18=0,"",BZ18/BY18))&lt;0,0,IF(BY18&lt;0,1-(BZ18-BY18)/BY18,IF(BY18=0,"",BZ18/BY18)))</f>
        <v/>
      </c>
      <c r="CB18" s="15">
        <v>0</v>
      </c>
      <c r="CC18" s="15">
        <v>0</v>
      </c>
      <c r="CD18" s="15">
        <v>0</v>
      </c>
      <c r="CE18" s="16" t="str">
        <f>IF(IF(CC18&lt;0,1-(CD18-CC18)/CC18,IF(CC18=0,"",CD18/CC18))&lt;0,0,IF(CC18&lt;0,1-(CD18-CC18)/CC18,IF(CC18=0,"",CD18/CC18)))</f>
        <v/>
      </c>
      <c r="CF18" s="13">
        <v>0</v>
      </c>
      <c r="CG18" s="13">
        <v>0</v>
      </c>
      <c r="CH18" s="13">
        <v>0</v>
      </c>
      <c r="CI18" s="14" t="str">
        <f>IF(IF(CG18&lt;0,1-(CH18-CG18)/CG18,IF(CG18=0,"",CH18/CG18))&lt;0,0,IF(CG18&lt;0,1-(CH18-CG18)/CG18,IF(CG18=0,"",CH18/CG18)))</f>
        <v/>
      </c>
      <c r="CJ18" s="15">
        <v>0</v>
      </c>
      <c r="CK18" s="15">
        <v>0</v>
      </c>
      <c r="CL18" s="15">
        <v>0</v>
      </c>
      <c r="CM18" s="17" t="str">
        <f>IF(IF(CK18&lt;0,1-(CL18-CK18)/CK18,IF(CK18=0,"",CL18/CK18))&lt;0,0,IF(CK18&lt;0,1-(CL18-CK18)/CK18,IF(CK18=0,"",CL18/CK18)))</f>
        <v/>
      </c>
      <c r="CN18" s="13">
        <v>0</v>
      </c>
      <c r="CO18" s="13">
        <v>0</v>
      </c>
      <c r="CP18" s="13">
        <v>0</v>
      </c>
      <c r="CQ18" s="17" t="str">
        <f>IF(IF(CO18&lt;0,1-(CP18-CO18)/CO18,IF(CO18=0,"",CP18/CO18))&lt;0,0,IF(CO18&lt;0,1-(CP18-CO18)/CO18,IF(CO18=0,"",CP18/CO18)))</f>
        <v/>
      </c>
      <c r="CR18" s="15">
        <v>0</v>
      </c>
      <c r="CS18" s="15">
        <v>0</v>
      </c>
      <c r="CT18" s="15">
        <v>0</v>
      </c>
      <c r="CU18" s="17" t="str">
        <f>IF(IF(CS18&lt;0,1-(CT18-CS18)/CS18,IF(CS18=0,"",CT18/CS18))&lt;0,0,IF(CS18&lt;0,1-(CT18-CS18)/CS18,IF(CS18=0,"",CT18/CS18)))</f>
        <v/>
      </c>
      <c r="CV18" s="13">
        <v>0</v>
      </c>
      <c r="CW18" s="13">
        <v>0</v>
      </c>
      <c r="CX18" s="13">
        <v>0</v>
      </c>
      <c r="CY18" s="14" t="str">
        <f>IF(IF(CW18&lt;0,1-(CX18-CW18)/CW18,IF(CW18=0,"",CX18/CW18))&lt;0,0,IF(CW18&lt;0,1-(CX18-CW18)/CW18,IF(CW18=0,"",CX18/CW18)))</f>
        <v/>
      </c>
      <c r="CZ18" s="15">
        <v>0</v>
      </c>
      <c r="DA18" s="15">
        <v>0</v>
      </c>
      <c r="DB18" s="15">
        <v>0</v>
      </c>
      <c r="DC18" s="17" t="str">
        <f>IF(IF(DA18&lt;0,1-(DB18-DA18)/DA18,IF(DA18=0,"",DB18/DA18))&lt;0,0,IF(DA18&lt;0,1-(DB18-DA18)/DA18,IF(DA18=0,"",DB18/DA18)))</f>
        <v/>
      </c>
      <c r="DD18" s="13">
        <v>0</v>
      </c>
      <c r="DE18" s="13">
        <v>0</v>
      </c>
      <c r="DF18" s="13">
        <v>0</v>
      </c>
      <c r="DG18" s="14" t="str">
        <f>IF(IF(DE18&lt;0,1-(DF18-DE18)/DE18,IF(DE18=0,"",DF18/DE18))&lt;0,0,IF(DE18&lt;0,1-(DF18-DE18)/DE18,IF(DE18=0,"",DF18/DE18)))</f>
        <v/>
      </c>
      <c r="DH18" s="15">
        <v>0</v>
      </c>
      <c r="DI18" s="15">
        <v>0</v>
      </c>
      <c r="DJ18" s="15">
        <v>0</v>
      </c>
      <c r="DK18" s="17" t="str">
        <f>IF(IF(DI18&lt;0,1-(DJ18-DI18)/DI18,IF(DI18=0,"",DJ18/DI18))&lt;0,0,IF(DI18&lt;0,1-(DJ18-DI18)/DI18,IF(DI18=0,"",DJ18/DI18)))</f>
        <v/>
      </c>
      <c r="DL18" s="13">
        <v>0</v>
      </c>
      <c r="DM18" s="13">
        <v>0</v>
      </c>
      <c r="DN18" s="13">
        <v>0</v>
      </c>
      <c r="DO18" s="17" t="str">
        <f>IF(IF(DM18&lt;0,1-(DN18-DM18)/DM18,IF(DM18=0,"",DN18/DM18))&lt;0,0,IF(DM18&lt;0,1-(DN18-DM18)/DM18,IF(DM18=0,"",DN18/DM18)))</f>
        <v/>
      </c>
      <c r="DP18" s="18"/>
      <c r="DQ18" s="19"/>
      <c r="DR18" s="18"/>
      <c r="DS18" s="19" t="str">
        <f>AX18</f>
        <v/>
      </c>
      <c r="DT18" s="64"/>
      <c r="DU18" s="64"/>
      <c r="DV18" s="64"/>
      <c r="DW18" s="64"/>
      <c r="DX18" s="64"/>
      <c r="DY18" s="65"/>
      <c r="DZ18" s="64"/>
      <c r="EA18" s="64"/>
    </row>
    <row r="19" spans="1:131" x14ac:dyDescent="0.35">
      <c r="A19" s="4">
        <v>2022</v>
      </c>
      <c r="B19" s="20" t="s">
        <v>131</v>
      </c>
      <c r="C19" s="20" t="s">
        <v>159</v>
      </c>
      <c r="D19" s="20"/>
      <c r="E19" s="20" t="s">
        <v>130</v>
      </c>
      <c r="F19" s="20" t="s">
        <v>126</v>
      </c>
      <c r="G19" s="20"/>
      <c r="H19" s="20">
        <v>10208396</v>
      </c>
      <c r="I19" s="64" t="s">
        <v>842</v>
      </c>
      <c r="J19" s="64"/>
      <c r="K19" s="64" t="s">
        <v>452</v>
      </c>
      <c r="L19" s="20" t="s">
        <v>430</v>
      </c>
      <c r="M19" s="20" t="s">
        <v>456</v>
      </c>
      <c r="N19" s="64" t="s">
        <v>455</v>
      </c>
      <c r="O19" s="20" t="s">
        <v>427</v>
      </c>
      <c r="P19" s="20" t="s">
        <v>454</v>
      </c>
      <c r="Q19" s="20"/>
      <c r="R19" s="20" t="s">
        <v>146</v>
      </c>
      <c r="S19" s="20" t="s">
        <v>452</v>
      </c>
      <c r="T19" s="20" t="s">
        <v>150</v>
      </c>
      <c r="U19" s="65">
        <v>43830</v>
      </c>
      <c r="V19" s="64"/>
      <c r="W19" s="72">
        <v>187944.97</v>
      </c>
      <c r="X19" s="72">
        <v>0</v>
      </c>
      <c r="Y19" s="64" t="s">
        <v>443</v>
      </c>
      <c r="Z19" s="20" t="s">
        <v>146</v>
      </c>
      <c r="AA19" s="64" t="s">
        <v>146</v>
      </c>
      <c r="AB19" s="64"/>
      <c r="AC19" s="64"/>
      <c r="AD19" s="63"/>
      <c r="AE19" s="20">
        <v>2019</v>
      </c>
      <c r="AF19" s="20"/>
      <c r="AG19" s="64" t="s">
        <v>841</v>
      </c>
      <c r="AH19" s="71"/>
      <c r="AI19" s="20" t="s">
        <v>141</v>
      </c>
      <c r="AJ19" s="64" t="s">
        <v>450</v>
      </c>
      <c r="AK19" s="63"/>
      <c r="AL19" s="5">
        <v>0</v>
      </c>
      <c r="AM19" s="70" t="s">
        <v>144</v>
      </c>
      <c r="AN19" s="6">
        <f>IF(AM19="YES",0,AL19*BA19)</f>
        <v>0</v>
      </c>
      <c r="AO19" s="6">
        <f>IF(AM19="YES",0,BA19)</f>
        <v>0</v>
      </c>
      <c r="AP19" s="7">
        <v>0</v>
      </c>
      <c r="AQ19" s="69" t="s">
        <v>144</v>
      </c>
      <c r="AR19" s="8">
        <f>IF(AQ19="YES",0,AP19*BA19)</f>
        <v>0</v>
      </c>
      <c r="AS19" s="8">
        <f>IF(AQ19="YES",0,BA19)</f>
        <v>0</v>
      </c>
      <c r="AT19" s="9">
        <v>0</v>
      </c>
      <c r="AU19" s="9">
        <v>0</v>
      </c>
      <c r="AV19" s="9">
        <v>0</v>
      </c>
      <c r="AW19" s="10" t="str">
        <f>IF(IF(AU19&lt;0,1-(AV19-AU19)/AU19,IF(AU19=0,"",AV19/AU19))&lt;0,0,IF(AU19&lt;0,1-(AV19-AU19)/AU19,IF(AU19=0,"",AV19/AU19)))</f>
        <v/>
      </c>
      <c r="AX19" s="10" t="str">
        <f>IF(AW19&lt;90%,"YES","")</f>
        <v/>
      </c>
      <c r="AY19" s="68">
        <f>+AV19-AT19</f>
        <v>0</v>
      </c>
      <c r="AZ19" s="10">
        <v>0.90524607782973154</v>
      </c>
      <c r="BA19" s="11">
        <v>0</v>
      </c>
      <c r="BB19" s="11">
        <f>W19/1000</f>
        <v>187.94497000000001</v>
      </c>
      <c r="BC19" s="12" t="str">
        <f>IF(AND(BA19=0,BB19=0),"no capex",IF(AND(BA19=0,BB19&lt;&gt;0),"check!",IF(BB19/BA19&lt;0.8,BB19/BA19,IF(BB19/BA19&lt;=1.05,1,IF(BB19/BA19&gt;1.05,MAX(1-(BB19/BA19-1)*2,0),"check!")))))</f>
        <v>check!</v>
      </c>
      <c r="BD19" s="11">
        <v>0</v>
      </c>
      <c r="BE19" s="11">
        <v>0</v>
      </c>
      <c r="BF19" s="12" t="str">
        <f>IF(AND(BD19=0,BE19=0),"no capex",IF(AND(BD19=0,BE19&lt;&gt;0),"check!",IF(BE19/BD19&lt;0.8,BE19/BD19,IF(BE19/BD19&lt;=1.05,1,IF(BE19/BD19&gt;1.05,MAX(1-(BE19/BD19-1)*2,0),"check!")))))</f>
        <v>no capex</v>
      </c>
      <c r="BG19" s="67"/>
      <c r="BH19" s="13">
        <v>0</v>
      </c>
      <c r="BI19" s="13">
        <v>0</v>
      </c>
      <c r="BJ19" s="13">
        <v>0</v>
      </c>
      <c r="BK19" s="14" t="str">
        <f>IF(BI19=0,"",BJ19/BI19)</f>
        <v/>
      </c>
      <c r="BL19" s="15">
        <v>0</v>
      </c>
      <c r="BM19" s="15">
        <v>0</v>
      </c>
      <c r="BN19" s="15">
        <v>0</v>
      </c>
      <c r="BO19" s="16" t="str">
        <f>IF(BM19=0,"",BN19/BM19)</f>
        <v/>
      </c>
      <c r="BP19" s="13">
        <v>0</v>
      </c>
      <c r="BQ19" s="13">
        <v>0</v>
      </c>
      <c r="BR19" s="13">
        <v>0</v>
      </c>
      <c r="BS19" s="14" t="str">
        <f>IF(IF(BQ19&lt;0,1-(BR19-BQ19)/BQ19,IF(BQ19=0,"",BR19/BQ19))&lt;0,0,IF(BQ19&lt;0,1-(BR19-BQ19)/BQ19,IF(BQ19=0,"",BR19/BQ19)))</f>
        <v/>
      </c>
      <c r="BT19" s="15">
        <v>0</v>
      </c>
      <c r="BU19" s="15">
        <v>0</v>
      </c>
      <c r="BV19" s="15">
        <v>0</v>
      </c>
      <c r="BW19" s="16" t="str">
        <f>IF(IF(BU19&lt;0,1-(BV19-BU19)/BU19,IF(BU19=0,"",BV19/BU19))&lt;0,0,IF(BU19&lt;0,1-(BV19-BU19)/BU19,IF(BU19=0,"",BV19/BU19)))</f>
        <v/>
      </c>
      <c r="BX19" s="13">
        <v>0</v>
      </c>
      <c r="BY19" s="13">
        <v>0</v>
      </c>
      <c r="BZ19" s="13">
        <v>0</v>
      </c>
      <c r="CA19" s="14" t="str">
        <f>IF(IF(BY19&lt;0,1-(BZ19-BY19)/BY19,IF(BY19=0,"",BZ19/BY19))&lt;0,0,IF(BY19&lt;0,1-(BZ19-BY19)/BY19,IF(BY19=0,"",BZ19/BY19)))</f>
        <v/>
      </c>
      <c r="CB19" s="15">
        <v>0</v>
      </c>
      <c r="CC19" s="15">
        <v>0</v>
      </c>
      <c r="CD19" s="15">
        <v>0</v>
      </c>
      <c r="CE19" s="16" t="str">
        <f>IF(IF(CC19&lt;0,1-(CD19-CC19)/CC19,IF(CC19=0,"",CD19/CC19))&lt;0,0,IF(CC19&lt;0,1-(CD19-CC19)/CC19,IF(CC19=0,"",CD19/CC19)))</f>
        <v/>
      </c>
      <c r="CF19" s="13">
        <v>0</v>
      </c>
      <c r="CG19" s="13">
        <v>0</v>
      </c>
      <c r="CH19" s="13">
        <v>0</v>
      </c>
      <c r="CI19" s="14" t="str">
        <f>IF(IF(CG19&lt;0,1-(CH19-CG19)/CG19,IF(CG19=0,"",CH19/CG19))&lt;0,0,IF(CG19&lt;0,1-(CH19-CG19)/CG19,IF(CG19=0,"",CH19/CG19)))</f>
        <v/>
      </c>
      <c r="CJ19" s="15">
        <v>0</v>
      </c>
      <c r="CK19" s="15">
        <v>0</v>
      </c>
      <c r="CL19" s="15">
        <v>0</v>
      </c>
      <c r="CM19" s="17" t="str">
        <f>IF(IF(CK19&lt;0,1-(CL19-CK19)/CK19,IF(CK19=0,"",CL19/CK19))&lt;0,0,IF(CK19&lt;0,1-(CL19-CK19)/CK19,IF(CK19=0,"",CL19/CK19)))</f>
        <v/>
      </c>
      <c r="CN19" s="13">
        <v>0</v>
      </c>
      <c r="CO19" s="13">
        <v>0</v>
      </c>
      <c r="CP19" s="13">
        <v>0</v>
      </c>
      <c r="CQ19" s="17" t="str">
        <f>IF(IF(CO19&lt;0,1-(CP19-CO19)/CO19,IF(CO19=0,"",CP19/CO19))&lt;0,0,IF(CO19&lt;0,1-(CP19-CO19)/CO19,IF(CO19=0,"",CP19/CO19)))</f>
        <v/>
      </c>
      <c r="CR19" s="15">
        <v>0</v>
      </c>
      <c r="CS19" s="15">
        <v>0</v>
      </c>
      <c r="CT19" s="15">
        <v>0</v>
      </c>
      <c r="CU19" s="17" t="str">
        <f>IF(IF(CS19&lt;0,1-(CT19-CS19)/CS19,IF(CS19=0,"",CT19/CS19))&lt;0,0,IF(CS19&lt;0,1-(CT19-CS19)/CS19,IF(CS19=0,"",CT19/CS19)))</f>
        <v/>
      </c>
      <c r="CV19" s="13">
        <v>0</v>
      </c>
      <c r="CW19" s="13">
        <v>0</v>
      </c>
      <c r="CX19" s="13">
        <v>0</v>
      </c>
      <c r="CY19" s="14" t="str">
        <f>IF(IF(CW19&lt;0,1-(CX19-CW19)/CW19,IF(CW19=0,"",CX19/CW19))&lt;0,0,IF(CW19&lt;0,1-(CX19-CW19)/CW19,IF(CW19=0,"",CX19/CW19)))</f>
        <v/>
      </c>
      <c r="CZ19" s="15">
        <v>0</v>
      </c>
      <c r="DA19" s="15">
        <v>0</v>
      </c>
      <c r="DB19" s="15">
        <v>0</v>
      </c>
      <c r="DC19" s="17" t="str">
        <f>IF(IF(DA19&lt;0,1-(DB19-DA19)/DA19,IF(DA19=0,"",DB19/DA19))&lt;0,0,IF(DA19&lt;0,1-(DB19-DA19)/DA19,IF(DA19=0,"",DB19/DA19)))</f>
        <v/>
      </c>
      <c r="DD19" s="13">
        <v>0</v>
      </c>
      <c r="DE19" s="13">
        <v>0</v>
      </c>
      <c r="DF19" s="13">
        <v>0</v>
      </c>
      <c r="DG19" s="14" t="str">
        <f>IF(IF(DE19&lt;0,1-(DF19-DE19)/DE19,IF(DE19=0,"",DF19/DE19))&lt;0,0,IF(DE19&lt;0,1-(DF19-DE19)/DE19,IF(DE19=0,"",DF19/DE19)))</f>
        <v/>
      </c>
      <c r="DH19" s="15">
        <v>0</v>
      </c>
      <c r="DI19" s="15">
        <v>0</v>
      </c>
      <c r="DJ19" s="15">
        <v>0</v>
      </c>
      <c r="DK19" s="17" t="str">
        <f>IF(IF(DI19&lt;0,1-(DJ19-DI19)/DI19,IF(DI19=0,"",DJ19/DI19))&lt;0,0,IF(DI19&lt;0,1-(DJ19-DI19)/DI19,IF(DI19=0,"",DJ19/DI19)))</f>
        <v/>
      </c>
      <c r="DL19" s="13">
        <v>0</v>
      </c>
      <c r="DM19" s="13">
        <v>0</v>
      </c>
      <c r="DN19" s="13">
        <v>0</v>
      </c>
      <c r="DO19" s="17" t="str">
        <f>IF(IF(DM19&lt;0,1-(DN19-DM19)/DM19,IF(DM19=0,"",DN19/DM19))&lt;0,0,IF(DM19&lt;0,1-(DN19-DM19)/DM19,IF(DM19=0,"",DN19/DM19)))</f>
        <v/>
      </c>
      <c r="DP19" s="18"/>
      <c r="DQ19" s="19"/>
      <c r="DR19" s="18"/>
      <c r="DS19" s="19" t="str">
        <f>AX19</f>
        <v/>
      </c>
      <c r="DT19" s="64" t="s">
        <v>141</v>
      </c>
      <c r="DU19" s="64" t="s">
        <v>162</v>
      </c>
      <c r="DV19" s="64" t="s">
        <v>198</v>
      </c>
      <c r="DW19" s="64" t="s">
        <v>141</v>
      </c>
      <c r="DX19" s="64" t="s">
        <v>197</v>
      </c>
      <c r="DY19" s="65">
        <v>45199</v>
      </c>
      <c r="DZ19" s="64"/>
      <c r="EA19" s="64"/>
    </row>
    <row r="20" spans="1:131" x14ac:dyDescent="0.35">
      <c r="A20" s="4">
        <v>2022</v>
      </c>
      <c r="B20" s="20" t="s">
        <v>131</v>
      </c>
      <c r="C20" s="20" t="s">
        <v>159</v>
      </c>
      <c r="D20" s="20"/>
      <c r="E20" s="20" t="s">
        <v>130</v>
      </c>
      <c r="F20" s="20" t="s">
        <v>126</v>
      </c>
      <c r="G20" s="20"/>
      <c r="H20" s="20">
        <v>10208399</v>
      </c>
      <c r="I20" s="64" t="s">
        <v>840</v>
      </c>
      <c r="J20" s="64"/>
      <c r="K20" s="64" t="s">
        <v>444</v>
      </c>
      <c r="L20" s="20" t="s">
        <v>430</v>
      </c>
      <c r="M20" s="20" t="s">
        <v>429</v>
      </c>
      <c r="N20" s="64" t="s">
        <v>428</v>
      </c>
      <c r="O20" s="20" t="s">
        <v>427</v>
      </c>
      <c r="P20" s="20" t="s">
        <v>426</v>
      </c>
      <c r="Q20" s="20" t="s">
        <v>425</v>
      </c>
      <c r="R20" s="20" t="s">
        <v>146</v>
      </c>
      <c r="S20" s="20" t="s">
        <v>444</v>
      </c>
      <c r="T20" s="20" t="s">
        <v>150</v>
      </c>
      <c r="U20" s="65">
        <v>43991</v>
      </c>
      <c r="V20" s="64"/>
      <c r="W20" s="72">
        <v>174242.21</v>
      </c>
      <c r="X20" s="72">
        <v>0</v>
      </c>
      <c r="Y20" s="64" t="s">
        <v>443</v>
      </c>
      <c r="Z20" s="20" t="s">
        <v>146</v>
      </c>
      <c r="AA20" s="64" t="s">
        <v>146</v>
      </c>
      <c r="AB20" s="64"/>
      <c r="AC20" s="64"/>
      <c r="AD20" s="63"/>
      <c r="AE20" s="20">
        <v>2020</v>
      </c>
      <c r="AF20" s="20"/>
      <c r="AG20" s="64" t="s">
        <v>839</v>
      </c>
      <c r="AH20" s="71"/>
      <c r="AI20" s="20" t="s">
        <v>141</v>
      </c>
      <c r="AJ20" s="64" t="s">
        <v>441</v>
      </c>
      <c r="AK20" s="63"/>
      <c r="AL20" s="5">
        <v>0</v>
      </c>
      <c r="AM20" s="70" t="s">
        <v>144</v>
      </c>
      <c r="AN20" s="6">
        <f>IF(AM20="YES",0,AL20*BA20)</f>
        <v>0</v>
      </c>
      <c r="AO20" s="6">
        <f>IF(AM20="YES",0,BA20)</f>
        <v>0</v>
      </c>
      <c r="AP20" s="7">
        <v>0</v>
      </c>
      <c r="AQ20" s="69" t="s">
        <v>144</v>
      </c>
      <c r="AR20" s="8">
        <f>IF(AQ20="YES",0,AP20*BA20)</f>
        <v>0</v>
      </c>
      <c r="AS20" s="8">
        <f>IF(AQ20="YES",0,BA20)</f>
        <v>0</v>
      </c>
      <c r="AT20" s="9">
        <v>0</v>
      </c>
      <c r="AU20" s="9">
        <v>0</v>
      </c>
      <c r="AV20" s="9">
        <v>0</v>
      </c>
      <c r="AW20" s="10" t="str">
        <f>IF(IF(AU20&lt;0,1-(AV20-AU20)/AU20,IF(AU20=0,"",AV20/AU20))&lt;0,0,IF(AU20&lt;0,1-(AV20-AU20)/AU20,IF(AU20=0,"",AV20/AU20)))</f>
        <v/>
      </c>
      <c r="AX20" s="10" t="str">
        <f>IF(AW20&lt;90%,"YES","")</f>
        <v/>
      </c>
      <c r="AY20" s="68">
        <f>+AV20-AT20</f>
        <v>0</v>
      </c>
      <c r="AZ20" s="10">
        <v>0.8334481103502579</v>
      </c>
      <c r="BA20" s="11">
        <v>0</v>
      </c>
      <c r="BB20" s="11">
        <f>W20/1000</f>
        <v>174.24221</v>
      </c>
      <c r="BC20" s="12" t="str">
        <f>IF(AND(BA20=0,BB20=0),"no capex",IF(AND(BA20=0,BB20&lt;&gt;0),"check!",IF(BB20/BA20&lt;0.8,BB20/BA20,IF(BB20/BA20&lt;=1.05,1,IF(BB20/BA20&gt;1.05,MAX(1-(BB20/BA20-1)*2,0),"check!")))))</f>
        <v>check!</v>
      </c>
      <c r="BD20" s="11">
        <v>0</v>
      </c>
      <c r="BE20" s="11">
        <v>0</v>
      </c>
      <c r="BF20" s="12" t="str">
        <f>IF(AND(BD20=0,BE20=0),"no capex",IF(AND(BD20=0,BE20&lt;&gt;0),"check!",IF(BE20/BD20&lt;0.8,BE20/BD20,IF(BE20/BD20&lt;=1.05,1,IF(BE20/BD20&gt;1.05,MAX(1-(BE20/BD20-1)*2,0),"check!")))))</f>
        <v>no capex</v>
      </c>
      <c r="BG20" s="67"/>
      <c r="BH20" s="13">
        <v>0</v>
      </c>
      <c r="BI20" s="13">
        <v>0</v>
      </c>
      <c r="BJ20" s="13">
        <v>0</v>
      </c>
      <c r="BK20" s="14" t="str">
        <f>IF(BI20=0,"",BJ20/BI20)</f>
        <v/>
      </c>
      <c r="BL20" s="15">
        <v>0</v>
      </c>
      <c r="BM20" s="15">
        <v>0</v>
      </c>
      <c r="BN20" s="15">
        <v>0</v>
      </c>
      <c r="BO20" s="16" t="str">
        <f>IF(BM20=0,"",BN20/BM20)</f>
        <v/>
      </c>
      <c r="BP20" s="13">
        <v>0</v>
      </c>
      <c r="BQ20" s="13">
        <v>0</v>
      </c>
      <c r="BR20" s="13">
        <v>0</v>
      </c>
      <c r="BS20" s="14" t="str">
        <f>IF(IF(BQ20&lt;0,1-(BR20-BQ20)/BQ20,IF(BQ20=0,"",BR20/BQ20))&lt;0,0,IF(BQ20&lt;0,1-(BR20-BQ20)/BQ20,IF(BQ20=0,"",BR20/BQ20)))</f>
        <v/>
      </c>
      <c r="BT20" s="15">
        <v>0</v>
      </c>
      <c r="BU20" s="15">
        <v>0</v>
      </c>
      <c r="BV20" s="15">
        <v>0</v>
      </c>
      <c r="BW20" s="16" t="str">
        <f>IF(IF(BU20&lt;0,1-(BV20-BU20)/BU20,IF(BU20=0,"",BV20/BU20))&lt;0,0,IF(BU20&lt;0,1-(BV20-BU20)/BU20,IF(BU20=0,"",BV20/BU20)))</f>
        <v/>
      </c>
      <c r="BX20" s="13">
        <v>0</v>
      </c>
      <c r="BY20" s="13">
        <v>0</v>
      </c>
      <c r="BZ20" s="13">
        <v>0</v>
      </c>
      <c r="CA20" s="14" t="str">
        <f>IF(IF(BY20&lt;0,1-(BZ20-BY20)/BY20,IF(BY20=0,"",BZ20/BY20))&lt;0,0,IF(BY20&lt;0,1-(BZ20-BY20)/BY20,IF(BY20=0,"",BZ20/BY20)))</f>
        <v/>
      </c>
      <c r="CB20" s="15">
        <v>0</v>
      </c>
      <c r="CC20" s="15">
        <v>0</v>
      </c>
      <c r="CD20" s="15">
        <v>0</v>
      </c>
      <c r="CE20" s="16" t="str">
        <f>IF(IF(CC20&lt;0,1-(CD20-CC20)/CC20,IF(CC20=0,"",CD20/CC20))&lt;0,0,IF(CC20&lt;0,1-(CD20-CC20)/CC20,IF(CC20=0,"",CD20/CC20)))</f>
        <v/>
      </c>
      <c r="CF20" s="13">
        <v>0</v>
      </c>
      <c r="CG20" s="13">
        <v>0</v>
      </c>
      <c r="CH20" s="13">
        <v>0</v>
      </c>
      <c r="CI20" s="14" t="str">
        <f>IF(IF(CG20&lt;0,1-(CH20-CG20)/CG20,IF(CG20=0,"",CH20/CG20))&lt;0,0,IF(CG20&lt;0,1-(CH20-CG20)/CG20,IF(CG20=0,"",CH20/CG20)))</f>
        <v/>
      </c>
      <c r="CJ20" s="15">
        <v>0</v>
      </c>
      <c r="CK20" s="15">
        <v>0</v>
      </c>
      <c r="CL20" s="15">
        <v>0</v>
      </c>
      <c r="CM20" s="17" t="str">
        <f>IF(IF(CK20&lt;0,1-(CL20-CK20)/CK20,IF(CK20=0,"",CL20/CK20))&lt;0,0,IF(CK20&lt;0,1-(CL20-CK20)/CK20,IF(CK20=0,"",CL20/CK20)))</f>
        <v/>
      </c>
      <c r="CN20" s="13">
        <v>0</v>
      </c>
      <c r="CO20" s="13">
        <v>0</v>
      </c>
      <c r="CP20" s="13">
        <v>0</v>
      </c>
      <c r="CQ20" s="17" t="str">
        <f>IF(IF(CO20&lt;0,1-(CP20-CO20)/CO20,IF(CO20=0,"",CP20/CO20))&lt;0,0,IF(CO20&lt;0,1-(CP20-CO20)/CO20,IF(CO20=0,"",CP20/CO20)))</f>
        <v/>
      </c>
      <c r="CR20" s="15">
        <v>0</v>
      </c>
      <c r="CS20" s="15">
        <v>0</v>
      </c>
      <c r="CT20" s="15">
        <v>0</v>
      </c>
      <c r="CU20" s="17" t="str">
        <f>IF(IF(CS20&lt;0,1-(CT20-CS20)/CS20,IF(CS20=0,"",CT20/CS20))&lt;0,0,IF(CS20&lt;0,1-(CT20-CS20)/CS20,IF(CS20=0,"",CT20/CS20)))</f>
        <v/>
      </c>
      <c r="CV20" s="13">
        <v>0</v>
      </c>
      <c r="CW20" s="13">
        <v>0</v>
      </c>
      <c r="CX20" s="13">
        <v>0</v>
      </c>
      <c r="CY20" s="14" t="str">
        <f>IF(IF(CW20&lt;0,1-(CX20-CW20)/CW20,IF(CW20=0,"",CX20/CW20))&lt;0,0,IF(CW20&lt;0,1-(CX20-CW20)/CW20,IF(CW20=0,"",CX20/CW20)))</f>
        <v/>
      </c>
      <c r="CZ20" s="15">
        <v>0</v>
      </c>
      <c r="DA20" s="15">
        <v>0</v>
      </c>
      <c r="DB20" s="15">
        <v>0</v>
      </c>
      <c r="DC20" s="17" t="str">
        <f>IF(IF(DA20&lt;0,1-(DB20-DA20)/DA20,IF(DA20=0,"",DB20/DA20))&lt;0,0,IF(DA20&lt;0,1-(DB20-DA20)/DA20,IF(DA20=0,"",DB20/DA20)))</f>
        <v/>
      </c>
      <c r="DD20" s="13">
        <v>0</v>
      </c>
      <c r="DE20" s="13">
        <v>0</v>
      </c>
      <c r="DF20" s="13">
        <v>0</v>
      </c>
      <c r="DG20" s="14" t="str">
        <f>IF(IF(DE20&lt;0,1-(DF20-DE20)/DE20,IF(DE20=0,"",DF20/DE20))&lt;0,0,IF(DE20&lt;0,1-(DF20-DE20)/DE20,IF(DE20=0,"",DF20/DE20)))</f>
        <v/>
      </c>
      <c r="DH20" s="15">
        <v>0</v>
      </c>
      <c r="DI20" s="15">
        <v>0</v>
      </c>
      <c r="DJ20" s="15">
        <v>0</v>
      </c>
      <c r="DK20" s="17" t="str">
        <f>IF(IF(DI20&lt;0,1-(DJ20-DI20)/DI20,IF(DI20=0,"",DJ20/DI20))&lt;0,0,IF(DI20&lt;0,1-(DJ20-DI20)/DI20,IF(DI20=0,"",DJ20/DI20)))</f>
        <v/>
      </c>
      <c r="DL20" s="13">
        <v>0</v>
      </c>
      <c r="DM20" s="13">
        <v>0</v>
      </c>
      <c r="DN20" s="13">
        <v>0</v>
      </c>
      <c r="DO20" s="17" t="str">
        <f>IF(IF(DM20&lt;0,1-(DN20-DM20)/DM20,IF(DM20=0,"",DN20/DM20))&lt;0,0,IF(DM20&lt;0,1-(DN20-DM20)/DM20,IF(DM20=0,"",DN20/DM20)))</f>
        <v/>
      </c>
      <c r="DP20" s="18"/>
      <c r="DQ20" s="19"/>
      <c r="DR20" s="18"/>
      <c r="DS20" s="19" t="str">
        <f>AX20</f>
        <v/>
      </c>
      <c r="DT20" s="64"/>
      <c r="DU20" s="64"/>
      <c r="DV20" s="64"/>
      <c r="DW20" s="64"/>
      <c r="DX20" s="64"/>
      <c r="DY20" s="65"/>
      <c r="DZ20" s="64"/>
      <c r="EA20" s="64"/>
    </row>
    <row r="21" spans="1:131" x14ac:dyDescent="0.35">
      <c r="A21" s="4">
        <v>2022</v>
      </c>
      <c r="B21" s="20" t="s">
        <v>132</v>
      </c>
      <c r="C21" s="20" t="s">
        <v>159</v>
      </c>
      <c r="D21" s="20"/>
      <c r="E21" s="20" t="s">
        <v>130</v>
      </c>
      <c r="F21" s="20" t="s">
        <v>126</v>
      </c>
      <c r="G21" s="20"/>
      <c r="H21" s="20">
        <v>10208401</v>
      </c>
      <c r="I21" s="64" t="s">
        <v>838</v>
      </c>
      <c r="J21" s="64"/>
      <c r="K21" s="64" t="s">
        <v>452</v>
      </c>
      <c r="L21" s="20" t="s">
        <v>430</v>
      </c>
      <c r="M21" s="20" t="s">
        <v>456</v>
      </c>
      <c r="N21" s="64" t="s">
        <v>455</v>
      </c>
      <c r="O21" s="20" t="s">
        <v>427</v>
      </c>
      <c r="P21" s="20" t="s">
        <v>454</v>
      </c>
      <c r="Q21" s="20" t="s">
        <v>453</v>
      </c>
      <c r="R21" s="20" t="s">
        <v>146</v>
      </c>
      <c r="S21" s="20" t="s">
        <v>452</v>
      </c>
      <c r="T21" s="20" t="s">
        <v>150</v>
      </c>
      <c r="U21" s="65">
        <v>44226</v>
      </c>
      <c r="V21" s="64"/>
      <c r="W21" s="72">
        <v>176235.52700000003</v>
      </c>
      <c r="X21" s="72">
        <v>0</v>
      </c>
      <c r="Y21" s="64" t="s">
        <v>443</v>
      </c>
      <c r="Z21" s="20" t="s">
        <v>141</v>
      </c>
      <c r="AA21" s="64"/>
      <c r="AB21" s="64"/>
      <c r="AC21" s="64"/>
      <c r="AD21" s="63"/>
      <c r="AE21" s="20">
        <v>2021</v>
      </c>
      <c r="AF21" s="20"/>
      <c r="AG21" s="64" t="s">
        <v>837</v>
      </c>
      <c r="AH21" s="71"/>
      <c r="AI21" s="20" t="s">
        <v>141</v>
      </c>
      <c r="AJ21" s="64" t="s">
        <v>450</v>
      </c>
      <c r="AK21" s="63"/>
      <c r="AL21" s="5">
        <v>0</v>
      </c>
      <c r="AM21" s="70" t="s">
        <v>144</v>
      </c>
      <c r="AN21" s="6">
        <f>IF(AM21="YES",0,AL21*BA21)</f>
        <v>0</v>
      </c>
      <c r="AO21" s="6">
        <f>IF(AM21="YES",0,BA21)</f>
        <v>0</v>
      </c>
      <c r="AP21" s="7">
        <v>0</v>
      </c>
      <c r="AQ21" s="69" t="s">
        <v>144</v>
      </c>
      <c r="AR21" s="8">
        <f>IF(AQ21="YES",0,AP21*BA21)</f>
        <v>0</v>
      </c>
      <c r="AS21" s="8">
        <f>IF(AQ21="YES",0,BA21)</f>
        <v>0</v>
      </c>
      <c r="AT21" s="9">
        <v>0</v>
      </c>
      <c r="AU21" s="9">
        <v>0</v>
      </c>
      <c r="AV21" s="9">
        <v>0</v>
      </c>
      <c r="AW21" s="10" t="str">
        <f>IF(IF(AU21&lt;0,1-(AV21-AU21)/AU21,IF(AU21=0,"",AV21/AU21))&lt;0,0,IF(AU21&lt;0,1-(AV21-AU21)/AU21,IF(AU21=0,"",AV21/AU21)))</f>
        <v/>
      </c>
      <c r="AX21" s="10" t="str">
        <f>IF(AW21&lt;90%,"YES","")</f>
        <v/>
      </c>
      <c r="AY21" s="68">
        <f>+AV21-AT21</f>
        <v>0</v>
      </c>
      <c r="AZ21" s="10"/>
      <c r="BA21" s="11">
        <v>0</v>
      </c>
      <c r="BB21" s="11">
        <f>W21/1000</f>
        <v>176.23552700000002</v>
      </c>
      <c r="BC21" s="12" t="str">
        <f>IF(AND(BA21=0,BB21=0),"no capex",IF(AND(BA21=0,BB21&lt;&gt;0),"check!",IF(BB21/BA21&lt;0.8,BB21/BA21,IF(BB21/BA21&lt;=1.05,1,IF(BB21/BA21&gt;1.05,MAX(1-(BB21/BA21-1)*2,0),"check!")))))</f>
        <v>check!</v>
      </c>
      <c r="BD21" s="11">
        <v>0</v>
      </c>
      <c r="BE21" s="11">
        <v>0</v>
      </c>
      <c r="BF21" s="12" t="str">
        <f>IF(AND(BD21=0,BE21=0),"no capex",IF(AND(BD21=0,BE21&lt;&gt;0),"check!",IF(BE21/BD21&lt;0.8,BE21/BD21,IF(BE21/BD21&lt;=1.05,1,IF(BE21/BD21&gt;1.05,MAX(1-(BE21/BD21-1)*2,0),"check!")))))</f>
        <v>no capex</v>
      </c>
      <c r="BG21" s="67"/>
      <c r="BH21" s="13">
        <v>0</v>
      </c>
      <c r="BI21" s="13">
        <v>0</v>
      </c>
      <c r="BJ21" s="13">
        <v>0</v>
      </c>
      <c r="BK21" s="14" t="str">
        <f>IF(BI21=0,"",BJ21/BI21)</f>
        <v/>
      </c>
      <c r="BL21" s="15">
        <v>0</v>
      </c>
      <c r="BM21" s="15">
        <v>0</v>
      </c>
      <c r="BN21" s="15">
        <v>0</v>
      </c>
      <c r="BO21" s="16" t="str">
        <f>IF(BM21=0,"",BN21/BM21)</f>
        <v/>
      </c>
      <c r="BP21" s="13">
        <v>0</v>
      </c>
      <c r="BQ21" s="13">
        <v>0</v>
      </c>
      <c r="BR21" s="13">
        <v>0</v>
      </c>
      <c r="BS21" s="14" t="str">
        <f>IF(IF(BQ21&lt;0,1-(BR21-BQ21)/BQ21,IF(BQ21=0,"",BR21/BQ21))&lt;0,0,IF(BQ21&lt;0,1-(BR21-BQ21)/BQ21,IF(BQ21=0,"",BR21/BQ21)))</f>
        <v/>
      </c>
      <c r="BT21" s="15">
        <v>0</v>
      </c>
      <c r="BU21" s="15">
        <v>0</v>
      </c>
      <c r="BV21" s="15">
        <v>0</v>
      </c>
      <c r="BW21" s="16" t="str">
        <f>IF(IF(BU21&lt;0,1-(BV21-BU21)/BU21,IF(BU21=0,"",BV21/BU21))&lt;0,0,IF(BU21&lt;0,1-(BV21-BU21)/BU21,IF(BU21=0,"",BV21/BU21)))</f>
        <v/>
      </c>
      <c r="BX21" s="13">
        <v>0</v>
      </c>
      <c r="BY21" s="13">
        <v>0</v>
      </c>
      <c r="BZ21" s="13">
        <v>0</v>
      </c>
      <c r="CA21" s="14" t="str">
        <f>IF(IF(BY21&lt;0,1-(BZ21-BY21)/BY21,IF(BY21=0,"",BZ21/BY21))&lt;0,0,IF(BY21&lt;0,1-(BZ21-BY21)/BY21,IF(BY21=0,"",BZ21/BY21)))</f>
        <v/>
      </c>
      <c r="CB21" s="15">
        <v>0</v>
      </c>
      <c r="CC21" s="15">
        <v>0</v>
      </c>
      <c r="CD21" s="15">
        <v>0</v>
      </c>
      <c r="CE21" s="16" t="str">
        <f>IF(IF(CC21&lt;0,1-(CD21-CC21)/CC21,IF(CC21=0,"",CD21/CC21))&lt;0,0,IF(CC21&lt;0,1-(CD21-CC21)/CC21,IF(CC21=0,"",CD21/CC21)))</f>
        <v/>
      </c>
      <c r="CF21" s="13">
        <v>0</v>
      </c>
      <c r="CG21" s="13">
        <v>0</v>
      </c>
      <c r="CH21" s="13">
        <v>0</v>
      </c>
      <c r="CI21" s="14" t="str">
        <f>IF(IF(CG21&lt;0,1-(CH21-CG21)/CG21,IF(CG21=0,"",CH21/CG21))&lt;0,0,IF(CG21&lt;0,1-(CH21-CG21)/CG21,IF(CG21=0,"",CH21/CG21)))</f>
        <v/>
      </c>
      <c r="CJ21" s="15">
        <v>0</v>
      </c>
      <c r="CK21" s="15">
        <v>0</v>
      </c>
      <c r="CL21" s="15">
        <v>0</v>
      </c>
      <c r="CM21" s="17" t="str">
        <f>IF(IF(CK21&lt;0,1-(CL21-CK21)/CK21,IF(CK21=0,"",CL21/CK21))&lt;0,0,IF(CK21&lt;0,1-(CL21-CK21)/CK21,IF(CK21=0,"",CL21/CK21)))</f>
        <v/>
      </c>
      <c r="CN21" s="13">
        <v>0</v>
      </c>
      <c r="CO21" s="13">
        <v>0</v>
      </c>
      <c r="CP21" s="13">
        <v>0</v>
      </c>
      <c r="CQ21" s="17" t="str">
        <f>IF(IF(CO21&lt;0,1-(CP21-CO21)/CO21,IF(CO21=0,"",CP21/CO21))&lt;0,0,IF(CO21&lt;0,1-(CP21-CO21)/CO21,IF(CO21=0,"",CP21/CO21)))</f>
        <v/>
      </c>
      <c r="CR21" s="15">
        <v>0</v>
      </c>
      <c r="CS21" s="15">
        <v>0</v>
      </c>
      <c r="CT21" s="15">
        <v>0</v>
      </c>
      <c r="CU21" s="17" t="str">
        <f>IF(IF(CS21&lt;0,1-(CT21-CS21)/CS21,IF(CS21=0,"",CT21/CS21))&lt;0,0,IF(CS21&lt;0,1-(CT21-CS21)/CS21,IF(CS21=0,"",CT21/CS21)))</f>
        <v/>
      </c>
      <c r="CV21" s="13">
        <v>0</v>
      </c>
      <c r="CW21" s="13">
        <v>0</v>
      </c>
      <c r="CX21" s="13">
        <v>0</v>
      </c>
      <c r="CY21" s="14" t="str">
        <f>IF(IF(CW21&lt;0,1-(CX21-CW21)/CW21,IF(CW21=0,"",CX21/CW21))&lt;0,0,IF(CW21&lt;0,1-(CX21-CW21)/CW21,IF(CW21=0,"",CX21/CW21)))</f>
        <v/>
      </c>
      <c r="CZ21" s="15">
        <v>0</v>
      </c>
      <c r="DA21" s="15">
        <v>0</v>
      </c>
      <c r="DB21" s="15">
        <v>0</v>
      </c>
      <c r="DC21" s="17" t="str">
        <f>IF(IF(DA21&lt;0,1-(DB21-DA21)/DA21,IF(DA21=0,"",DB21/DA21))&lt;0,0,IF(DA21&lt;0,1-(DB21-DA21)/DA21,IF(DA21=0,"",DB21/DA21)))</f>
        <v/>
      </c>
      <c r="DD21" s="13">
        <v>0</v>
      </c>
      <c r="DE21" s="13">
        <v>0</v>
      </c>
      <c r="DF21" s="13">
        <v>0</v>
      </c>
      <c r="DG21" s="14" t="str">
        <f>IF(IF(DE21&lt;0,1-(DF21-DE21)/DE21,IF(DE21=0,"",DF21/DE21))&lt;0,0,IF(DE21&lt;0,1-(DF21-DE21)/DE21,IF(DE21=0,"",DF21/DE21)))</f>
        <v/>
      </c>
      <c r="DH21" s="15">
        <v>0</v>
      </c>
      <c r="DI21" s="15">
        <v>0</v>
      </c>
      <c r="DJ21" s="15">
        <v>0</v>
      </c>
      <c r="DK21" s="17" t="str">
        <f>IF(IF(DI21&lt;0,1-(DJ21-DI21)/DI21,IF(DI21=0,"",DJ21/DI21))&lt;0,0,IF(DI21&lt;0,1-(DJ21-DI21)/DI21,IF(DI21=0,"",DJ21/DI21)))</f>
        <v/>
      </c>
      <c r="DL21" s="13">
        <v>0</v>
      </c>
      <c r="DM21" s="13">
        <v>0</v>
      </c>
      <c r="DN21" s="13">
        <v>0</v>
      </c>
      <c r="DO21" s="17" t="str">
        <f>IF(IF(DM21&lt;0,1-(DN21-DM21)/DM21,IF(DM21=0,"",DN21/DM21))&lt;0,0,IF(DM21&lt;0,1-(DN21-DM21)/DM21,IF(DM21=0,"",DN21/DM21)))</f>
        <v/>
      </c>
      <c r="DP21" s="18"/>
      <c r="DQ21" s="19" t="e">
        <f>IF(AND(BB21/BA21&gt;1.05, ((BB21-BA21)/VLOOKUP(E21,#REF!,2,0))&gt;10),"YES","")</f>
        <v>#DIV/0!</v>
      </c>
      <c r="DR21" s="18"/>
      <c r="DS21" s="19" t="str">
        <f>AX21</f>
        <v/>
      </c>
      <c r="DT21" s="64"/>
      <c r="DU21" s="64"/>
      <c r="DV21" s="64"/>
      <c r="DW21" s="64"/>
      <c r="DX21" s="64"/>
      <c r="DY21" s="65"/>
      <c r="DZ21" s="64"/>
      <c r="EA21" s="64"/>
    </row>
    <row r="22" spans="1:131" x14ac:dyDescent="0.35">
      <c r="A22" s="4">
        <v>2022</v>
      </c>
      <c r="B22" s="20" t="s">
        <v>132</v>
      </c>
      <c r="C22" s="20" t="s">
        <v>159</v>
      </c>
      <c r="D22" s="20"/>
      <c r="E22" s="20" t="s">
        <v>130</v>
      </c>
      <c r="F22" s="20" t="s">
        <v>126</v>
      </c>
      <c r="G22" s="20"/>
      <c r="H22" s="20">
        <v>10208413</v>
      </c>
      <c r="I22" s="64" t="s">
        <v>835</v>
      </c>
      <c r="J22" s="64"/>
      <c r="K22" s="64" t="s">
        <v>591</v>
      </c>
      <c r="L22" s="20" t="s">
        <v>430</v>
      </c>
      <c r="M22" s="20" t="s">
        <v>429</v>
      </c>
      <c r="N22" s="64" t="s">
        <v>428</v>
      </c>
      <c r="O22" s="20" t="s">
        <v>427</v>
      </c>
      <c r="P22" s="20" t="s">
        <v>426</v>
      </c>
      <c r="Q22" s="20" t="s">
        <v>425</v>
      </c>
      <c r="R22" s="20" t="s">
        <v>146</v>
      </c>
      <c r="S22" s="20" t="s">
        <v>591</v>
      </c>
      <c r="T22" s="20" t="s">
        <v>150</v>
      </c>
      <c r="U22" s="65">
        <v>44186</v>
      </c>
      <c r="V22" s="64"/>
      <c r="W22" s="72">
        <v>267970.158</v>
      </c>
      <c r="X22" s="72">
        <v>0</v>
      </c>
      <c r="Y22" s="64" t="s">
        <v>443</v>
      </c>
      <c r="Z22" s="20" t="s">
        <v>141</v>
      </c>
      <c r="AA22" s="64"/>
      <c r="AB22" s="64"/>
      <c r="AC22" s="64"/>
      <c r="AD22" s="63"/>
      <c r="AE22" s="20">
        <v>2020</v>
      </c>
      <c r="AF22" s="20"/>
      <c r="AG22" s="64" t="s">
        <v>836</v>
      </c>
      <c r="AH22" s="71"/>
      <c r="AI22" s="20" t="s">
        <v>141</v>
      </c>
      <c r="AJ22" s="64" t="s">
        <v>441</v>
      </c>
      <c r="AK22" s="63"/>
      <c r="AL22" s="5">
        <v>0</v>
      </c>
      <c r="AM22" s="70" t="s">
        <v>144</v>
      </c>
      <c r="AN22" s="6">
        <f>IF(AM22="YES",0,AL22*BA22)</f>
        <v>0</v>
      </c>
      <c r="AO22" s="6">
        <f>IF(AM22="YES",0,BA22)</f>
        <v>0</v>
      </c>
      <c r="AP22" s="7">
        <v>0</v>
      </c>
      <c r="AQ22" s="69" t="s">
        <v>144</v>
      </c>
      <c r="AR22" s="8">
        <f>IF(AQ22="YES",0,AP22*BA22)</f>
        <v>0</v>
      </c>
      <c r="AS22" s="8">
        <f>IF(AQ22="YES",0,BA22)</f>
        <v>0</v>
      </c>
      <c r="AT22" s="9">
        <v>0</v>
      </c>
      <c r="AU22" s="9">
        <v>0</v>
      </c>
      <c r="AV22" s="9">
        <v>0</v>
      </c>
      <c r="AW22" s="10" t="str">
        <f>IF(IF(AU22&lt;0,1-(AV22-AU22)/AU22,IF(AU22=0,"",AV22/AU22))&lt;0,0,IF(AU22&lt;0,1-(AV22-AU22)/AU22,IF(AU22=0,"",AV22/AU22)))</f>
        <v/>
      </c>
      <c r="AX22" s="10" t="str">
        <f>IF(AW22&lt;90%,"YES","")</f>
        <v/>
      </c>
      <c r="AY22" s="68">
        <f>+AV22-AT22</f>
        <v>0</v>
      </c>
      <c r="AZ22" s="10"/>
      <c r="BA22" s="11">
        <v>0</v>
      </c>
      <c r="BB22" s="11">
        <f>W22/1000</f>
        <v>267.97015799999997</v>
      </c>
      <c r="BC22" s="12" t="str">
        <f>IF(AND(BA22=0,BB22=0),"no capex",IF(AND(BA22=0,BB22&lt;&gt;0),"check!",IF(BB22/BA22&lt;0.8,BB22/BA22,IF(BB22/BA22&lt;=1.05,1,IF(BB22/BA22&gt;1.05,MAX(1-(BB22/BA22-1)*2,0),"check!")))))</f>
        <v>check!</v>
      </c>
      <c r="BD22" s="11">
        <v>0</v>
      </c>
      <c r="BE22" s="11">
        <v>0</v>
      </c>
      <c r="BF22" s="12" t="str">
        <f>IF(AND(BD22=0,BE22=0),"no capex",IF(AND(BD22=0,BE22&lt;&gt;0),"check!",IF(BE22/BD22&lt;0.8,BE22/BD22,IF(BE22/BD22&lt;=1.05,1,IF(BE22/BD22&gt;1.05,MAX(1-(BE22/BD22-1)*2,0),"check!")))))</f>
        <v>no capex</v>
      </c>
      <c r="BG22" s="67"/>
      <c r="BH22" s="13">
        <v>0</v>
      </c>
      <c r="BI22" s="13">
        <v>0</v>
      </c>
      <c r="BJ22" s="13">
        <v>0</v>
      </c>
      <c r="BK22" s="14" t="str">
        <f>IF(BI22=0,"",BJ22/BI22)</f>
        <v/>
      </c>
      <c r="BL22" s="15">
        <v>0</v>
      </c>
      <c r="BM22" s="15">
        <v>0</v>
      </c>
      <c r="BN22" s="15">
        <v>0</v>
      </c>
      <c r="BO22" s="16" t="str">
        <f>IF(BM22=0,"",BN22/BM22)</f>
        <v/>
      </c>
      <c r="BP22" s="13">
        <v>0</v>
      </c>
      <c r="BQ22" s="13">
        <v>0</v>
      </c>
      <c r="BR22" s="13">
        <v>0</v>
      </c>
      <c r="BS22" s="14" t="str">
        <f>IF(IF(BQ22&lt;0,1-(BR22-BQ22)/BQ22,IF(BQ22=0,"",BR22/BQ22))&lt;0,0,IF(BQ22&lt;0,1-(BR22-BQ22)/BQ22,IF(BQ22=0,"",BR22/BQ22)))</f>
        <v/>
      </c>
      <c r="BT22" s="15">
        <v>0</v>
      </c>
      <c r="BU22" s="15">
        <v>0</v>
      </c>
      <c r="BV22" s="15">
        <v>0</v>
      </c>
      <c r="BW22" s="16" t="str">
        <f>IF(IF(BU22&lt;0,1-(BV22-BU22)/BU22,IF(BU22=0,"",BV22/BU22))&lt;0,0,IF(BU22&lt;0,1-(BV22-BU22)/BU22,IF(BU22=0,"",BV22/BU22)))</f>
        <v/>
      </c>
      <c r="BX22" s="13">
        <v>0</v>
      </c>
      <c r="BY22" s="13">
        <v>0</v>
      </c>
      <c r="BZ22" s="13">
        <v>0</v>
      </c>
      <c r="CA22" s="14" t="str">
        <f>IF(IF(BY22&lt;0,1-(BZ22-BY22)/BY22,IF(BY22=0,"",BZ22/BY22))&lt;0,0,IF(BY22&lt;0,1-(BZ22-BY22)/BY22,IF(BY22=0,"",BZ22/BY22)))</f>
        <v/>
      </c>
      <c r="CB22" s="15">
        <v>0</v>
      </c>
      <c r="CC22" s="15">
        <v>0</v>
      </c>
      <c r="CD22" s="15">
        <v>0</v>
      </c>
      <c r="CE22" s="16" t="str">
        <f>IF(IF(CC22&lt;0,1-(CD22-CC22)/CC22,IF(CC22=0,"",CD22/CC22))&lt;0,0,IF(CC22&lt;0,1-(CD22-CC22)/CC22,IF(CC22=0,"",CD22/CC22)))</f>
        <v/>
      </c>
      <c r="CF22" s="13">
        <v>0</v>
      </c>
      <c r="CG22" s="13">
        <v>0</v>
      </c>
      <c r="CH22" s="13">
        <v>0</v>
      </c>
      <c r="CI22" s="14" t="str">
        <f>IF(IF(CG22&lt;0,1-(CH22-CG22)/CG22,IF(CG22=0,"",CH22/CG22))&lt;0,0,IF(CG22&lt;0,1-(CH22-CG22)/CG22,IF(CG22=0,"",CH22/CG22)))</f>
        <v/>
      </c>
      <c r="CJ22" s="15">
        <v>0</v>
      </c>
      <c r="CK22" s="15">
        <v>0</v>
      </c>
      <c r="CL22" s="15">
        <v>0</v>
      </c>
      <c r="CM22" s="17" t="str">
        <f>IF(IF(CK22&lt;0,1-(CL22-CK22)/CK22,IF(CK22=0,"",CL22/CK22))&lt;0,0,IF(CK22&lt;0,1-(CL22-CK22)/CK22,IF(CK22=0,"",CL22/CK22)))</f>
        <v/>
      </c>
      <c r="CN22" s="13">
        <v>0</v>
      </c>
      <c r="CO22" s="13">
        <v>0</v>
      </c>
      <c r="CP22" s="13">
        <v>0</v>
      </c>
      <c r="CQ22" s="17" t="str">
        <f>IF(IF(CO22&lt;0,1-(CP22-CO22)/CO22,IF(CO22=0,"",CP22/CO22))&lt;0,0,IF(CO22&lt;0,1-(CP22-CO22)/CO22,IF(CO22=0,"",CP22/CO22)))</f>
        <v/>
      </c>
      <c r="CR22" s="15">
        <v>0</v>
      </c>
      <c r="CS22" s="15">
        <v>0</v>
      </c>
      <c r="CT22" s="15">
        <v>0</v>
      </c>
      <c r="CU22" s="17" t="str">
        <f>IF(IF(CS22&lt;0,1-(CT22-CS22)/CS22,IF(CS22=0,"",CT22/CS22))&lt;0,0,IF(CS22&lt;0,1-(CT22-CS22)/CS22,IF(CS22=0,"",CT22/CS22)))</f>
        <v/>
      </c>
      <c r="CV22" s="13">
        <v>0</v>
      </c>
      <c r="CW22" s="13">
        <v>0</v>
      </c>
      <c r="CX22" s="13">
        <v>0</v>
      </c>
      <c r="CY22" s="14" t="str">
        <f>IF(IF(CW22&lt;0,1-(CX22-CW22)/CW22,IF(CW22=0,"",CX22/CW22))&lt;0,0,IF(CW22&lt;0,1-(CX22-CW22)/CW22,IF(CW22=0,"",CX22/CW22)))</f>
        <v/>
      </c>
      <c r="CZ22" s="15">
        <v>0</v>
      </c>
      <c r="DA22" s="15">
        <v>0</v>
      </c>
      <c r="DB22" s="15">
        <v>0</v>
      </c>
      <c r="DC22" s="17" t="str">
        <f>IF(IF(DA22&lt;0,1-(DB22-DA22)/DA22,IF(DA22=0,"",DB22/DA22))&lt;0,0,IF(DA22&lt;0,1-(DB22-DA22)/DA22,IF(DA22=0,"",DB22/DA22)))</f>
        <v/>
      </c>
      <c r="DD22" s="13">
        <v>0</v>
      </c>
      <c r="DE22" s="13">
        <v>0</v>
      </c>
      <c r="DF22" s="13">
        <v>0</v>
      </c>
      <c r="DG22" s="14" t="str">
        <f>IF(IF(DE22&lt;0,1-(DF22-DE22)/DE22,IF(DE22=0,"",DF22/DE22))&lt;0,0,IF(DE22&lt;0,1-(DF22-DE22)/DE22,IF(DE22=0,"",DF22/DE22)))</f>
        <v/>
      </c>
      <c r="DH22" s="15">
        <v>0</v>
      </c>
      <c r="DI22" s="15">
        <v>0</v>
      </c>
      <c r="DJ22" s="15">
        <v>0</v>
      </c>
      <c r="DK22" s="17" t="str">
        <f>IF(IF(DI22&lt;0,1-(DJ22-DI22)/DI22,IF(DI22=0,"",DJ22/DI22))&lt;0,0,IF(DI22&lt;0,1-(DJ22-DI22)/DI22,IF(DI22=0,"",DJ22/DI22)))</f>
        <v/>
      </c>
      <c r="DL22" s="13">
        <v>0</v>
      </c>
      <c r="DM22" s="13">
        <v>0</v>
      </c>
      <c r="DN22" s="13">
        <v>0</v>
      </c>
      <c r="DO22" s="17" t="str">
        <f>IF(IF(DM22&lt;0,1-(DN22-DM22)/DM22,IF(DM22=0,"",DN22/DM22))&lt;0,0,IF(DM22&lt;0,1-(DN22-DM22)/DM22,IF(DM22=0,"",DN22/DM22)))</f>
        <v/>
      </c>
      <c r="DP22" s="18"/>
      <c r="DQ22" s="19" t="e">
        <f>IF(AND(BB22/BA22&gt;1.05, ((BB22-BA22)/VLOOKUP(E22,#REF!,2,0))&gt;10),"YES","")</f>
        <v>#DIV/0!</v>
      </c>
      <c r="DR22" s="18"/>
      <c r="DS22" s="19" t="str">
        <f>AX22</f>
        <v/>
      </c>
      <c r="DT22" s="64"/>
      <c r="DU22" s="64"/>
      <c r="DV22" s="64"/>
      <c r="DW22" s="64"/>
      <c r="DX22" s="64"/>
      <c r="DY22" s="65"/>
      <c r="DZ22" s="64"/>
      <c r="EA22" s="64"/>
    </row>
    <row r="23" spans="1:131" x14ac:dyDescent="0.35">
      <c r="A23" s="4">
        <v>2022</v>
      </c>
      <c r="B23" s="20" t="s">
        <v>132</v>
      </c>
      <c r="C23" s="20" t="s">
        <v>159</v>
      </c>
      <c r="D23" s="20"/>
      <c r="E23" s="20" t="s">
        <v>130</v>
      </c>
      <c r="F23" s="20" t="s">
        <v>126</v>
      </c>
      <c r="G23" s="20"/>
      <c r="H23" s="20">
        <v>10208413</v>
      </c>
      <c r="I23" s="64" t="s">
        <v>835</v>
      </c>
      <c r="J23" s="64"/>
      <c r="K23" s="64" t="s">
        <v>498</v>
      </c>
      <c r="L23" s="20" t="s">
        <v>430</v>
      </c>
      <c r="M23" s="20" t="s">
        <v>456</v>
      </c>
      <c r="N23" s="64" t="s">
        <v>499</v>
      </c>
      <c r="O23" s="20" t="s">
        <v>427</v>
      </c>
      <c r="P23" s="20" t="s">
        <v>454</v>
      </c>
      <c r="Q23" s="20" t="s">
        <v>453</v>
      </c>
      <c r="R23" s="20" t="s">
        <v>146</v>
      </c>
      <c r="S23" s="20" t="s">
        <v>498</v>
      </c>
      <c r="T23" s="20" t="s">
        <v>150</v>
      </c>
      <c r="U23" s="65">
        <v>44246</v>
      </c>
      <c r="V23" s="64"/>
      <c r="W23" s="72">
        <v>133971.11550000001</v>
      </c>
      <c r="X23" s="72">
        <v>0</v>
      </c>
      <c r="Y23" s="64" t="s">
        <v>443</v>
      </c>
      <c r="Z23" s="20" t="s">
        <v>141</v>
      </c>
      <c r="AA23" s="64"/>
      <c r="AB23" s="64"/>
      <c r="AC23" s="64"/>
      <c r="AD23" s="63"/>
      <c r="AE23" s="20">
        <v>2021</v>
      </c>
      <c r="AF23" s="20"/>
      <c r="AG23" s="64" t="s">
        <v>834</v>
      </c>
      <c r="AH23" s="71"/>
      <c r="AI23" s="20" t="s">
        <v>141</v>
      </c>
      <c r="AJ23" s="64" t="s">
        <v>450</v>
      </c>
      <c r="AK23" s="63"/>
      <c r="AL23" s="5">
        <v>0</v>
      </c>
      <c r="AM23" s="70" t="s">
        <v>144</v>
      </c>
      <c r="AN23" s="6">
        <f>IF(AM23="YES",0,AL23*BA23)</f>
        <v>0</v>
      </c>
      <c r="AO23" s="6">
        <f>IF(AM23="YES",0,BA23)</f>
        <v>0</v>
      </c>
      <c r="AP23" s="7">
        <v>0</v>
      </c>
      <c r="AQ23" s="69" t="s">
        <v>144</v>
      </c>
      <c r="AR23" s="8">
        <f>IF(AQ23="YES",0,AP23*BA23)</f>
        <v>0</v>
      </c>
      <c r="AS23" s="8">
        <f>IF(AQ23="YES",0,BA23)</f>
        <v>0</v>
      </c>
      <c r="AT23" s="9">
        <v>0</v>
      </c>
      <c r="AU23" s="9">
        <v>0</v>
      </c>
      <c r="AV23" s="9">
        <v>0</v>
      </c>
      <c r="AW23" s="10" t="str">
        <f>IF(IF(AU23&lt;0,1-(AV23-AU23)/AU23,IF(AU23=0,"",AV23/AU23))&lt;0,0,IF(AU23&lt;0,1-(AV23-AU23)/AU23,IF(AU23=0,"",AV23/AU23)))</f>
        <v/>
      </c>
      <c r="AX23" s="10" t="str">
        <f>IF(AW23&lt;90%,"YES","")</f>
        <v/>
      </c>
      <c r="AY23" s="68">
        <f>+AV23-AT23</f>
        <v>0</v>
      </c>
      <c r="AZ23" s="10"/>
      <c r="BA23" s="11">
        <v>0</v>
      </c>
      <c r="BB23" s="11">
        <f>W23/1000</f>
        <v>133.97111550000002</v>
      </c>
      <c r="BC23" s="12" t="str">
        <f>IF(AND(BA23=0,BB23=0),"no capex",IF(AND(BA23=0,BB23&lt;&gt;0),"check!",IF(BB23/BA23&lt;0.8,BB23/BA23,IF(BB23/BA23&lt;=1.05,1,IF(BB23/BA23&gt;1.05,MAX(1-(BB23/BA23-1)*2,0),"check!")))))</f>
        <v>check!</v>
      </c>
      <c r="BD23" s="11">
        <v>0</v>
      </c>
      <c r="BE23" s="11">
        <v>0</v>
      </c>
      <c r="BF23" s="12" t="str">
        <f>IF(AND(BD23=0,BE23=0),"no capex",IF(AND(BD23=0,BE23&lt;&gt;0),"check!",IF(BE23/BD23&lt;0.8,BE23/BD23,IF(BE23/BD23&lt;=1.05,1,IF(BE23/BD23&gt;1.05,MAX(1-(BE23/BD23-1)*2,0),"check!")))))</f>
        <v>no capex</v>
      </c>
      <c r="BG23" s="67"/>
      <c r="BH23" s="13">
        <v>0</v>
      </c>
      <c r="BI23" s="13">
        <v>0</v>
      </c>
      <c r="BJ23" s="13">
        <v>0</v>
      </c>
      <c r="BK23" s="14" t="str">
        <f>IF(BI23=0,"",BJ23/BI23)</f>
        <v/>
      </c>
      <c r="BL23" s="15">
        <v>0</v>
      </c>
      <c r="BM23" s="15">
        <v>0</v>
      </c>
      <c r="BN23" s="15">
        <v>0</v>
      </c>
      <c r="BO23" s="16" t="str">
        <f>IF(BM23=0,"",BN23/BM23)</f>
        <v/>
      </c>
      <c r="BP23" s="13">
        <v>0</v>
      </c>
      <c r="BQ23" s="13">
        <v>0</v>
      </c>
      <c r="BR23" s="13">
        <v>0</v>
      </c>
      <c r="BS23" s="14" t="str">
        <f>IF(IF(BQ23&lt;0,1-(BR23-BQ23)/BQ23,IF(BQ23=0,"",BR23/BQ23))&lt;0,0,IF(BQ23&lt;0,1-(BR23-BQ23)/BQ23,IF(BQ23=0,"",BR23/BQ23)))</f>
        <v/>
      </c>
      <c r="BT23" s="15">
        <v>0</v>
      </c>
      <c r="BU23" s="15">
        <v>0</v>
      </c>
      <c r="BV23" s="15">
        <v>0</v>
      </c>
      <c r="BW23" s="16" t="str">
        <f>IF(IF(BU23&lt;0,1-(BV23-BU23)/BU23,IF(BU23=0,"",BV23/BU23))&lt;0,0,IF(BU23&lt;0,1-(BV23-BU23)/BU23,IF(BU23=0,"",BV23/BU23)))</f>
        <v/>
      </c>
      <c r="BX23" s="13">
        <v>0</v>
      </c>
      <c r="BY23" s="13">
        <v>0</v>
      </c>
      <c r="BZ23" s="13">
        <v>0</v>
      </c>
      <c r="CA23" s="14" t="str">
        <f>IF(IF(BY23&lt;0,1-(BZ23-BY23)/BY23,IF(BY23=0,"",BZ23/BY23))&lt;0,0,IF(BY23&lt;0,1-(BZ23-BY23)/BY23,IF(BY23=0,"",BZ23/BY23)))</f>
        <v/>
      </c>
      <c r="CB23" s="15">
        <v>0</v>
      </c>
      <c r="CC23" s="15">
        <v>0</v>
      </c>
      <c r="CD23" s="15">
        <v>0</v>
      </c>
      <c r="CE23" s="16" t="str">
        <f>IF(IF(CC23&lt;0,1-(CD23-CC23)/CC23,IF(CC23=0,"",CD23/CC23))&lt;0,0,IF(CC23&lt;0,1-(CD23-CC23)/CC23,IF(CC23=0,"",CD23/CC23)))</f>
        <v/>
      </c>
      <c r="CF23" s="13">
        <v>0</v>
      </c>
      <c r="CG23" s="13">
        <v>0</v>
      </c>
      <c r="CH23" s="13">
        <v>0</v>
      </c>
      <c r="CI23" s="14" t="str">
        <f>IF(IF(CG23&lt;0,1-(CH23-CG23)/CG23,IF(CG23=0,"",CH23/CG23))&lt;0,0,IF(CG23&lt;0,1-(CH23-CG23)/CG23,IF(CG23=0,"",CH23/CG23)))</f>
        <v/>
      </c>
      <c r="CJ23" s="15">
        <v>0</v>
      </c>
      <c r="CK23" s="15">
        <v>0</v>
      </c>
      <c r="CL23" s="15">
        <v>0</v>
      </c>
      <c r="CM23" s="17" t="str">
        <f>IF(IF(CK23&lt;0,1-(CL23-CK23)/CK23,IF(CK23=0,"",CL23/CK23))&lt;0,0,IF(CK23&lt;0,1-(CL23-CK23)/CK23,IF(CK23=0,"",CL23/CK23)))</f>
        <v/>
      </c>
      <c r="CN23" s="13">
        <v>0</v>
      </c>
      <c r="CO23" s="13">
        <v>0</v>
      </c>
      <c r="CP23" s="13">
        <v>0</v>
      </c>
      <c r="CQ23" s="17" t="str">
        <f>IF(IF(CO23&lt;0,1-(CP23-CO23)/CO23,IF(CO23=0,"",CP23/CO23))&lt;0,0,IF(CO23&lt;0,1-(CP23-CO23)/CO23,IF(CO23=0,"",CP23/CO23)))</f>
        <v/>
      </c>
      <c r="CR23" s="15">
        <v>0</v>
      </c>
      <c r="CS23" s="15">
        <v>0</v>
      </c>
      <c r="CT23" s="15">
        <v>0</v>
      </c>
      <c r="CU23" s="17" t="str">
        <f>IF(IF(CS23&lt;0,1-(CT23-CS23)/CS23,IF(CS23=0,"",CT23/CS23))&lt;0,0,IF(CS23&lt;0,1-(CT23-CS23)/CS23,IF(CS23=0,"",CT23/CS23)))</f>
        <v/>
      </c>
      <c r="CV23" s="13">
        <v>0</v>
      </c>
      <c r="CW23" s="13">
        <v>0</v>
      </c>
      <c r="CX23" s="13">
        <v>0</v>
      </c>
      <c r="CY23" s="14" t="str">
        <f>IF(IF(CW23&lt;0,1-(CX23-CW23)/CW23,IF(CW23=0,"",CX23/CW23))&lt;0,0,IF(CW23&lt;0,1-(CX23-CW23)/CW23,IF(CW23=0,"",CX23/CW23)))</f>
        <v/>
      </c>
      <c r="CZ23" s="15">
        <v>0</v>
      </c>
      <c r="DA23" s="15">
        <v>0</v>
      </c>
      <c r="DB23" s="15">
        <v>0</v>
      </c>
      <c r="DC23" s="17" t="str">
        <f>IF(IF(DA23&lt;0,1-(DB23-DA23)/DA23,IF(DA23=0,"",DB23/DA23))&lt;0,0,IF(DA23&lt;0,1-(DB23-DA23)/DA23,IF(DA23=0,"",DB23/DA23)))</f>
        <v/>
      </c>
      <c r="DD23" s="13">
        <v>0</v>
      </c>
      <c r="DE23" s="13">
        <v>0</v>
      </c>
      <c r="DF23" s="13">
        <v>0</v>
      </c>
      <c r="DG23" s="14" t="str">
        <f>IF(IF(DE23&lt;0,1-(DF23-DE23)/DE23,IF(DE23=0,"",DF23/DE23))&lt;0,0,IF(DE23&lt;0,1-(DF23-DE23)/DE23,IF(DE23=0,"",DF23/DE23)))</f>
        <v/>
      </c>
      <c r="DH23" s="15">
        <v>0</v>
      </c>
      <c r="DI23" s="15">
        <v>0</v>
      </c>
      <c r="DJ23" s="15">
        <v>0</v>
      </c>
      <c r="DK23" s="17" t="str">
        <f>IF(IF(DI23&lt;0,1-(DJ23-DI23)/DI23,IF(DI23=0,"",DJ23/DI23))&lt;0,0,IF(DI23&lt;0,1-(DJ23-DI23)/DI23,IF(DI23=0,"",DJ23/DI23)))</f>
        <v/>
      </c>
      <c r="DL23" s="13">
        <v>0</v>
      </c>
      <c r="DM23" s="13">
        <v>0</v>
      </c>
      <c r="DN23" s="13">
        <v>0</v>
      </c>
      <c r="DO23" s="17" t="str">
        <f>IF(IF(DM23&lt;0,1-(DN23-DM23)/DM23,IF(DM23=0,"",DN23/DM23))&lt;0,0,IF(DM23&lt;0,1-(DN23-DM23)/DM23,IF(DM23=0,"",DN23/DM23)))</f>
        <v/>
      </c>
      <c r="DP23" s="18"/>
      <c r="DQ23" s="19" t="e">
        <f>IF(AND(BB23/BA23&gt;1.05, ((BB23-BA23)/VLOOKUP(E23,#REF!,2,0))&gt;10),"YES","")</f>
        <v>#DIV/0!</v>
      </c>
      <c r="DR23" s="18"/>
      <c r="DS23" s="19" t="str">
        <f>AX23</f>
        <v/>
      </c>
      <c r="DT23" s="64" t="s">
        <v>141</v>
      </c>
      <c r="DU23" s="64" t="s">
        <v>162</v>
      </c>
      <c r="DV23" s="64" t="s">
        <v>198</v>
      </c>
      <c r="DW23" s="64" t="s">
        <v>141</v>
      </c>
      <c r="DX23" s="64" t="s">
        <v>197</v>
      </c>
      <c r="DY23" s="65">
        <v>45229</v>
      </c>
      <c r="DZ23" s="64"/>
      <c r="EA23" s="64"/>
    </row>
    <row r="24" spans="1:131" x14ac:dyDescent="0.35">
      <c r="A24" s="4">
        <v>2022</v>
      </c>
      <c r="B24" s="20" t="s">
        <v>131</v>
      </c>
      <c r="C24" s="20" t="s">
        <v>159</v>
      </c>
      <c r="D24" s="20"/>
      <c r="E24" s="20" t="s">
        <v>130</v>
      </c>
      <c r="F24" s="20" t="s">
        <v>126</v>
      </c>
      <c r="G24" s="20"/>
      <c r="H24" s="20">
        <v>10208416</v>
      </c>
      <c r="I24" s="64" t="s">
        <v>833</v>
      </c>
      <c r="J24" s="64"/>
      <c r="K24" s="64" t="s">
        <v>452</v>
      </c>
      <c r="L24" s="20" t="s">
        <v>430</v>
      </c>
      <c r="M24" s="20" t="s">
        <v>456</v>
      </c>
      <c r="N24" s="64" t="s">
        <v>455</v>
      </c>
      <c r="O24" s="20" t="s">
        <v>427</v>
      </c>
      <c r="P24" s="20" t="s">
        <v>454</v>
      </c>
      <c r="Q24" s="20"/>
      <c r="R24" s="20" t="s">
        <v>146</v>
      </c>
      <c r="S24" s="20" t="s">
        <v>452</v>
      </c>
      <c r="T24" s="20" t="s">
        <v>150</v>
      </c>
      <c r="U24" s="65">
        <v>43830</v>
      </c>
      <c r="V24" s="64"/>
      <c r="W24" s="72">
        <v>137181.06400000001</v>
      </c>
      <c r="X24" s="72">
        <v>0</v>
      </c>
      <c r="Y24" s="64" t="s">
        <v>443</v>
      </c>
      <c r="Z24" s="20" t="s">
        <v>146</v>
      </c>
      <c r="AA24" s="64" t="s">
        <v>146</v>
      </c>
      <c r="AB24" s="64"/>
      <c r="AC24" s="64"/>
      <c r="AD24" s="63"/>
      <c r="AE24" s="20">
        <v>2019</v>
      </c>
      <c r="AF24" s="20"/>
      <c r="AG24" s="64" t="s">
        <v>832</v>
      </c>
      <c r="AH24" s="71"/>
      <c r="AI24" s="20" t="s">
        <v>141</v>
      </c>
      <c r="AJ24" s="64" t="s">
        <v>450</v>
      </c>
      <c r="AK24" s="63"/>
      <c r="AL24" s="5">
        <v>0</v>
      </c>
      <c r="AM24" s="70" t="s">
        <v>144</v>
      </c>
      <c r="AN24" s="6">
        <f>IF(AM24="YES",0,AL24*BA24)</f>
        <v>0</v>
      </c>
      <c r="AO24" s="6">
        <f>IF(AM24="YES",0,BA24)</f>
        <v>0</v>
      </c>
      <c r="AP24" s="7">
        <v>0</v>
      </c>
      <c r="AQ24" s="69" t="s">
        <v>144</v>
      </c>
      <c r="AR24" s="8">
        <f>IF(AQ24="YES",0,AP24*BA24)</f>
        <v>0</v>
      </c>
      <c r="AS24" s="8">
        <f>IF(AQ24="YES",0,BA24)</f>
        <v>0</v>
      </c>
      <c r="AT24" s="9">
        <v>0</v>
      </c>
      <c r="AU24" s="9">
        <v>0</v>
      </c>
      <c r="AV24" s="9">
        <v>0</v>
      </c>
      <c r="AW24" s="10" t="str">
        <f>IF(IF(AU24&lt;0,1-(AV24-AU24)/AU24,IF(AU24=0,"",AV24/AU24))&lt;0,0,IF(AU24&lt;0,1-(AV24-AU24)/AU24,IF(AU24=0,"",AV24/AU24)))</f>
        <v/>
      </c>
      <c r="AX24" s="10" t="str">
        <f>IF(AW24&lt;90%,"YES","")</f>
        <v/>
      </c>
      <c r="AY24" s="68">
        <f>+AV24-AT24</f>
        <v>0</v>
      </c>
      <c r="AZ24" s="10">
        <v>1.0398966706019235</v>
      </c>
      <c r="BA24" s="11">
        <v>0</v>
      </c>
      <c r="BB24" s="11">
        <f>W24/1000</f>
        <v>137.18106400000002</v>
      </c>
      <c r="BC24" s="12" t="str">
        <f>IF(AND(BA24=0,BB24=0),"no capex",IF(AND(BA24=0,BB24&lt;&gt;0),"check!",IF(BB24/BA24&lt;0.8,BB24/BA24,IF(BB24/BA24&lt;=1.05,1,IF(BB24/BA24&gt;1.05,MAX(1-(BB24/BA24-1)*2,0),"check!")))))</f>
        <v>check!</v>
      </c>
      <c r="BD24" s="11">
        <v>0</v>
      </c>
      <c r="BE24" s="11">
        <v>0</v>
      </c>
      <c r="BF24" s="12" t="str">
        <f>IF(AND(BD24=0,BE24=0),"no capex",IF(AND(BD24=0,BE24&lt;&gt;0),"check!",IF(BE24/BD24&lt;0.8,BE24/BD24,IF(BE24/BD24&lt;=1.05,1,IF(BE24/BD24&gt;1.05,MAX(1-(BE24/BD24-1)*2,0),"check!")))))</f>
        <v>no capex</v>
      </c>
      <c r="BG24" s="67"/>
      <c r="BH24" s="13">
        <v>0</v>
      </c>
      <c r="BI24" s="13">
        <v>0</v>
      </c>
      <c r="BJ24" s="13">
        <v>0</v>
      </c>
      <c r="BK24" s="14" t="str">
        <f>IF(BI24=0,"",BJ24/BI24)</f>
        <v/>
      </c>
      <c r="BL24" s="15">
        <v>0</v>
      </c>
      <c r="BM24" s="15">
        <v>0</v>
      </c>
      <c r="BN24" s="15">
        <v>0</v>
      </c>
      <c r="BO24" s="16" t="str">
        <f>IF(BM24=0,"",BN24/BM24)</f>
        <v/>
      </c>
      <c r="BP24" s="13">
        <v>0</v>
      </c>
      <c r="BQ24" s="13">
        <v>0</v>
      </c>
      <c r="BR24" s="13">
        <v>0</v>
      </c>
      <c r="BS24" s="14" t="str">
        <f>IF(IF(BQ24&lt;0,1-(BR24-BQ24)/BQ24,IF(BQ24=0,"",BR24/BQ24))&lt;0,0,IF(BQ24&lt;0,1-(BR24-BQ24)/BQ24,IF(BQ24=0,"",BR24/BQ24)))</f>
        <v/>
      </c>
      <c r="BT24" s="15">
        <v>0</v>
      </c>
      <c r="BU24" s="15">
        <v>0</v>
      </c>
      <c r="BV24" s="15">
        <v>0</v>
      </c>
      <c r="BW24" s="16" t="str">
        <f>IF(IF(BU24&lt;0,1-(BV24-BU24)/BU24,IF(BU24=0,"",BV24/BU24))&lt;0,0,IF(BU24&lt;0,1-(BV24-BU24)/BU24,IF(BU24=0,"",BV24/BU24)))</f>
        <v/>
      </c>
      <c r="BX24" s="13">
        <v>0</v>
      </c>
      <c r="BY24" s="13">
        <v>0</v>
      </c>
      <c r="BZ24" s="13">
        <v>0</v>
      </c>
      <c r="CA24" s="14" t="str">
        <f>IF(IF(BY24&lt;0,1-(BZ24-BY24)/BY24,IF(BY24=0,"",BZ24/BY24))&lt;0,0,IF(BY24&lt;0,1-(BZ24-BY24)/BY24,IF(BY24=0,"",BZ24/BY24)))</f>
        <v/>
      </c>
      <c r="CB24" s="15">
        <v>0</v>
      </c>
      <c r="CC24" s="15">
        <v>0</v>
      </c>
      <c r="CD24" s="15">
        <v>0</v>
      </c>
      <c r="CE24" s="16" t="str">
        <f>IF(IF(CC24&lt;0,1-(CD24-CC24)/CC24,IF(CC24=0,"",CD24/CC24))&lt;0,0,IF(CC24&lt;0,1-(CD24-CC24)/CC24,IF(CC24=0,"",CD24/CC24)))</f>
        <v/>
      </c>
      <c r="CF24" s="13">
        <v>0</v>
      </c>
      <c r="CG24" s="13">
        <v>0</v>
      </c>
      <c r="CH24" s="13">
        <v>0</v>
      </c>
      <c r="CI24" s="14" t="str">
        <f>IF(IF(CG24&lt;0,1-(CH24-CG24)/CG24,IF(CG24=0,"",CH24/CG24))&lt;0,0,IF(CG24&lt;0,1-(CH24-CG24)/CG24,IF(CG24=0,"",CH24/CG24)))</f>
        <v/>
      </c>
      <c r="CJ24" s="15">
        <v>0</v>
      </c>
      <c r="CK24" s="15">
        <v>0</v>
      </c>
      <c r="CL24" s="15">
        <v>0</v>
      </c>
      <c r="CM24" s="17" t="str">
        <f>IF(IF(CK24&lt;0,1-(CL24-CK24)/CK24,IF(CK24=0,"",CL24/CK24))&lt;0,0,IF(CK24&lt;0,1-(CL24-CK24)/CK24,IF(CK24=0,"",CL24/CK24)))</f>
        <v/>
      </c>
      <c r="CN24" s="13">
        <v>0</v>
      </c>
      <c r="CO24" s="13">
        <v>0</v>
      </c>
      <c r="CP24" s="13">
        <v>0</v>
      </c>
      <c r="CQ24" s="17" t="str">
        <f>IF(IF(CO24&lt;0,1-(CP24-CO24)/CO24,IF(CO24=0,"",CP24/CO24))&lt;0,0,IF(CO24&lt;0,1-(CP24-CO24)/CO24,IF(CO24=0,"",CP24/CO24)))</f>
        <v/>
      </c>
      <c r="CR24" s="15">
        <v>0</v>
      </c>
      <c r="CS24" s="15">
        <v>0</v>
      </c>
      <c r="CT24" s="15">
        <v>0</v>
      </c>
      <c r="CU24" s="17" t="str">
        <f>IF(IF(CS24&lt;0,1-(CT24-CS24)/CS24,IF(CS24=0,"",CT24/CS24))&lt;0,0,IF(CS24&lt;0,1-(CT24-CS24)/CS24,IF(CS24=0,"",CT24/CS24)))</f>
        <v/>
      </c>
      <c r="CV24" s="13">
        <v>0</v>
      </c>
      <c r="CW24" s="13">
        <v>0</v>
      </c>
      <c r="CX24" s="13">
        <v>0</v>
      </c>
      <c r="CY24" s="14" t="str">
        <f>IF(IF(CW24&lt;0,1-(CX24-CW24)/CW24,IF(CW24=0,"",CX24/CW24))&lt;0,0,IF(CW24&lt;0,1-(CX24-CW24)/CW24,IF(CW24=0,"",CX24/CW24)))</f>
        <v/>
      </c>
      <c r="CZ24" s="15">
        <v>0</v>
      </c>
      <c r="DA24" s="15">
        <v>0</v>
      </c>
      <c r="DB24" s="15">
        <v>0</v>
      </c>
      <c r="DC24" s="17" t="str">
        <f>IF(IF(DA24&lt;0,1-(DB24-DA24)/DA24,IF(DA24=0,"",DB24/DA24))&lt;0,0,IF(DA24&lt;0,1-(DB24-DA24)/DA24,IF(DA24=0,"",DB24/DA24)))</f>
        <v/>
      </c>
      <c r="DD24" s="13">
        <v>0</v>
      </c>
      <c r="DE24" s="13">
        <v>0</v>
      </c>
      <c r="DF24" s="13">
        <v>0</v>
      </c>
      <c r="DG24" s="14" t="str">
        <f>IF(IF(DE24&lt;0,1-(DF24-DE24)/DE24,IF(DE24=0,"",DF24/DE24))&lt;0,0,IF(DE24&lt;0,1-(DF24-DE24)/DE24,IF(DE24=0,"",DF24/DE24)))</f>
        <v/>
      </c>
      <c r="DH24" s="15">
        <v>0</v>
      </c>
      <c r="DI24" s="15">
        <v>0</v>
      </c>
      <c r="DJ24" s="15">
        <v>0</v>
      </c>
      <c r="DK24" s="17" t="str">
        <f>IF(IF(DI24&lt;0,1-(DJ24-DI24)/DI24,IF(DI24=0,"",DJ24/DI24))&lt;0,0,IF(DI24&lt;0,1-(DJ24-DI24)/DI24,IF(DI24=0,"",DJ24/DI24)))</f>
        <v/>
      </c>
      <c r="DL24" s="13">
        <v>0</v>
      </c>
      <c r="DM24" s="13">
        <v>0</v>
      </c>
      <c r="DN24" s="13">
        <v>0</v>
      </c>
      <c r="DO24" s="17" t="str">
        <f>IF(IF(DM24&lt;0,1-(DN24-DM24)/DM24,IF(DM24=0,"",DN24/DM24))&lt;0,0,IF(DM24&lt;0,1-(DN24-DM24)/DM24,IF(DM24=0,"",DN24/DM24)))</f>
        <v/>
      </c>
      <c r="DP24" s="18"/>
      <c r="DQ24" s="19"/>
      <c r="DR24" s="18"/>
      <c r="DS24" s="19" t="str">
        <f>AX24</f>
        <v/>
      </c>
      <c r="DT24" s="64"/>
      <c r="DU24" s="64"/>
      <c r="DV24" s="64"/>
      <c r="DW24" s="64"/>
      <c r="DX24" s="64"/>
      <c r="DY24" s="65"/>
      <c r="DZ24" s="64"/>
      <c r="EA24" s="64"/>
    </row>
    <row r="25" spans="1:131" x14ac:dyDescent="0.35">
      <c r="A25" s="4">
        <v>2022</v>
      </c>
      <c r="B25" s="20" t="s">
        <v>132</v>
      </c>
      <c r="C25" s="20" t="s">
        <v>159</v>
      </c>
      <c r="D25" s="20"/>
      <c r="E25" s="20" t="s">
        <v>130</v>
      </c>
      <c r="F25" s="20" t="s">
        <v>126</v>
      </c>
      <c r="G25" s="20"/>
      <c r="H25" s="20">
        <v>10208417</v>
      </c>
      <c r="I25" s="64" t="s">
        <v>831</v>
      </c>
      <c r="J25" s="64"/>
      <c r="K25" s="64" t="s">
        <v>467</v>
      </c>
      <c r="L25" s="20" t="s">
        <v>430</v>
      </c>
      <c r="M25" s="20" t="s">
        <v>456</v>
      </c>
      <c r="N25" s="64" t="s">
        <v>466</v>
      </c>
      <c r="O25" s="20" t="s">
        <v>427</v>
      </c>
      <c r="P25" s="20" t="s">
        <v>454</v>
      </c>
      <c r="Q25" s="20"/>
      <c r="R25" s="20" t="s">
        <v>141</v>
      </c>
      <c r="S25" s="20" t="s">
        <v>151</v>
      </c>
      <c r="T25" s="20" t="s">
        <v>150</v>
      </c>
      <c r="U25" s="65">
        <v>44172</v>
      </c>
      <c r="V25" s="64"/>
      <c r="W25" s="72">
        <v>1257664.625</v>
      </c>
      <c r="X25" s="72">
        <v>0</v>
      </c>
      <c r="Y25" s="64" t="s">
        <v>830</v>
      </c>
      <c r="Z25" s="20" t="s">
        <v>141</v>
      </c>
      <c r="AA25" s="64"/>
      <c r="AB25" s="64"/>
      <c r="AC25" s="64"/>
      <c r="AD25" s="63"/>
      <c r="AE25" s="20">
        <v>2020</v>
      </c>
      <c r="AF25" s="20"/>
      <c r="AG25" s="64" t="s">
        <v>829</v>
      </c>
      <c r="AH25" s="71"/>
      <c r="AI25" s="20" t="s">
        <v>141</v>
      </c>
      <c r="AJ25" s="64"/>
      <c r="AK25" s="63"/>
      <c r="AL25" s="5">
        <v>0</v>
      </c>
      <c r="AM25" s="70" t="s">
        <v>144</v>
      </c>
      <c r="AN25" s="6">
        <f>IF(AM25="YES",0,AL25*BA25)</f>
        <v>0</v>
      </c>
      <c r="AO25" s="6">
        <f>IF(AM25="YES",0,BA25)</f>
        <v>0</v>
      </c>
      <c r="AP25" s="7">
        <v>1.2131410951384303</v>
      </c>
      <c r="AQ25" s="69"/>
      <c r="AR25" s="8">
        <f>IF(AQ25="YES",0,AP25*BA25)</f>
        <v>1638.9536195320193</v>
      </c>
      <c r="AS25" s="8">
        <f>IF(AQ25="YES",0,BA25)</f>
        <v>1351</v>
      </c>
      <c r="AT25" s="9">
        <v>2699.5888099930494</v>
      </c>
      <c r="AU25" s="9">
        <v>2877.4713390314064</v>
      </c>
      <c r="AV25" s="9">
        <v>90</v>
      </c>
      <c r="AW25" s="10">
        <f>IF(IF(AU25&lt;0,1-(AV25-AU25)/AU25,IF(AU25=0,"",AV25/AU25))&lt;0,0,IF(AU25&lt;0,1-(AV25-AU25)/AU25,IF(AU25=0,"",AV25/AU25)))</f>
        <v>3.1277461839218576E-2</v>
      </c>
      <c r="AX25" s="10" t="str">
        <f>IF(AW25&lt;90%,"YES","")</f>
        <v>YES</v>
      </c>
      <c r="AY25" s="68">
        <f>+AV25-AT25</f>
        <v>-2609.5888099930494</v>
      </c>
      <c r="AZ25" s="10"/>
      <c r="BA25" s="11">
        <v>1351</v>
      </c>
      <c r="BB25" s="11">
        <f>W25/1000</f>
        <v>1257.6646249999999</v>
      </c>
      <c r="BC25" s="12">
        <f>IF(AND(BA25=0,BB25=0),"no capex",IF(AND(BA25=0,BB25&lt;&gt;0),"check!",IF(BB25/BA25&lt;0.8,BB25/BA25,IF(BB25/BA25&lt;=1.05,1,IF(BB25/BA25&gt;1.05,MAX(1-(BB25/BA25-1)*2,0),"check!")))))</f>
        <v>1</v>
      </c>
      <c r="BD25" s="11">
        <v>0</v>
      </c>
      <c r="BE25" s="11">
        <v>0</v>
      </c>
      <c r="BF25" s="12" t="str">
        <f>IF(AND(BD25=0,BE25=0),"no capex",IF(AND(BD25=0,BE25&lt;&gt;0),"check!",IF(BE25/BD25&lt;0.8,BE25/BD25,IF(BE25/BD25&lt;=1.05,1,IF(BE25/BD25&gt;1.05,MAX(1-(BE25/BD25-1)*2,0),"check!")))))</f>
        <v>no capex</v>
      </c>
      <c r="BG25" s="67"/>
      <c r="BH25" s="13">
        <v>14311.068619</v>
      </c>
      <c r="BI25" s="13">
        <v>15057.094122582101</v>
      </c>
      <c r="BJ25" s="13">
        <v>715</v>
      </c>
      <c r="BK25" s="14">
        <f>IF(BI25=0,"",BJ25/BI25)</f>
        <v>4.7485922195815204E-2</v>
      </c>
      <c r="BL25" s="15">
        <v>2053.9624699999999</v>
      </c>
      <c r="BM25" s="15">
        <v>2053.9624699999999</v>
      </c>
      <c r="BN25" s="15">
        <v>143</v>
      </c>
      <c r="BO25" s="16">
        <f>IF(BM25=0,"",BN25/BM25)</f>
        <v>6.9621525265746456E-2</v>
      </c>
      <c r="BP25" s="13">
        <v>66.766461711893243</v>
      </c>
      <c r="BQ25" s="13">
        <v>73.446981831053833</v>
      </c>
      <c r="BR25" s="13">
        <v>57</v>
      </c>
      <c r="BS25" s="14">
        <f>IF(IF(BQ25&lt;0,1-(BR25-BQ25)/BQ25,IF(BQ25=0,"",BR25/BQ25))&lt;0,0,IF(BQ25&lt;0,1-(BR25-BQ25)/BQ25,IF(BQ25=0,"",BR25/BQ25)))</f>
        <v>0.77607001103345608</v>
      </c>
      <c r="BT25" s="15">
        <v>20.373004779487523</v>
      </c>
      <c r="BU25" s="15">
        <v>26.125655760000001</v>
      </c>
      <c r="BV25" s="15">
        <v>64</v>
      </c>
      <c r="BW25" s="16">
        <f>IF(IF(BU25&lt;0,1-(BV25-BU25)/BU25,IF(BU25=0,"",BV25/BU25))&lt;0,0,IF(BU25&lt;0,1-(BV25-BU25)/BU25,IF(BU25=0,"",BV25/BU25)))</f>
        <v>2.4496992759886229</v>
      </c>
      <c r="BX25" s="13">
        <v>21.12</v>
      </c>
      <c r="BY25" s="13">
        <v>63.710599999999999</v>
      </c>
      <c r="BZ25" s="13">
        <v>29</v>
      </c>
      <c r="CA25" s="14">
        <f>IF(IF(BY25&lt;0,1-(BZ25-BY25)/BY25,IF(BY25=0,"",BZ25/BY25))&lt;0,0,IF(BY25&lt;0,1-(BZ25-BY25)/BY25,IF(BY25=0,"",BZ25/BY25)))</f>
        <v>0.45518328190285445</v>
      </c>
      <c r="CB25" s="15">
        <v>87.886461711893247</v>
      </c>
      <c r="CC25" s="15">
        <v>137.15758183105382</v>
      </c>
      <c r="CD25" s="15">
        <v>86</v>
      </c>
      <c r="CE25" s="16">
        <f>IF(IF(CC25&lt;0,1-(CD25-CC25)/CC25,IF(CC25=0,"",CD25/CC25))&lt;0,0,IF(CC25&lt;0,1-(CD25-CC25)/CC25,IF(CC25=0,"",CD25/CC25)))</f>
        <v>0.62701601218029612</v>
      </c>
      <c r="CF25" s="13">
        <v>474.322</v>
      </c>
      <c r="CG25" s="13">
        <v>483.80844000000002</v>
      </c>
      <c r="CH25" s="13">
        <v>1656</v>
      </c>
      <c r="CI25" s="14">
        <f>IF(IF(CG25&lt;0,1-(CH25-CG25)/CG25,IF(CG25=0,"",CH25/CG25))&lt;0,0,IF(CG25&lt;0,1-(CH25-CG25)/CG25,IF(CG25=0,"",CH25/CG25)))</f>
        <v>3.4228423133751034</v>
      </c>
      <c r="CJ25" s="15">
        <v>3085.9618012925448</v>
      </c>
      <c r="CK25" s="15">
        <v>3230.6909789270012</v>
      </c>
      <c r="CL25" s="15">
        <v>1204</v>
      </c>
      <c r="CM25" s="17">
        <f>IF(IF(CK25&lt;0,1-(CL25-CK25)/CK25,IF(CK25=0,"",CL25/CK25))&lt;0,0,IF(CK25&lt;0,1-(CL25-CK25)/CK25,IF(CK25=0,"",CL25/CK25)))</f>
        <v>0.37267569317319249</v>
      </c>
      <c r="CN25" s="13">
        <v>-596.84480140082439</v>
      </c>
      <c r="CO25" s="13">
        <v>-627.80586393452757</v>
      </c>
      <c r="CP25" s="13">
        <v>-302</v>
      </c>
      <c r="CQ25" s="17">
        <f>IF(IF(CO25&lt;0,1-(CP25-CO25)/CO25,IF(CO25=0,"",CP25/CO25))&lt;0,0,IF(CO25&lt;0,1-(CP25-CO25)/CO25,IF(CO25=0,"",CP25/CO25)))</f>
        <v>1.5189595743701196</v>
      </c>
      <c r="CR25" s="15">
        <v>79.770286062321532</v>
      </c>
      <c r="CS25" s="15">
        <v>79.770286062321532</v>
      </c>
      <c r="CT25" s="15">
        <v>8</v>
      </c>
      <c r="CU25" s="17">
        <f>IF(IF(CS25&lt;0,1-(CT25-CS25)/CS25,IF(CS25=0,"",CT25/CS25))&lt;0,0,IF(CS25&lt;0,1-(CT25-CS25)/CS25,IF(CS25=0,"",CT25/CS25)))</f>
        <v>0.10028796930413288</v>
      </c>
      <c r="CV25" s="13">
        <v>2555.8834616036133</v>
      </c>
      <c r="CW25" s="13">
        <v>2676.3320968235275</v>
      </c>
      <c r="CX25" s="13">
        <v>1818</v>
      </c>
      <c r="CY25" s="14">
        <f>IF(IF(CW25&lt;0,1-(CX25-CW25)/CW25,IF(CW25=0,"",CX25/CW25))&lt;0,0,IF(CW25&lt;0,1-(CX25-CW25)/CW25,IF(CW25=0,"",CX25/CW25)))</f>
        <v>0.67928789635551556</v>
      </c>
      <c r="CZ25" s="15">
        <v>-171.87349667867659</v>
      </c>
      <c r="DA25" s="15">
        <v>-177.50187710492133</v>
      </c>
      <c r="DB25" s="15">
        <v>-6</v>
      </c>
      <c r="DC25" s="17">
        <f>IF(IF(DA25&lt;0,1-(DB25-DA25)/DA25,IF(DA25=0,"",DB25/DA25))&lt;0,0,IF(DA25&lt;0,1-(DB25-DA25)/DA25,IF(DA25=0,"",DB25/DA25)))</f>
        <v>1.9661975405676786</v>
      </c>
      <c r="DD25" s="13">
        <v>0</v>
      </c>
      <c r="DE25" s="13">
        <v>0</v>
      </c>
      <c r="DF25" s="13">
        <v>0</v>
      </c>
      <c r="DG25" s="14" t="str">
        <f>IF(IF(DE25&lt;0,1-(DF25-DE25)/DE25,IF(DE25=0,"",DF25/DE25))&lt;0,0,IF(DE25&lt;0,1-(DF25-DE25)/DE25,IF(DE25=0,"",DF25/DE25)))</f>
        <v/>
      </c>
      <c r="DH25" s="15">
        <v>294.45884506811257</v>
      </c>
      <c r="DI25" s="15">
        <v>314.93051931280013</v>
      </c>
      <c r="DJ25" s="15">
        <v>67</v>
      </c>
      <c r="DK25" s="17">
        <f>IF(IF(DI25&lt;0,1-(DJ25-DI25)/DI25,IF(DI25=0,"",DJ25/DI25))&lt;0,0,IF(DI25&lt;0,1-(DJ25-DI25)/DI25,IF(DI25=0,"",DJ25/DI25)))</f>
        <v>0.21274533870581538</v>
      </c>
      <c r="DL25" s="13">
        <v>0</v>
      </c>
      <c r="DM25" s="13">
        <v>0</v>
      </c>
      <c r="DN25" s="13">
        <v>93</v>
      </c>
      <c r="DO25" s="17" t="str">
        <f>IF(IF(DM25&lt;0,1-(DN25-DM25)/DM25,IF(DM25=0,"",DN25/DM25))&lt;0,0,IF(DM25&lt;0,1-(DN25-DM25)/DM25,IF(DM25=0,"",DN25/DM25)))</f>
        <v/>
      </c>
      <c r="DP25" s="18"/>
      <c r="DQ25" s="19" t="e">
        <f>IF(AND(BB25/BA25&gt;1.05, ((BB25-BA25)/VLOOKUP(E25,#REF!,2,0))&gt;10),"YES","")</f>
        <v>#REF!</v>
      </c>
      <c r="DR25" s="18"/>
      <c r="DS25" s="19" t="str">
        <f>AX25</f>
        <v>YES</v>
      </c>
      <c r="DT25" s="64" t="s">
        <v>141</v>
      </c>
      <c r="DU25" s="64" t="s">
        <v>162</v>
      </c>
      <c r="DV25" s="64" t="s">
        <v>515</v>
      </c>
      <c r="DW25" s="64" t="s">
        <v>141</v>
      </c>
      <c r="DX25" s="64" t="s">
        <v>197</v>
      </c>
      <c r="DY25" s="65">
        <v>45169</v>
      </c>
      <c r="DZ25" s="64"/>
      <c r="EA25" s="64"/>
    </row>
    <row r="26" spans="1:131" x14ac:dyDescent="0.35">
      <c r="A26" s="4">
        <v>2022</v>
      </c>
      <c r="B26" s="20" t="s">
        <v>131</v>
      </c>
      <c r="C26" s="20" t="s">
        <v>159</v>
      </c>
      <c r="D26" s="20"/>
      <c r="E26" s="20" t="s">
        <v>130</v>
      </c>
      <c r="F26" s="20" t="s">
        <v>126</v>
      </c>
      <c r="G26" s="20"/>
      <c r="H26" s="20">
        <v>10208420</v>
      </c>
      <c r="I26" s="64" t="s">
        <v>828</v>
      </c>
      <c r="J26" s="64"/>
      <c r="K26" s="64" t="s">
        <v>444</v>
      </c>
      <c r="L26" s="20" t="s">
        <v>430</v>
      </c>
      <c r="M26" s="20" t="s">
        <v>429</v>
      </c>
      <c r="N26" s="64" t="s">
        <v>428</v>
      </c>
      <c r="O26" s="20" t="s">
        <v>427</v>
      </c>
      <c r="P26" s="20" t="s">
        <v>426</v>
      </c>
      <c r="Q26" s="20" t="s">
        <v>425</v>
      </c>
      <c r="R26" s="20" t="s">
        <v>146</v>
      </c>
      <c r="S26" s="20" t="s">
        <v>444</v>
      </c>
      <c r="T26" s="20" t="s">
        <v>150</v>
      </c>
      <c r="U26" s="65">
        <v>44000</v>
      </c>
      <c r="V26" s="64"/>
      <c r="W26" s="72">
        <v>169416.57</v>
      </c>
      <c r="X26" s="72">
        <v>0</v>
      </c>
      <c r="Y26" s="64" t="s">
        <v>443</v>
      </c>
      <c r="Z26" s="20" t="s">
        <v>146</v>
      </c>
      <c r="AA26" s="64" t="s">
        <v>146</v>
      </c>
      <c r="AB26" s="64"/>
      <c r="AC26" s="64"/>
      <c r="AD26" s="63"/>
      <c r="AE26" s="20">
        <v>2020</v>
      </c>
      <c r="AF26" s="20"/>
      <c r="AG26" s="64" t="s">
        <v>827</v>
      </c>
      <c r="AH26" s="71"/>
      <c r="AI26" s="20" t="s">
        <v>141</v>
      </c>
      <c r="AJ26" s="64" t="s">
        <v>441</v>
      </c>
      <c r="AK26" s="63"/>
      <c r="AL26" s="5">
        <v>0</v>
      </c>
      <c r="AM26" s="70" t="s">
        <v>144</v>
      </c>
      <c r="AN26" s="6">
        <f>IF(AM26="YES",0,AL26*BA26)</f>
        <v>0</v>
      </c>
      <c r="AO26" s="6">
        <f>IF(AM26="YES",0,BA26)</f>
        <v>0</v>
      </c>
      <c r="AP26" s="7">
        <v>0</v>
      </c>
      <c r="AQ26" s="69" t="s">
        <v>144</v>
      </c>
      <c r="AR26" s="8">
        <f>IF(AQ26="YES",0,AP26*BA26)</f>
        <v>0</v>
      </c>
      <c r="AS26" s="8">
        <f>IF(AQ26="YES",0,BA26)</f>
        <v>0</v>
      </c>
      <c r="AT26" s="9">
        <v>0</v>
      </c>
      <c r="AU26" s="9">
        <v>0</v>
      </c>
      <c r="AV26" s="9">
        <v>0</v>
      </c>
      <c r="AW26" s="10" t="str">
        <f>IF(IF(AU26&lt;0,1-(AV26-AU26)/AU26,IF(AU26=0,"",AV26/AU26))&lt;0,0,IF(AU26&lt;0,1-(AV26-AU26)/AU26,IF(AU26=0,"",AV26/AU26)))</f>
        <v/>
      </c>
      <c r="AX26" s="10" t="str">
        <f>IF(AW26&lt;90%,"YES","")</f>
        <v/>
      </c>
      <c r="AY26" s="68">
        <f>+AV26-AT26</f>
        <v>0</v>
      </c>
      <c r="AZ26" s="10">
        <v>1.0432069782304469</v>
      </c>
      <c r="BA26" s="11">
        <v>0</v>
      </c>
      <c r="BB26" s="11">
        <f>W26/1000</f>
        <v>169.41657000000001</v>
      </c>
      <c r="BC26" s="12" t="str">
        <f>IF(AND(BA26=0,BB26=0),"no capex",IF(AND(BA26=0,BB26&lt;&gt;0),"check!",IF(BB26/BA26&lt;0.8,BB26/BA26,IF(BB26/BA26&lt;=1.05,1,IF(BB26/BA26&gt;1.05,MAX(1-(BB26/BA26-1)*2,0),"check!")))))</f>
        <v>check!</v>
      </c>
      <c r="BD26" s="11">
        <v>0</v>
      </c>
      <c r="BE26" s="11">
        <v>0</v>
      </c>
      <c r="BF26" s="12" t="str">
        <f>IF(AND(BD26=0,BE26=0),"no capex",IF(AND(BD26=0,BE26&lt;&gt;0),"check!",IF(BE26/BD26&lt;0.8,BE26/BD26,IF(BE26/BD26&lt;=1.05,1,IF(BE26/BD26&gt;1.05,MAX(1-(BE26/BD26-1)*2,0),"check!")))))</f>
        <v>no capex</v>
      </c>
      <c r="BG26" s="67"/>
      <c r="BH26" s="13">
        <v>0</v>
      </c>
      <c r="BI26" s="13">
        <v>0</v>
      </c>
      <c r="BJ26" s="13">
        <v>0</v>
      </c>
      <c r="BK26" s="14" t="str">
        <f>IF(BI26=0,"",BJ26/BI26)</f>
        <v/>
      </c>
      <c r="BL26" s="15">
        <v>0</v>
      </c>
      <c r="BM26" s="15">
        <v>0</v>
      </c>
      <c r="BN26" s="15">
        <v>0</v>
      </c>
      <c r="BO26" s="16" t="str">
        <f>IF(BM26=0,"",BN26/BM26)</f>
        <v/>
      </c>
      <c r="BP26" s="13">
        <v>0</v>
      </c>
      <c r="BQ26" s="13">
        <v>0</v>
      </c>
      <c r="BR26" s="13">
        <v>0</v>
      </c>
      <c r="BS26" s="14" t="str">
        <f>IF(IF(BQ26&lt;0,1-(BR26-BQ26)/BQ26,IF(BQ26=0,"",BR26/BQ26))&lt;0,0,IF(BQ26&lt;0,1-(BR26-BQ26)/BQ26,IF(BQ26=0,"",BR26/BQ26)))</f>
        <v/>
      </c>
      <c r="BT26" s="15">
        <v>0</v>
      </c>
      <c r="BU26" s="15">
        <v>0</v>
      </c>
      <c r="BV26" s="15">
        <v>0</v>
      </c>
      <c r="BW26" s="16" t="str">
        <f>IF(IF(BU26&lt;0,1-(BV26-BU26)/BU26,IF(BU26=0,"",BV26/BU26))&lt;0,0,IF(BU26&lt;0,1-(BV26-BU26)/BU26,IF(BU26=0,"",BV26/BU26)))</f>
        <v/>
      </c>
      <c r="BX26" s="13">
        <v>0</v>
      </c>
      <c r="BY26" s="13">
        <v>0</v>
      </c>
      <c r="BZ26" s="13">
        <v>0</v>
      </c>
      <c r="CA26" s="14" t="str">
        <f>IF(IF(BY26&lt;0,1-(BZ26-BY26)/BY26,IF(BY26=0,"",BZ26/BY26))&lt;0,0,IF(BY26&lt;0,1-(BZ26-BY26)/BY26,IF(BY26=0,"",BZ26/BY26)))</f>
        <v/>
      </c>
      <c r="CB26" s="15">
        <v>0</v>
      </c>
      <c r="CC26" s="15">
        <v>0</v>
      </c>
      <c r="CD26" s="15">
        <v>0</v>
      </c>
      <c r="CE26" s="16" t="str">
        <f>IF(IF(CC26&lt;0,1-(CD26-CC26)/CC26,IF(CC26=0,"",CD26/CC26))&lt;0,0,IF(CC26&lt;0,1-(CD26-CC26)/CC26,IF(CC26=0,"",CD26/CC26)))</f>
        <v/>
      </c>
      <c r="CF26" s="13">
        <v>0</v>
      </c>
      <c r="CG26" s="13">
        <v>0</v>
      </c>
      <c r="CH26" s="13">
        <v>0</v>
      </c>
      <c r="CI26" s="14" t="str">
        <f>IF(IF(CG26&lt;0,1-(CH26-CG26)/CG26,IF(CG26=0,"",CH26/CG26))&lt;0,0,IF(CG26&lt;0,1-(CH26-CG26)/CG26,IF(CG26=0,"",CH26/CG26)))</f>
        <v/>
      </c>
      <c r="CJ26" s="15">
        <v>0</v>
      </c>
      <c r="CK26" s="15">
        <v>0</v>
      </c>
      <c r="CL26" s="15">
        <v>0</v>
      </c>
      <c r="CM26" s="17" t="str">
        <f>IF(IF(CK26&lt;0,1-(CL26-CK26)/CK26,IF(CK26=0,"",CL26/CK26))&lt;0,0,IF(CK26&lt;0,1-(CL26-CK26)/CK26,IF(CK26=0,"",CL26/CK26)))</f>
        <v/>
      </c>
      <c r="CN26" s="13">
        <v>0</v>
      </c>
      <c r="CO26" s="13">
        <v>0</v>
      </c>
      <c r="CP26" s="13">
        <v>0</v>
      </c>
      <c r="CQ26" s="17" t="str">
        <f>IF(IF(CO26&lt;0,1-(CP26-CO26)/CO26,IF(CO26=0,"",CP26/CO26))&lt;0,0,IF(CO26&lt;0,1-(CP26-CO26)/CO26,IF(CO26=0,"",CP26/CO26)))</f>
        <v/>
      </c>
      <c r="CR26" s="15">
        <v>0</v>
      </c>
      <c r="CS26" s="15">
        <v>0</v>
      </c>
      <c r="CT26" s="15">
        <v>0</v>
      </c>
      <c r="CU26" s="17" t="str">
        <f>IF(IF(CS26&lt;0,1-(CT26-CS26)/CS26,IF(CS26=0,"",CT26/CS26))&lt;0,0,IF(CS26&lt;0,1-(CT26-CS26)/CS26,IF(CS26=0,"",CT26/CS26)))</f>
        <v/>
      </c>
      <c r="CV26" s="13">
        <v>0</v>
      </c>
      <c r="CW26" s="13">
        <v>0</v>
      </c>
      <c r="CX26" s="13">
        <v>0</v>
      </c>
      <c r="CY26" s="14" t="str">
        <f>IF(IF(CW26&lt;0,1-(CX26-CW26)/CW26,IF(CW26=0,"",CX26/CW26))&lt;0,0,IF(CW26&lt;0,1-(CX26-CW26)/CW26,IF(CW26=0,"",CX26/CW26)))</f>
        <v/>
      </c>
      <c r="CZ26" s="15">
        <v>0</v>
      </c>
      <c r="DA26" s="15">
        <v>0</v>
      </c>
      <c r="DB26" s="15">
        <v>0</v>
      </c>
      <c r="DC26" s="17" t="str">
        <f>IF(IF(DA26&lt;0,1-(DB26-DA26)/DA26,IF(DA26=0,"",DB26/DA26))&lt;0,0,IF(DA26&lt;0,1-(DB26-DA26)/DA26,IF(DA26=0,"",DB26/DA26)))</f>
        <v/>
      </c>
      <c r="DD26" s="13">
        <v>0</v>
      </c>
      <c r="DE26" s="13">
        <v>0</v>
      </c>
      <c r="DF26" s="13">
        <v>0</v>
      </c>
      <c r="DG26" s="14" t="str">
        <f>IF(IF(DE26&lt;0,1-(DF26-DE26)/DE26,IF(DE26=0,"",DF26/DE26))&lt;0,0,IF(DE26&lt;0,1-(DF26-DE26)/DE26,IF(DE26=0,"",DF26/DE26)))</f>
        <v/>
      </c>
      <c r="DH26" s="15">
        <v>0</v>
      </c>
      <c r="DI26" s="15">
        <v>0</v>
      </c>
      <c r="DJ26" s="15">
        <v>0</v>
      </c>
      <c r="DK26" s="17" t="str">
        <f>IF(IF(DI26&lt;0,1-(DJ26-DI26)/DI26,IF(DI26=0,"",DJ26/DI26))&lt;0,0,IF(DI26&lt;0,1-(DJ26-DI26)/DI26,IF(DI26=0,"",DJ26/DI26)))</f>
        <v/>
      </c>
      <c r="DL26" s="13">
        <v>0</v>
      </c>
      <c r="DM26" s="13">
        <v>0</v>
      </c>
      <c r="DN26" s="13">
        <v>0</v>
      </c>
      <c r="DO26" s="17" t="str">
        <f>IF(IF(DM26&lt;0,1-(DN26-DM26)/DM26,IF(DM26=0,"",DN26/DM26))&lt;0,0,IF(DM26&lt;0,1-(DN26-DM26)/DM26,IF(DM26=0,"",DN26/DM26)))</f>
        <v/>
      </c>
      <c r="DP26" s="18"/>
      <c r="DQ26" s="19"/>
      <c r="DR26" s="18"/>
      <c r="DS26" s="19" t="str">
        <f>AX26</f>
        <v/>
      </c>
      <c r="DT26" s="64"/>
      <c r="DU26" s="64"/>
      <c r="DV26" s="64"/>
      <c r="DW26" s="64"/>
      <c r="DX26" s="64"/>
      <c r="DY26" s="65"/>
      <c r="DZ26" s="64"/>
      <c r="EA26" s="64"/>
    </row>
    <row r="27" spans="1:131" x14ac:dyDescent="0.35">
      <c r="A27" s="4">
        <v>2022</v>
      </c>
      <c r="B27" s="20" t="s">
        <v>131</v>
      </c>
      <c r="C27" s="20" t="s">
        <v>159</v>
      </c>
      <c r="D27" s="20"/>
      <c r="E27" s="20" t="s">
        <v>130</v>
      </c>
      <c r="F27" s="20" t="s">
        <v>126</v>
      </c>
      <c r="G27" s="20"/>
      <c r="H27" s="20">
        <v>10208423</v>
      </c>
      <c r="I27" s="64" t="s">
        <v>826</v>
      </c>
      <c r="J27" s="64"/>
      <c r="K27" s="64" t="s">
        <v>452</v>
      </c>
      <c r="L27" s="20" t="s">
        <v>430</v>
      </c>
      <c r="M27" s="20" t="s">
        <v>456</v>
      </c>
      <c r="N27" s="64" t="s">
        <v>455</v>
      </c>
      <c r="O27" s="20" t="s">
        <v>427</v>
      </c>
      <c r="P27" s="20" t="s">
        <v>454</v>
      </c>
      <c r="Q27" s="20"/>
      <c r="R27" s="20" t="s">
        <v>146</v>
      </c>
      <c r="S27" s="20" t="s">
        <v>452</v>
      </c>
      <c r="T27" s="20" t="s">
        <v>150</v>
      </c>
      <c r="U27" s="65">
        <v>43830</v>
      </c>
      <c r="V27" s="64"/>
      <c r="W27" s="72">
        <v>98297.81</v>
      </c>
      <c r="X27" s="72">
        <v>0</v>
      </c>
      <c r="Y27" s="64" t="s">
        <v>443</v>
      </c>
      <c r="Z27" s="20" t="s">
        <v>146</v>
      </c>
      <c r="AA27" s="64" t="s">
        <v>146</v>
      </c>
      <c r="AB27" s="64"/>
      <c r="AC27" s="64"/>
      <c r="AD27" s="63"/>
      <c r="AE27" s="20">
        <v>2019</v>
      </c>
      <c r="AF27" s="20"/>
      <c r="AG27" s="64" t="s">
        <v>825</v>
      </c>
      <c r="AH27" s="71"/>
      <c r="AI27" s="20" t="s">
        <v>141</v>
      </c>
      <c r="AJ27" s="64" t="s">
        <v>450</v>
      </c>
      <c r="AK27" s="63"/>
      <c r="AL27" s="5">
        <v>0</v>
      </c>
      <c r="AM27" s="70" t="s">
        <v>144</v>
      </c>
      <c r="AN27" s="6">
        <f>IF(AM27="YES",0,AL27*BA27)</f>
        <v>0</v>
      </c>
      <c r="AO27" s="6">
        <f>IF(AM27="YES",0,BA27)</f>
        <v>0</v>
      </c>
      <c r="AP27" s="7">
        <v>0</v>
      </c>
      <c r="AQ27" s="69" t="s">
        <v>144</v>
      </c>
      <c r="AR27" s="8">
        <f>IF(AQ27="YES",0,AP27*BA27)</f>
        <v>0</v>
      </c>
      <c r="AS27" s="8">
        <f>IF(AQ27="YES",0,BA27)</f>
        <v>0</v>
      </c>
      <c r="AT27" s="9">
        <v>0</v>
      </c>
      <c r="AU27" s="9">
        <v>0</v>
      </c>
      <c r="AV27" s="9">
        <v>0</v>
      </c>
      <c r="AW27" s="10" t="str">
        <f>IF(IF(AU27&lt;0,1-(AV27-AU27)/AU27,IF(AU27=0,"",AV27/AU27))&lt;0,0,IF(AU27&lt;0,1-(AV27-AU27)/AU27,IF(AU27=0,"",AV27/AU27)))</f>
        <v/>
      </c>
      <c r="AX27" s="10" t="str">
        <f>IF(AW27&lt;90%,"YES","")</f>
        <v/>
      </c>
      <c r="AY27" s="68">
        <f>+AV27-AT27</f>
        <v>0</v>
      </c>
      <c r="AZ27" s="10">
        <v>1.2456787869252142</v>
      </c>
      <c r="BA27" s="11">
        <v>0</v>
      </c>
      <c r="BB27" s="11">
        <f>W27/1000</f>
        <v>98.297809999999998</v>
      </c>
      <c r="BC27" s="12" t="str">
        <f>IF(AND(BA27=0,BB27=0),"no capex",IF(AND(BA27=0,BB27&lt;&gt;0),"check!",IF(BB27/BA27&lt;0.8,BB27/BA27,IF(BB27/BA27&lt;=1.05,1,IF(BB27/BA27&gt;1.05,MAX(1-(BB27/BA27-1)*2,0),"check!")))))</f>
        <v>check!</v>
      </c>
      <c r="BD27" s="11">
        <v>0</v>
      </c>
      <c r="BE27" s="11">
        <v>0</v>
      </c>
      <c r="BF27" s="12" t="str">
        <f>IF(AND(BD27=0,BE27=0),"no capex",IF(AND(BD27=0,BE27&lt;&gt;0),"check!",IF(BE27/BD27&lt;0.8,BE27/BD27,IF(BE27/BD27&lt;=1.05,1,IF(BE27/BD27&gt;1.05,MAX(1-(BE27/BD27-1)*2,0),"check!")))))</f>
        <v>no capex</v>
      </c>
      <c r="BG27" s="67"/>
      <c r="BH27" s="13">
        <v>0</v>
      </c>
      <c r="BI27" s="13">
        <v>0</v>
      </c>
      <c r="BJ27" s="13">
        <v>0</v>
      </c>
      <c r="BK27" s="14" t="str">
        <f>IF(BI27=0,"",BJ27/BI27)</f>
        <v/>
      </c>
      <c r="BL27" s="15">
        <v>0</v>
      </c>
      <c r="BM27" s="15">
        <v>0</v>
      </c>
      <c r="BN27" s="15">
        <v>0</v>
      </c>
      <c r="BO27" s="16" t="str">
        <f>IF(BM27=0,"",BN27/BM27)</f>
        <v/>
      </c>
      <c r="BP27" s="13">
        <v>0</v>
      </c>
      <c r="BQ27" s="13">
        <v>0</v>
      </c>
      <c r="BR27" s="13">
        <v>0</v>
      </c>
      <c r="BS27" s="14" t="str">
        <f>IF(IF(BQ27&lt;0,1-(BR27-BQ27)/BQ27,IF(BQ27=0,"",BR27/BQ27))&lt;0,0,IF(BQ27&lt;0,1-(BR27-BQ27)/BQ27,IF(BQ27=0,"",BR27/BQ27)))</f>
        <v/>
      </c>
      <c r="BT27" s="15">
        <v>0</v>
      </c>
      <c r="BU27" s="15">
        <v>0</v>
      </c>
      <c r="BV27" s="15">
        <v>0</v>
      </c>
      <c r="BW27" s="16" t="str">
        <f>IF(IF(BU27&lt;0,1-(BV27-BU27)/BU27,IF(BU27=0,"",BV27/BU27))&lt;0,0,IF(BU27&lt;0,1-(BV27-BU27)/BU27,IF(BU27=0,"",BV27/BU27)))</f>
        <v/>
      </c>
      <c r="BX27" s="13">
        <v>0</v>
      </c>
      <c r="BY27" s="13">
        <v>0</v>
      </c>
      <c r="BZ27" s="13">
        <v>0</v>
      </c>
      <c r="CA27" s="14" t="str">
        <f>IF(IF(BY27&lt;0,1-(BZ27-BY27)/BY27,IF(BY27=0,"",BZ27/BY27))&lt;0,0,IF(BY27&lt;0,1-(BZ27-BY27)/BY27,IF(BY27=0,"",BZ27/BY27)))</f>
        <v/>
      </c>
      <c r="CB27" s="15">
        <v>0</v>
      </c>
      <c r="CC27" s="15">
        <v>0</v>
      </c>
      <c r="CD27" s="15">
        <v>0</v>
      </c>
      <c r="CE27" s="16" t="str">
        <f>IF(IF(CC27&lt;0,1-(CD27-CC27)/CC27,IF(CC27=0,"",CD27/CC27))&lt;0,0,IF(CC27&lt;0,1-(CD27-CC27)/CC27,IF(CC27=0,"",CD27/CC27)))</f>
        <v/>
      </c>
      <c r="CF27" s="13">
        <v>0</v>
      </c>
      <c r="CG27" s="13">
        <v>0</v>
      </c>
      <c r="CH27" s="13">
        <v>0</v>
      </c>
      <c r="CI27" s="14" t="str">
        <f>IF(IF(CG27&lt;0,1-(CH27-CG27)/CG27,IF(CG27=0,"",CH27/CG27))&lt;0,0,IF(CG27&lt;0,1-(CH27-CG27)/CG27,IF(CG27=0,"",CH27/CG27)))</f>
        <v/>
      </c>
      <c r="CJ27" s="15">
        <v>0</v>
      </c>
      <c r="CK27" s="15">
        <v>0</v>
      </c>
      <c r="CL27" s="15">
        <v>0</v>
      </c>
      <c r="CM27" s="17" t="str">
        <f>IF(IF(CK27&lt;0,1-(CL27-CK27)/CK27,IF(CK27=0,"",CL27/CK27))&lt;0,0,IF(CK27&lt;0,1-(CL27-CK27)/CK27,IF(CK27=0,"",CL27/CK27)))</f>
        <v/>
      </c>
      <c r="CN27" s="13">
        <v>0</v>
      </c>
      <c r="CO27" s="13">
        <v>0</v>
      </c>
      <c r="CP27" s="13">
        <v>0</v>
      </c>
      <c r="CQ27" s="17" t="str">
        <f>IF(IF(CO27&lt;0,1-(CP27-CO27)/CO27,IF(CO27=0,"",CP27/CO27))&lt;0,0,IF(CO27&lt;0,1-(CP27-CO27)/CO27,IF(CO27=0,"",CP27/CO27)))</f>
        <v/>
      </c>
      <c r="CR27" s="15">
        <v>0</v>
      </c>
      <c r="CS27" s="15">
        <v>0</v>
      </c>
      <c r="CT27" s="15">
        <v>0</v>
      </c>
      <c r="CU27" s="17" t="str">
        <f>IF(IF(CS27&lt;0,1-(CT27-CS27)/CS27,IF(CS27=0,"",CT27/CS27))&lt;0,0,IF(CS27&lt;0,1-(CT27-CS27)/CS27,IF(CS27=0,"",CT27/CS27)))</f>
        <v/>
      </c>
      <c r="CV27" s="13">
        <v>0</v>
      </c>
      <c r="CW27" s="13">
        <v>0</v>
      </c>
      <c r="CX27" s="13">
        <v>0</v>
      </c>
      <c r="CY27" s="14" t="str">
        <f>IF(IF(CW27&lt;0,1-(CX27-CW27)/CW27,IF(CW27=0,"",CX27/CW27))&lt;0,0,IF(CW27&lt;0,1-(CX27-CW27)/CW27,IF(CW27=0,"",CX27/CW27)))</f>
        <v/>
      </c>
      <c r="CZ27" s="15">
        <v>0</v>
      </c>
      <c r="DA27" s="15">
        <v>0</v>
      </c>
      <c r="DB27" s="15">
        <v>0</v>
      </c>
      <c r="DC27" s="17" t="str">
        <f>IF(IF(DA27&lt;0,1-(DB27-DA27)/DA27,IF(DA27=0,"",DB27/DA27))&lt;0,0,IF(DA27&lt;0,1-(DB27-DA27)/DA27,IF(DA27=0,"",DB27/DA27)))</f>
        <v/>
      </c>
      <c r="DD27" s="13">
        <v>0</v>
      </c>
      <c r="DE27" s="13">
        <v>0</v>
      </c>
      <c r="DF27" s="13">
        <v>0</v>
      </c>
      <c r="DG27" s="14" t="str">
        <f>IF(IF(DE27&lt;0,1-(DF27-DE27)/DE27,IF(DE27=0,"",DF27/DE27))&lt;0,0,IF(DE27&lt;0,1-(DF27-DE27)/DE27,IF(DE27=0,"",DF27/DE27)))</f>
        <v/>
      </c>
      <c r="DH27" s="15">
        <v>0</v>
      </c>
      <c r="DI27" s="15">
        <v>0</v>
      </c>
      <c r="DJ27" s="15">
        <v>0</v>
      </c>
      <c r="DK27" s="17" t="str">
        <f>IF(IF(DI27&lt;0,1-(DJ27-DI27)/DI27,IF(DI27=0,"",DJ27/DI27))&lt;0,0,IF(DI27&lt;0,1-(DJ27-DI27)/DI27,IF(DI27=0,"",DJ27/DI27)))</f>
        <v/>
      </c>
      <c r="DL27" s="13">
        <v>0</v>
      </c>
      <c r="DM27" s="13">
        <v>0</v>
      </c>
      <c r="DN27" s="13">
        <v>0</v>
      </c>
      <c r="DO27" s="17" t="str">
        <f>IF(IF(DM27&lt;0,1-(DN27-DM27)/DM27,IF(DM27=0,"",DN27/DM27))&lt;0,0,IF(DM27&lt;0,1-(DN27-DM27)/DM27,IF(DM27=0,"",DN27/DM27)))</f>
        <v/>
      </c>
      <c r="DP27" s="18"/>
      <c r="DQ27" s="19"/>
      <c r="DR27" s="18"/>
      <c r="DS27" s="19" t="str">
        <f>AX27</f>
        <v/>
      </c>
      <c r="DT27" s="64"/>
      <c r="DU27" s="64"/>
      <c r="DV27" s="64"/>
      <c r="DW27" s="64"/>
      <c r="DX27" s="64"/>
      <c r="DY27" s="65"/>
      <c r="DZ27" s="64"/>
      <c r="EA27" s="64"/>
    </row>
    <row r="28" spans="1:131" x14ac:dyDescent="0.35">
      <c r="A28" s="4">
        <v>2022</v>
      </c>
      <c r="B28" s="20" t="s">
        <v>131</v>
      </c>
      <c r="C28" s="20" t="s">
        <v>159</v>
      </c>
      <c r="D28" s="20"/>
      <c r="E28" s="20" t="s">
        <v>130</v>
      </c>
      <c r="F28" s="20" t="s">
        <v>126</v>
      </c>
      <c r="G28" s="20"/>
      <c r="H28" s="20">
        <v>10208431</v>
      </c>
      <c r="I28" s="64" t="s">
        <v>824</v>
      </c>
      <c r="J28" s="64"/>
      <c r="K28" s="64" t="s">
        <v>547</v>
      </c>
      <c r="L28" s="20" t="s">
        <v>430</v>
      </c>
      <c r="M28" s="20" t="s">
        <v>429</v>
      </c>
      <c r="N28" s="64" t="s">
        <v>548</v>
      </c>
      <c r="O28" s="20" t="s">
        <v>427</v>
      </c>
      <c r="P28" s="20" t="s">
        <v>426</v>
      </c>
      <c r="Q28" s="20" t="s">
        <v>491</v>
      </c>
      <c r="R28" s="20" t="s">
        <v>146</v>
      </c>
      <c r="S28" s="20" t="s">
        <v>547</v>
      </c>
      <c r="T28" s="20" t="s">
        <v>150</v>
      </c>
      <c r="U28" s="65">
        <v>43872</v>
      </c>
      <c r="V28" s="64"/>
      <c r="W28" s="72">
        <v>60963.904755290554</v>
      </c>
      <c r="X28" s="72">
        <v>0</v>
      </c>
      <c r="Y28" s="64" t="s">
        <v>443</v>
      </c>
      <c r="Z28" s="20" t="s">
        <v>146</v>
      </c>
      <c r="AA28" s="64" t="s">
        <v>146</v>
      </c>
      <c r="AB28" s="64"/>
      <c r="AC28" s="64"/>
      <c r="AD28" s="63"/>
      <c r="AE28" s="20">
        <v>2020</v>
      </c>
      <c r="AF28" s="20"/>
      <c r="AG28" s="64" t="s">
        <v>823</v>
      </c>
      <c r="AH28" s="71"/>
      <c r="AI28" s="20" t="s">
        <v>141</v>
      </c>
      <c r="AJ28" s="64" t="s">
        <v>545</v>
      </c>
      <c r="AK28" s="63"/>
      <c r="AL28" s="5">
        <v>0</v>
      </c>
      <c r="AM28" s="70" t="s">
        <v>144</v>
      </c>
      <c r="AN28" s="6">
        <f>IF(AM28="YES",0,AL28*BA28)</f>
        <v>0</v>
      </c>
      <c r="AO28" s="6">
        <f>IF(AM28="YES",0,BA28)</f>
        <v>0</v>
      </c>
      <c r="AP28" s="7">
        <v>0</v>
      </c>
      <c r="AQ28" s="69" t="s">
        <v>144</v>
      </c>
      <c r="AR28" s="8">
        <f>IF(AQ28="YES",0,AP28*BA28)</f>
        <v>0</v>
      </c>
      <c r="AS28" s="8">
        <f>IF(AQ28="YES",0,BA28)</f>
        <v>0</v>
      </c>
      <c r="AT28" s="9">
        <v>0</v>
      </c>
      <c r="AU28" s="9">
        <v>0</v>
      </c>
      <c r="AV28" s="9">
        <v>0</v>
      </c>
      <c r="AW28" s="10" t="str">
        <f>IF(IF(AU28&lt;0,1-(AV28-AU28)/AU28,IF(AU28=0,"",AV28/AU28))&lt;0,0,IF(AU28&lt;0,1-(AV28-AU28)/AU28,IF(AU28=0,"",AV28/AU28)))</f>
        <v/>
      </c>
      <c r="AX28" s="10" t="str">
        <f>IF(AW28&lt;90%,"YES","")</f>
        <v/>
      </c>
      <c r="AY28" s="68">
        <f>+AV28-AT28</f>
        <v>0</v>
      </c>
      <c r="AZ28" s="10">
        <v>0.98253622562254073</v>
      </c>
      <c r="BA28" s="11">
        <v>0</v>
      </c>
      <c r="BB28" s="11">
        <f>W28/1000</f>
        <v>60.963904755290557</v>
      </c>
      <c r="BC28" s="12" t="str">
        <f>IF(AND(BA28=0,BB28=0),"no capex",IF(AND(BA28=0,BB28&lt;&gt;0),"check!",IF(BB28/BA28&lt;0.8,BB28/BA28,IF(BB28/BA28&lt;=1.05,1,IF(BB28/BA28&gt;1.05,MAX(1-(BB28/BA28-1)*2,0),"check!")))))</f>
        <v>check!</v>
      </c>
      <c r="BD28" s="11">
        <v>0</v>
      </c>
      <c r="BE28" s="11">
        <v>0</v>
      </c>
      <c r="BF28" s="12" t="str">
        <f>IF(AND(BD28=0,BE28=0),"no capex",IF(AND(BD28=0,BE28&lt;&gt;0),"check!",IF(BE28/BD28&lt;0.8,BE28/BD28,IF(BE28/BD28&lt;=1.05,1,IF(BE28/BD28&gt;1.05,MAX(1-(BE28/BD28-1)*2,0),"check!")))))</f>
        <v>no capex</v>
      </c>
      <c r="BG28" s="67"/>
      <c r="BH28" s="73">
        <v>0</v>
      </c>
      <c r="BI28" s="73">
        <v>0</v>
      </c>
      <c r="BJ28" s="13">
        <v>0</v>
      </c>
      <c r="BK28" s="14" t="str">
        <f>IF(BI28=0,"",BJ28/BI28)</f>
        <v/>
      </c>
      <c r="BL28" s="15">
        <v>0</v>
      </c>
      <c r="BM28" s="15">
        <v>0</v>
      </c>
      <c r="BN28" s="15">
        <v>0</v>
      </c>
      <c r="BO28" s="16" t="str">
        <f>IF(BM28=0,"",BN28/BM28)</f>
        <v/>
      </c>
      <c r="BP28" s="13">
        <v>0</v>
      </c>
      <c r="BQ28" s="13">
        <v>0</v>
      </c>
      <c r="BR28" s="13">
        <v>0</v>
      </c>
      <c r="BS28" s="14" t="str">
        <f>IF(IF(BQ28&lt;0,1-(BR28-BQ28)/BQ28,IF(BQ28=0,"",BR28/BQ28))&lt;0,0,IF(BQ28&lt;0,1-(BR28-BQ28)/BQ28,IF(BQ28=0,"",BR28/BQ28)))</f>
        <v/>
      </c>
      <c r="BT28" s="15">
        <v>0</v>
      </c>
      <c r="BU28" s="15">
        <v>0</v>
      </c>
      <c r="BV28" s="15">
        <v>0</v>
      </c>
      <c r="BW28" s="16" t="str">
        <f>IF(IF(BU28&lt;0,1-(BV28-BU28)/BU28,IF(BU28=0,"",BV28/BU28))&lt;0,0,IF(BU28&lt;0,1-(BV28-BU28)/BU28,IF(BU28=0,"",BV28/BU28)))</f>
        <v/>
      </c>
      <c r="BX28" s="13">
        <v>0</v>
      </c>
      <c r="BY28" s="13">
        <v>0</v>
      </c>
      <c r="BZ28" s="13">
        <v>0</v>
      </c>
      <c r="CA28" s="14" t="str">
        <f>IF(IF(BY28&lt;0,1-(BZ28-BY28)/BY28,IF(BY28=0,"",BZ28/BY28))&lt;0,0,IF(BY28&lt;0,1-(BZ28-BY28)/BY28,IF(BY28=0,"",BZ28/BY28)))</f>
        <v/>
      </c>
      <c r="CB28" s="15">
        <v>0</v>
      </c>
      <c r="CC28" s="15">
        <v>0</v>
      </c>
      <c r="CD28" s="15">
        <v>0</v>
      </c>
      <c r="CE28" s="16" t="str">
        <f>IF(IF(CC28&lt;0,1-(CD28-CC28)/CC28,IF(CC28=0,"",CD28/CC28))&lt;0,0,IF(CC28&lt;0,1-(CD28-CC28)/CC28,IF(CC28=0,"",CD28/CC28)))</f>
        <v/>
      </c>
      <c r="CF28" s="13">
        <v>0</v>
      </c>
      <c r="CG28" s="13">
        <v>0</v>
      </c>
      <c r="CH28" s="13">
        <v>0</v>
      </c>
      <c r="CI28" s="14" t="str">
        <f>IF(IF(CG28&lt;0,1-(CH28-CG28)/CG28,IF(CG28=0,"",CH28/CG28))&lt;0,0,IF(CG28&lt;0,1-(CH28-CG28)/CG28,IF(CG28=0,"",CH28/CG28)))</f>
        <v/>
      </c>
      <c r="CJ28" s="15">
        <v>0</v>
      </c>
      <c r="CK28" s="15">
        <v>0</v>
      </c>
      <c r="CL28" s="15">
        <v>0</v>
      </c>
      <c r="CM28" s="17" t="str">
        <f>IF(IF(CK28&lt;0,1-(CL28-CK28)/CK28,IF(CK28=0,"",CL28/CK28))&lt;0,0,IF(CK28&lt;0,1-(CL28-CK28)/CK28,IF(CK28=0,"",CL28/CK28)))</f>
        <v/>
      </c>
      <c r="CN28" s="13">
        <v>0</v>
      </c>
      <c r="CO28" s="13">
        <v>0</v>
      </c>
      <c r="CP28" s="13">
        <v>0</v>
      </c>
      <c r="CQ28" s="17" t="str">
        <f>IF(IF(CO28&lt;0,1-(CP28-CO28)/CO28,IF(CO28=0,"",CP28/CO28))&lt;0,0,IF(CO28&lt;0,1-(CP28-CO28)/CO28,IF(CO28=0,"",CP28/CO28)))</f>
        <v/>
      </c>
      <c r="CR28" s="15">
        <v>0</v>
      </c>
      <c r="CS28" s="15">
        <v>0</v>
      </c>
      <c r="CT28" s="15">
        <v>0</v>
      </c>
      <c r="CU28" s="17" t="str">
        <f>IF(IF(CS28&lt;0,1-(CT28-CS28)/CS28,IF(CS28=0,"",CT28/CS28))&lt;0,0,IF(CS28&lt;0,1-(CT28-CS28)/CS28,IF(CS28=0,"",CT28/CS28)))</f>
        <v/>
      </c>
      <c r="CV28" s="13">
        <v>0</v>
      </c>
      <c r="CW28" s="13">
        <v>0</v>
      </c>
      <c r="CX28" s="13">
        <v>0</v>
      </c>
      <c r="CY28" s="14" t="str">
        <f>IF(IF(CW28&lt;0,1-(CX28-CW28)/CW28,IF(CW28=0,"",CX28/CW28))&lt;0,0,IF(CW28&lt;0,1-(CX28-CW28)/CW28,IF(CW28=0,"",CX28/CW28)))</f>
        <v/>
      </c>
      <c r="CZ28" s="15">
        <v>0</v>
      </c>
      <c r="DA28" s="15">
        <v>0</v>
      </c>
      <c r="DB28" s="15">
        <v>0</v>
      </c>
      <c r="DC28" s="17" t="str">
        <f>IF(IF(DA28&lt;0,1-(DB28-DA28)/DA28,IF(DA28=0,"",DB28/DA28))&lt;0,0,IF(DA28&lt;0,1-(DB28-DA28)/DA28,IF(DA28=0,"",DB28/DA28)))</f>
        <v/>
      </c>
      <c r="DD28" s="13">
        <v>0</v>
      </c>
      <c r="DE28" s="13">
        <v>0</v>
      </c>
      <c r="DF28" s="13">
        <v>0</v>
      </c>
      <c r="DG28" s="14" t="str">
        <f>IF(IF(DE28&lt;0,1-(DF28-DE28)/DE28,IF(DE28=0,"",DF28/DE28))&lt;0,0,IF(DE28&lt;0,1-(DF28-DE28)/DE28,IF(DE28=0,"",DF28/DE28)))</f>
        <v/>
      </c>
      <c r="DH28" s="15">
        <v>0</v>
      </c>
      <c r="DI28" s="15">
        <v>0</v>
      </c>
      <c r="DJ28" s="15">
        <v>0</v>
      </c>
      <c r="DK28" s="17" t="str">
        <f>IF(IF(DI28&lt;0,1-(DJ28-DI28)/DI28,IF(DI28=0,"",DJ28/DI28))&lt;0,0,IF(DI28&lt;0,1-(DJ28-DI28)/DI28,IF(DI28=0,"",DJ28/DI28)))</f>
        <v/>
      </c>
      <c r="DL28" s="13">
        <v>0</v>
      </c>
      <c r="DM28" s="13">
        <v>0</v>
      </c>
      <c r="DN28" s="13">
        <v>0</v>
      </c>
      <c r="DO28" s="17" t="str">
        <f>IF(IF(DM28&lt;0,1-(DN28-DM28)/DM28,IF(DM28=0,"",DN28/DM28))&lt;0,0,IF(DM28&lt;0,1-(DN28-DM28)/DM28,IF(DM28=0,"",DN28/DM28)))</f>
        <v/>
      </c>
      <c r="DP28" s="18"/>
      <c r="DQ28" s="19"/>
      <c r="DR28" s="18"/>
      <c r="DS28" s="19" t="str">
        <f>AX28</f>
        <v/>
      </c>
      <c r="DT28" s="64"/>
      <c r="DU28" s="64"/>
      <c r="DV28" s="64"/>
      <c r="DW28" s="64"/>
      <c r="DX28" s="64"/>
      <c r="DY28" s="65"/>
      <c r="DZ28" s="64"/>
      <c r="EA28" s="64"/>
    </row>
    <row r="29" spans="1:131" x14ac:dyDescent="0.35">
      <c r="A29" s="4">
        <v>2022</v>
      </c>
      <c r="B29" s="20" t="s">
        <v>132</v>
      </c>
      <c r="C29" s="20" t="s">
        <v>159</v>
      </c>
      <c r="D29" s="20"/>
      <c r="E29" s="20" t="s">
        <v>130</v>
      </c>
      <c r="F29" s="20" t="s">
        <v>126</v>
      </c>
      <c r="G29" s="20"/>
      <c r="H29" s="20">
        <v>10208434</v>
      </c>
      <c r="I29" s="64" t="s">
        <v>822</v>
      </c>
      <c r="J29" s="64"/>
      <c r="K29" s="64" t="s">
        <v>591</v>
      </c>
      <c r="L29" s="20" t="s">
        <v>430</v>
      </c>
      <c r="M29" s="20" t="s">
        <v>429</v>
      </c>
      <c r="N29" s="64" t="s">
        <v>428</v>
      </c>
      <c r="O29" s="20" t="s">
        <v>427</v>
      </c>
      <c r="P29" s="20" t="s">
        <v>426</v>
      </c>
      <c r="Q29" s="20" t="s">
        <v>425</v>
      </c>
      <c r="R29" s="20" t="s">
        <v>146</v>
      </c>
      <c r="S29" s="20" t="s">
        <v>591</v>
      </c>
      <c r="T29" s="20" t="s">
        <v>150</v>
      </c>
      <c r="U29" s="65">
        <v>44152</v>
      </c>
      <c r="V29" s="64"/>
      <c r="W29" s="72">
        <v>303209.39889999997</v>
      </c>
      <c r="X29" s="72">
        <v>0</v>
      </c>
      <c r="Y29" s="64" t="s">
        <v>443</v>
      </c>
      <c r="Z29" s="20" t="s">
        <v>141</v>
      </c>
      <c r="AA29" s="64"/>
      <c r="AB29" s="64"/>
      <c r="AC29" s="64"/>
      <c r="AD29" s="63"/>
      <c r="AE29" s="20">
        <v>2020</v>
      </c>
      <c r="AF29" s="20"/>
      <c r="AG29" s="64" t="s">
        <v>821</v>
      </c>
      <c r="AH29" s="71"/>
      <c r="AI29" s="20" t="s">
        <v>141</v>
      </c>
      <c r="AJ29" s="64" t="s">
        <v>441</v>
      </c>
      <c r="AK29" s="63"/>
      <c r="AL29" s="5">
        <v>0</v>
      </c>
      <c r="AM29" s="70" t="s">
        <v>144</v>
      </c>
      <c r="AN29" s="6">
        <f>IF(AM29="YES",0,AL29*BA29)</f>
        <v>0</v>
      </c>
      <c r="AO29" s="6">
        <f>IF(AM29="YES",0,BA29)</f>
        <v>0</v>
      </c>
      <c r="AP29" s="7">
        <v>0</v>
      </c>
      <c r="AQ29" s="69" t="s">
        <v>144</v>
      </c>
      <c r="AR29" s="8">
        <f>IF(AQ29="YES",0,AP29*BA29)</f>
        <v>0</v>
      </c>
      <c r="AS29" s="8">
        <f>IF(AQ29="YES",0,BA29)</f>
        <v>0</v>
      </c>
      <c r="AT29" s="9">
        <v>0</v>
      </c>
      <c r="AU29" s="9">
        <v>0</v>
      </c>
      <c r="AV29" s="9">
        <v>0</v>
      </c>
      <c r="AW29" s="10" t="str">
        <f>IF(IF(AU29&lt;0,1-(AV29-AU29)/AU29,IF(AU29=0,"",AV29/AU29))&lt;0,0,IF(AU29&lt;0,1-(AV29-AU29)/AU29,IF(AU29=0,"",AV29/AU29)))</f>
        <v/>
      </c>
      <c r="AX29" s="10" t="str">
        <f>IF(AW29&lt;90%,"YES","")</f>
        <v/>
      </c>
      <c r="AY29" s="68">
        <f>+AV29-AT29</f>
        <v>0</v>
      </c>
      <c r="AZ29" s="10"/>
      <c r="BA29" s="11">
        <v>0</v>
      </c>
      <c r="BB29" s="11">
        <f>W29/1000</f>
        <v>303.2093989</v>
      </c>
      <c r="BC29" s="12" t="str">
        <f>IF(AND(BA29=0,BB29=0),"no capex",IF(AND(BA29=0,BB29&lt;&gt;0),"check!",IF(BB29/BA29&lt;0.8,BB29/BA29,IF(BB29/BA29&lt;=1.05,1,IF(BB29/BA29&gt;1.05,MAX(1-(BB29/BA29-1)*2,0),"check!")))))</f>
        <v>check!</v>
      </c>
      <c r="BD29" s="11">
        <v>0</v>
      </c>
      <c r="BE29" s="11">
        <v>0</v>
      </c>
      <c r="BF29" s="12" t="str">
        <f>IF(AND(BD29=0,BE29=0),"no capex",IF(AND(BD29=0,BE29&lt;&gt;0),"check!",IF(BE29/BD29&lt;0.8,BE29/BD29,IF(BE29/BD29&lt;=1.05,1,IF(BE29/BD29&gt;1.05,MAX(1-(BE29/BD29-1)*2,0),"check!")))))</f>
        <v>no capex</v>
      </c>
      <c r="BG29" s="67"/>
      <c r="BH29" s="13">
        <v>0</v>
      </c>
      <c r="BI29" s="13">
        <v>0</v>
      </c>
      <c r="BJ29" s="13">
        <v>0</v>
      </c>
      <c r="BK29" s="14" t="str">
        <f>IF(BI29=0,"",BJ29/BI29)</f>
        <v/>
      </c>
      <c r="BL29" s="15">
        <v>0</v>
      </c>
      <c r="BM29" s="15">
        <v>0</v>
      </c>
      <c r="BN29" s="15">
        <v>0</v>
      </c>
      <c r="BO29" s="16" t="str">
        <f>IF(BM29=0,"",BN29/BM29)</f>
        <v/>
      </c>
      <c r="BP29" s="13">
        <v>0</v>
      </c>
      <c r="BQ29" s="13">
        <v>0</v>
      </c>
      <c r="BR29" s="13">
        <v>0</v>
      </c>
      <c r="BS29" s="14" t="str">
        <f>IF(IF(BQ29&lt;0,1-(BR29-BQ29)/BQ29,IF(BQ29=0,"",BR29/BQ29))&lt;0,0,IF(BQ29&lt;0,1-(BR29-BQ29)/BQ29,IF(BQ29=0,"",BR29/BQ29)))</f>
        <v/>
      </c>
      <c r="BT29" s="15">
        <v>0</v>
      </c>
      <c r="BU29" s="15">
        <v>0</v>
      </c>
      <c r="BV29" s="15">
        <v>0</v>
      </c>
      <c r="BW29" s="16" t="str">
        <f>IF(IF(BU29&lt;0,1-(BV29-BU29)/BU29,IF(BU29=0,"",BV29/BU29))&lt;0,0,IF(BU29&lt;0,1-(BV29-BU29)/BU29,IF(BU29=0,"",BV29/BU29)))</f>
        <v/>
      </c>
      <c r="BX29" s="13">
        <v>0</v>
      </c>
      <c r="BY29" s="13">
        <v>0</v>
      </c>
      <c r="BZ29" s="13">
        <v>0</v>
      </c>
      <c r="CA29" s="14" t="str">
        <f>IF(IF(BY29&lt;0,1-(BZ29-BY29)/BY29,IF(BY29=0,"",BZ29/BY29))&lt;0,0,IF(BY29&lt;0,1-(BZ29-BY29)/BY29,IF(BY29=0,"",BZ29/BY29)))</f>
        <v/>
      </c>
      <c r="CB29" s="15">
        <v>0</v>
      </c>
      <c r="CC29" s="15">
        <v>0</v>
      </c>
      <c r="CD29" s="15">
        <v>0</v>
      </c>
      <c r="CE29" s="16" t="str">
        <f>IF(IF(CC29&lt;0,1-(CD29-CC29)/CC29,IF(CC29=0,"",CD29/CC29))&lt;0,0,IF(CC29&lt;0,1-(CD29-CC29)/CC29,IF(CC29=0,"",CD29/CC29)))</f>
        <v/>
      </c>
      <c r="CF29" s="13">
        <v>0</v>
      </c>
      <c r="CG29" s="13">
        <v>0</v>
      </c>
      <c r="CH29" s="13">
        <v>0</v>
      </c>
      <c r="CI29" s="14" t="str">
        <f>IF(IF(CG29&lt;0,1-(CH29-CG29)/CG29,IF(CG29=0,"",CH29/CG29))&lt;0,0,IF(CG29&lt;0,1-(CH29-CG29)/CG29,IF(CG29=0,"",CH29/CG29)))</f>
        <v/>
      </c>
      <c r="CJ29" s="15">
        <v>0</v>
      </c>
      <c r="CK29" s="15">
        <v>0</v>
      </c>
      <c r="CL29" s="15">
        <v>0</v>
      </c>
      <c r="CM29" s="17" t="str">
        <f>IF(IF(CK29&lt;0,1-(CL29-CK29)/CK29,IF(CK29=0,"",CL29/CK29))&lt;0,0,IF(CK29&lt;0,1-(CL29-CK29)/CK29,IF(CK29=0,"",CL29/CK29)))</f>
        <v/>
      </c>
      <c r="CN29" s="13">
        <v>0</v>
      </c>
      <c r="CO29" s="13">
        <v>0</v>
      </c>
      <c r="CP29" s="13">
        <v>0</v>
      </c>
      <c r="CQ29" s="17" t="str">
        <f>IF(IF(CO29&lt;0,1-(CP29-CO29)/CO29,IF(CO29=0,"",CP29/CO29))&lt;0,0,IF(CO29&lt;0,1-(CP29-CO29)/CO29,IF(CO29=0,"",CP29/CO29)))</f>
        <v/>
      </c>
      <c r="CR29" s="15">
        <v>0</v>
      </c>
      <c r="CS29" s="15">
        <v>0</v>
      </c>
      <c r="CT29" s="15">
        <v>0</v>
      </c>
      <c r="CU29" s="17" t="str">
        <f>IF(IF(CS29&lt;0,1-(CT29-CS29)/CS29,IF(CS29=0,"",CT29/CS29))&lt;0,0,IF(CS29&lt;0,1-(CT29-CS29)/CS29,IF(CS29=0,"",CT29/CS29)))</f>
        <v/>
      </c>
      <c r="CV29" s="13">
        <v>0</v>
      </c>
      <c r="CW29" s="13">
        <v>0</v>
      </c>
      <c r="CX29" s="13">
        <v>0</v>
      </c>
      <c r="CY29" s="14" t="str">
        <f>IF(IF(CW29&lt;0,1-(CX29-CW29)/CW29,IF(CW29=0,"",CX29/CW29))&lt;0,0,IF(CW29&lt;0,1-(CX29-CW29)/CW29,IF(CW29=0,"",CX29/CW29)))</f>
        <v/>
      </c>
      <c r="CZ29" s="15">
        <v>0</v>
      </c>
      <c r="DA29" s="15">
        <v>0</v>
      </c>
      <c r="DB29" s="15">
        <v>0</v>
      </c>
      <c r="DC29" s="17" t="str">
        <f>IF(IF(DA29&lt;0,1-(DB29-DA29)/DA29,IF(DA29=0,"",DB29/DA29))&lt;0,0,IF(DA29&lt;0,1-(DB29-DA29)/DA29,IF(DA29=0,"",DB29/DA29)))</f>
        <v/>
      </c>
      <c r="DD29" s="13">
        <v>0</v>
      </c>
      <c r="DE29" s="13">
        <v>0</v>
      </c>
      <c r="DF29" s="13">
        <v>0</v>
      </c>
      <c r="DG29" s="14" t="str">
        <f>IF(IF(DE29&lt;0,1-(DF29-DE29)/DE29,IF(DE29=0,"",DF29/DE29))&lt;0,0,IF(DE29&lt;0,1-(DF29-DE29)/DE29,IF(DE29=0,"",DF29/DE29)))</f>
        <v/>
      </c>
      <c r="DH29" s="15">
        <v>0</v>
      </c>
      <c r="DI29" s="15">
        <v>0</v>
      </c>
      <c r="DJ29" s="15">
        <v>0</v>
      </c>
      <c r="DK29" s="17" t="str">
        <f>IF(IF(DI29&lt;0,1-(DJ29-DI29)/DI29,IF(DI29=0,"",DJ29/DI29))&lt;0,0,IF(DI29&lt;0,1-(DJ29-DI29)/DI29,IF(DI29=0,"",DJ29/DI29)))</f>
        <v/>
      </c>
      <c r="DL29" s="13">
        <v>0</v>
      </c>
      <c r="DM29" s="13">
        <v>0</v>
      </c>
      <c r="DN29" s="13">
        <v>0</v>
      </c>
      <c r="DO29" s="17" t="str">
        <f>IF(IF(DM29&lt;0,1-(DN29-DM29)/DM29,IF(DM29=0,"",DN29/DM29))&lt;0,0,IF(DM29&lt;0,1-(DN29-DM29)/DM29,IF(DM29=0,"",DN29/DM29)))</f>
        <v/>
      </c>
      <c r="DP29" s="18"/>
      <c r="DQ29" s="19" t="e">
        <f>IF(AND(BB29/BA29&gt;1.05, ((BB29-BA29)/VLOOKUP(E29,#REF!,2,0))&gt;10),"YES","")</f>
        <v>#DIV/0!</v>
      </c>
      <c r="DR29" s="18"/>
      <c r="DS29" s="19" t="str">
        <f>AX29</f>
        <v/>
      </c>
      <c r="DT29" s="64"/>
      <c r="DU29" s="64"/>
      <c r="DV29" s="64"/>
      <c r="DW29" s="64"/>
      <c r="DX29" s="64"/>
      <c r="DY29" s="65"/>
      <c r="DZ29" s="64"/>
      <c r="EA29" s="64"/>
    </row>
    <row r="30" spans="1:131" x14ac:dyDescent="0.35">
      <c r="A30" s="4">
        <v>2022</v>
      </c>
      <c r="B30" s="20" t="s">
        <v>131</v>
      </c>
      <c r="C30" s="20" t="s">
        <v>159</v>
      </c>
      <c r="D30" s="20"/>
      <c r="E30" s="20" t="s">
        <v>130</v>
      </c>
      <c r="F30" s="20" t="s">
        <v>126</v>
      </c>
      <c r="G30" s="20"/>
      <c r="H30" s="20">
        <v>10208435</v>
      </c>
      <c r="I30" s="64" t="s">
        <v>820</v>
      </c>
      <c r="J30" s="64"/>
      <c r="K30" s="64" t="s">
        <v>452</v>
      </c>
      <c r="L30" s="20" t="s">
        <v>430</v>
      </c>
      <c r="M30" s="20" t="s">
        <v>456</v>
      </c>
      <c r="N30" s="64" t="s">
        <v>455</v>
      </c>
      <c r="O30" s="20" t="s">
        <v>427</v>
      </c>
      <c r="P30" s="20" t="s">
        <v>454</v>
      </c>
      <c r="Q30" s="20"/>
      <c r="R30" s="20" t="s">
        <v>146</v>
      </c>
      <c r="S30" s="20" t="s">
        <v>452</v>
      </c>
      <c r="T30" s="20" t="s">
        <v>150</v>
      </c>
      <c r="U30" s="65">
        <v>43830</v>
      </c>
      <c r="V30" s="64"/>
      <c r="W30" s="72">
        <v>130401.23000000001</v>
      </c>
      <c r="X30" s="72">
        <v>0</v>
      </c>
      <c r="Y30" s="64" t="s">
        <v>443</v>
      </c>
      <c r="Z30" s="20" t="s">
        <v>146</v>
      </c>
      <c r="AA30" s="64" t="s">
        <v>146</v>
      </c>
      <c r="AB30" s="64"/>
      <c r="AC30" s="64"/>
      <c r="AD30" s="63"/>
      <c r="AE30" s="20">
        <v>2019</v>
      </c>
      <c r="AF30" s="20"/>
      <c r="AG30" s="64" t="s">
        <v>819</v>
      </c>
      <c r="AH30" s="71"/>
      <c r="AI30" s="20" t="s">
        <v>141</v>
      </c>
      <c r="AJ30" s="64" t="s">
        <v>450</v>
      </c>
      <c r="AK30" s="63"/>
      <c r="AL30" s="5">
        <v>0</v>
      </c>
      <c r="AM30" s="70" t="s">
        <v>144</v>
      </c>
      <c r="AN30" s="6">
        <f>IF(AM30="YES",0,AL30*BA30)</f>
        <v>0</v>
      </c>
      <c r="AO30" s="6">
        <f>IF(AM30="YES",0,BA30)</f>
        <v>0</v>
      </c>
      <c r="AP30" s="7">
        <v>0</v>
      </c>
      <c r="AQ30" s="69" t="s">
        <v>144</v>
      </c>
      <c r="AR30" s="8">
        <f>IF(AQ30="YES",0,AP30*BA30)</f>
        <v>0</v>
      </c>
      <c r="AS30" s="8">
        <f>IF(AQ30="YES",0,BA30)</f>
        <v>0</v>
      </c>
      <c r="AT30" s="9">
        <v>0</v>
      </c>
      <c r="AU30" s="9">
        <v>0</v>
      </c>
      <c r="AV30" s="9">
        <v>0</v>
      </c>
      <c r="AW30" s="10" t="str">
        <f>IF(IF(AU30&lt;0,1-(AV30-AU30)/AU30,IF(AU30=0,"",AV30/AU30))&lt;0,0,IF(AU30&lt;0,1-(AV30-AU30)/AU30,IF(AU30=0,"",AV30/AU30)))</f>
        <v/>
      </c>
      <c r="AX30" s="10" t="str">
        <f>IF(AW30&lt;90%,"YES","")</f>
        <v/>
      </c>
      <c r="AY30" s="68">
        <f>+AV30-AT30</f>
        <v>0</v>
      </c>
      <c r="AZ30" s="10">
        <v>0.82382671066350421</v>
      </c>
      <c r="BA30" s="11">
        <v>0</v>
      </c>
      <c r="BB30" s="11">
        <f>W30/1000</f>
        <v>130.40123</v>
      </c>
      <c r="BC30" s="12" t="str">
        <f>IF(AND(BA30=0,BB30=0),"no capex",IF(AND(BA30=0,BB30&lt;&gt;0),"check!",IF(BB30/BA30&lt;0.8,BB30/BA30,IF(BB30/BA30&lt;=1.05,1,IF(BB30/BA30&gt;1.05,MAX(1-(BB30/BA30-1)*2,0),"check!")))))</f>
        <v>check!</v>
      </c>
      <c r="BD30" s="11">
        <v>0</v>
      </c>
      <c r="BE30" s="11">
        <v>0</v>
      </c>
      <c r="BF30" s="12" t="str">
        <f>IF(AND(BD30=0,BE30=0),"no capex",IF(AND(BD30=0,BE30&lt;&gt;0),"check!",IF(BE30/BD30&lt;0.8,BE30/BD30,IF(BE30/BD30&lt;=1.05,1,IF(BE30/BD30&gt;1.05,MAX(1-(BE30/BD30-1)*2,0),"check!")))))</f>
        <v>no capex</v>
      </c>
      <c r="BG30" s="67"/>
      <c r="BH30" s="13">
        <v>0</v>
      </c>
      <c r="BI30" s="13">
        <v>0</v>
      </c>
      <c r="BJ30" s="13">
        <v>0</v>
      </c>
      <c r="BK30" s="14" t="str">
        <f>IF(BI30=0,"",BJ30/BI30)</f>
        <v/>
      </c>
      <c r="BL30" s="15">
        <v>0</v>
      </c>
      <c r="BM30" s="15">
        <v>0</v>
      </c>
      <c r="BN30" s="15">
        <v>0</v>
      </c>
      <c r="BO30" s="16" t="str">
        <f>IF(BM30=0,"",BN30/BM30)</f>
        <v/>
      </c>
      <c r="BP30" s="13">
        <v>0</v>
      </c>
      <c r="BQ30" s="13">
        <v>0</v>
      </c>
      <c r="BR30" s="13">
        <v>0</v>
      </c>
      <c r="BS30" s="14" t="str">
        <f>IF(IF(BQ30&lt;0,1-(BR30-BQ30)/BQ30,IF(BQ30=0,"",BR30/BQ30))&lt;0,0,IF(BQ30&lt;0,1-(BR30-BQ30)/BQ30,IF(BQ30=0,"",BR30/BQ30)))</f>
        <v/>
      </c>
      <c r="BT30" s="15">
        <v>0</v>
      </c>
      <c r="BU30" s="15">
        <v>0</v>
      </c>
      <c r="BV30" s="15">
        <v>0</v>
      </c>
      <c r="BW30" s="16" t="str">
        <f>IF(IF(BU30&lt;0,1-(BV30-BU30)/BU30,IF(BU30=0,"",BV30/BU30))&lt;0,0,IF(BU30&lt;0,1-(BV30-BU30)/BU30,IF(BU30=0,"",BV30/BU30)))</f>
        <v/>
      </c>
      <c r="BX30" s="13">
        <v>0</v>
      </c>
      <c r="BY30" s="13">
        <v>0</v>
      </c>
      <c r="BZ30" s="13">
        <v>0</v>
      </c>
      <c r="CA30" s="14" t="str">
        <f>IF(IF(BY30&lt;0,1-(BZ30-BY30)/BY30,IF(BY30=0,"",BZ30/BY30))&lt;0,0,IF(BY30&lt;0,1-(BZ30-BY30)/BY30,IF(BY30=0,"",BZ30/BY30)))</f>
        <v/>
      </c>
      <c r="CB30" s="15">
        <v>0</v>
      </c>
      <c r="CC30" s="15">
        <v>0</v>
      </c>
      <c r="CD30" s="15">
        <v>0</v>
      </c>
      <c r="CE30" s="16" t="str">
        <f>IF(IF(CC30&lt;0,1-(CD30-CC30)/CC30,IF(CC30=0,"",CD30/CC30))&lt;0,0,IF(CC30&lt;0,1-(CD30-CC30)/CC30,IF(CC30=0,"",CD30/CC30)))</f>
        <v/>
      </c>
      <c r="CF30" s="13">
        <v>0</v>
      </c>
      <c r="CG30" s="13">
        <v>0</v>
      </c>
      <c r="CH30" s="13">
        <v>0</v>
      </c>
      <c r="CI30" s="14" t="str">
        <f>IF(IF(CG30&lt;0,1-(CH30-CG30)/CG30,IF(CG30=0,"",CH30/CG30))&lt;0,0,IF(CG30&lt;0,1-(CH30-CG30)/CG30,IF(CG30=0,"",CH30/CG30)))</f>
        <v/>
      </c>
      <c r="CJ30" s="15">
        <v>0</v>
      </c>
      <c r="CK30" s="15">
        <v>0</v>
      </c>
      <c r="CL30" s="15">
        <v>0</v>
      </c>
      <c r="CM30" s="17" t="str">
        <f>IF(IF(CK30&lt;0,1-(CL30-CK30)/CK30,IF(CK30=0,"",CL30/CK30))&lt;0,0,IF(CK30&lt;0,1-(CL30-CK30)/CK30,IF(CK30=0,"",CL30/CK30)))</f>
        <v/>
      </c>
      <c r="CN30" s="13">
        <v>0</v>
      </c>
      <c r="CO30" s="13">
        <v>0</v>
      </c>
      <c r="CP30" s="13">
        <v>0</v>
      </c>
      <c r="CQ30" s="17" t="str">
        <f>IF(IF(CO30&lt;0,1-(CP30-CO30)/CO30,IF(CO30=0,"",CP30/CO30))&lt;0,0,IF(CO30&lt;0,1-(CP30-CO30)/CO30,IF(CO30=0,"",CP30/CO30)))</f>
        <v/>
      </c>
      <c r="CR30" s="15">
        <v>0</v>
      </c>
      <c r="CS30" s="15">
        <v>0</v>
      </c>
      <c r="CT30" s="15">
        <v>0</v>
      </c>
      <c r="CU30" s="17" t="str">
        <f>IF(IF(CS30&lt;0,1-(CT30-CS30)/CS30,IF(CS30=0,"",CT30/CS30))&lt;0,0,IF(CS30&lt;0,1-(CT30-CS30)/CS30,IF(CS30=0,"",CT30/CS30)))</f>
        <v/>
      </c>
      <c r="CV30" s="13">
        <v>0</v>
      </c>
      <c r="CW30" s="13">
        <v>0</v>
      </c>
      <c r="CX30" s="13">
        <v>0</v>
      </c>
      <c r="CY30" s="14" t="str">
        <f>IF(IF(CW30&lt;0,1-(CX30-CW30)/CW30,IF(CW30=0,"",CX30/CW30))&lt;0,0,IF(CW30&lt;0,1-(CX30-CW30)/CW30,IF(CW30=0,"",CX30/CW30)))</f>
        <v/>
      </c>
      <c r="CZ30" s="15">
        <v>0</v>
      </c>
      <c r="DA30" s="15">
        <v>0</v>
      </c>
      <c r="DB30" s="15">
        <v>0</v>
      </c>
      <c r="DC30" s="17" t="str">
        <f>IF(IF(DA30&lt;0,1-(DB30-DA30)/DA30,IF(DA30=0,"",DB30/DA30))&lt;0,0,IF(DA30&lt;0,1-(DB30-DA30)/DA30,IF(DA30=0,"",DB30/DA30)))</f>
        <v/>
      </c>
      <c r="DD30" s="13">
        <v>0</v>
      </c>
      <c r="DE30" s="13">
        <v>0</v>
      </c>
      <c r="DF30" s="13">
        <v>0</v>
      </c>
      <c r="DG30" s="14" t="str">
        <f>IF(IF(DE30&lt;0,1-(DF30-DE30)/DE30,IF(DE30=0,"",DF30/DE30))&lt;0,0,IF(DE30&lt;0,1-(DF30-DE30)/DE30,IF(DE30=0,"",DF30/DE30)))</f>
        <v/>
      </c>
      <c r="DH30" s="15">
        <v>0</v>
      </c>
      <c r="DI30" s="15">
        <v>0</v>
      </c>
      <c r="DJ30" s="15">
        <v>0</v>
      </c>
      <c r="DK30" s="17" t="str">
        <f>IF(IF(DI30&lt;0,1-(DJ30-DI30)/DI30,IF(DI30=0,"",DJ30/DI30))&lt;0,0,IF(DI30&lt;0,1-(DJ30-DI30)/DI30,IF(DI30=0,"",DJ30/DI30)))</f>
        <v/>
      </c>
      <c r="DL30" s="13">
        <v>0</v>
      </c>
      <c r="DM30" s="13">
        <v>0</v>
      </c>
      <c r="DN30" s="13">
        <v>0</v>
      </c>
      <c r="DO30" s="17" t="str">
        <f>IF(IF(DM30&lt;0,1-(DN30-DM30)/DM30,IF(DM30=0,"",DN30/DM30))&lt;0,0,IF(DM30&lt;0,1-(DN30-DM30)/DM30,IF(DM30=0,"",DN30/DM30)))</f>
        <v/>
      </c>
      <c r="DP30" s="18"/>
      <c r="DQ30" s="19"/>
      <c r="DR30" s="18"/>
      <c r="DS30" s="19" t="str">
        <f>AX30</f>
        <v/>
      </c>
      <c r="DT30" s="64" t="s">
        <v>141</v>
      </c>
      <c r="DU30" s="64" t="s">
        <v>143</v>
      </c>
      <c r="DV30" s="64" t="s">
        <v>573</v>
      </c>
      <c r="DW30" s="64" t="s">
        <v>141</v>
      </c>
      <c r="DX30" s="64"/>
      <c r="DY30" s="65"/>
      <c r="DZ30" s="64"/>
      <c r="EA30" s="64"/>
    </row>
    <row r="31" spans="1:131" x14ac:dyDescent="0.35">
      <c r="A31" s="4">
        <v>2022</v>
      </c>
      <c r="B31" s="20" t="s">
        <v>132</v>
      </c>
      <c r="C31" s="20" t="s">
        <v>159</v>
      </c>
      <c r="D31" s="20"/>
      <c r="E31" s="20" t="s">
        <v>130</v>
      </c>
      <c r="F31" s="20" t="s">
        <v>126</v>
      </c>
      <c r="G31" s="20"/>
      <c r="H31" s="20">
        <v>10208460</v>
      </c>
      <c r="I31" s="64" t="s">
        <v>816</v>
      </c>
      <c r="J31" s="64"/>
      <c r="K31" s="64" t="s">
        <v>530</v>
      </c>
      <c r="L31" s="20" t="s">
        <v>430</v>
      </c>
      <c r="M31" s="20" t="s">
        <v>429</v>
      </c>
      <c r="N31" s="64" t="s">
        <v>529</v>
      </c>
      <c r="O31" s="20" t="s">
        <v>427</v>
      </c>
      <c r="P31" s="20" t="s">
        <v>426</v>
      </c>
      <c r="Q31" s="20" t="s">
        <v>528</v>
      </c>
      <c r="R31" s="20" t="s">
        <v>146</v>
      </c>
      <c r="S31" s="20" t="s">
        <v>818</v>
      </c>
      <c r="T31" s="20" t="s">
        <v>150</v>
      </c>
      <c r="U31" s="65">
        <v>44357</v>
      </c>
      <c r="V31" s="64"/>
      <c r="W31" s="72">
        <v>2794498.6700000004</v>
      </c>
      <c r="X31" s="72">
        <v>0</v>
      </c>
      <c r="Y31" s="64" t="s">
        <v>443</v>
      </c>
      <c r="Z31" s="20" t="s">
        <v>141</v>
      </c>
      <c r="AA31" s="64"/>
      <c r="AB31" s="64"/>
      <c r="AC31" s="64"/>
      <c r="AD31" s="63"/>
      <c r="AE31" s="20">
        <v>2021</v>
      </c>
      <c r="AF31" s="20"/>
      <c r="AG31" s="64" t="s">
        <v>817</v>
      </c>
      <c r="AH31" s="71"/>
      <c r="AI31" s="20" t="s">
        <v>141</v>
      </c>
      <c r="AJ31" s="64" t="s">
        <v>526</v>
      </c>
      <c r="AK31" s="63"/>
      <c r="AL31" s="5">
        <v>0</v>
      </c>
      <c r="AM31" s="70" t="s">
        <v>144</v>
      </c>
      <c r="AN31" s="6">
        <f>IF(AM31="YES",0,AL31*BA31)</f>
        <v>0</v>
      </c>
      <c r="AO31" s="6">
        <f>IF(AM31="YES",0,BA31)</f>
        <v>0</v>
      </c>
      <c r="AP31" s="7">
        <v>0</v>
      </c>
      <c r="AQ31" s="69" t="s">
        <v>144</v>
      </c>
      <c r="AR31" s="8">
        <f>IF(AQ31="YES",0,AP31*BA31)</f>
        <v>0</v>
      </c>
      <c r="AS31" s="8">
        <f>IF(AQ31="YES",0,BA31)</f>
        <v>0</v>
      </c>
      <c r="AT31" s="9">
        <v>0</v>
      </c>
      <c r="AU31" s="9">
        <v>0</v>
      </c>
      <c r="AV31" s="9">
        <v>0</v>
      </c>
      <c r="AW31" s="10" t="str">
        <f>IF(IF(AU31&lt;0,1-(AV31-AU31)/AU31,IF(AU31=0,"",AV31/AU31))&lt;0,0,IF(AU31&lt;0,1-(AV31-AU31)/AU31,IF(AU31=0,"",AV31/AU31)))</f>
        <v/>
      </c>
      <c r="AX31" s="10" t="str">
        <f>IF(AW31&lt;90%,"YES","")</f>
        <v/>
      </c>
      <c r="AY31" s="68">
        <f>+AV31-AT31</f>
        <v>0</v>
      </c>
      <c r="AZ31" s="10"/>
      <c r="BA31" s="11">
        <v>0</v>
      </c>
      <c r="BB31" s="11">
        <f>W31/1000</f>
        <v>2794.4986700000004</v>
      </c>
      <c r="BC31" s="12" t="str">
        <f>IF(AND(BA31=0,BB31=0),"no capex",IF(AND(BA31=0,BB31&lt;&gt;0),"check!",IF(BB31/BA31&lt;0.8,BB31/BA31,IF(BB31/BA31&lt;=1.05,1,IF(BB31/BA31&gt;1.05,MAX(1-(BB31/BA31-1)*2,0),"check!")))))</f>
        <v>check!</v>
      </c>
      <c r="BD31" s="11">
        <v>0</v>
      </c>
      <c r="BE31" s="11">
        <v>0</v>
      </c>
      <c r="BF31" s="12" t="str">
        <f>IF(AND(BD31=0,BE31=0),"no capex",IF(AND(BD31=0,BE31&lt;&gt;0),"check!",IF(BE31/BD31&lt;0.8,BE31/BD31,IF(BE31/BD31&lt;=1.05,1,IF(BE31/BD31&gt;1.05,MAX(1-(BE31/BD31-1)*2,0),"check!")))))</f>
        <v>no capex</v>
      </c>
      <c r="BG31" s="67"/>
      <c r="BH31" s="13">
        <v>0</v>
      </c>
      <c r="BI31" s="13">
        <v>0</v>
      </c>
      <c r="BJ31" s="13">
        <v>0</v>
      </c>
      <c r="BK31" s="14" t="str">
        <f>IF(BI31=0,"",BJ31/BI31)</f>
        <v/>
      </c>
      <c r="BL31" s="15">
        <v>0</v>
      </c>
      <c r="BM31" s="15">
        <v>0</v>
      </c>
      <c r="BN31" s="15">
        <v>0</v>
      </c>
      <c r="BO31" s="16" t="str">
        <f>IF(BM31=0,"",BN31/BM31)</f>
        <v/>
      </c>
      <c r="BP31" s="13">
        <v>0</v>
      </c>
      <c r="BQ31" s="13">
        <v>0</v>
      </c>
      <c r="BR31" s="13">
        <v>0</v>
      </c>
      <c r="BS31" s="14" t="str">
        <f>IF(IF(BQ31&lt;0,1-(BR31-BQ31)/BQ31,IF(BQ31=0,"",BR31/BQ31))&lt;0,0,IF(BQ31&lt;0,1-(BR31-BQ31)/BQ31,IF(BQ31=0,"",BR31/BQ31)))</f>
        <v/>
      </c>
      <c r="BT31" s="15">
        <v>0</v>
      </c>
      <c r="BU31" s="15">
        <v>0</v>
      </c>
      <c r="BV31" s="15">
        <v>0</v>
      </c>
      <c r="BW31" s="16" t="str">
        <f>IF(IF(BU31&lt;0,1-(BV31-BU31)/BU31,IF(BU31=0,"",BV31/BU31))&lt;0,0,IF(BU31&lt;0,1-(BV31-BU31)/BU31,IF(BU31=0,"",BV31/BU31)))</f>
        <v/>
      </c>
      <c r="BX31" s="13">
        <v>0</v>
      </c>
      <c r="BY31" s="13">
        <v>0</v>
      </c>
      <c r="BZ31" s="13">
        <v>0</v>
      </c>
      <c r="CA31" s="14" t="str">
        <f>IF(IF(BY31&lt;0,1-(BZ31-BY31)/BY31,IF(BY31=0,"",BZ31/BY31))&lt;0,0,IF(BY31&lt;0,1-(BZ31-BY31)/BY31,IF(BY31=0,"",BZ31/BY31)))</f>
        <v/>
      </c>
      <c r="CB31" s="15">
        <v>0</v>
      </c>
      <c r="CC31" s="15">
        <v>0</v>
      </c>
      <c r="CD31" s="15">
        <v>0</v>
      </c>
      <c r="CE31" s="16" t="str">
        <f>IF(IF(CC31&lt;0,1-(CD31-CC31)/CC31,IF(CC31=0,"",CD31/CC31))&lt;0,0,IF(CC31&lt;0,1-(CD31-CC31)/CC31,IF(CC31=0,"",CD31/CC31)))</f>
        <v/>
      </c>
      <c r="CF31" s="13">
        <v>0</v>
      </c>
      <c r="CG31" s="13">
        <v>0</v>
      </c>
      <c r="CH31" s="13">
        <v>0</v>
      </c>
      <c r="CI31" s="14" t="str">
        <f>IF(IF(CG31&lt;0,1-(CH31-CG31)/CG31,IF(CG31=0,"",CH31/CG31))&lt;0,0,IF(CG31&lt;0,1-(CH31-CG31)/CG31,IF(CG31=0,"",CH31/CG31)))</f>
        <v/>
      </c>
      <c r="CJ31" s="15">
        <v>0</v>
      </c>
      <c r="CK31" s="15">
        <v>0</v>
      </c>
      <c r="CL31" s="15">
        <v>0</v>
      </c>
      <c r="CM31" s="17" t="str">
        <f>IF(IF(CK31&lt;0,1-(CL31-CK31)/CK31,IF(CK31=0,"",CL31/CK31))&lt;0,0,IF(CK31&lt;0,1-(CL31-CK31)/CK31,IF(CK31=0,"",CL31/CK31)))</f>
        <v/>
      </c>
      <c r="CN31" s="13">
        <v>0</v>
      </c>
      <c r="CO31" s="13">
        <v>0</v>
      </c>
      <c r="CP31" s="13">
        <v>0</v>
      </c>
      <c r="CQ31" s="17" t="str">
        <f>IF(IF(CO31&lt;0,1-(CP31-CO31)/CO31,IF(CO31=0,"",CP31/CO31))&lt;0,0,IF(CO31&lt;0,1-(CP31-CO31)/CO31,IF(CO31=0,"",CP31/CO31)))</f>
        <v/>
      </c>
      <c r="CR31" s="15">
        <v>0</v>
      </c>
      <c r="CS31" s="15">
        <v>0</v>
      </c>
      <c r="CT31" s="15">
        <v>0</v>
      </c>
      <c r="CU31" s="17" t="str">
        <f>IF(IF(CS31&lt;0,1-(CT31-CS31)/CS31,IF(CS31=0,"",CT31/CS31))&lt;0,0,IF(CS31&lt;0,1-(CT31-CS31)/CS31,IF(CS31=0,"",CT31/CS31)))</f>
        <v/>
      </c>
      <c r="CV31" s="13">
        <v>0</v>
      </c>
      <c r="CW31" s="13">
        <v>0</v>
      </c>
      <c r="CX31" s="13">
        <v>0</v>
      </c>
      <c r="CY31" s="14" t="str">
        <f>IF(IF(CW31&lt;0,1-(CX31-CW31)/CW31,IF(CW31=0,"",CX31/CW31))&lt;0,0,IF(CW31&lt;0,1-(CX31-CW31)/CW31,IF(CW31=0,"",CX31/CW31)))</f>
        <v/>
      </c>
      <c r="CZ31" s="15">
        <v>0</v>
      </c>
      <c r="DA31" s="15">
        <v>0</v>
      </c>
      <c r="DB31" s="15">
        <v>0</v>
      </c>
      <c r="DC31" s="17" t="str">
        <f>IF(IF(DA31&lt;0,1-(DB31-DA31)/DA31,IF(DA31=0,"",DB31/DA31))&lt;0,0,IF(DA31&lt;0,1-(DB31-DA31)/DA31,IF(DA31=0,"",DB31/DA31)))</f>
        <v/>
      </c>
      <c r="DD31" s="13">
        <v>0</v>
      </c>
      <c r="DE31" s="13">
        <v>0</v>
      </c>
      <c r="DF31" s="13">
        <v>0</v>
      </c>
      <c r="DG31" s="14" t="str">
        <f>IF(IF(DE31&lt;0,1-(DF31-DE31)/DE31,IF(DE31=0,"",DF31/DE31))&lt;0,0,IF(DE31&lt;0,1-(DF31-DE31)/DE31,IF(DE31=0,"",DF31/DE31)))</f>
        <v/>
      </c>
      <c r="DH31" s="15">
        <v>0</v>
      </c>
      <c r="DI31" s="15">
        <v>0</v>
      </c>
      <c r="DJ31" s="15">
        <v>0</v>
      </c>
      <c r="DK31" s="17" t="str">
        <f>IF(IF(DI31&lt;0,1-(DJ31-DI31)/DI31,IF(DI31=0,"",DJ31/DI31))&lt;0,0,IF(DI31&lt;0,1-(DJ31-DI31)/DI31,IF(DI31=0,"",DJ31/DI31)))</f>
        <v/>
      </c>
      <c r="DL31" s="13">
        <v>0</v>
      </c>
      <c r="DM31" s="13">
        <v>0</v>
      </c>
      <c r="DN31" s="13">
        <v>0</v>
      </c>
      <c r="DO31" s="17" t="str">
        <f>IF(IF(DM31&lt;0,1-(DN31-DM31)/DM31,IF(DM31=0,"",DN31/DM31))&lt;0,0,IF(DM31&lt;0,1-(DN31-DM31)/DM31,IF(DM31=0,"",DN31/DM31)))</f>
        <v/>
      </c>
      <c r="DP31" s="18"/>
      <c r="DQ31" s="19" t="e">
        <f>IF(AND(BB31/BA31&gt;1.05, ((BB31-BA31)/VLOOKUP(E31,#REF!,2,0))&gt;10),"YES","")</f>
        <v>#DIV/0!</v>
      </c>
      <c r="DR31" s="18"/>
      <c r="DS31" s="19" t="str">
        <f>AX31</f>
        <v/>
      </c>
      <c r="DT31" s="64"/>
      <c r="DU31" s="64"/>
      <c r="DV31" s="64"/>
      <c r="DW31" s="64"/>
      <c r="DX31" s="64"/>
      <c r="DY31" s="65"/>
      <c r="DZ31" s="64"/>
      <c r="EA31" s="64"/>
    </row>
    <row r="32" spans="1:131" x14ac:dyDescent="0.35">
      <c r="A32" s="4">
        <v>2022</v>
      </c>
      <c r="B32" s="20" t="s">
        <v>132</v>
      </c>
      <c r="C32" s="20" t="s">
        <v>159</v>
      </c>
      <c r="D32" s="20"/>
      <c r="E32" s="20" t="s">
        <v>130</v>
      </c>
      <c r="F32" s="20" t="s">
        <v>126</v>
      </c>
      <c r="G32" s="20"/>
      <c r="H32" s="20">
        <v>10208460</v>
      </c>
      <c r="I32" s="64" t="s">
        <v>816</v>
      </c>
      <c r="J32" s="64"/>
      <c r="K32" s="64" t="s">
        <v>452</v>
      </c>
      <c r="L32" s="20" t="s">
        <v>430</v>
      </c>
      <c r="M32" s="20" t="s">
        <v>456</v>
      </c>
      <c r="N32" s="64" t="s">
        <v>455</v>
      </c>
      <c r="O32" s="20" t="s">
        <v>427</v>
      </c>
      <c r="P32" s="20" t="s">
        <v>454</v>
      </c>
      <c r="Q32" s="20" t="s">
        <v>453</v>
      </c>
      <c r="R32" s="20" t="s">
        <v>146</v>
      </c>
      <c r="S32" s="20" t="s">
        <v>452</v>
      </c>
      <c r="T32" s="20" t="s">
        <v>150</v>
      </c>
      <c r="U32" s="65">
        <v>44276</v>
      </c>
      <c r="V32" s="64"/>
      <c r="W32" s="72">
        <v>160781.93430000002</v>
      </c>
      <c r="X32" s="72">
        <v>0</v>
      </c>
      <c r="Y32" s="64" t="s">
        <v>443</v>
      </c>
      <c r="Z32" s="20" t="s">
        <v>141</v>
      </c>
      <c r="AA32" s="64"/>
      <c r="AB32" s="64"/>
      <c r="AC32" s="64"/>
      <c r="AD32" s="63"/>
      <c r="AE32" s="20">
        <v>2021</v>
      </c>
      <c r="AF32" s="20"/>
      <c r="AG32" s="64" t="s">
        <v>815</v>
      </c>
      <c r="AH32" s="71"/>
      <c r="AI32" s="20" t="s">
        <v>141</v>
      </c>
      <c r="AJ32" s="64" t="s">
        <v>450</v>
      </c>
      <c r="AK32" s="63"/>
      <c r="AL32" s="5">
        <v>0</v>
      </c>
      <c r="AM32" s="70" t="s">
        <v>144</v>
      </c>
      <c r="AN32" s="6">
        <f>IF(AM32="YES",0,AL32*BA32)</f>
        <v>0</v>
      </c>
      <c r="AO32" s="6">
        <f>IF(AM32="YES",0,BA32)</f>
        <v>0</v>
      </c>
      <c r="AP32" s="7">
        <v>0</v>
      </c>
      <c r="AQ32" s="69" t="s">
        <v>144</v>
      </c>
      <c r="AR32" s="8">
        <f>IF(AQ32="YES",0,AP32*BA32)</f>
        <v>0</v>
      </c>
      <c r="AS32" s="8">
        <f>IF(AQ32="YES",0,BA32)</f>
        <v>0</v>
      </c>
      <c r="AT32" s="9">
        <v>0</v>
      </c>
      <c r="AU32" s="9">
        <v>0</v>
      </c>
      <c r="AV32" s="9">
        <v>0</v>
      </c>
      <c r="AW32" s="10" t="str">
        <f>IF(IF(AU32&lt;0,1-(AV32-AU32)/AU32,IF(AU32=0,"",AV32/AU32))&lt;0,0,IF(AU32&lt;0,1-(AV32-AU32)/AU32,IF(AU32=0,"",AV32/AU32)))</f>
        <v/>
      </c>
      <c r="AX32" s="10" t="str">
        <f>IF(AW32&lt;90%,"YES","")</f>
        <v/>
      </c>
      <c r="AY32" s="68">
        <f>+AV32-AT32</f>
        <v>0</v>
      </c>
      <c r="AZ32" s="10"/>
      <c r="BA32" s="11">
        <v>0</v>
      </c>
      <c r="BB32" s="11">
        <f>W32/1000</f>
        <v>160.78193430000002</v>
      </c>
      <c r="BC32" s="12" t="str">
        <f>IF(AND(BA32=0,BB32=0),"no capex",IF(AND(BA32=0,BB32&lt;&gt;0),"check!",IF(BB32/BA32&lt;0.8,BB32/BA32,IF(BB32/BA32&lt;=1.05,1,IF(BB32/BA32&gt;1.05,MAX(1-(BB32/BA32-1)*2,0),"check!")))))</f>
        <v>check!</v>
      </c>
      <c r="BD32" s="11">
        <v>0</v>
      </c>
      <c r="BE32" s="11">
        <v>0</v>
      </c>
      <c r="BF32" s="12" t="str">
        <f>IF(AND(BD32=0,BE32=0),"no capex",IF(AND(BD32=0,BE32&lt;&gt;0),"check!",IF(BE32/BD32&lt;0.8,BE32/BD32,IF(BE32/BD32&lt;=1.05,1,IF(BE32/BD32&gt;1.05,MAX(1-(BE32/BD32-1)*2,0),"check!")))))</f>
        <v>no capex</v>
      </c>
      <c r="BG32" s="67"/>
      <c r="BH32" s="13">
        <v>0</v>
      </c>
      <c r="BI32" s="13">
        <v>0</v>
      </c>
      <c r="BJ32" s="13">
        <v>0</v>
      </c>
      <c r="BK32" s="14" t="str">
        <f>IF(BI32=0,"",BJ32/BI32)</f>
        <v/>
      </c>
      <c r="BL32" s="15">
        <v>0</v>
      </c>
      <c r="BM32" s="15">
        <v>0</v>
      </c>
      <c r="BN32" s="15">
        <v>0</v>
      </c>
      <c r="BO32" s="16" t="str">
        <f>IF(BM32=0,"",BN32/BM32)</f>
        <v/>
      </c>
      <c r="BP32" s="13">
        <v>0</v>
      </c>
      <c r="BQ32" s="13">
        <v>0</v>
      </c>
      <c r="BR32" s="13">
        <v>0</v>
      </c>
      <c r="BS32" s="14" t="str">
        <f>IF(IF(BQ32&lt;0,1-(BR32-BQ32)/BQ32,IF(BQ32=0,"",BR32/BQ32))&lt;0,0,IF(BQ32&lt;0,1-(BR32-BQ32)/BQ32,IF(BQ32=0,"",BR32/BQ32)))</f>
        <v/>
      </c>
      <c r="BT32" s="15">
        <v>0</v>
      </c>
      <c r="BU32" s="15">
        <v>0</v>
      </c>
      <c r="BV32" s="15">
        <v>0</v>
      </c>
      <c r="BW32" s="16" t="str">
        <f>IF(IF(BU32&lt;0,1-(BV32-BU32)/BU32,IF(BU32=0,"",BV32/BU32))&lt;0,0,IF(BU32&lt;0,1-(BV32-BU32)/BU32,IF(BU32=0,"",BV32/BU32)))</f>
        <v/>
      </c>
      <c r="BX32" s="13">
        <v>0</v>
      </c>
      <c r="BY32" s="13">
        <v>0</v>
      </c>
      <c r="BZ32" s="13">
        <v>0</v>
      </c>
      <c r="CA32" s="14" t="str">
        <f>IF(IF(BY32&lt;0,1-(BZ32-BY32)/BY32,IF(BY32=0,"",BZ32/BY32))&lt;0,0,IF(BY32&lt;0,1-(BZ32-BY32)/BY32,IF(BY32=0,"",BZ32/BY32)))</f>
        <v/>
      </c>
      <c r="CB32" s="15">
        <v>0</v>
      </c>
      <c r="CC32" s="15">
        <v>0</v>
      </c>
      <c r="CD32" s="15">
        <v>0</v>
      </c>
      <c r="CE32" s="16" t="str">
        <f>IF(IF(CC32&lt;0,1-(CD32-CC32)/CC32,IF(CC32=0,"",CD32/CC32))&lt;0,0,IF(CC32&lt;0,1-(CD32-CC32)/CC32,IF(CC32=0,"",CD32/CC32)))</f>
        <v/>
      </c>
      <c r="CF32" s="13">
        <v>0</v>
      </c>
      <c r="CG32" s="13">
        <v>0</v>
      </c>
      <c r="CH32" s="13">
        <v>0</v>
      </c>
      <c r="CI32" s="14" t="str">
        <f>IF(IF(CG32&lt;0,1-(CH32-CG32)/CG32,IF(CG32=0,"",CH32/CG32))&lt;0,0,IF(CG32&lt;0,1-(CH32-CG32)/CG32,IF(CG32=0,"",CH32/CG32)))</f>
        <v/>
      </c>
      <c r="CJ32" s="15">
        <v>0</v>
      </c>
      <c r="CK32" s="15">
        <v>0</v>
      </c>
      <c r="CL32" s="15">
        <v>0</v>
      </c>
      <c r="CM32" s="17" t="str">
        <f>IF(IF(CK32&lt;0,1-(CL32-CK32)/CK32,IF(CK32=0,"",CL32/CK32))&lt;0,0,IF(CK32&lt;0,1-(CL32-CK32)/CK32,IF(CK32=0,"",CL32/CK32)))</f>
        <v/>
      </c>
      <c r="CN32" s="13">
        <v>0</v>
      </c>
      <c r="CO32" s="13">
        <v>0</v>
      </c>
      <c r="CP32" s="13">
        <v>0</v>
      </c>
      <c r="CQ32" s="17" t="str">
        <f>IF(IF(CO32&lt;0,1-(CP32-CO32)/CO32,IF(CO32=0,"",CP32/CO32))&lt;0,0,IF(CO32&lt;0,1-(CP32-CO32)/CO32,IF(CO32=0,"",CP32/CO32)))</f>
        <v/>
      </c>
      <c r="CR32" s="15">
        <v>0</v>
      </c>
      <c r="CS32" s="15">
        <v>0</v>
      </c>
      <c r="CT32" s="15">
        <v>0</v>
      </c>
      <c r="CU32" s="17" t="str">
        <f>IF(IF(CS32&lt;0,1-(CT32-CS32)/CS32,IF(CS32=0,"",CT32/CS32))&lt;0,0,IF(CS32&lt;0,1-(CT32-CS32)/CS32,IF(CS32=0,"",CT32/CS32)))</f>
        <v/>
      </c>
      <c r="CV32" s="13">
        <v>0</v>
      </c>
      <c r="CW32" s="13">
        <v>0</v>
      </c>
      <c r="CX32" s="13">
        <v>0</v>
      </c>
      <c r="CY32" s="14" t="str">
        <f>IF(IF(CW32&lt;0,1-(CX32-CW32)/CW32,IF(CW32=0,"",CX32/CW32))&lt;0,0,IF(CW32&lt;0,1-(CX32-CW32)/CW32,IF(CW32=0,"",CX32/CW32)))</f>
        <v/>
      </c>
      <c r="CZ32" s="15">
        <v>0</v>
      </c>
      <c r="DA32" s="15">
        <v>0</v>
      </c>
      <c r="DB32" s="15">
        <v>0</v>
      </c>
      <c r="DC32" s="17" t="str">
        <f>IF(IF(DA32&lt;0,1-(DB32-DA32)/DA32,IF(DA32=0,"",DB32/DA32))&lt;0,0,IF(DA32&lt;0,1-(DB32-DA32)/DA32,IF(DA32=0,"",DB32/DA32)))</f>
        <v/>
      </c>
      <c r="DD32" s="13">
        <v>0</v>
      </c>
      <c r="DE32" s="13">
        <v>0</v>
      </c>
      <c r="DF32" s="13">
        <v>0</v>
      </c>
      <c r="DG32" s="14" t="str">
        <f>IF(IF(DE32&lt;0,1-(DF32-DE32)/DE32,IF(DE32=0,"",DF32/DE32))&lt;0,0,IF(DE32&lt;0,1-(DF32-DE32)/DE32,IF(DE32=0,"",DF32/DE32)))</f>
        <v/>
      </c>
      <c r="DH32" s="15">
        <v>0</v>
      </c>
      <c r="DI32" s="15">
        <v>0</v>
      </c>
      <c r="DJ32" s="15">
        <v>0</v>
      </c>
      <c r="DK32" s="17" t="str">
        <f>IF(IF(DI32&lt;0,1-(DJ32-DI32)/DI32,IF(DI32=0,"",DJ32/DI32))&lt;0,0,IF(DI32&lt;0,1-(DJ32-DI32)/DI32,IF(DI32=0,"",DJ32/DI32)))</f>
        <v/>
      </c>
      <c r="DL32" s="13">
        <v>0</v>
      </c>
      <c r="DM32" s="13">
        <v>0</v>
      </c>
      <c r="DN32" s="13">
        <v>0</v>
      </c>
      <c r="DO32" s="17" t="str">
        <f>IF(IF(DM32&lt;0,1-(DN32-DM32)/DM32,IF(DM32=0,"",DN32/DM32))&lt;0,0,IF(DM32&lt;0,1-(DN32-DM32)/DM32,IF(DM32=0,"",DN32/DM32)))</f>
        <v/>
      </c>
      <c r="DP32" s="18"/>
      <c r="DQ32" s="19" t="e">
        <f>IF(AND(BB32/BA32&gt;1.05, ((BB32-BA32)/VLOOKUP(E32,#REF!,2,0))&gt;10),"YES","")</f>
        <v>#DIV/0!</v>
      </c>
      <c r="DR32" s="18"/>
      <c r="DS32" s="19" t="str">
        <f>AX32</f>
        <v/>
      </c>
      <c r="DT32" s="64"/>
      <c r="DU32" s="64"/>
      <c r="DV32" s="64"/>
      <c r="DW32" s="64"/>
      <c r="DX32" s="64"/>
      <c r="DY32" s="65"/>
      <c r="DZ32" s="64"/>
      <c r="EA32" s="64"/>
    </row>
    <row r="33" spans="1:131" x14ac:dyDescent="0.35">
      <c r="A33" s="4">
        <v>2022</v>
      </c>
      <c r="B33" s="20" t="s">
        <v>131</v>
      </c>
      <c r="C33" s="20" t="s">
        <v>159</v>
      </c>
      <c r="D33" s="20"/>
      <c r="E33" s="20" t="s">
        <v>130</v>
      </c>
      <c r="F33" s="20" t="s">
        <v>126</v>
      </c>
      <c r="G33" s="20"/>
      <c r="H33" s="20">
        <v>10208490</v>
      </c>
      <c r="I33" s="64" t="s">
        <v>814</v>
      </c>
      <c r="J33" s="64"/>
      <c r="K33" s="64" t="s">
        <v>467</v>
      </c>
      <c r="L33" s="20" t="s">
        <v>430</v>
      </c>
      <c r="M33" s="20" t="s">
        <v>456</v>
      </c>
      <c r="N33" s="64" t="s">
        <v>466</v>
      </c>
      <c r="O33" s="20" t="s">
        <v>427</v>
      </c>
      <c r="P33" s="20" t="s">
        <v>454</v>
      </c>
      <c r="Q33" s="20"/>
      <c r="R33" s="20" t="s">
        <v>141</v>
      </c>
      <c r="S33" s="20" t="s">
        <v>151</v>
      </c>
      <c r="T33" s="20" t="s">
        <v>150</v>
      </c>
      <c r="U33" s="65">
        <v>44104</v>
      </c>
      <c r="V33" s="64"/>
      <c r="W33" s="72">
        <v>955650.28769999999</v>
      </c>
      <c r="X33" s="72">
        <v>0</v>
      </c>
      <c r="Y33" s="64" t="s">
        <v>813</v>
      </c>
      <c r="Z33" s="20" t="s">
        <v>141</v>
      </c>
      <c r="AA33" s="64"/>
      <c r="AB33" s="64"/>
      <c r="AC33" s="64"/>
      <c r="AD33" s="63"/>
      <c r="AE33" s="20">
        <v>2020</v>
      </c>
      <c r="AF33" s="20"/>
      <c r="AG33" s="64" t="s">
        <v>812</v>
      </c>
      <c r="AH33" s="71"/>
      <c r="AI33" s="20" t="s">
        <v>141</v>
      </c>
      <c r="AJ33" s="64"/>
      <c r="AK33" s="63"/>
      <c r="AL33" s="5">
        <v>0</v>
      </c>
      <c r="AM33" s="70" t="s">
        <v>144</v>
      </c>
      <c r="AN33" s="6">
        <f>IF(AM33="YES",0,AL33*BA33)</f>
        <v>0</v>
      </c>
      <c r="AO33" s="6">
        <f>IF(AM33="YES",0,BA33)</f>
        <v>0</v>
      </c>
      <c r="AP33" s="7">
        <v>1.1341236691788228</v>
      </c>
      <c r="AQ33" s="69"/>
      <c r="AR33" s="8">
        <f>IF(AQ33="YES",0,AP33*BA33)</f>
        <v>1183.5521810526436</v>
      </c>
      <c r="AS33" s="8">
        <f>IF(AQ33="YES",0,BA33)</f>
        <v>1043.5830000000001</v>
      </c>
      <c r="AT33" s="9">
        <v>1780.0107942022819</v>
      </c>
      <c r="AU33" s="9">
        <v>1902.4667175613104</v>
      </c>
      <c r="AV33" s="9">
        <v>8</v>
      </c>
      <c r="AW33" s="10">
        <f>IF(IF(AU33&lt;0,1-(AV33-AU33)/AU33,IF(AU33=0,"",AV33/AU33))&lt;0,0,IF(AU33&lt;0,1-(AV33-AU33)/AU33,IF(AU33=0,"",AV33/AU33)))</f>
        <v>4.2050669933689317E-3</v>
      </c>
      <c r="AX33" s="10" t="str">
        <f>IF(AW33&lt;90%,"YES","")</f>
        <v>YES</v>
      </c>
      <c r="AY33" s="68">
        <f>+AV33-AT33</f>
        <v>-1772.0107942022819</v>
      </c>
      <c r="AZ33" s="10">
        <v>1.0060465350875365</v>
      </c>
      <c r="BA33" s="11">
        <v>1043.5830000000001</v>
      </c>
      <c r="BB33" s="11">
        <f>W33/1000</f>
        <v>955.65028770000004</v>
      </c>
      <c r="BC33" s="12">
        <f>IF(AND(BA33=0,BB33=0),"no capex",IF(AND(BA33=0,BB33&lt;&gt;0),"check!",IF(BB33/BA33&lt;0.8,BB33/BA33,IF(BB33/BA33&lt;=1.05,1,IF(BB33/BA33&gt;1.05,MAX(1-(BB33/BA33-1)*2,0),"check!")))))</f>
        <v>1</v>
      </c>
      <c r="BD33" s="11">
        <v>0</v>
      </c>
      <c r="BE33" s="11">
        <v>0</v>
      </c>
      <c r="BF33" s="12" t="str">
        <f>IF(AND(BD33=0,BE33=0),"no capex",IF(AND(BD33=0,BE33&lt;&gt;0),"check!",IF(BE33/BD33&lt;0.8,BE33/BD33,IF(BE33/BD33&lt;=1.05,1,IF(BE33/BD33&gt;1.05,MAX(1-(BE33/BD33-1)*2,0),"check!")))))</f>
        <v>no capex</v>
      </c>
      <c r="BG33" s="67"/>
      <c r="BH33" s="13">
        <v>10862.979600000001</v>
      </c>
      <c r="BI33" s="13">
        <v>11446.599199999999</v>
      </c>
      <c r="BJ33" s="13">
        <v>1399</v>
      </c>
      <c r="BK33" s="14">
        <f>IF(BI33=0,"",BJ33/BI33)</f>
        <v>0.12221970696763805</v>
      </c>
      <c r="BL33" s="15">
        <v>1794</v>
      </c>
      <c r="BM33" s="15">
        <v>1863.9059999999999</v>
      </c>
      <c r="BN33" s="15">
        <v>131</v>
      </c>
      <c r="BO33" s="16">
        <f>IF(BM33=0,"",BN33/BM33)</f>
        <v>7.0282514246963093E-2</v>
      </c>
      <c r="BP33" s="13">
        <v>87.738141569971802</v>
      </c>
      <c r="BQ33" s="13">
        <v>101.00132841327807</v>
      </c>
      <c r="BR33" s="13">
        <v>66</v>
      </c>
      <c r="BS33" s="14">
        <f>IF(IF(BQ33&lt;0,1-(BR33-BQ33)/BQ33,IF(BQ33=0,"",BR33/BQ33))&lt;0,0,IF(BQ33&lt;0,1-(BR33-BQ33)/BQ33,IF(BQ33=0,"",BR33/BQ33)))</f>
        <v>0.65345675187499175</v>
      </c>
      <c r="BT33" s="15">
        <v>24.357231360875652</v>
      </c>
      <c r="BU33" s="15">
        <v>36.352800000000002</v>
      </c>
      <c r="BV33" s="15">
        <v>52</v>
      </c>
      <c r="BW33" s="16">
        <f>IF(IF(BU33&lt;0,1-(BV33-BU33)/BU33,IF(BU33=0,"",BV33/BU33))&lt;0,0,IF(BU33&lt;0,1-(BV33-BU33)/BU33,IF(BU33=0,"",BV33/BU33)))</f>
        <v>1.430426267027574</v>
      </c>
      <c r="BX33" s="13">
        <v>10.68</v>
      </c>
      <c r="BY33" s="13">
        <v>36.552</v>
      </c>
      <c r="BZ33" s="13">
        <v>165</v>
      </c>
      <c r="CA33" s="14">
        <f>IF(IF(BY33&lt;0,1-(BZ33-BY33)/BY33,IF(BY33=0,"",BZ33/BY33))&lt;0,0,IF(BY33&lt;0,1-(BZ33-BY33)/BY33,IF(BY33=0,"",BZ33/BY33)))</f>
        <v>4.5141168745896261</v>
      </c>
      <c r="CB33" s="15">
        <v>98.418141569971795</v>
      </c>
      <c r="CC33" s="15">
        <v>137.55332841327808</v>
      </c>
      <c r="CD33" s="15">
        <v>231</v>
      </c>
      <c r="CE33" s="16">
        <f>IF(IF(CC33&lt;0,1-(CD33-CC33)/CC33,IF(CC33=0,"",CD33/CC33))&lt;0,0,IF(CC33&lt;0,1-(CD33-CC33)/CC33,IF(CC33=0,"",CD33/CC33)))</f>
        <v>1.6793486763618108</v>
      </c>
      <c r="CF33" s="13">
        <v>648</v>
      </c>
      <c r="CG33" s="13">
        <v>660.96</v>
      </c>
      <c r="CH33" s="13">
        <v>1643</v>
      </c>
      <c r="CI33" s="14">
        <f>IF(IF(CG33&lt;0,1-(CH33-CG33)/CG33,IF(CG33=0,"",CH33/CG33))&lt;0,0,IF(CG33&lt;0,1-(CH33-CG33)/CG33,IF(CG33=0,"",CH33/CG33)))</f>
        <v>2.4857782619220528</v>
      </c>
      <c r="CJ33" s="15">
        <v>2462.3157753089949</v>
      </c>
      <c r="CK33" s="15">
        <v>2570.8854314552218</v>
      </c>
      <c r="CL33" s="15">
        <v>589</v>
      </c>
      <c r="CM33" s="17">
        <f>IF(IF(CK33&lt;0,1-(CL33-CK33)/CK33,IF(CK33=0,"",CL33/CK33))&lt;0,0,IF(CK33&lt;0,1-(CL33-CK33)/CK33,IF(CK33=0,"",CL33/CK33)))</f>
        <v>0.22910394714345669</v>
      </c>
      <c r="CN33" s="13">
        <v>-827.29614623327836</v>
      </c>
      <c r="CO33" s="13">
        <v>-869.42533503412926</v>
      </c>
      <c r="CP33" s="13">
        <v>-1435</v>
      </c>
      <c r="CQ33" s="17">
        <f>IF(IF(CO33&lt;0,1-(CP33-CO33)/CO33,IF(CO33=0,"",CP33/CO33))&lt;0,0,IF(CO33&lt;0,1-(CP33-CO33)/CO33,IF(CO33=0,"",CP33/CO33)))</f>
        <v>0.34948449029994144</v>
      </c>
      <c r="CR33" s="15">
        <v>55.96376896706289</v>
      </c>
      <c r="CS33" s="15">
        <v>55.96376896706289</v>
      </c>
      <c r="CT33" s="15">
        <v>50</v>
      </c>
      <c r="CU33" s="17">
        <f>IF(IF(CS33&lt;0,1-(CT33-CS33)/CS33,IF(CS33=0,"",CT33/CS33))&lt;0,0,IF(CS33&lt;0,1-(CT33-CS33)/CS33,IF(CS33=0,"",CT33/CS33)))</f>
        <v>0.89343517998988187</v>
      </c>
      <c r="CV33" s="13">
        <v>1722.7577706456887</v>
      </c>
      <c r="CW33" s="13">
        <v>1802.4614248343705</v>
      </c>
      <c r="CX33" s="13">
        <v>796</v>
      </c>
      <c r="CY33" s="14">
        <f>IF(IF(CW33&lt;0,1-(CX33-CW33)/CW33,IF(CW33=0,"",CX33/CW33))&lt;0,0,IF(CW33&lt;0,1-(CX33-CW33)/CW33,IF(CW33=0,"",CX33/CW33)))</f>
        <v>0.44161832760062814</v>
      </c>
      <c r="CZ33" s="15">
        <v>-145.87541194340687</v>
      </c>
      <c r="DA33" s="15">
        <v>-150.27852298618004</v>
      </c>
      <c r="DB33" s="15">
        <v>-91</v>
      </c>
      <c r="DC33" s="17">
        <f>IF(IF(DA33&lt;0,1-(DB33-DA33)/DA33,IF(DA33=0,"",DB33/DA33))&lt;0,0,IF(DA33&lt;0,1-(DB33-DA33)/DA33,IF(DA33=0,"",DB33/DA33)))</f>
        <v>1.3944577163007612</v>
      </c>
      <c r="DD33" s="13">
        <v>0</v>
      </c>
      <c r="DE33" s="13">
        <v>0</v>
      </c>
      <c r="DF33" s="13">
        <v>0</v>
      </c>
      <c r="DG33" s="14" t="str">
        <f>IF(IF(DE33&lt;0,1-(DF33-DE33)/DE33,IF(DE33=0,"",DF33/DE33))&lt;0,0,IF(DE33&lt;0,1-(DF33-DE33)/DE33,IF(DE33=0,"",DF33/DE33)))</f>
        <v/>
      </c>
      <c r="DH33" s="15">
        <v>192.44843550000004</v>
      </c>
      <c r="DI33" s="15">
        <v>213.73181571311997</v>
      </c>
      <c r="DJ33" s="15">
        <v>19</v>
      </c>
      <c r="DK33" s="17">
        <f>IF(IF(DI33&lt;0,1-(DJ33-DI33)/DI33,IF(DI33=0,"",DJ33/DI33))&lt;0,0,IF(DI33&lt;0,1-(DJ33-DI33)/DI33,IF(DI33=0,"",DJ33/DI33)))</f>
        <v>8.8896451548900968E-2</v>
      </c>
      <c r="DL33" s="13">
        <v>0</v>
      </c>
      <c r="DM33" s="13">
        <v>0</v>
      </c>
      <c r="DN33" s="13">
        <v>65</v>
      </c>
      <c r="DO33" s="17" t="str">
        <f>IF(IF(DM33&lt;0,1-(DN33-DM33)/DM33,IF(DM33=0,"",DN33/DM33))&lt;0,0,IF(DM33&lt;0,1-(DN33-DM33)/DM33,IF(DM33=0,"",DN33/DM33)))</f>
        <v/>
      </c>
      <c r="DP33" s="18"/>
      <c r="DQ33" s="19"/>
      <c r="DR33" s="18"/>
      <c r="DS33" s="19" t="str">
        <f>AX33</f>
        <v>YES</v>
      </c>
      <c r="DT33" s="64" t="s">
        <v>141</v>
      </c>
      <c r="DU33" s="64" t="s">
        <v>143</v>
      </c>
      <c r="DV33" s="64" t="s">
        <v>458</v>
      </c>
      <c r="DW33" s="64" t="s">
        <v>141</v>
      </c>
      <c r="DX33" s="64"/>
      <c r="DY33" s="65"/>
      <c r="DZ33" s="64"/>
      <c r="EA33" s="64"/>
    </row>
    <row r="34" spans="1:131" x14ac:dyDescent="0.35">
      <c r="A34" s="4">
        <v>2022</v>
      </c>
      <c r="B34" s="20" t="s">
        <v>131</v>
      </c>
      <c r="C34" s="20" t="s">
        <v>159</v>
      </c>
      <c r="D34" s="20"/>
      <c r="E34" s="20" t="s">
        <v>130</v>
      </c>
      <c r="F34" s="20" t="s">
        <v>126</v>
      </c>
      <c r="G34" s="20"/>
      <c r="H34" s="20">
        <v>10208500</v>
      </c>
      <c r="I34" s="64" t="s">
        <v>811</v>
      </c>
      <c r="J34" s="64"/>
      <c r="K34" s="64" t="s">
        <v>444</v>
      </c>
      <c r="L34" s="20" t="s">
        <v>430</v>
      </c>
      <c r="M34" s="20" t="s">
        <v>429</v>
      </c>
      <c r="N34" s="64" t="s">
        <v>428</v>
      </c>
      <c r="O34" s="20" t="s">
        <v>427</v>
      </c>
      <c r="P34" s="20" t="s">
        <v>426</v>
      </c>
      <c r="Q34" s="20" t="s">
        <v>425</v>
      </c>
      <c r="R34" s="20" t="s">
        <v>146</v>
      </c>
      <c r="S34" s="20" t="s">
        <v>444</v>
      </c>
      <c r="T34" s="20" t="s">
        <v>150</v>
      </c>
      <c r="U34" s="65">
        <v>43885</v>
      </c>
      <c r="V34" s="64"/>
      <c r="W34" s="72">
        <v>165623.46499999997</v>
      </c>
      <c r="X34" s="72">
        <v>0</v>
      </c>
      <c r="Y34" s="64" t="s">
        <v>443</v>
      </c>
      <c r="Z34" s="20" t="s">
        <v>146</v>
      </c>
      <c r="AA34" s="64" t="s">
        <v>146</v>
      </c>
      <c r="AB34" s="64"/>
      <c r="AC34" s="64"/>
      <c r="AD34" s="63"/>
      <c r="AE34" s="20">
        <v>2020</v>
      </c>
      <c r="AF34" s="20"/>
      <c r="AG34" s="64" t="s">
        <v>810</v>
      </c>
      <c r="AH34" s="71"/>
      <c r="AI34" s="20" t="s">
        <v>141</v>
      </c>
      <c r="AJ34" s="64" t="s">
        <v>441</v>
      </c>
      <c r="AK34" s="63"/>
      <c r="AL34" s="5">
        <v>0</v>
      </c>
      <c r="AM34" s="70" t="s">
        <v>144</v>
      </c>
      <c r="AN34" s="6">
        <f>IF(AM34="YES",0,AL34*BA34)</f>
        <v>0</v>
      </c>
      <c r="AO34" s="6">
        <f>IF(AM34="YES",0,BA34)</f>
        <v>0</v>
      </c>
      <c r="AP34" s="7">
        <v>0</v>
      </c>
      <c r="AQ34" s="69" t="s">
        <v>144</v>
      </c>
      <c r="AR34" s="8">
        <f>IF(AQ34="YES",0,AP34*BA34)</f>
        <v>0</v>
      </c>
      <c r="AS34" s="8">
        <f>IF(AQ34="YES",0,BA34)</f>
        <v>0</v>
      </c>
      <c r="AT34" s="9">
        <v>0</v>
      </c>
      <c r="AU34" s="9">
        <v>0</v>
      </c>
      <c r="AV34" s="9">
        <v>0</v>
      </c>
      <c r="AW34" s="10" t="str">
        <f>IF(IF(AU34&lt;0,1-(AV34-AU34)/AU34,IF(AU34=0,"",AV34/AU34))&lt;0,0,IF(AU34&lt;0,1-(AV34-AU34)/AU34,IF(AU34=0,"",AV34/AU34)))</f>
        <v/>
      </c>
      <c r="AX34" s="10" t="str">
        <f>IF(AW34&lt;90%,"YES","")</f>
        <v/>
      </c>
      <c r="AY34" s="68">
        <f>+AV34-AT34</f>
        <v>0</v>
      </c>
      <c r="AZ34" s="10">
        <v>0.76657120646472554</v>
      </c>
      <c r="BA34" s="11">
        <v>0</v>
      </c>
      <c r="BB34" s="11">
        <f>W34/1000</f>
        <v>165.62346499999995</v>
      </c>
      <c r="BC34" s="12" t="str">
        <f>IF(AND(BA34=0,BB34=0),"no capex",IF(AND(BA34=0,BB34&lt;&gt;0),"check!",IF(BB34/BA34&lt;0.8,BB34/BA34,IF(BB34/BA34&lt;=1.05,1,IF(BB34/BA34&gt;1.05,MAX(1-(BB34/BA34-1)*2,0),"check!")))))</f>
        <v>check!</v>
      </c>
      <c r="BD34" s="11">
        <v>0</v>
      </c>
      <c r="BE34" s="11">
        <v>0</v>
      </c>
      <c r="BF34" s="12" t="str">
        <f>IF(AND(BD34=0,BE34=0),"no capex",IF(AND(BD34=0,BE34&lt;&gt;0),"check!",IF(BE34/BD34&lt;0.8,BE34/BD34,IF(BE34/BD34&lt;=1.05,1,IF(BE34/BD34&gt;1.05,MAX(1-(BE34/BD34-1)*2,0),"check!")))))</f>
        <v>no capex</v>
      </c>
      <c r="BG34" s="67"/>
      <c r="BH34" s="13">
        <v>0</v>
      </c>
      <c r="BI34" s="13">
        <v>0</v>
      </c>
      <c r="BJ34" s="13">
        <v>0</v>
      </c>
      <c r="BK34" s="14" t="str">
        <f>IF(BI34=0,"",BJ34/BI34)</f>
        <v/>
      </c>
      <c r="BL34" s="15">
        <v>0</v>
      </c>
      <c r="BM34" s="15">
        <v>0</v>
      </c>
      <c r="BN34" s="15">
        <v>0</v>
      </c>
      <c r="BO34" s="16" t="str">
        <f>IF(BM34=0,"",BN34/BM34)</f>
        <v/>
      </c>
      <c r="BP34" s="13">
        <v>0</v>
      </c>
      <c r="BQ34" s="13">
        <v>0</v>
      </c>
      <c r="BR34" s="13">
        <v>0</v>
      </c>
      <c r="BS34" s="14" t="str">
        <f>IF(IF(BQ34&lt;0,1-(BR34-BQ34)/BQ34,IF(BQ34=0,"",BR34/BQ34))&lt;0,0,IF(BQ34&lt;0,1-(BR34-BQ34)/BQ34,IF(BQ34=0,"",BR34/BQ34)))</f>
        <v/>
      </c>
      <c r="BT34" s="15">
        <v>0</v>
      </c>
      <c r="BU34" s="15">
        <v>0</v>
      </c>
      <c r="BV34" s="15">
        <v>0</v>
      </c>
      <c r="BW34" s="16" t="str">
        <f>IF(IF(BU34&lt;0,1-(BV34-BU34)/BU34,IF(BU34=0,"",BV34/BU34))&lt;0,0,IF(BU34&lt;0,1-(BV34-BU34)/BU34,IF(BU34=0,"",BV34/BU34)))</f>
        <v/>
      </c>
      <c r="BX34" s="13">
        <v>0</v>
      </c>
      <c r="BY34" s="13">
        <v>0</v>
      </c>
      <c r="BZ34" s="13">
        <v>0</v>
      </c>
      <c r="CA34" s="14" t="str">
        <f>IF(IF(BY34&lt;0,1-(BZ34-BY34)/BY34,IF(BY34=0,"",BZ34/BY34))&lt;0,0,IF(BY34&lt;0,1-(BZ34-BY34)/BY34,IF(BY34=0,"",BZ34/BY34)))</f>
        <v/>
      </c>
      <c r="CB34" s="15">
        <v>0</v>
      </c>
      <c r="CC34" s="15">
        <v>0</v>
      </c>
      <c r="CD34" s="15">
        <v>0</v>
      </c>
      <c r="CE34" s="16" t="str">
        <f>IF(IF(CC34&lt;0,1-(CD34-CC34)/CC34,IF(CC34=0,"",CD34/CC34))&lt;0,0,IF(CC34&lt;0,1-(CD34-CC34)/CC34,IF(CC34=0,"",CD34/CC34)))</f>
        <v/>
      </c>
      <c r="CF34" s="13">
        <v>0</v>
      </c>
      <c r="CG34" s="13">
        <v>0</v>
      </c>
      <c r="CH34" s="13">
        <v>0</v>
      </c>
      <c r="CI34" s="14" t="str">
        <f>IF(IF(CG34&lt;0,1-(CH34-CG34)/CG34,IF(CG34=0,"",CH34/CG34))&lt;0,0,IF(CG34&lt;0,1-(CH34-CG34)/CG34,IF(CG34=0,"",CH34/CG34)))</f>
        <v/>
      </c>
      <c r="CJ34" s="15">
        <v>0</v>
      </c>
      <c r="CK34" s="15">
        <v>0</v>
      </c>
      <c r="CL34" s="15">
        <v>0</v>
      </c>
      <c r="CM34" s="17" t="str">
        <f>IF(IF(CK34&lt;0,1-(CL34-CK34)/CK34,IF(CK34=0,"",CL34/CK34))&lt;0,0,IF(CK34&lt;0,1-(CL34-CK34)/CK34,IF(CK34=0,"",CL34/CK34)))</f>
        <v/>
      </c>
      <c r="CN34" s="13">
        <v>0</v>
      </c>
      <c r="CO34" s="13">
        <v>0</v>
      </c>
      <c r="CP34" s="13">
        <v>0</v>
      </c>
      <c r="CQ34" s="17" t="str">
        <f>IF(IF(CO34&lt;0,1-(CP34-CO34)/CO34,IF(CO34=0,"",CP34/CO34))&lt;0,0,IF(CO34&lt;0,1-(CP34-CO34)/CO34,IF(CO34=0,"",CP34/CO34)))</f>
        <v/>
      </c>
      <c r="CR34" s="15">
        <v>0</v>
      </c>
      <c r="CS34" s="15">
        <v>0</v>
      </c>
      <c r="CT34" s="15">
        <v>0</v>
      </c>
      <c r="CU34" s="17" t="str">
        <f>IF(IF(CS34&lt;0,1-(CT34-CS34)/CS34,IF(CS34=0,"",CT34/CS34))&lt;0,0,IF(CS34&lt;0,1-(CT34-CS34)/CS34,IF(CS34=0,"",CT34/CS34)))</f>
        <v/>
      </c>
      <c r="CV34" s="13">
        <v>0</v>
      </c>
      <c r="CW34" s="13">
        <v>0</v>
      </c>
      <c r="CX34" s="13">
        <v>0</v>
      </c>
      <c r="CY34" s="14" t="str">
        <f>IF(IF(CW34&lt;0,1-(CX34-CW34)/CW34,IF(CW34=0,"",CX34/CW34))&lt;0,0,IF(CW34&lt;0,1-(CX34-CW34)/CW34,IF(CW34=0,"",CX34/CW34)))</f>
        <v/>
      </c>
      <c r="CZ34" s="15">
        <v>0</v>
      </c>
      <c r="DA34" s="15">
        <v>0</v>
      </c>
      <c r="DB34" s="15">
        <v>0</v>
      </c>
      <c r="DC34" s="17" t="str">
        <f>IF(IF(DA34&lt;0,1-(DB34-DA34)/DA34,IF(DA34=0,"",DB34/DA34))&lt;0,0,IF(DA34&lt;0,1-(DB34-DA34)/DA34,IF(DA34=0,"",DB34/DA34)))</f>
        <v/>
      </c>
      <c r="DD34" s="13">
        <v>0</v>
      </c>
      <c r="DE34" s="13">
        <v>0</v>
      </c>
      <c r="DF34" s="13">
        <v>0</v>
      </c>
      <c r="DG34" s="14" t="str">
        <f>IF(IF(DE34&lt;0,1-(DF34-DE34)/DE34,IF(DE34=0,"",DF34/DE34))&lt;0,0,IF(DE34&lt;0,1-(DF34-DE34)/DE34,IF(DE34=0,"",DF34/DE34)))</f>
        <v/>
      </c>
      <c r="DH34" s="15">
        <v>0</v>
      </c>
      <c r="DI34" s="15">
        <v>0</v>
      </c>
      <c r="DJ34" s="15">
        <v>0</v>
      </c>
      <c r="DK34" s="17" t="str">
        <f>IF(IF(DI34&lt;0,1-(DJ34-DI34)/DI34,IF(DI34=0,"",DJ34/DI34))&lt;0,0,IF(DI34&lt;0,1-(DJ34-DI34)/DI34,IF(DI34=0,"",DJ34/DI34)))</f>
        <v/>
      </c>
      <c r="DL34" s="13">
        <v>0</v>
      </c>
      <c r="DM34" s="13">
        <v>0</v>
      </c>
      <c r="DN34" s="13">
        <v>0</v>
      </c>
      <c r="DO34" s="17" t="str">
        <f>IF(IF(DM34&lt;0,1-(DN34-DM34)/DM34,IF(DM34=0,"",DN34/DM34))&lt;0,0,IF(DM34&lt;0,1-(DN34-DM34)/DM34,IF(DM34=0,"",DN34/DM34)))</f>
        <v/>
      </c>
      <c r="DP34" s="18"/>
      <c r="DQ34" s="19"/>
      <c r="DR34" s="18"/>
      <c r="DS34" s="19" t="str">
        <f>AX34</f>
        <v/>
      </c>
      <c r="DT34" s="64"/>
      <c r="DU34" s="64"/>
      <c r="DV34" s="64"/>
      <c r="DW34" s="64"/>
      <c r="DX34" s="64"/>
      <c r="DY34" s="65"/>
      <c r="DZ34" s="64"/>
      <c r="EA34" s="64"/>
    </row>
    <row r="35" spans="1:131" x14ac:dyDescent="0.35">
      <c r="A35" s="4">
        <v>2022</v>
      </c>
      <c r="B35" s="20" t="s">
        <v>132</v>
      </c>
      <c r="C35" s="20" t="s">
        <v>159</v>
      </c>
      <c r="D35" s="20"/>
      <c r="E35" s="20" t="s">
        <v>130</v>
      </c>
      <c r="F35" s="20" t="s">
        <v>126</v>
      </c>
      <c r="G35" s="20"/>
      <c r="H35" s="20">
        <v>10208507</v>
      </c>
      <c r="I35" s="64" t="s">
        <v>809</v>
      </c>
      <c r="J35" s="64"/>
      <c r="K35" s="64" t="s">
        <v>498</v>
      </c>
      <c r="L35" s="20" t="s">
        <v>430</v>
      </c>
      <c r="M35" s="20" t="s">
        <v>456</v>
      </c>
      <c r="N35" s="64" t="s">
        <v>499</v>
      </c>
      <c r="O35" s="20" t="s">
        <v>427</v>
      </c>
      <c r="P35" s="20" t="s">
        <v>454</v>
      </c>
      <c r="Q35" s="20" t="s">
        <v>453</v>
      </c>
      <c r="R35" s="20" t="s">
        <v>146</v>
      </c>
      <c r="S35" s="20" t="s">
        <v>498</v>
      </c>
      <c r="T35" s="20" t="s">
        <v>150</v>
      </c>
      <c r="U35" s="65">
        <v>44225</v>
      </c>
      <c r="V35" s="64"/>
      <c r="W35" s="72">
        <v>91592.032100000011</v>
      </c>
      <c r="X35" s="72">
        <v>0</v>
      </c>
      <c r="Y35" s="64" t="s">
        <v>443</v>
      </c>
      <c r="Z35" s="20" t="s">
        <v>141</v>
      </c>
      <c r="AA35" s="64"/>
      <c r="AB35" s="64"/>
      <c r="AC35" s="64"/>
      <c r="AD35" s="63"/>
      <c r="AE35" s="20">
        <v>2021</v>
      </c>
      <c r="AF35" s="20"/>
      <c r="AG35" s="64" t="s">
        <v>808</v>
      </c>
      <c r="AH35" s="71"/>
      <c r="AI35" s="20" t="s">
        <v>141</v>
      </c>
      <c r="AJ35" s="64" t="s">
        <v>450</v>
      </c>
      <c r="AK35" s="63"/>
      <c r="AL35" s="5">
        <v>0</v>
      </c>
      <c r="AM35" s="70" t="s">
        <v>144</v>
      </c>
      <c r="AN35" s="6">
        <f>IF(AM35="YES",0,AL35*BA35)</f>
        <v>0</v>
      </c>
      <c r="AO35" s="6">
        <f>IF(AM35="YES",0,BA35)</f>
        <v>0</v>
      </c>
      <c r="AP35" s="7">
        <v>0</v>
      </c>
      <c r="AQ35" s="69" t="s">
        <v>144</v>
      </c>
      <c r="AR35" s="8">
        <f>IF(AQ35="YES",0,AP35*BA35)</f>
        <v>0</v>
      </c>
      <c r="AS35" s="8">
        <f>IF(AQ35="YES",0,BA35)</f>
        <v>0</v>
      </c>
      <c r="AT35" s="9">
        <v>0</v>
      </c>
      <c r="AU35" s="9">
        <v>0</v>
      </c>
      <c r="AV35" s="9">
        <v>0</v>
      </c>
      <c r="AW35" s="10" t="str">
        <f>IF(IF(AU35&lt;0,1-(AV35-AU35)/AU35,IF(AU35=0,"",AV35/AU35))&lt;0,0,IF(AU35&lt;0,1-(AV35-AU35)/AU35,IF(AU35=0,"",AV35/AU35)))</f>
        <v/>
      </c>
      <c r="AX35" s="10" t="str">
        <f>IF(AW35&lt;90%,"YES","")</f>
        <v/>
      </c>
      <c r="AY35" s="68">
        <f>+AV35-AT35</f>
        <v>0</v>
      </c>
      <c r="AZ35" s="10"/>
      <c r="BA35" s="11">
        <v>0</v>
      </c>
      <c r="BB35" s="11">
        <f>W35/1000</f>
        <v>91.592032100000011</v>
      </c>
      <c r="BC35" s="12" t="str">
        <f>IF(AND(BA35=0,BB35=0),"no capex",IF(AND(BA35=0,BB35&lt;&gt;0),"check!",IF(BB35/BA35&lt;0.8,BB35/BA35,IF(BB35/BA35&lt;=1.05,1,IF(BB35/BA35&gt;1.05,MAX(1-(BB35/BA35-1)*2,0),"check!")))))</f>
        <v>check!</v>
      </c>
      <c r="BD35" s="11">
        <v>0</v>
      </c>
      <c r="BE35" s="11">
        <v>0</v>
      </c>
      <c r="BF35" s="12" t="str">
        <f>IF(AND(BD35=0,BE35=0),"no capex",IF(AND(BD35=0,BE35&lt;&gt;0),"check!",IF(BE35/BD35&lt;0.8,BE35/BD35,IF(BE35/BD35&lt;=1.05,1,IF(BE35/BD35&gt;1.05,MAX(1-(BE35/BD35-1)*2,0),"check!")))))</f>
        <v>no capex</v>
      </c>
      <c r="BG35" s="67"/>
      <c r="BH35" s="13">
        <v>0</v>
      </c>
      <c r="BI35" s="13">
        <v>0</v>
      </c>
      <c r="BJ35" s="13">
        <v>0</v>
      </c>
      <c r="BK35" s="14" t="str">
        <f>IF(BI35=0,"",BJ35/BI35)</f>
        <v/>
      </c>
      <c r="BL35" s="15">
        <v>0</v>
      </c>
      <c r="BM35" s="15">
        <v>0</v>
      </c>
      <c r="BN35" s="15">
        <v>0</v>
      </c>
      <c r="BO35" s="16" t="str">
        <f>IF(BM35=0,"",BN35/BM35)</f>
        <v/>
      </c>
      <c r="BP35" s="13">
        <v>0</v>
      </c>
      <c r="BQ35" s="13">
        <v>0</v>
      </c>
      <c r="BR35" s="13">
        <v>0</v>
      </c>
      <c r="BS35" s="14" t="str">
        <f>IF(IF(BQ35&lt;0,1-(BR35-BQ35)/BQ35,IF(BQ35=0,"",BR35/BQ35))&lt;0,0,IF(BQ35&lt;0,1-(BR35-BQ35)/BQ35,IF(BQ35=0,"",BR35/BQ35)))</f>
        <v/>
      </c>
      <c r="BT35" s="15">
        <v>0</v>
      </c>
      <c r="BU35" s="15">
        <v>0</v>
      </c>
      <c r="BV35" s="15">
        <v>0</v>
      </c>
      <c r="BW35" s="16" t="str">
        <f>IF(IF(BU35&lt;0,1-(BV35-BU35)/BU35,IF(BU35=0,"",BV35/BU35))&lt;0,0,IF(BU35&lt;0,1-(BV35-BU35)/BU35,IF(BU35=0,"",BV35/BU35)))</f>
        <v/>
      </c>
      <c r="BX35" s="13">
        <v>0</v>
      </c>
      <c r="BY35" s="13">
        <v>0</v>
      </c>
      <c r="BZ35" s="13">
        <v>0</v>
      </c>
      <c r="CA35" s="14" t="str">
        <f>IF(IF(BY35&lt;0,1-(BZ35-BY35)/BY35,IF(BY35=0,"",BZ35/BY35))&lt;0,0,IF(BY35&lt;0,1-(BZ35-BY35)/BY35,IF(BY35=0,"",BZ35/BY35)))</f>
        <v/>
      </c>
      <c r="CB35" s="15">
        <v>0</v>
      </c>
      <c r="CC35" s="15">
        <v>0</v>
      </c>
      <c r="CD35" s="15">
        <v>0</v>
      </c>
      <c r="CE35" s="16" t="str">
        <f>IF(IF(CC35&lt;0,1-(CD35-CC35)/CC35,IF(CC35=0,"",CD35/CC35))&lt;0,0,IF(CC35&lt;0,1-(CD35-CC35)/CC35,IF(CC35=0,"",CD35/CC35)))</f>
        <v/>
      </c>
      <c r="CF35" s="13">
        <v>0</v>
      </c>
      <c r="CG35" s="13">
        <v>0</v>
      </c>
      <c r="CH35" s="13">
        <v>0</v>
      </c>
      <c r="CI35" s="14" t="str">
        <f>IF(IF(CG35&lt;0,1-(CH35-CG35)/CG35,IF(CG35=0,"",CH35/CG35))&lt;0,0,IF(CG35&lt;0,1-(CH35-CG35)/CG35,IF(CG35=0,"",CH35/CG35)))</f>
        <v/>
      </c>
      <c r="CJ35" s="15">
        <v>0</v>
      </c>
      <c r="CK35" s="15">
        <v>0</v>
      </c>
      <c r="CL35" s="15">
        <v>0</v>
      </c>
      <c r="CM35" s="17" t="str">
        <f>IF(IF(CK35&lt;0,1-(CL35-CK35)/CK35,IF(CK35=0,"",CL35/CK35))&lt;0,0,IF(CK35&lt;0,1-(CL35-CK35)/CK35,IF(CK35=0,"",CL35/CK35)))</f>
        <v/>
      </c>
      <c r="CN35" s="13">
        <v>0</v>
      </c>
      <c r="CO35" s="13">
        <v>0</v>
      </c>
      <c r="CP35" s="13">
        <v>0</v>
      </c>
      <c r="CQ35" s="17" t="str">
        <f>IF(IF(CO35&lt;0,1-(CP35-CO35)/CO35,IF(CO35=0,"",CP35/CO35))&lt;0,0,IF(CO35&lt;0,1-(CP35-CO35)/CO35,IF(CO35=0,"",CP35/CO35)))</f>
        <v/>
      </c>
      <c r="CR35" s="15">
        <v>0</v>
      </c>
      <c r="CS35" s="15">
        <v>0</v>
      </c>
      <c r="CT35" s="15">
        <v>0</v>
      </c>
      <c r="CU35" s="17" t="str">
        <f>IF(IF(CS35&lt;0,1-(CT35-CS35)/CS35,IF(CS35=0,"",CT35/CS35))&lt;0,0,IF(CS35&lt;0,1-(CT35-CS35)/CS35,IF(CS35=0,"",CT35/CS35)))</f>
        <v/>
      </c>
      <c r="CV35" s="13">
        <v>0</v>
      </c>
      <c r="CW35" s="13">
        <v>0</v>
      </c>
      <c r="CX35" s="13">
        <v>0</v>
      </c>
      <c r="CY35" s="14" t="str">
        <f>IF(IF(CW35&lt;0,1-(CX35-CW35)/CW35,IF(CW35=0,"",CX35/CW35))&lt;0,0,IF(CW35&lt;0,1-(CX35-CW35)/CW35,IF(CW35=0,"",CX35/CW35)))</f>
        <v/>
      </c>
      <c r="CZ35" s="15">
        <v>0</v>
      </c>
      <c r="DA35" s="15">
        <v>0</v>
      </c>
      <c r="DB35" s="15">
        <v>0</v>
      </c>
      <c r="DC35" s="17" t="str">
        <f>IF(IF(DA35&lt;0,1-(DB35-DA35)/DA35,IF(DA35=0,"",DB35/DA35))&lt;0,0,IF(DA35&lt;0,1-(DB35-DA35)/DA35,IF(DA35=0,"",DB35/DA35)))</f>
        <v/>
      </c>
      <c r="DD35" s="13">
        <v>0</v>
      </c>
      <c r="DE35" s="13">
        <v>0</v>
      </c>
      <c r="DF35" s="13">
        <v>0</v>
      </c>
      <c r="DG35" s="14" t="str">
        <f>IF(IF(DE35&lt;0,1-(DF35-DE35)/DE35,IF(DE35=0,"",DF35/DE35))&lt;0,0,IF(DE35&lt;0,1-(DF35-DE35)/DE35,IF(DE35=0,"",DF35/DE35)))</f>
        <v/>
      </c>
      <c r="DH35" s="15">
        <v>0</v>
      </c>
      <c r="DI35" s="15">
        <v>0</v>
      </c>
      <c r="DJ35" s="15">
        <v>0</v>
      </c>
      <c r="DK35" s="17" t="str">
        <f>IF(IF(DI35&lt;0,1-(DJ35-DI35)/DI35,IF(DI35=0,"",DJ35/DI35))&lt;0,0,IF(DI35&lt;0,1-(DJ35-DI35)/DI35,IF(DI35=0,"",DJ35/DI35)))</f>
        <v/>
      </c>
      <c r="DL35" s="13">
        <v>0</v>
      </c>
      <c r="DM35" s="13">
        <v>0</v>
      </c>
      <c r="DN35" s="13">
        <v>0</v>
      </c>
      <c r="DO35" s="17" t="str">
        <f>IF(IF(DM35&lt;0,1-(DN35-DM35)/DM35,IF(DM35=0,"",DN35/DM35))&lt;0,0,IF(DM35&lt;0,1-(DN35-DM35)/DM35,IF(DM35=0,"",DN35/DM35)))</f>
        <v/>
      </c>
      <c r="DP35" s="18"/>
      <c r="DQ35" s="19" t="e">
        <f>IF(AND(BB35/BA35&gt;1.05, ((BB35-BA35)/VLOOKUP(E35,#REF!,2,0))&gt;10),"YES","")</f>
        <v>#DIV/0!</v>
      </c>
      <c r="DR35" s="18"/>
      <c r="DS35" s="19" t="str">
        <f>AX35</f>
        <v/>
      </c>
      <c r="DT35" s="64" t="s">
        <v>141</v>
      </c>
      <c r="DU35" s="64" t="s">
        <v>162</v>
      </c>
      <c r="DV35" s="64" t="s">
        <v>198</v>
      </c>
      <c r="DW35" s="64" t="s">
        <v>141</v>
      </c>
      <c r="DX35" s="64" t="s">
        <v>197</v>
      </c>
      <c r="DY35" s="65">
        <v>45229</v>
      </c>
      <c r="DZ35" s="64"/>
      <c r="EA35" s="64"/>
    </row>
    <row r="36" spans="1:131" x14ac:dyDescent="0.35">
      <c r="A36" s="4">
        <v>2022</v>
      </c>
      <c r="B36" s="20" t="s">
        <v>131</v>
      </c>
      <c r="C36" s="20" t="s">
        <v>159</v>
      </c>
      <c r="D36" s="20"/>
      <c r="E36" s="20" t="s">
        <v>130</v>
      </c>
      <c r="F36" s="20" t="s">
        <v>126</v>
      </c>
      <c r="G36" s="20"/>
      <c r="H36" s="20">
        <v>10208514</v>
      </c>
      <c r="I36" s="64" t="s">
        <v>807</v>
      </c>
      <c r="J36" s="64"/>
      <c r="K36" s="64" t="s">
        <v>452</v>
      </c>
      <c r="L36" s="20" t="s">
        <v>430</v>
      </c>
      <c r="M36" s="20" t="s">
        <v>456</v>
      </c>
      <c r="N36" s="64" t="s">
        <v>455</v>
      </c>
      <c r="O36" s="20" t="s">
        <v>427</v>
      </c>
      <c r="P36" s="20" t="s">
        <v>454</v>
      </c>
      <c r="Q36" s="20"/>
      <c r="R36" s="20" t="s">
        <v>146</v>
      </c>
      <c r="S36" s="20" t="s">
        <v>452</v>
      </c>
      <c r="T36" s="20" t="s">
        <v>150</v>
      </c>
      <c r="U36" s="65">
        <v>43830</v>
      </c>
      <c r="V36" s="64"/>
      <c r="W36" s="72">
        <v>122179.64</v>
      </c>
      <c r="X36" s="72">
        <v>0</v>
      </c>
      <c r="Y36" s="64" t="s">
        <v>443</v>
      </c>
      <c r="Z36" s="20" t="s">
        <v>146</v>
      </c>
      <c r="AA36" s="64" t="s">
        <v>146</v>
      </c>
      <c r="AB36" s="64"/>
      <c r="AC36" s="64"/>
      <c r="AD36" s="63"/>
      <c r="AE36" s="20">
        <v>2019</v>
      </c>
      <c r="AF36" s="20"/>
      <c r="AG36" s="64" t="s">
        <v>806</v>
      </c>
      <c r="AH36" s="71"/>
      <c r="AI36" s="20" t="s">
        <v>141</v>
      </c>
      <c r="AJ36" s="64" t="s">
        <v>450</v>
      </c>
      <c r="AK36" s="63"/>
      <c r="AL36" s="5">
        <v>0</v>
      </c>
      <c r="AM36" s="70" t="s">
        <v>144</v>
      </c>
      <c r="AN36" s="6">
        <f>IF(AM36="YES",0,AL36*BA36)</f>
        <v>0</v>
      </c>
      <c r="AO36" s="6">
        <f>IF(AM36="YES",0,BA36)</f>
        <v>0</v>
      </c>
      <c r="AP36" s="7">
        <v>0</v>
      </c>
      <c r="AQ36" s="69" t="s">
        <v>144</v>
      </c>
      <c r="AR36" s="8">
        <f>IF(AQ36="YES",0,AP36*BA36)</f>
        <v>0</v>
      </c>
      <c r="AS36" s="8">
        <f>IF(AQ36="YES",0,BA36)</f>
        <v>0</v>
      </c>
      <c r="AT36" s="9">
        <v>0</v>
      </c>
      <c r="AU36" s="9">
        <v>0</v>
      </c>
      <c r="AV36" s="9">
        <v>0</v>
      </c>
      <c r="AW36" s="10" t="str">
        <f>IF(IF(AU36&lt;0,1-(AV36-AU36)/AU36,IF(AU36=0,"",AV36/AU36))&lt;0,0,IF(AU36&lt;0,1-(AV36-AU36)/AU36,IF(AU36=0,"",AV36/AU36)))</f>
        <v/>
      </c>
      <c r="AX36" s="10" t="str">
        <f>IF(AW36&lt;90%,"YES","")</f>
        <v/>
      </c>
      <c r="AY36" s="68">
        <f>+AV36-AT36</f>
        <v>0</v>
      </c>
      <c r="AZ36" s="10">
        <v>1.0684658009329551</v>
      </c>
      <c r="BA36" s="11">
        <v>0</v>
      </c>
      <c r="BB36" s="11">
        <f>W36/1000</f>
        <v>122.17964000000001</v>
      </c>
      <c r="BC36" s="12" t="str">
        <f>IF(AND(BA36=0,BB36=0),"no capex",IF(AND(BA36=0,BB36&lt;&gt;0),"check!",IF(BB36/BA36&lt;0.8,BB36/BA36,IF(BB36/BA36&lt;=1.05,1,IF(BB36/BA36&gt;1.05,MAX(1-(BB36/BA36-1)*2,0),"check!")))))</f>
        <v>check!</v>
      </c>
      <c r="BD36" s="11">
        <v>0</v>
      </c>
      <c r="BE36" s="11">
        <v>0</v>
      </c>
      <c r="BF36" s="12" t="str">
        <f>IF(AND(BD36=0,BE36=0),"no capex",IF(AND(BD36=0,BE36&lt;&gt;0),"check!",IF(BE36/BD36&lt;0.8,BE36/BD36,IF(BE36/BD36&lt;=1.05,1,IF(BE36/BD36&gt;1.05,MAX(1-(BE36/BD36-1)*2,0),"check!")))))</f>
        <v>no capex</v>
      </c>
      <c r="BG36" s="67"/>
      <c r="BH36" s="13">
        <v>0</v>
      </c>
      <c r="BI36" s="13">
        <v>0</v>
      </c>
      <c r="BJ36" s="13">
        <v>0</v>
      </c>
      <c r="BK36" s="14" t="str">
        <f>IF(BI36=0,"",BJ36/BI36)</f>
        <v/>
      </c>
      <c r="BL36" s="15">
        <v>0</v>
      </c>
      <c r="BM36" s="15">
        <v>0</v>
      </c>
      <c r="BN36" s="15">
        <v>0</v>
      </c>
      <c r="BO36" s="16" t="str">
        <f>IF(BM36=0,"",BN36/BM36)</f>
        <v/>
      </c>
      <c r="BP36" s="13">
        <v>0</v>
      </c>
      <c r="BQ36" s="13">
        <v>0</v>
      </c>
      <c r="BR36" s="13">
        <v>0</v>
      </c>
      <c r="BS36" s="14" t="str">
        <f>IF(IF(BQ36&lt;0,1-(BR36-BQ36)/BQ36,IF(BQ36=0,"",BR36/BQ36))&lt;0,0,IF(BQ36&lt;0,1-(BR36-BQ36)/BQ36,IF(BQ36=0,"",BR36/BQ36)))</f>
        <v/>
      </c>
      <c r="BT36" s="15">
        <v>0</v>
      </c>
      <c r="BU36" s="15">
        <v>0</v>
      </c>
      <c r="BV36" s="15">
        <v>0</v>
      </c>
      <c r="BW36" s="16" t="str">
        <f>IF(IF(BU36&lt;0,1-(BV36-BU36)/BU36,IF(BU36=0,"",BV36/BU36))&lt;0,0,IF(BU36&lt;0,1-(BV36-BU36)/BU36,IF(BU36=0,"",BV36/BU36)))</f>
        <v/>
      </c>
      <c r="BX36" s="13">
        <v>0</v>
      </c>
      <c r="BY36" s="13">
        <v>0</v>
      </c>
      <c r="BZ36" s="13">
        <v>0</v>
      </c>
      <c r="CA36" s="14" t="str">
        <f>IF(IF(BY36&lt;0,1-(BZ36-BY36)/BY36,IF(BY36=0,"",BZ36/BY36))&lt;0,0,IF(BY36&lt;0,1-(BZ36-BY36)/BY36,IF(BY36=0,"",BZ36/BY36)))</f>
        <v/>
      </c>
      <c r="CB36" s="15">
        <v>0</v>
      </c>
      <c r="CC36" s="15">
        <v>0</v>
      </c>
      <c r="CD36" s="15">
        <v>0</v>
      </c>
      <c r="CE36" s="16" t="str">
        <f>IF(IF(CC36&lt;0,1-(CD36-CC36)/CC36,IF(CC36=0,"",CD36/CC36))&lt;0,0,IF(CC36&lt;0,1-(CD36-CC36)/CC36,IF(CC36=0,"",CD36/CC36)))</f>
        <v/>
      </c>
      <c r="CF36" s="13">
        <v>0</v>
      </c>
      <c r="CG36" s="13">
        <v>0</v>
      </c>
      <c r="CH36" s="13">
        <v>0</v>
      </c>
      <c r="CI36" s="14" t="str">
        <f>IF(IF(CG36&lt;0,1-(CH36-CG36)/CG36,IF(CG36=0,"",CH36/CG36))&lt;0,0,IF(CG36&lt;0,1-(CH36-CG36)/CG36,IF(CG36=0,"",CH36/CG36)))</f>
        <v/>
      </c>
      <c r="CJ36" s="15">
        <v>0</v>
      </c>
      <c r="CK36" s="15">
        <v>0</v>
      </c>
      <c r="CL36" s="15">
        <v>0</v>
      </c>
      <c r="CM36" s="17" t="str">
        <f>IF(IF(CK36&lt;0,1-(CL36-CK36)/CK36,IF(CK36=0,"",CL36/CK36))&lt;0,0,IF(CK36&lt;0,1-(CL36-CK36)/CK36,IF(CK36=0,"",CL36/CK36)))</f>
        <v/>
      </c>
      <c r="CN36" s="13">
        <v>0</v>
      </c>
      <c r="CO36" s="13">
        <v>0</v>
      </c>
      <c r="CP36" s="13">
        <v>0</v>
      </c>
      <c r="CQ36" s="17" t="str">
        <f>IF(IF(CO36&lt;0,1-(CP36-CO36)/CO36,IF(CO36=0,"",CP36/CO36))&lt;0,0,IF(CO36&lt;0,1-(CP36-CO36)/CO36,IF(CO36=0,"",CP36/CO36)))</f>
        <v/>
      </c>
      <c r="CR36" s="15">
        <v>0</v>
      </c>
      <c r="CS36" s="15">
        <v>0</v>
      </c>
      <c r="CT36" s="15">
        <v>0</v>
      </c>
      <c r="CU36" s="17" t="str">
        <f>IF(IF(CS36&lt;0,1-(CT36-CS36)/CS36,IF(CS36=0,"",CT36/CS36))&lt;0,0,IF(CS36&lt;0,1-(CT36-CS36)/CS36,IF(CS36=0,"",CT36/CS36)))</f>
        <v/>
      </c>
      <c r="CV36" s="13">
        <v>0</v>
      </c>
      <c r="CW36" s="13">
        <v>0</v>
      </c>
      <c r="CX36" s="13">
        <v>0</v>
      </c>
      <c r="CY36" s="14" t="str">
        <f>IF(IF(CW36&lt;0,1-(CX36-CW36)/CW36,IF(CW36=0,"",CX36/CW36))&lt;0,0,IF(CW36&lt;0,1-(CX36-CW36)/CW36,IF(CW36=0,"",CX36/CW36)))</f>
        <v/>
      </c>
      <c r="CZ36" s="15">
        <v>0</v>
      </c>
      <c r="DA36" s="15">
        <v>0</v>
      </c>
      <c r="DB36" s="15">
        <v>0</v>
      </c>
      <c r="DC36" s="17" t="str">
        <f>IF(IF(DA36&lt;0,1-(DB36-DA36)/DA36,IF(DA36=0,"",DB36/DA36))&lt;0,0,IF(DA36&lt;0,1-(DB36-DA36)/DA36,IF(DA36=0,"",DB36/DA36)))</f>
        <v/>
      </c>
      <c r="DD36" s="13">
        <v>0</v>
      </c>
      <c r="DE36" s="13">
        <v>0</v>
      </c>
      <c r="DF36" s="13">
        <v>0</v>
      </c>
      <c r="DG36" s="14" t="str">
        <f>IF(IF(DE36&lt;0,1-(DF36-DE36)/DE36,IF(DE36=0,"",DF36/DE36))&lt;0,0,IF(DE36&lt;0,1-(DF36-DE36)/DE36,IF(DE36=0,"",DF36/DE36)))</f>
        <v/>
      </c>
      <c r="DH36" s="15">
        <v>0</v>
      </c>
      <c r="DI36" s="15">
        <v>0</v>
      </c>
      <c r="DJ36" s="15">
        <v>0</v>
      </c>
      <c r="DK36" s="17" t="str">
        <f>IF(IF(DI36&lt;0,1-(DJ36-DI36)/DI36,IF(DI36=0,"",DJ36/DI36))&lt;0,0,IF(DI36&lt;0,1-(DJ36-DI36)/DI36,IF(DI36=0,"",DJ36/DI36)))</f>
        <v/>
      </c>
      <c r="DL36" s="13">
        <v>0</v>
      </c>
      <c r="DM36" s="13">
        <v>0</v>
      </c>
      <c r="DN36" s="13">
        <v>0</v>
      </c>
      <c r="DO36" s="17" t="str">
        <f>IF(IF(DM36&lt;0,1-(DN36-DM36)/DM36,IF(DM36=0,"",DN36/DM36))&lt;0,0,IF(DM36&lt;0,1-(DN36-DM36)/DM36,IF(DM36=0,"",DN36/DM36)))</f>
        <v/>
      </c>
      <c r="DP36" s="18"/>
      <c r="DQ36" s="19"/>
      <c r="DR36" s="18"/>
      <c r="DS36" s="19" t="str">
        <f>AX36</f>
        <v/>
      </c>
      <c r="DT36" s="64"/>
      <c r="DU36" s="64"/>
      <c r="DV36" s="64"/>
      <c r="DW36" s="64"/>
      <c r="DX36" s="64"/>
      <c r="DY36" s="65"/>
      <c r="DZ36" s="64"/>
      <c r="EA36" s="64"/>
    </row>
    <row r="37" spans="1:131" x14ac:dyDescent="0.35">
      <c r="A37" s="4">
        <v>2022</v>
      </c>
      <c r="B37" s="20" t="s">
        <v>132</v>
      </c>
      <c r="C37" s="20" t="s">
        <v>159</v>
      </c>
      <c r="D37" s="20"/>
      <c r="E37" s="20" t="s">
        <v>130</v>
      </c>
      <c r="F37" s="20" t="s">
        <v>126</v>
      </c>
      <c r="G37" s="20"/>
      <c r="H37" s="20">
        <v>10208528</v>
      </c>
      <c r="I37" s="64" t="s">
        <v>805</v>
      </c>
      <c r="J37" s="64"/>
      <c r="K37" s="64" t="s">
        <v>498</v>
      </c>
      <c r="L37" s="20" t="s">
        <v>430</v>
      </c>
      <c r="M37" s="20" t="s">
        <v>456</v>
      </c>
      <c r="N37" s="64" t="s">
        <v>499</v>
      </c>
      <c r="O37" s="20" t="s">
        <v>427</v>
      </c>
      <c r="P37" s="20" t="s">
        <v>454</v>
      </c>
      <c r="Q37" s="20" t="s">
        <v>453</v>
      </c>
      <c r="R37" s="20" t="s">
        <v>146</v>
      </c>
      <c r="S37" s="20" t="s">
        <v>498</v>
      </c>
      <c r="T37" s="20" t="s">
        <v>150</v>
      </c>
      <c r="U37" s="65">
        <v>44355</v>
      </c>
      <c r="V37" s="64"/>
      <c r="W37" s="72">
        <v>181539.4742</v>
      </c>
      <c r="X37" s="72">
        <v>0</v>
      </c>
      <c r="Y37" s="64" t="s">
        <v>443</v>
      </c>
      <c r="Z37" s="20" t="s">
        <v>141</v>
      </c>
      <c r="AA37" s="64"/>
      <c r="AB37" s="64"/>
      <c r="AC37" s="64"/>
      <c r="AD37" s="63"/>
      <c r="AE37" s="20">
        <v>2021</v>
      </c>
      <c r="AF37" s="20"/>
      <c r="AG37" s="64" t="s">
        <v>804</v>
      </c>
      <c r="AH37" s="71"/>
      <c r="AI37" s="20" t="s">
        <v>141</v>
      </c>
      <c r="AJ37" s="64" t="s">
        <v>450</v>
      </c>
      <c r="AK37" s="63"/>
      <c r="AL37" s="5">
        <v>0</v>
      </c>
      <c r="AM37" s="70" t="s">
        <v>144</v>
      </c>
      <c r="AN37" s="6">
        <f>IF(AM37="YES",0,AL37*BA37)</f>
        <v>0</v>
      </c>
      <c r="AO37" s="6">
        <f>IF(AM37="YES",0,BA37)</f>
        <v>0</v>
      </c>
      <c r="AP37" s="7">
        <v>0</v>
      </c>
      <c r="AQ37" s="69" t="s">
        <v>144</v>
      </c>
      <c r="AR37" s="8">
        <f>IF(AQ37="YES",0,AP37*BA37)</f>
        <v>0</v>
      </c>
      <c r="AS37" s="8">
        <f>IF(AQ37="YES",0,BA37)</f>
        <v>0</v>
      </c>
      <c r="AT37" s="9">
        <v>0</v>
      </c>
      <c r="AU37" s="9">
        <v>0</v>
      </c>
      <c r="AV37" s="9">
        <v>0</v>
      </c>
      <c r="AW37" s="10" t="str">
        <f>IF(IF(AU37&lt;0,1-(AV37-AU37)/AU37,IF(AU37=0,"",AV37/AU37))&lt;0,0,IF(AU37&lt;0,1-(AV37-AU37)/AU37,IF(AU37=0,"",AV37/AU37)))</f>
        <v/>
      </c>
      <c r="AX37" s="10" t="str">
        <f>IF(AW37&lt;90%,"YES","")</f>
        <v/>
      </c>
      <c r="AY37" s="68">
        <f>+AV37-AT37</f>
        <v>0</v>
      </c>
      <c r="AZ37" s="10"/>
      <c r="BA37" s="11">
        <v>0</v>
      </c>
      <c r="BB37" s="11">
        <f>W37/1000</f>
        <v>181.5394742</v>
      </c>
      <c r="BC37" s="12" t="str">
        <f>IF(AND(BA37=0,BB37=0),"no capex",IF(AND(BA37=0,BB37&lt;&gt;0),"check!",IF(BB37/BA37&lt;0.8,BB37/BA37,IF(BB37/BA37&lt;=1.05,1,IF(BB37/BA37&gt;1.05,MAX(1-(BB37/BA37-1)*2,0),"check!")))))</f>
        <v>check!</v>
      </c>
      <c r="BD37" s="11">
        <v>0</v>
      </c>
      <c r="BE37" s="11">
        <v>0</v>
      </c>
      <c r="BF37" s="12" t="str">
        <f>IF(AND(BD37=0,BE37=0),"no capex",IF(AND(BD37=0,BE37&lt;&gt;0),"check!",IF(BE37/BD37&lt;0.8,BE37/BD37,IF(BE37/BD37&lt;=1.05,1,IF(BE37/BD37&gt;1.05,MAX(1-(BE37/BD37-1)*2,0),"check!")))))</f>
        <v>no capex</v>
      </c>
      <c r="BG37" s="67"/>
      <c r="BH37" s="13">
        <v>0</v>
      </c>
      <c r="BI37" s="13">
        <v>0</v>
      </c>
      <c r="BJ37" s="13">
        <v>0</v>
      </c>
      <c r="BK37" s="14" t="str">
        <f>IF(BI37=0,"",BJ37/BI37)</f>
        <v/>
      </c>
      <c r="BL37" s="15">
        <v>0</v>
      </c>
      <c r="BM37" s="15">
        <v>0</v>
      </c>
      <c r="BN37" s="15">
        <v>0</v>
      </c>
      <c r="BO37" s="16" t="str">
        <f>IF(BM37=0,"",BN37/BM37)</f>
        <v/>
      </c>
      <c r="BP37" s="13">
        <v>0</v>
      </c>
      <c r="BQ37" s="13">
        <v>0</v>
      </c>
      <c r="BR37" s="13">
        <v>0</v>
      </c>
      <c r="BS37" s="14" t="str">
        <f>IF(IF(BQ37&lt;0,1-(BR37-BQ37)/BQ37,IF(BQ37=0,"",BR37/BQ37))&lt;0,0,IF(BQ37&lt;0,1-(BR37-BQ37)/BQ37,IF(BQ37=0,"",BR37/BQ37)))</f>
        <v/>
      </c>
      <c r="BT37" s="15">
        <v>0</v>
      </c>
      <c r="BU37" s="15">
        <v>0</v>
      </c>
      <c r="BV37" s="15">
        <v>0</v>
      </c>
      <c r="BW37" s="16" t="str">
        <f>IF(IF(BU37&lt;0,1-(BV37-BU37)/BU37,IF(BU37=0,"",BV37/BU37))&lt;0,0,IF(BU37&lt;0,1-(BV37-BU37)/BU37,IF(BU37=0,"",BV37/BU37)))</f>
        <v/>
      </c>
      <c r="BX37" s="13">
        <v>0</v>
      </c>
      <c r="BY37" s="13">
        <v>0</v>
      </c>
      <c r="BZ37" s="13">
        <v>0</v>
      </c>
      <c r="CA37" s="14" t="str">
        <f>IF(IF(BY37&lt;0,1-(BZ37-BY37)/BY37,IF(BY37=0,"",BZ37/BY37))&lt;0,0,IF(BY37&lt;0,1-(BZ37-BY37)/BY37,IF(BY37=0,"",BZ37/BY37)))</f>
        <v/>
      </c>
      <c r="CB37" s="15">
        <v>0</v>
      </c>
      <c r="CC37" s="15">
        <v>0</v>
      </c>
      <c r="CD37" s="15">
        <v>0</v>
      </c>
      <c r="CE37" s="16" t="str">
        <f>IF(IF(CC37&lt;0,1-(CD37-CC37)/CC37,IF(CC37=0,"",CD37/CC37))&lt;0,0,IF(CC37&lt;0,1-(CD37-CC37)/CC37,IF(CC37=0,"",CD37/CC37)))</f>
        <v/>
      </c>
      <c r="CF37" s="13">
        <v>0</v>
      </c>
      <c r="CG37" s="13">
        <v>0</v>
      </c>
      <c r="CH37" s="13">
        <v>0</v>
      </c>
      <c r="CI37" s="14" t="str">
        <f>IF(IF(CG37&lt;0,1-(CH37-CG37)/CG37,IF(CG37=0,"",CH37/CG37))&lt;0,0,IF(CG37&lt;0,1-(CH37-CG37)/CG37,IF(CG37=0,"",CH37/CG37)))</f>
        <v/>
      </c>
      <c r="CJ37" s="15">
        <v>0</v>
      </c>
      <c r="CK37" s="15">
        <v>0</v>
      </c>
      <c r="CL37" s="15">
        <v>0</v>
      </c>
      <c r="CM37" s="17" t="str">
        <f>IF(IF(CK37&lt;0,1-(CL37-CK37)/CK37,IF(CK37=0,"",CL37/CK37))&lt;0,0,IF(CK37&lt;0,1-(CL37-CK37)/CK37,IF(CK37=0,"",CL37/CK37)))</f>
        <v/>
      </c>
      <c r="CN37" s="13">
        <v>0</v>
      </c>
      <c r="CO37" s="13">
        <v>0</v>
      </c>
      <c r="CP37" s="13">
        <v>0</v>
      </c>
      <c r="CQ37" s="17" t="str">
        <f>IF(IF(CO37&lt;0,1-(CP37-CO37)/CO37,IF(CO37=0,"",CP37/CO37))&lt;0,0,IF(CO37&lt;0,1-(CP37-CO37)/CO37,IF(CO37=0,"",CP37/CO37)))</f>
        <v/>
      </c>
      <c r="CR37" s="15">
        <v>0</v>
      </c>
      <c r="CS37" s="15">
        <v>0</v>
      </c>
      <c r="CT37" s="15">
        <v>0</v>
      </c>
      <c r="CU37" s="17" t="str">
        <f>IF(IF(CS37&lt;0,1-(CT37-CS37)/CS37,IF(CS37=0,"",CT37/CS37))&lt;0,0,IF(CS37&lt;0,1-(CT37-CS37)/CS37,IF(CS37=0,"",CT37/CS37)))</f>
        <v/>
      </c>
      <c r="CV37" s="13">
        <v>0</v>
      </c>
      <c r="CW37" s="13">
        <v>0</v>
      </c>
      <c r="CX37" s="13">
        <v>0</v>
      </c>
      <c r="CY37" s="14" t="str">
        <f>IF(IF(CW37&lt;0,1-(CX37-CW37)/CW37,IF(CW37=0,"",CX37/CW37))&lt;0,0,IF(CW37&lt;0,1-(CX37-CW37)/CW37,IF(CW37=0,"",CX37/CW37)))</f>
        <v/>
      </c>
      <c r="CZ37" s="15">
        <v>0</v>
      </c>
      <c r="DA37" s="15">
        <v>0</v>
      </c>
      <c r="DB37" s="15">
        <v>0</v>
      </c>
      <c r="DC37" s="17" t="str">
        <f>IF(IF(DA37&lt;0,1-(DB37-DA37)/DA37,IF(DA37=0,"",DB37/DA37))&lt;0,0,IF(DA37&lt;0,1-(DB37-DA37)/DA37,IF(DA37=0,"",DB37/DA37)))</f>
        <v/>
      </c>
      <c r="DD37" s="13">
        <v>0</v>
      </c>
      <c r="DE37" s="13">
        <v>0</v>
      </c>
      <c r="DF37" s="13">
        <v>0</v>
      </c>
      <c r="DG37" s="14" t="str">
        <f>IF(IF(DE37&lt;0,1-(DF37-DE37)/DE37,IF(DE37=0,"",DF37/DE37))&lt;0,0,IF(DE37&lt;0,1-(DF37-DE37)/DE37,IF(DE37=0,"",DF37/DE37)))</f>
        <v/>
      </c>
      <c r="DH37" s="15">
        <v>0</v>
      </c>
      <c r="DI37" s="15">
        <v>0</v>
      </c>
      <c r="DJ37" s="15">
        <v>0</v>
      </c>
      <c r="DK37" s="17" t="str">
        <f>IF(IF(DI37&lt;0,1-(DJ37-DI37)/DI37,IF(DI37=0,"",DJ37/DI37))&lt;0,0,IF(DI37&lt;0,1-(DJ37-DI37)/DI37,IF(DI37=0,"",DJ37/DI37)))</f>
        <v/>
      </c>
      <c r="DL37" s="13">
        <v>0</v>
      </c>
      <c r="DM37" s="13">
        <v>0</v>
      </c>
      <c r="DN37" s="13">
        <v>0</v>
      </c>
      <c r="DO37" s="17" t="str">
        <f>IF(IF(DM37&lt;0,1-(DN37-DM37)/DM37,IF(DM37=0,"",DN37/DM37))&lt;0,0,IF(DM37&lt;0,1-(DN37-DM37)/DM37,IF(DM37=0,"",DN37/DM37)))</f>
        <v/>
      </c>
      <c r="DP37" s="18"/>
      <c r="DQ37" s="19" t="e">
        <f>IF(AND(BB37/BA37&gt;1.05, ((BB37-BA37)/VLOOKUP(E37,#REF!,2,0))&gt;10),"YES","")</f>
        <v>#DIV/0!</v>
      </c>
      <c r="DR37" s="18"/>
      <c r="DS37" s="19" t="str">
        <f>AX37</f>
        <v/>
      </c>
      <c r="DT37" s="64"/>
      <c r="DU37" s="64"/>
      <c r="DV37" s="64"/>
      <c r="DW37" s="64"/>
      <c r="DX37" s="64"/>
      <c r="DY37" s="65"/>
      <c r="DZ37" s="64"/>
      <c r="EA37" s="64"/>
    </row>
    <row r="38" spans="1:131" x14ac:dyDescent="0.35">
      <c r="A38" s="4">
        <v>2022</v>
      </c>
      <c r="B38" s="20" t="s">
        <v>132</v>
      </c>
      <c r="C38" s="20" t="s">
        <v>159</v>
      </c>
      <c r="D38" s="20"/>
      <c r="E38" s="20" t="s">
        <v>130</v>
      </c>
      <c r="F38" s="20" t="s">
        <v>126</v>
      </c>
      <c r="G38" s="20"/>
      <c r="H38" s="20">
        <v>10208537</v>
      </c>
      <c r="I38" s="64" t="s">
        <v>803</v>
      </c>
      <c r="J38" s="64"/>
      <c r="K38" s="64" t="s">
        <v>567</v>
      </c>
      <c r="L38" s="20" t="s">
        <v>430</v>
      </c>
      <c r="M38" s="20" t="s">
        <v>429</v>
      </c>
      <c r="N38" s="64" t="s">
        <v>428</v>
      </c>
      <c r="O38" s="20" t="s">
        <v>427</v>
      </c>
      <c r="P38" s="20" t="s">
        <v>426</v>
      </c>
      <c r="Q38" s="20" t="s">
        <v>425</v>
      </c>
      <c r="R38" s="20" t="s">
        <v>146</v>
      </c>
      <c r="S38" s="20" t="s">
        <v>567</v>
      </c>
      <c r="T38" s="20" t="s">
        <v>150</v>
      </c>
      <c r="U38" s="65">
        <v>44046</v>
      </c>
      <c r="V38" s="64"/>
      <c r="W38" s="72">
        <v>225165.03270000004</v>
      </c>
      <c r="X38" s="72">
        <v>0</v>
      </c>
      <c r="Y38" s="64" t="s">
        <v>443</v>
      </c>
      <c r="Z38" s="20" t="s">
        <v>141</v>
      </c>
      <c r="AA38" s="64"/>
      <c r="AB38" s="64"/>
      <c r="AC38" s="64"/>
      <c r="AD38" s="63"/>
      <c r="AE38" s="20">
        <v>2020</v>
      </c>
      <c r="AF38" s="20"/>
      <c r="AG38" s="64" t="s">
        <v>802</v>
      </c>
      <c r="AH38" s="71"/>
      <c r="AI38" s="20" t="s">
        <v>141</v>
      </c>
      <c r="AJ38" s="64" t="s">
        <v>504</v>
      </c>
      <c r="AK38" s="63"/>
      <c r="AL38" s="5">
        <v>0</v>
      </c>
      <c r="AM38" s="70" t="s">
        <v>144</v>
      </c>
      <c r="AN38" s="6">
        <f>IF(AM38="YES",0,AL38*BA38)</f>
        <v>0</v>
      </c>
      <c r="AO38" s="6">
        <f>IF(AM38="YES",0,BA38)</f>
        <v>0</v>
      </c>
      <c r="AP38" s="7">
        <v>0</v>
      </c>
      <c r="AQ38" s="69" t="s">
        <v>144</v>
      </c>
      <c r="AR38" s="8">
        <f>IF(AQ38="YES",0,AP38*BA38)</f>
        <v>0</v>
      </c>
      <c r="AS38" s="8">
        <f>IF(AQ38="YES",0,BA38)</f>
        <v>0</v>
      </c>
      <c r="AT38" s="9">
        <v>0</v>
      </c>
      <c r="AU38" s="9">
        <v>0</v>
      </c>
      <c r="AV38" s="9">
        <v>0</v>
      </c>
      <c r="AW38" s="10" t="str">
        <f>IF(IF(AU38&lt;0,1-(AV38-AU38)/AU38,IF(AU38=0,"",AV38/AU38))&lt;0,0,IF(AU38&lt;0,1-(AV38-AU38)/AU38,IF(AU38=0,"",AV38/AU38)))</f>
        <v/>
      </c>
      <c r="AX38" s="10" t="str">
        <f>IF(AW38&lt;90%,"YES","")</f>
        <v/>
      </c>
      <c r="AY38" s="68">
        <f>+AV38-AT38</f>
        <v>0</v>
      </c>
      <c r="AZ38" s="10"/>
      <c r="BA38" s="11">
        <v>0</v>
      </c>
      <c r="BB38" s="11">
        <f>W38/1000</f>
        <v>225.16503270000004</v>
      </c>
      <c r="BC38" s="12" t="str">
        <f>IF(AND(BA38=0,BB38=0),"no capex",IF(AND(BA38=0,BB38&lt;&gt;0),"check!",IF(BB38/BA38&lt;0.8,BB38/BA38,IF(BB38/BA38&lt;=1.05,1,IF(BB38/BA38&gt;1.05,MAX(1-(BB38/BA38-1)*2,0),"check!")))))</f>
        <v>check!</v>
      </c>
      <c r="BD38" s="11">
        <v>0</v>
      </c>
      <c r="BE38" s="11">
        <v>0</v>
      </c>
      <c r="BF38" s="12" t="str">
        <f>IF(AND(BD38=0,BE38=0),"no capex",IF(AND(BD38=0,BE38&lt;&gt;0),"check!",IF(BE38/BD38&lt;0.8,BE38/BD38,IF(BE38/BD38&lt;=1.05,1,IF(BE38/BD38&gt;1.05,MAX(1-(BE38/BD38-1)*2,0),"check!")))))</f>
        <v>no capex</v>
      </c>
      <c r="BG38" s="67"/>
      <c r="BH38" s="13">
        <v>0</v>
      </c>
      <c r="BI38" s="13">
        <v>0</v>
      </c>
      <c r="BJ38" s="13">
        <v>0</v>
      </c>
      <c r="BK38" s="14" t="str">
        <f>IF(BI38=0,"",BJ38/BI38)</f>
        <v/>
      </c>
      <c r="BL38" s="15">
        <v>0</v>
      </c>
      <c r="BM38" s="15">
        <v>0</v>
      </c>
      <c r="BN38" s="15">
        <v>0</v>
      </c>
      <c r="BO38" s="16" t="str">
        <f>IF(BM38=0,"",BN38/BM38)</f>
        <v/>
      </c>
      <c r="BP38" s="13">
        <v>0</v>
      </c>
      <c r="BQ38" s="13">
        <v>0</v>
      </c>
      <c r="BR38" s="13">
        <v>0</v>
      </c>
      <c r="BS38" s="14" t="str">
        <f>IF(IF(BQ38&lt;0,1-(BR38-BQ38)/BQ38,IF(BQ38=0,"",BR38/BQ38))&lt;0,0,IF(BQ38&lt;0,1-(BR38-BQ38)/BQ38,IF(BQ38=0,"",BR38/BQ38)))</f>
        <v/>
      </c>
      <c r="BT38" s="15">
        <v>0</v>
      </c>
      <c r="BU38" s="15">
        <v>0</v>
      </c>
      <c r="BV38" s="15">
        <v>0</v>
      </c>
      <c r="BW38" s="16" t="str">
        <f>IF(IF(BU38&lt;0,1-(BV38-BU38)/BU38,IF(BU38=0,"",BV38/BU38))&lt;0,0,IF(BU38&lt;0,1-(BV38-BU38)/BU38,IF(BU38=0,"",BV38/BU38)))</f>
        <v/>
      </c>
      <c r="BX38" s="13">
        <v>0</v>
      </c>
      <c r="BY38" s="13">
        <v>0</v>
      </c>
      <c r="BZ38" s="13">
        <v>0</v>
      </c>
      <c r="CA38" s="14" t="str">
        <f>IF(IF(BY38&lt;0,1-(BZ38-BY38)/BY38,IF(BY38=0,"",BZ38/BY38))&lt;0,0,IF(BY38&lt;0,1-(BZ38-BY38)/BY38,IF(BY38=0,"",BZ38/BY38)))</f>
        <v/>
      </c>
      <c r="CB38" s="15">
        <v>0</v>
      </c>
      <c r="CC38" s="15">
        <v>0</v>
      </c>
      <c r="CD38" s="15">
        <v>0</v>
      </c>
      <c r="CE38" s="16" t="str">
        <f>IF(IF(CC38&lt;0,1-(CD38-CC38)/CC38,IF(CC38=0,"",CD38/CC38))&lt;0,0,IF(CC38&lt;0,1-(CD38-CC38)/CC38,IF(CC38=0,"",CD38/CC38)))</f>
        <v/>
      </c>
      <c r="CF38" s="13">
        <v>0</v>
      </c>
      <c r="CG38" s="13">
        <v>0</v>
      </c>
      <c r="CH38" s="13">
        <v>0</v>
      </c>
      <c r="CI38" s="14" t="str">
        <f>IF(IF(CG38&lt;0,1-(CH38-CG38)/CG38,IF(CG38=0,"",CH38/CG38))&lt;0,0,IF(CG38&lt;0,1-(CH38-CG38)/CG38,IF(CG38=0,"",CH38/CG38)))</f>
        <v/>
      </c>
      <c r="CJ38" s="15">
        <v>0</v>
      </c>
      <c r="CK38" s="15">
        <v>0</v>
      </c>
      <c r="CL38" s="15">
        <v>0</v>
      </c>
      <c r="CM38" s="17" t="str">
        <f>IF(IF(CK38&lt;0,1-(CL38-CK38)/CK38,IF(CK38=0,"",CL38/CK38))&lt;0,0,IF(CK38&lt;0,1-(CL38-CK38)/CK38,IF(CK38=0,"",CL38/CK38)))</f>
        <v/>
      </c>
      <c r="CN38" s="13">
        <v>0</v>
      </c>
      <c r="CO38" s="13">
        <v>0</v>
      </c>
      <c r="CP38" s="13">
        <v>0</v>
      </c>
      <c r="CQ38" s="17" t="str">
        <f>IF(IF(CO38&lt;0,1-(CP38-CO38)/CO38,IF(CO38=0,"",CP38/CO38))&lt;0,0,IF(CO38&lt;0,1-(CP38-CO38)/CO38,IF(CO38=0,"",CP38/CO38)))</f>
        <v/>
      </c>
      <c r="CR38" s="15">
        <v>0</v>
      </c>
      <c r="CS38" s="15">
        <v>0</v>
      </c>
      <c r="CT38" s="15">
        <v>0</v>
      </c>
      <c r="CU38" s="17" t="str">
        <f>IF(IF(CS38&lt;0,1-(CT38-CS38)/CS38,IF(CS38=0,"",CT38/CS38))&lt;0,0,IF(CS38&lt;0,1-(CT38-CS38)/CS38,IF(CS38=0,"",CT38/CS38)))</f>
        <v/>
      </c>
      <c r="CV38" s="13">
        <v>0</v>
      </c>
      <c r="CW38" s="13">
        <v>0</v>
      </c>
      <c r="CX38" s="13">
        <v>0</v>
      </c>
      <c r="CY38" s="14" t="str">
        <f>IF(IF(CW38&lt;0,1-(CX38-CW38)/CW38,IF(CW38=0,"",CX38/CW38))&lt;0,0,IF(CW38&lt;0,1-(CX38-CW38)/CW38,IF(CW38=0,"",CX38/CW38)))</f>
        <v/>
      </c>
      <c r="CZ38" s="15">
        <v>0</v>
      </c>
      <c r="DA38" s="15">
        <v>0</v>
      </c>
      <c r="DB38" s="15">
        <v>0</v>
      </c>
      <c r="DC38" s="17" t="str">
        <f>IF(IF(DA38&lt;0,1-(DB38-DA38)/DA38,IF(DA38=0,"",DB38/DA38))&lt;0,0,IF(DA38&lt;0,1-(DB38-DA38)/DA38,IF(DA38=0,"",DB38/DA38)))</f>
        <v/>
      </c>
      <c r="DD38" s="13">
        <v>0</v>
      </c>
      <c r="DE38" s="13">
        <v>0</v>
      </c>
      <c r="DF38" s="13">
        <v>0</v>
      </c>
      <c r="DG38" s="14" t="str">
        <f>IF(IF(DE38&lt;0,1-(DF38-DE38)/DE38,IF(DE38=0,"",DF38/DE38))&lt;0,0,IF(DE38&lt;0,1-(DF38-DE38)/DE38,IF(DE38=0,"",DF38/DE38)))</f>
        <v/>
      </c>
      <c r="DH38" s="15">
        <v>0</v>
      </c>
      <c r="DI38" s="15">
        <v>0</v>
      </c>
      <c r="DJ38" s="15">
        <v>0</v>
      </c>
      <c r="DK38" s="17" t="str">
        <f>IF(IF(DI38&lt;0,1-(DJ38-DI38)/DI38,IF(DI38=0,"",DJ38/DI38))&lt;0,0,IF(DI38&lt;0,1-(DJ38-DI38)/DI38,IF(DI38=0,"",DJ38/DI38)))</f>
        <v/>
      </c>
      <c r="DL38" s="13">
        <v>0</v>
      </c>
      <c r="DM38" s="13">
        <v>0</v>
      </c>
      <c r="DN38" s="13">
        <v>0</v>
      </c>
      <c r="DO38" s="17" t="str">
        <f>IF(IF(DM38&lt;0,1-(DN38-DM38)/DM38,IF(DM38=0,"",DN38/DM38))&lt;0,0,IF(DM38&lt;0,1-(DN38-DM38)/DM38,IF(DM38=0,"",DN38/DM38)))</f>
        <v/>
      </c>
      <c r="DP38" s="18"/>
      <c r="DQ38" s="19" t="e">
        <f>IF(AND(BB38/BA38&gt;1.05, ((BB38-BA38)/VLOOKUP(E38,#REF!,2,0))&gt;10),"YES","")</f>
        <v>#DIV/0!</v>
      </c>
      <c r="DR38" s="18"/>
      <c r="DS38" s="19" t="str">
        <f>AX38</f>
        <v/>
      </c>
      <c r="DT38" s="64"/>
      <c r="DU38" s="64"/>
      <c r="DV38" s="64"/>
      <c r="DW38" s="64"/>
      <c r="DX38" s="64"/>
      <c r="DY38" s="65"/>
      <c r="DZ38" s="64"/>
      <c r="EA38" s="64"/>
    </row>
    <row r="39" spans="1:131" x14ac:dyDescent="0.35">
      <c r="A39" s="4">
        <v>2022</v>
      </c>
      <c r="B39" s="20" t="s">
        <v>131</v>
      </c>
      <c r="C39" s="20" t="s">
        <v>159</v>
      </c>
      <c r="D39" s="20"/>
      <c r="E39" s="20" t="s">
        <v>130</v>
      </c>
      <c r="F39" s="20" t="s">
        <v>126</v>
      </c>
      <c r="G39" s="20"/>
      <c r="H39" s="20">
        <v>10208541</v>
      </c>
      <c r="I39" s="64" t="s">
        <v>801</v>
      </c>
      <c r="J39" s="64"/>
      <c r="K39" s="64" t="s">
        <v>444</v>
      </c>
      <c r="L39" s="20" t="s">
        <v>430</v>
      </c>
      <c r="M39" s="20" t="s">
        <v>429</v>
      </c>
      <c r="N39" s="64" t="s">
        <v>428</v>
      </c>
      <c r="O39" s="20" t="s">
        <v>427</v>
      </c>
      <c r="P39" s="20" t="s">
        <v>426</v>
      </c>
      <c r="Q39" s="20" t="s">
        <v>425</v>
      </c>
      <c r="R39" s="20" t="s">
        <v>146</v>
      </c>
      <c r="S39" s="20" t="s">
        <v>444</v>
      </c>
      <c r="T39" s="20" t="s">
        <v>150</v>
      </c>
      <c r="U39" s="65">
        <v>44035</v>
      </c>
      <c r="V39" s="64"/>
      <c r="W39" s="72">
        <v>168491.89</v>
      </c>
      <c r="X39" s="72">
        <v>0</v>
      </c>
      <c r="Y39" s="64" t="s">
        <v>443</v>
      </c>
      <c r="Z39" s="20" t="s">
        <v>146</v>
      </c>
      <c r="AA39" s="64" t="s">
        <v>146</v>
      </c>
      <c r="AB39" s="64"/>
      <c r="AC39" s="64"/>
      <c r="AD39" s="63"/>
      <c r="AE39" s="20">
        <v>2020</v>
      </c>
      <c r="AF39" s="20"/>
      <c r="AG39" s="64" t="s">
        <v>800</v>
      </c>
      <c r="AH39" s="71"/>
      <c r="AI39" s="20" t="s">
        <v>141</v>
      </c>
      <c r="AJ39" s="64" t="s">
        <v>441</v>
      </c>
      <c r="AK39" s="63"/>
      <c r="AL39" s="5">
        <v>0</v>
      </c>
      <c r="AM39" s="70" t="s">
        <v>144</v>
      </c>
      <c r="AN39" s="6">
        <f>IF(AM39="YES",0,AL39*BA39)</f>
        <v>0</v>
      </c>
      <c r="AO39" s="6">
        <f>IF(AM39="YES",0,BA39)</f>
        <v>0</v>
      </c>
      <c r="AP39" s="7">
        <v>0</v>
      </c>
      <c r="AQ39" s="69" t="s">
        <v>144</v>
      </c>
      <c r="AR39" s="8">
        <f>IF(AQ39="YES",0,AP39*BA39)</f>
        <v>0</v>
      </c>
      <c r="AS39" s="8">
        <f>IF(AQ39="YES",0,BA39)</f>
        <v>0</v>
      </c>
      <c r="AT39" s="9">
        <v>0</v>
      </c>
      <c r="AU39" s="9">
        <v>0</v>
      </c>
      <c r="AV39" s="9">
        <v>0</v>
      </c>
      <c r="AW39" s="10" t="str">
        <f>IF(IF(AU39&lt;0,1-(AV39-AU39)/AU39,IF(AU39=0,"",AV39/AU39))&lt;0,0,IF(AU39&lt;0,1-(AV39-AU39)/AU39,IF(AU39=0,"",AV39/AU39)))</f>
        <v/>
      </c>
      <c r="AX39" s="10" t="str">
        <f>IF(AW39&lt;90%,"YES","")</f>
        <v/>
      </c>
      <c r="AY39" s="68">
        <f>+AV39-AT39</f>
        <v>0</v>
      </c>
      <c r="AZ39" s="10">
        <v>0.73500872615429513</v>
      </c>
      <c r="BA39" s="11">
        <v>0</v>
      </c>
      <c r="BB39" s="11">
        <f>W39/1000</f>
        <v>168.49189000000001</v>
      </c>
      <c r="BC39" s="12" t="str">
        <f>IF(AND(BA39=0,BB39=0),"no capex",IF(AND(BA39=0,BB39&lt;&gt;0),"check!",IF(BB39/BA39&lt;0.8,BB39/BA39,IF(BB39/BA39&lt;=1.05,1,IF(BB39/BA39&gt;1.05,MAX(1-(BB39/BA39-1)*2,0),"check!")))))</f>
        <v>check!</v>
      </c>
      <c r="BD39" s="11">
        <v>0</v>
      </c>
      <c r="BE39" s="11">
        <v>0</v>
      </c>
      <c r="BF39" s="12" t="str">
        <f>IF(AND(BD39=0,BE39=0),"no capex",IF(AND(BD39=0,BE39&lt;&gt;0),"check!",IF(BE39/BD39&lt;0.8,BE39/BD39,IF(BE39/BD39&lt;=1.05,1,IF(BE39/BD39&gt;1.05,MAX(1-(BE39/BD39-1)*2,0),"check!")))))</f>
        <v>no capex</v>
      </c>
      <c r="BG39" s="67"/>
      <c r="BH39" s="13">
        <v>0</v>
      </c>
      <c r="BI39" s="13">
        <v>0</v>
      </c>
      <c r="BJ39" s="13">
        <v>0</v>
      </c>
      <c r="BK39" s="14" t="str">
        <f>IF(BI39=0,"",BJ39/BI39)</f>
        <v/>
      </c>
      <c r="BL39" s="15">
        <v>0</v>
      </c>
      <c r="BM39" s="15">
        <v>0</v>
      </c>
      <c r="BN39" s="15">
        <v>0</v>
      </c>
      <c r="BO39" s="16" t="str">
        <f>IF(BM39=0,"",BN39/BM39)</f>
        <v/>
      </c>
      <c r="BP39" s="13">
        <v>0</v>
      </c>
      <c r="BQ39" s="13">
        <v>0</v>
      </c>
      <c r="BR39" s="13">
        <v>0</v>
      </c>
      <c r="BS39" s="14" t="str">
        <f>IF(IF(BQ39&lt;0,1-(BR39-BQ39)/BQ39,IF(BQ39=0,"",BR39/BQ39))&lt;0,0,IF(BQ39&lt;0,1-(BR39-BQ39)/BQ39,IF(BQ39=0,"",BR39/BQ39)))</f>
        <v/>
      </c>
      <c r="BT39" s="15">
        <v>0</v>
      </c>
      <c r="BU39" s="15">
        <v>0</v>
      </c>
      <c r="BV39" s="15">
        <v>0</v>
      </c>
      <c r="BW39" s="16" t="str">
        <f>IF(IF(BU39&lt;0,1-(BV39-BU39)/BU39,IF(BU39=0,"",BV39/BU39))&lt;0,0,IF(BU39&lt;0,1-(BV39-BU39)/BU39,IF(BU39=0,"",BV39/BU39)))</f>
        <v/>
      </c>
      <c r="BX39" s="13">
        <v>0</v>
      </c>
      <c r="BY39" s="13">
        <v>0</v>
      </c>
      <c r="BZ39" s="13">
        <v>0</v>
      </c>
      <c r="CA39" s="14" t="str">
        <f>IF(IF(BY39&lt;0,1-(BZ39-BY39)/BY39,IF(BY39=0,"",BZ39/BY39))&lt;0,0,IF(BY39&lt;0,1-(BZ39-BY39)/BY39,IF(BY39=0,"",BZ39/BY39)))</f>
        <v/>
      </c>
      <c r="CB39" s="15">
        <v>0</v>
      </c>
      <c r="CC39" s="15">
        <v>0</v>
      </c>
      <c r="CD39" s="15">
        <v>0</v>
      </c>
      <c r="CE39" s="16" t="str">
        <f>IF(IF(CC39&lt;0,1-(CD39-CC39)/CC39,IF(CC39=0,"",CD39/CC39))&lt;0,0,IF(CC39&lt;0,1-(CD39-CC39)/CC39,IF(CC39=0,"",CD39/CC39)))</f>
        <v/>
      </c>
      <c r="CF39" s="13">
        <v>0</v>
      </c>
      <c r="CG39" s="13">
        <v>0</v>
      </c>
      <c r="CH39" s="13">
        <v>0</v>
      </c>
      <c r="CI39" s="14" t="str">
        <f>IF(IF(CG39&lt;0,1-(CH39-CG39)/CG39,IF(CG39=0,"",CH39/CG39))&lt;0,0,IF(CG39&lt;0,1-(CH39-CG39)/CG39,IF(CG39=0,"",CH39/CG39)))</f>
        <v/>
      </c>
      <c r="CJ39" s="15">
        <v>0</v>
      </c>
      <c r="CK39" s="15">
        <v>0</v>
      </c>
      <c r="CL39" s="15">
        <v>0</v>
      </c>
      <c r="CM39" s="17" t="str">
        <f>IF(IF(CK39&lt;0,1-(CL39-CK39)/CK39,IF(CK39=0,"",CL39/CK39))&lt;0,0,IF(CK39&lt;0,1-(CL39-CK39)/CK39,IF(CK39=0,"",CL39/CK39)))</f>
        <v/>
      </c>
      <c r="CN39" s="13">
        <v>0</v>
      </c>
      <c r="CO39" s="13">
        <v>0</v>
      </c>
      <c r="CP39" s="13">
        <v>0</v>
      </c>
      <c r="CQ39" s="17" t="str">
        <f>IF(IF(CO39&lt;0,1-(CP39-CO39)/CO39,IF(CO39=0,"",CP39/CO39))&lt;0,0,IF(CO39&lt;0,1-(CP39-CO39)/CO39,IF(CO39=0,"",CP39/CO39)))</f>
        <v/>
      </c>
      <c r="CR39" s="15">
        <v>0</v>
      </c>
      <c r="CS39" s="15">
        <v>0</v>
      </c>
      <c r="CT39" s="15">
        <v>0</v>
      </c>
      <c r="CU39" s="17" t="str">
        <f>IF(IF(CS39&lt;0,1-(CT39-CS39)/CS39,IF(CS39=0,"",CT39/CS39))&lt;0,0,IF(CS39&lt;0,1-(CT39-CS39)/CS39,IF(CS39=0,"",CT39/CS39)))</f>
        <v/>
      </c>
      <c r="CV39" s="13">
        <v>0</v>
      </c>
      <c r="CW39" s="13">
        <v>0</v>
      </c>
      <c r="CX39" s="13">
        <v>0</v>
      </c>
      <c r="CY39" s="14" t="str">
        <f>IF(IF(CW39&lt;0,1-(CX39-CW39)/CW39,IF(CW39=0,"",CX39/CW39))&lt;0,0,IF(CW39&lt;0,1-(CX39-CW39)/CW39,IF(CW39=0,"",CX39/CW39)))</f>
        <v/>
      </c>
      <c r="CZ39" s="15">
        <v>0</v>
      </c>
      <c r="DA39" s="15">
        <v>0</v>
      </c>
      <c r="DB39" s="15">
        <v>0</v>
      </c>
      <c r="DC39" s="17" t="str">
        <f>IF(IF(DA39&lt;0,1-(DB39-DA39)/DA39,IF(DA39=0,"",DB39/DA39))&lt;0,0,IF(DA39&lt;0,1-(DB39-DA39)/DA39,IF(DA39=0,"",DB39/DA39)))</f>
        <v/>
      </c>
      <c r="DD39" s="13">
        <v>0</v>
      </c>
      <c r="DE39" s="13">
        <v>0</v>
      </c>
      <c r="DF39" s="13">
        <v>0</v>
      </c>
      <c r="DG39" s="14" t="str">
        <f>IF(IF(DE39&lt;0,1-(DF39-DE39)/DE39,IF(DE39=0,"",DF39/DE39))&lt;0,0,IF(DE39&lt;0,1-(DF39-DE39)/DE39,IF(DE39=0,"",DF39/DE39)))</f>
        <v/>
      </c>
      <c r="DH39" s="15">
        <v>0</v>
      </c>
      <c r="DI39" s="15">
        <v>0</v>
      </c>
      <c r="DJ39" s="15">
        <v>0</v>
      </c>
      <c r="DK39" s="17" t="str">
        <f>IF(IF(DI39&lt;0,1-(DJ39-DI39)/DI39,IF(DI39=0,"",DJ39/DI39))&lt;0,0,IF(DI39&lt;0,1-(DJ39-DI39)/DI39,IF(DI39=0,"",DJ39/DI39)))</f>
        <v/>
      </c>
      <c r="DL39" s="13">
        <v>0</v>
      </c>
      <c r="DM39" s="13">
        <v>0</v>
      </c>
      <c r="DN39" s="13">
        <v>0</v>
      </c>
      <c r="DO39" s="17" t="str">
        <f>IF(IF(DM39&lt;0,1-(DN39-DM39)/DM39,IF(DM39=0,"",DN39/DM39))&lt;0,0,IF(DM39&lt;0,1-(DN39-DM39)/DM39,IF(DM39=0,"",DN39/DM39)))</f>
        <v/>
      </c>
      <c r="DP39" s="18"/>
      <c r="DQ39" s="19"/>
      <c r="DR39" s="18"/>
      <c r="DS39" s="19" t="str">
        <f>AX39</f>
        <v/>
      </c>
      <c r="DT39" s="64"/>
      <c r="DU39" s="64"/>
      <c r="DV39" s="64"/>
      <c r="DW39" s="64"/>
      <c r="DX39" s="64"/>
      <c r="DY39" s="65"/>
      <c r="DZ39" s="64"/>
      <c r="EA39" s="64"/>
    </row>
    <row r="40" spans="1:131" x14ac:dyDescent="0.35">
      <c r="A40" s="4">
        <v>2022</v>
      </c>
      <c r="B40" s="20" t="s">
        <v>132</v>
      </c>
      <c r="C40" s="20" t="s">
        <v>159</v>
      </c>
      <c r="D40" s="20"/>
      <c r="E40" s="20" t="s">
        <v>130</v>
      </c>
      <c r="F40" s="20" t="s">
        <v>126</v>
      </c>
      <c r="G40" s="20"/>
      <c r="H40" s="20">
        <v>10208543</v>
      </c>
      <c r="I40" s="64" t="s">
        <v>799</v>
      </c>
      <c r="J40" s="64"/>
      <c r="K40" s="64" t="s">
        <v>591</v>
      </c>
      <c r="L40" s="20" t="s">
        <v>430</v>
      </c>
      <c r="M40" s="20" t="s">
        <v>429</v>
      </c>
      <c r="N40" s="64" t="s">
        <v>428</v>
      </c>
      <c r="O40" s="20" t="s">
        <v>427</v>
      </c>
      <c r="P40" s="20" t="s">
        <v>426</v>
      </c>
      <c r="Q40" s="20" t="s">
        <v>425</v>
      </c>
      <c r="R40" s="20" t="s">
        <v>146</v>
      </c>
      <c r="S40" s="20" t="s">
        <v>591</v>
      </c>
      <c r="T40" s="20" t="s">
        <v>150</v>
      </c>
      <c r="U40" s="65">
        <v>44325</v>
      </c>
      <c r="V40" s="64"/>
      <c r="W40" s="72">
        <v>288491.68800000002</v>
      </c>
      <c r="X40" s="72">
        <v>0</v>
      </c>
      <c r="Y40" s="64" t="s">
        <v>443</v>
      </c>
      <c r="Z40" s="20" t="s">
        <v>141</v>
      </c>
      <c r="AA40" s="64"/>
      <c r="AB40" s="64"/>
      <c r="AC40" s="64"/>
      <c r="AD40" s="63"/>
      <c r="AE40" s="20">
        <v>2021</v>
      </c>
      <c r="AF40" s="20"/>
      <c r="AG40" s="64" t="s">
        <v>798</v>
      </c>
      <c r="AH40" s="71"/>
      <c r="AI40" s="20" t="s">
        <v>141</v>
      </c>
      <c r="AJ40" s="64" t="s">
        <v>441</v>
      </c>
      <c r="AK40" s="63"/>
      <c r="AL40" s="5">
        <v>0</v>
      </c>
      <c r="AM40" s="70" t="s">
        <v>144</v>
      </c>
      <c r="AN40" s="6">
        <f>IF(AM40="YES",0,AL40*BA40)</f>
        <v>0</v>
      </c>
      <c r="AO40" s="6">
        <f>IF(AM40="YES",0,BA40)</f>
        <v>0</v>
      </c>
      <c r="AP40" s="7">
        <v>0</v>
      </c>
      <c r="AQ40" s="69" t="s">
        <v>144</v>
      </c>
      <c r="AR40" s="8">
        <f>IF(AQ40="YES",0,AP40*BA40)</f>
        <v>0</v>
      </c>
      <c r="AS40" s="8">
        <f>IF(AQ40="YES",0,BA40)</f>
        <v>0</v>
      </c>
      <c r="AT40" s="9">
        <v>0</v>
      </c>
      <c r="AU40" s="9">
        <v>0</v>
      </c>
      <c r="AV40" s="9">
        <v>0</v>
      </c>
      <c r="AW40" s="10" t="str">
        <f>IF(IF(AU40&lt;0,1-(AV40-AU40)/AU40,IF(AU40=0,"",AV40/AU40))&lt;0,0,IF(AU40&lt;0,1-(AV40-AU40)/AU40,IF(AU40=0,"",AV40/AU40)))</f>
        <v/>
      </c>
      <c r="AX40" s="10" t="str">
        <f>IF(AW40&lt;90%,"YES","")</f>
        <v/>
      </c>
      <c r="AY40" s="68">
        <f>+AV40-AT40</f>
        <v>0</v>
      </c>
      <c r="AZ40" s="10"/>
      <c r="BA40" s="11">
        <v>0</v>
      </c>
      <c r="BB40" s="11">
        <f>W40/1000</f>
        <v>288.49168800000001</v>
      </c>
      <c r="BC40" s="12" t="str">
        <f>IF(AND(BA40=0,BB40=0),"no capex",IF(AND(BA40=0,BB40&lt;&gt;0),"check!",IF(BB40/BA40&lt;0.8,BB40/BA40,IF(BB40/BA40&lt;=1.05,1,IF(BB40/BA40&gt;1.05,MAX(1-(BB40/BA40-1)*2,0),"check!")))))</f>
        <v>check!</v>
      </c>
      <c r="BD40" s="11">
        <v>0</v>
      </c>
      <c r="BE40" s="11">
        <v>0</v>
      </c>
      <c r="BF40" s="12" t="str">
        <f>IF(AND(BD40=0,BE40=0),"no capex",IF(AND(BD40=0,BE40&lt;&gt;0),"check!",IF(BE40/BD40&lt;0.8,BE40/BD40,IF(BE40/BD40&lt;=1.05,1,IF(BE40/BD40&gt;1.05,MAX(1-(BE40/BD40-1)*2,0),"check!")))))</f>
        <v>no capex</v>
      </c>
      <c r="BG40" s="67"/>
      <c r="BH40" s="13">
        <v>0</v>
      </c>
      <c r="BI40" s="13">
        <v>0</v>
      </c>
      <c r="BJ40" s="13">
        <v>0</v>
      </c>
      <c r="BK40" s="14" t="str">
        <f>IF(BI40=0,"",BJ40/BI40)</f>
        <v/>
      </c>
      <c r="BL40" s="15">
        <v>0</v>
      </c>
      <c r="BM40" s="15">
        <v>0</v>
      </c>
      <c r="BN40" s="15">
        <v>0</v>
      </c>
      <c r="BO40" s="16" t="str">
        <f>IF(BM40=0,"",BN40/BM40)</f>
        <v/>
      </c>
      <c r="BP40" s="13">
        <v>0</v>
      </c>
      <c r="BQ40" s="13">
        <v>0</v>
      </c>
      <c r="BR40" s="13">
        <v>0</v>
      </c>
      <c r="BS40" s="14" t="str">
        <f>IF(IF(BQ40&lt;0,1-(BR40-BQ40)/BQ40,IF(BQ40=0,"",BR40/BQ40))&lt;0,0,IF(BQ40&lt;0,1-(BR40-BQ40)/BQ40,IF(BQ40=0,"",BR40/BQ40)))</f>
        <v/>
      </c>
      <c r="BT40" s="15">
        <v>0</v>
      </c>
      <c r="BU40" s="15">
        <v>0</v>
      </c>
      <c r="BV40" s="15">
        <v>0</v>
      </c>
      <c r="BW40" s="16" t="str">
        <f>IF(IF(BU40&lt;0,1-(BV40-BU40)/BU40,IF(BU40=0,"",BV40/BU40))&lt;0,0,IF(BU40&lt;0,1-(BV40-BU40)/BU40,IF(BU40=0,"",BV40/BU40)))</f>
        <v/>
      </c>
      <c r="BX40" s="13">
        <v>0</v>
      </c>
      <c r="BY40" s="13">
        <v>0</v>
      </c>
      <c r="BZ40" s="13">
        <v>0</v>
      </c>
      <c r="CA40" s="14" t="str">
        <f>IF(IF(BY40&lt;0,1-(BZ40-BY40)/BY40,IF(BY40=0,"",BZ40/BY40))&lt;0,0,IF(BY40&lt;0,1-(BZ40-BY40)/BY40,IF(BY40=0,"",BZ40/BY40)))</f>
        <v/>
      </c>
      <c r="CB40" s="15">
        <v>0</v>
      </c>
      <c r="CC40" s="15">
        <v>0</v>
      </c>
      <c r="CD40" s="15">
        <v>0</v>
      </c>
      <c r="CE40" s="16" t="str">
        <f>IF(IF(CC40&lt;0,1-(CD40-CC40)/CC40,IF(CC40=0,"",CD40/CC40))&lt;0,0,IF(CC40&lt;0,1-(CD40-CC40)/CC40,IF(CC40=0,"",CD40/CC40)))</f>
        <v/>
      </c>
      <c r="CF40" s="13">
        <v>0</v>
      </c>
      <c r="CG40" s="13">
        <v>0</v>
      </c>
      <c r="CH40" s="13">
        <v>0</v>
      </c>
      <c r="CI40" s="14" t="str">
        <f>IF(IF(CG40&lt;0,1-(CH40-CG40)/CG40,IF(CG40=0,"",CH40/CG40))&lt;0,0,IF(CG40&lt;0,1-(CH40-CG40)/CG40,IF(CG40=0,"",CH40/CG40)))</f>
        <v/>
      </c>
      <c r="CJ40" s="15">
        <v>0</v>
      </c>
      <c r="CK40" s="15">
        <v>0</v>
      </c>
      <c r="CL40" s="15">
        <v>0</v>
      </c>
      <c r="CM40" s="17" t="str">
        <f>IF(IF(CK40&lt;0,1-(CL40-CK40)/CK40,IF(CK40=0,"",CL40/CK40))&lt;0,0,IF(CK40&lt;0,1-(CL40-CK40)/CK40,IF(CK40=0,"",CL40/CK40)))</f>
        <v/>
      </c>
      <c r="CN40" s="13">
        <v>0</v>
      </c>
      <c r="CO40" s="13">
        <v>0</v>
      </c>
      <c r="CP40" s="13">
        <v>0</v>
      </c>
      <c r="CQ40" s="17" t="str">
        <f>IF(IF(CO40&lt;0,1-(CP40-CO40)/CO40,IF(CO40=0,"",CP40/CO40))&lt;0,0,IF(CO40&lt;0,1-(CP40-CO40)/CO40,IF(CO40=0,"",CP40/CO40)))</f>
        <v/>
      </c>
      <c r="CR40" s="15">
        <v>0</v>
      </c>
      <c r="CS40" s="15">
        <v>0</v>
      </c>
      <c r="CT40" s="15">
        <v>0</v>
      </c>
      <c r="CU40" s="17" t="str">
        <f>IF(IF(CS40&lt;0,1-(CT40-CS40)/CS40,IF(CS40=0,"",CT40/CS40))&lt;0,0,IF(CS40&lt;0,1-(CT40-CS40)/CS40,IF(CS40=0,"",CT40/CS40)))</f>
        <v/>
      </c>
      <c r="CV40" s="13">
        <v>0</v>
      </c>
      <c r="CW40" s="13">
        <v>0</v>
      </c>
      <c r="CX40" s="13">
        <v>0</v>
      </c>
      <c r="CY40" s="14" t="str">
        <f>IF(IF(CW40&lt;0,1-(CX40-CW40)/CW40,IF(CW40=0,"",CX40/CW40))&lt;0,0,IF(CW40&lt;0,1-(CX40-CW40)/CW40,IF(CW40=0,"",CX40/CW40)))</f>
        <v/>
      </c>
      <c r="CZ40" s="15">
        <v>0</v>
      </c>
      <c r="DA40" s="15">
        <v>0</v>
      </c>
      <c r="DB40" s="15">
        <v>0</v>
      </c>
      <c r="DC40" s="17" t="str">
        <f>IF(IF(DA40&lt;0,1-(DB40-DA40)/DA40,IF(DA40=0,"",DB40/DA40))&lt;0,0,IF(DA40&lt;0,1-(DB40-DA40)/DA40,IF(DA40=0,"",DB40/DA40)))</f>
        <v/>
      </c>
      <c r="DD40" s="13">
        <v>0</v>
      </c>
      <c r="DE40" s="13">
        <v>0</v>
      </c>
      <c r="DF40" s="13">
        <v>0</v>
      </c>
      <c r="DG40" s="14" t="str">
        <f>IF(IF(DE40&lt;0,1-(DF40-DE40)/DE40,IF(DE40=0,"",DF40/DE40))&lt;0,0,IF(DE40&lt;0,1-(DF40-DE40)/DE40,IF(DE40=0,"",DF40/DE40)))</f>
        <v/>
      </c>
      <c r="DH40" s="15">
        <v>0</v>
      </c>
      <c r="DI40" s="15">
        <v>0</v>
      </c>
      <c r="DJ40" s="15">
        <v>0</v>
      </c>
      <c r="DK40" s="17" t="str">
        <f>IF(IF(DI40&lt;0,1-(DJ40-DI40)/DI40,IF(DI40=0,"",DJ40/DI40))&lt;0,0,IF(DI40&lt;0,1-(DJ40-DI40)/DI40,IF(DI40=0,"",DJ40/DI40)))</f>
        <v/>
      </c>
      <c r="DL40" s="13">
        <v>0</v>
      </c>
      <c r="DM40" s="13">
        <v>0</v>
      </c>
      <c r="DN40" s="13">
        <v>0</v>
      </c>
      <c r="DO40" s="17" t="str">
        <f>IF(IF(DM40&lt;0,1-(DN40-DM40)/DM40,IF(DM40=0,"",DN40/DM40))&lt;0,0,IF(DM40&lt;0,1-(DN40-DM40)/DM40,IF(DM40=0,"",DN40/DM40)))</f>
        <v/>
      </c>
      <c r="DP40" s="18"/>
      <c r="DQ40" s="19" t="e">
        <f>IF(AND(BB40/BA40&gt;1.05, ((BB40-BA40)/VLOOKUP(E40,#REF!,2,0))&gt;10),"YES","")</f>
        <v>#DIV/0!</v>
      </c>
      <c r="DR40" s="18"/>
      <c r="DS40" s="19" t="str">
        <f>AX40</f>
        <v/>
      </c>
      <c r="DT40" s="64"/>
      <c r="DU40" s="64"/>
      <c r="DV40" s="64"/>
      <c r="DW40" s="64"/>
      <c r="DX40" s="64"/>
      <c r="DY40" s="65"/>
      <c r="DZ40" s="64"/>
      <c r="EA40" s="64"/>
    </row>
    <row r="41" spans="1:131" x14ac:dyDescent="0.35">
      <c r="A41" s="4">
        <v>2022</v>
      </c>
      <c r="B41" s="20" t="s">
        <v>132</v>
      </c>
      <c r="C41" s="20" t="s">
        <v>159</v>
      </c>
      <c r="D41" s="20"/>
      <c r="E41" s="20" t="s">
        <v>130</v>
      </c>
      <c r="F41" s="20" t="s">
        <v>126</v>
      </c>
      <c r="G41" s="20"/>
      <c r="H41" s="20">
        <v>10208550</v>
      </c>
      <c r="I41" s="64" t="s">
        <v>797</v>
      </c>
      <c r="J41" s="64"/>
      <c r="K41" s="64" t="s">
        <v>567</v>
      </c>
      <c r="L41" s="20" t="s">
        <v>430</v>
      </c>
      <c r="M41" s="20" t="s">
        <v>429</v>
      </c>
      <c r="N41" s="64" t="s">
        <v>428</v>
      </c>
      <c r="O41" s="20" t="s">
        <v>427</v>
      </c>
      <c r="P41" s="20" t="s">
        <v>426</v>
      </c>
      <c r="Q41" s="20" t="s">
        <v>425</v>
      </c>
      <c r="R41" s="20" t="s">
        <v>146</v>
      </c>
      <c r="S41" s="20" t="s">
        <v>567</v>
      </c>
      <c r="T41" s="20" t="s">
        <v>150</v>
      </c>
      <c r="U41" s="65">
        <v>44194</v>
      </c>
      <c r="V41" s="64"/>
      <c r="W41" s="72">
        <v>217315.44849999997</v>
      </c>
      <c r="X41" s="72">
        <v>0</v>
      </c>
      <c r="Y41" s="64" t="s">
        <v>443</v>
      </c>
      <c r="Z41" s="20" t="s">
        <v>141</v>
      </c>
      <c r="AA41" s="64"/>
      <c r="AB41" s="64"/>
      <c r="AC41" s="64"/>
      <c r="AD41" s="63"/>
      <c r="AE41" s="20">
        <v>2020</v>
      </c>
      <c r="AF41" s="20"/>
      <c r="AG41" s="64" t="s">
        <v>796</v>
      </c>
      <c r="AH41" s="71"/>
      <c r="AI41" s="20" t="s">
        <v>141</v>
      </c>
      <c r="AJ41" s="64" t="s">
        <v>504</v>
      </c>
      <c r="AK41" s="63"/>
      <c r="AL41" s="5">
        <v>0</v>
      </c>
      <c r="AM41" s="70" t="s">
        <v>144</v>
      </c>
      <c r="AN41" s="6">
        <f>IF(AM41="YES",0,AL41*BA41)</f>
        <v>0</v>
      </c>
      <c r="AO41" s="6">
        <f>IF(AM41="YES",0,BA41)</f>
        <v>0</v>
      </c>
      <c r="AP41" s="7">
        <v>0</v>
      </c>
      <c r="AQ41" s="69" t="s">
        <v>144</v>
      </c>
      <c r="AR41" s="8">
        <f>IF(AQ41="YES",0,AP41*BA41)</f>
        <v>0</v>
      </c>
      <c r="AS41" s="8">
        <f>IF(AQ41="YES",0,BA41)</f>
        <v>0</v>
      </c>
      <c r="AT41" s="9">
        <v>0</v>
      </c>
      <c r="AU41" s="9">
        <v>0</v>
      </c>
      <c r="AV41" s="9">
        <v>0</v>
      </c>
      <c r="AW41" s="10" t="str">
        <f>IF(IF(AU41&lt;0,1-(AV41-AU41)/AU41,IF(AU41=0,"",AV41/AU41))&lt;0,0,IF(AU41&lt;0,1-(AV41-AU41)/AU41,IF(AU41=0,"",AV41/AU41)))</f>
        <v/>
      </c>
      <c r="AX41" s="10" t="str">
        <f>IF(AW41&lt;90%,"YES","")</f>
        <v/>
      </c>
      <c r="AY41" s="68">
        <f>+AV41-AT41</f>
        <v>0</v>
      </c>
      <c r="AZ41" s="10"/>
      <c r="BA41" s="11">
        <v>0</v>
      </c>
      <c r="BB41" s="11">
        <f>W41/1000</f>
        <v>217.31544849999997</v>
      </c>
      <c r="BC41" s="12" t="str">
        <f>IF(AND(BA41=0,BB41=0),"no capex",IF(AND(BA41=0,BB41&lt;&gt;0),"check!",IF(BB41/BA41&lt;0.8,BB41/BA41,IF(BB41/BA41&lt;=1.05,1,IF(BB41/BA41&gt;1.05,MAX(1-(BB41/BA41-1)*2,0),"check!")))))</f>
        <v>check!</v>
      </c>
      <c r="BD41" s="11">
        <v>0</v>
      </c>
      <c r="BE41" s="11">
        <v>0</v>
      </c>
      <c r="BF41" s="12" t="str">
        <f>IF(AND(BD41=0,BE41=0),"no capex",IF(AND(BD41=0,BE41&lt;&gt;0),"check!",IF(BE41/BD41&lt;0.8,BE41/BD41,IF(BE41/BD41&lt;=1.05,1,IF(BE41/BD41&gt;1.05,MAX(1-(BE41/BD41-1)*2,0),"check!")))))</f>
        <v>no capex</v>
      </c>
      <c r="BG41" s="67"/>
      <c r="BH41" s="13">
        <v>0</v>
      </c>
      <c r="BI41" s="13">
        <v>0</v>
      </c>
      <c r="BJ41" s="13">
        <v>0</v>
      </c>
      <c r="BK41" s="14" t="str">
        <f>IF(BI41=0,"",BJ41/BI41)</f>
        <v/>
      </c>
      <c r="BL41" s="15">
        <v>0</v>
      </c>
      <c r="BM41" s="15">
        <v>0</v>
      </c>
      <c r="BN41" s="15">
        <v>0</v>
      </c>
      <c r="BO41" s="16" t="str">
        <f>IF(BM41=0,"",BN41/BM41)</f>
        <v/>
      </c>
      <c r="BP41" s="13">
        <v>0</v>
      </c>
      <c r="BQ41" s="13">
        <v>0</v>
      </c>
      <c r="BR41" s="13">
        <v>0</v>
      </c>
      <c r="BS41" s="14" t="str">
        <f>IF(IF(BQ41&lt;0,1-(BR41-BQ41)/BQ41,IF(BQ41=0,"",BR41/BQ41))&lt;0,0,IF(BQ41&lt;0,1-(BR41-BQ41)/BQ41,IF(BQ41=0,"",BR41/BQ41)))</f>
        <v/>
      </c>
      <c r="BT41" s="15">
        <v>0</v>
      </c>
      <c r="BU41" s="15">
        <v>0</v>
      </c>
      <c r="BV41" s="15">
        <v>0</v>
      </c>
      <c r="BW41" s="16" t="str">
        <f>IF(IF(BU41&lt;0,1-(BV41-BU41)/BU41,IF(BU41=0,"",BV41/BU41))&lt;0,0,IF(BU41&lt;0,1-(BV41-BU41)/BU41,IF(BU41=0,"",BV41/BU41)))</f>
        <v/>
      </c>
      <c r="BX41" s="13">
        <v>0</v>
      </c>
      <c r="BY41" s="13">
        <v>0</v>
      </c>
      <c r="BZ41" s="13">
        <v>0</v>
      </c>
      <c r="CA41" s="14" t="str">
        <f>IF(IF(BY41&lt;0,1-(BZ41-BY41)/BY41,IF(BY41=0,"",BZ41/BY41))&lt;0,0,IF(BY41&lt;0,1-(BZ41-BY41)/BY41,IF(BY41=0,"",BZ41/BY41)))</f>
        <v/>
      </c>
      <c r="CB41" s="15">
        <v>0</v>
      </c>
      <c r="CC41" s="15">
        <v>0</v>
      </c>
      <c r="CD41" s="15">
        <v>0</v>
      </c>
      <c r="CE41" s="16" t="str">
        <f>IF(IF(CC41&lt;0,1-(CD41-CC41)/CC41,IF(CC41=0,"",CD41/CC41))&lt;0,0,IF(CC41&lt;0,1-(CD41-CC41)/CC41,IF(CC41=0,"",CD41/CC41)))</f>
        <v/>
      </c>
      <c r="CF41" s="13">
        <v>0</v>
      </c>
      <c r="CG41" s="13">
        <v>0</v>
      </c>
      <c r="CH41" s="13">
        <v>0</v>
      </c>
      <c r="CI41" s="14" t="str">
        <f>IF(IF(CG41&lt;0,1-(CH41-CG41)/CG41,IF(CG41=0,"",CH41/CG41))&lt;0,0,IF(CG41&lt;0,1-(CH41-CG41)/CG41,IF(CG41=0,"",CH41/CG41)))</f>
        <v/>
      </c>
      <c r="CJ41" s="15">
        <v>0</v>
      </c>
      <c r="CK41" s="15">
        <v>0</v>
      </c>
      <c r="CL41" s="15">
        <v>0</v>
      </c>
      <c r="CM41" s="17" t="str">
        <f>IF(IF(CK41&lt;0,1-(CL41-CK41)/CK41,IF(CK41=0,"",CL41/CK41))&lt;0,0,IF(CK41&lt;0,1-(CL41-CK41)/CK41,IF(CK41=0,"",CL41/CK41)))</f>
        <v/>
      </c>
      <c r="CN41" s="13">
        <v>0</v>
      </c>
      <c r="CO41" s="13">
        <v>0</v>
      </c>
      <c r="CP41" s="13">
        <v>0</v>
      </c>
      <c r="CQ41" s="17" t="str">
        <f>IF(IF(CO41&lt;0,1-(CP41-CO41)/CO41,IF(CO41=0,"",CP41/CO41))&lt;0,0,IF(CO41&lt;0,1-(CP41-CO41)/CO41,IF(CO41=0,"",CP41/CO41)))</f>
        <v/>
      </c>
      <c r="CR41" s="15">
        <v>0</v>
      </c>
      <c r="CS41" s="15">
        <v>0</v>
      </c>
      <c r="CT41" s="15">
        <v>0</v>
      </c>
      <c r="CU41" s="17" t="str">
        <f>IF(IF(CS41&lt;0,1-(CT41-CS41)/CS41,IF(CS41=0,"",CT41/CS41))&lt;0,0,IF(CS41&lt;0,1-(CT41-CS41)/CS41,IF(CS41=0,"",CT41/CS41)))</f>
        <v/>
      </c>
      <c r="CV41" s="13">
        <v>0</v>
      </c>
      <c r="CW41" s="13">
        <v>0</v>
      </c>
      <c r="CX41" s="13">
        <v>0</v>
      </c>
      <c r="CY41" s="14" t="str">
        <f>IF(IF(CW41&lt;0,1-(CX41-CW41)/CW41,IF(CW41=0,"",CX41/CW41))&lt;0,0,IF(CW41&lt;0,1-(CX41-CW41)/CW41,IF(CW41=0,"",CX41/CW41)))</f>
        <v/>
      </c>
      <c r="CZ41" s="15">
        <v>0</v>
      </c>
      <c r="DA41" s="15">
        <v>0</v>
      </c>
      <c r="DB41" s="15">
        <v>0</v>
      </c>
      <c r="DC41" s="17" t="str">
        <f>IF(IF(DA41&lt;0,1-(DB41-DA41)/DA41,IF(DA41=0,"",DB41/DA41))&lt;0,0,IF(DA41&lt;0,1-(DB41-DA41)/DA41,IF(DA41=0,"",DB41/DA41)))</f>
        <v/>
      </c>
      <c r="DD41" s="13">
        <v>0</v>
      </c>
      <c r="DE41" s="13">
        <v>0</v>
      </c>
      <c r="DF41" s="13">
        <v>0</v>
      </c>
      <c r="DG41" s="14" t="str">
        <f>IF(IF(DE41&lt;0,1-(DF41-DE41)/DE41,IF(DE41=0,"",DF41/DE41))&lt;0,0,IF(DE41&lt;0,1-(DF41-DE41)/DE41,IF(DE41=0,"",DF41/DE41)))</f>
        <v/>
      </c>
      <c r="DH41" s="15">
        <v>0</v>
      </c>
      <c r="DI41" s="15">
        <v>0</v>
      </c>
      <c r="DJ41" s="15">
        <v>0</v>
      </c>
      <c r="DK41" s="17" t="str">
        <f>IF(IF(DI41&lt;0,1-(DJ41-DI41)/DI41,IF(DI41=0,"",DJ41/DI41))&lt;0,0,IF(DI41&lt;0,1-(DJ41-DI41)/DI41,IF(DI41=0,"",DJ41/DI41)))</f>
        <v/>
      </c>
      <c r="DL41" s="13">
        <v>0</v>
      </c>
      <c r="DM41" s="13">
        <v>0</v>
      </c>
      <c r="DN41" s="13">
        <v>0</v>
      </c>
      <c r="DO41" s="17" t="str">
        <f>IF(IF(DM41&lt;0,1-(DN41-DM41)/DM41,IF(DM41=0,"",DN41/DM41))&lt;0,0,IF(DM41&lt;0,1-(DN41-DM41)/DM41,IF(DM41=0,"",DN41/DM41)))</f>
        <v/>
      </c>
      <c r="DP41" s="18"/>
      <c r="DQ41" s="19" t="e">
        <f>IF(AND(BB41/BA41&gt;1.05, ((BB41-BA41)/VLOOKUP(E41,#REF!,2,0))&gt;10),"YES","")</f>
        <v>#DIV/0!</v>
      </c>
      <c r="DR41" s="18"/>
      <c r="DS41" s="19" t="str">
        <f>AX41</f>
        <v/>
      </c>
      <c r="DT41" s="64"/>
      <c r="DU41" s="64"/>
      <c r="DV41" s="64"/>
      <c r="DW41" s="64"/>
      <c r="DX41" s="64"/>
      <c r="DY41" s="65"/>
      <c r="DZ41" s="64"/>
      <c r="EA41" s="64"/>
    </row>
    <row r="42" spans="1:131" x14ac:dyDescent="0.35">
      <c r="A42" s="4">
        <v>2022</v>
      </c>
      <c r="B42" s="20" t="s">
        <v>132</v>
      </c>
      <c r="C42" s="20" t="s">
        <v>159</v>
      </c>
      <c r="D42" s="20"/>
      <c r="E42" s="20" t="s">
        <v>130</v>
      </c>
      <c r="F42" s="20" t="s">
        <v>126</v>
      </c>
      <c r="G42" s="20"/>
      <c r="H42" s="20">
        <v>10208592</v>
      </c>
      <c r="I42" s="64" t="s">
        <v>795</v>
      </c>
      <c r="J42" s="64"/>
      <c r="K42" s="64" t="s">
        <v>484</v>
      </c>
      <c r="L42" s="20" t="s">
        <v>430</v>
      </c>
      <c r="M42" s="20" t="s">
        <v>429</v>
      </c>
      <c r="N42" s="64" t="s">
        <v>428</v>
      </c>
      <c r="O42" s="20" t="s">
        <v>427</v>
      </c>
      <c r="P42" s="20" t="s">
        <v>426</v>
      </c>
      <c r="Q42" s="20" t="s">
        <v>425</v>
      </c>
      <c r="R42" s="20" t="s">
        <v>146</v>
      </c>
      <c r="S42" s="20" t="s">
        <v>484</v>
      </c>
      <c r="T42" s="20" t="s">
        <v>150</v>
      </c>
      <c r="U42" s="65">
        <v>44229</v>
      </c>
      <c r="V42" s="64"/>
      <c r="W42" s="72">
        <v>323260.20380000013</v>
      </c>
      <c r="X42" s="72">
        <v>0</v>
      </c>
      <c r="Y42" s="64" t="s">
        <v>443</v>
      </c>
      <c r="Z42" s="20" t="s">
        <v>141</v>
      </c>
      <c r="AA42" s="64"/>
      <c r="AB42" s="64"/>
      <c r="AC42" s="64"/>
      <c r="AD42" s="63"/>
      <c r="AE42" s="20">
        <v>2021</v>
      </c>
      <c r="AF42" s="20"/>
      <c r="AG42" s="64" t="s">
        <v>794</v>
      </c>
      <c r="AH42" s="71"/>
      <c r="AI42" s="20" t="s">
        <v>141</v>
      </c>
      <c r="AJ42" s="64" t="s">
        <v>441</v>
      </c>
      <c r="AK42" s="63"/>
      <c r="AL42" s="5">
        <v>0</v>
      </c>
      <c r="AM42" s="70" t="s">
        <v>144</v>
      </c>
      <c r="AN42" s="6">
        <f>IF(AM42="YES",0,AL42*BA42)</f>
        <v>0</v>
      </c>
      <c r="AO42" s="6">
        <f>IF(AM42="YES",0,BA42)</f>
        <v>0</v>
      </c>
      <c r="AP42" s="7">
        <v>0</v>
      </c>
      <c r="AQ42" s="69" t="s">
        <v>144</v>
      </c>
      <c r="AR42" s="8">
        <f>IF(AQ42="YES",0,AP42*BA42)</f>
        <v>0</v>
      </c>
      <c r="AS42" s="8">
        <f>IF(AQ42="YES",0,BA42)</f>
        <v>0</v>
      </c>
      <c r="AT42" s="9">
        <v>0</v>
      </c>
      <c r="AU42" s="9">
        <v>0</v>
      </c>
      <c r="AV42" s="9">
        <v>0</v>
      </c>
      <c r="AW42" s="10" t="str">
        <f>IF(IF(AU42&lt;0,1-(AV42-AU42)/AU42,IF(AU42=0,"",AV42/AU42))&lt;0,0,IF(AU42&lt;0,1-(AV42-AU42)/AU42,IF(AU42=0,"",AV42/AU42)))</f>
        <v/>
      </c>
      <c r="AX42" s="10" t="str">
        <f>IF(AW42&lt;90%,"YES","")</f>
        <v/>
      </c>
      <c r="AY42" s="68">
        <f>+AV42-AT42</f>
        <v>0</v>
      </c>
      <c r="AZ42" s="10"/>
      <c r="BA42" s="11">
        <v>0</v>
      </c>
      <c r="BB42" s="11">
        <f>W42/1000</f>
        <v>323.26020380000011</v>
      </c>
      <c r="BC42" s="12" t="str">
        <f>IF(AND(BA42=0,BB42=0),"no capex",IF(AND(BA42=0,BB42&lt;&gt;0),"check!",IF(BB42/BA42&lt;0.8,BB42/BA42,IF(BB42/BA42&lt;=1.05,1,IF(BB42/BA42&gt;1.05,MAX(1-(BB42/BA42-1)*2,0),"check!")))))</f>
        <v>check!</v>
      </c>
      <c r="BD42" s="11">
        <v>0</v>
      </c>
      <c r="BE42" s="11">
        <v>0</v>
      </c>
      <c r="BF42" s="12" t="str">
        <f>IF(AND(BD42=0,BE42=0),"no capex",IF(AND(BD42=0,BE42&lt;&gt;0),"check!",IF(BE42/BD42&lt;0.8,BE42/BD42,IF(BE42/BD42&lt;=1.05,1,IF(BE42/BD42&gt;1.05,MAX(1-(BE42/BD42-1)*2,0),"check!")))))</f>
        <v>no capex</v>
      </c>
      <c r="BG42" s="67"/>
      <c r="BH42" s="13">
        <v>0</v>
      </c>
      <c r="BI42" s="13">
        <v>0</v>
      </c>
      <c r="BJ42" s="13">
        <v>0</v>
      </c>
      <c r="BK42" s="14" t="str">
        <f>IF(BI42=0,"",BJ42/BI42)</f>
        <v/>
      </c>
      <c r="BL42" s="15">
        <v>0</v>
      </c>
      <c r="BM42" s="15">
        <v>0</v>
      </c>
      <c r="BN42" s="15">
        <v>0</v>
      </c>
      <c r="BO42" s="16" t="str">
        <f>IF(BM42=0,"",BN42/BM42)</f>
        <v/>
      </c>
      <c r="BP42" s="13">
        <v>0</v>
      </c>
      <c r="BQ42" s="13">
        <v>0</v>
      </c>
      <c r="BR42" s="13">
        <v>0</v>
      </c>
      <c r="BS42" s="14" t="str">
        <f>IF(IF(BQ42&lt;0,1-(BR42-BQ42)/BQ42,IF(BQ42=0,"",BR42/BQ42))&lt;0,0,IF(BQ42&lt;0,1-(BR42-BQ42)/BQ42,IF(BQ42=0,"",BR42/BQ42)))</f>
        <v/>
      </c>
      <c r="BT42" s="15">
        <v>0</v>
      </c>
      <c r="BU42" s="15">
        <v>0</v>
      </c>
      <c r="BV42" s="15">
        <v>0</v>
      </c>
      <c r="BW42" s="16" t="str">
        <f>IF(IF(BU42&lt;0,1-(BV42-BU42)/BU42,IF(BU42=0,"",BV42/BU42))&lt;0,0,IF(BU42&lt;0,1-(BV42-BU42)/BU42,IF(BU42=0,"",BV42/BU42)))</f>
        <v/>
      </c>
      <c r="BX42" s="13">
        <v>0</v>
      </c>
      <c r="BY42" s="13">
        <v>0</v>
      </c>
      <c r="BZ42" s="13">
        <v>0</v>
      </c>
      <c r="CA42" s="14" t="str">
        <f>IF(IF(BY42&lt;0,1-(BZ42-BY42)/BY42,IF(BY42=0,"",BZ42/BY42))&lt;0,0,IF(BY42&lt;0,1-(BZ42-BY42)/BY42,IF(BY42=0,"",BZ42/BY42)))</f>
        <v/>
      </c>
      <c r="CB42" s="15">
        <v>0</v>
      </c>
      <c r="CC42" s="15">
        <v>0</v>
      </c>
      <c r="CD42" s="15">
        <v>0</v>
      </c>
      <c r="CE42" s="16" t="str">
        <f>IF(IF(CC42&lt;0,1-(CD42-CC42)/CC42,IF(CC42=0,"",CD42/CC42))&lt;0,0,IF(CC42&lt;0,1-(CD42-CC42)/CC42,IF(CC42=0,"",CD42/CC42)))</f>
        <v/>
      </c>
      <c r="CF42" s="13">
        <v>0</v>
      </c>
      <c r="CG42" s="13">
        <v>0</v>
      </c>
      <c r="CH42" s="13">
        <v>0</v>
      </c>
      <c r="CI42" s="14" t="str">
        <f>IF(IF(CG42&lt;0,1-(CH42-CG42)/CG42,IF(CG42=0,"",CH42/CG42))&lt;0,0,IF(CG42&lt;0,1-(CH42-CG42)/CG42,IF(CG42=0,"",CH42/CG42)))</f>
        <v/>
      </c>
      <c r="CJ42" s="15">
        <v>0</v>
      </c>
      <c r="CK42" s="15">
        <v>0</v>
      </c>
      <c r="CL42" s="15">
        <v>0</v>
      </c>
      <c r="CM42" s="17" t="str">
        <f>IF(IF(CK42&lt;0,1-(CL42-CK42)/CK42,IF(CK42=0,"",CL42/CK42))&lt;0,0,IF(CK42&lt;0,1-(CL42-CK42)/CK42,IF(CK42=0,"",CL42/CK42)))</f>
        <v/>
      </c>
      <c r="CN42" s="13">
        <v>0</v>
      </c>
      <c r="CO42" s="13">
        <v>0</v>
      </c>
      <c r="CP42" s="13">
        <v>0</v>
      </c>
      <c r="CQ42" s="17" t="str">
        <f>IF(IF(CO42&lt;0,1-(CP42-CO42)/CO42,IF(CO42=0,"",CP42/CO42))&lt;0,0,IF(CO42&lt;0,1-(CP42-CO42)/CO42,IF(CO42=0,"",CP42/CO42)))</f>
        <v/>
      </c>
      <c r="CR42" s="15">
        <v>0</v>
      </c>
      <c r="CS42" s="15">
        <v>0</v>
      </c>
      <c r="CT42" s="15">
        <v>0</v>
      </c>
      <c r="CU42" s="17" t="str">
        <f>IF(IF(CS42&lt;0,1-(CT42-CS42)/CS42,IF(CS42=0,"",CT42/CS42))&lt;0,0,IF(CS42&lt;0,1-(CT42-CS42)/CS42,IF(CS42=0,"",CT42/CS42)))</f>
        <v/>
      </c>
      <c r="CV42" s="13">
        <v>0</v>
      </c>
      <c r="CW42" s="13">
        <v>0</v>
      </c>
      <c r="CX42" s="13">
        <v>0</v>
      </c>
      <c r="CY42" s="14" t="str">
        <f>IF(IF(CW42&lt;0,1-(CX42-CW42)/CW42,IF(CW42=0,"",CX42/CW42))&lt;0,0,IF(CW42&lt;0,1-(CX42-CW42)/CW42,IF(CW42=0,"",CX42/CW42)))</f>
        <v/>
      </c>
      <c r="CZ42" s="15">
        <v>0</v>
      </c>
      <c r="DA42" s="15">
        <v>0</v>
      </c>
      <c r="DB42" s="15">
        <v>0</v>
      </c>
      <c r="DC42" s="17" t="str">
        <f>IF(IF(DA42&lt;0,1-(DB42-DA42)/DA42,IF(DA42=0,"",DB42/DA42))&lt;0,0,IF(DA42&lt;0,1-(DB42-DA42)/DA42,IF(DA42=0,"",DB42/DA42)))</f>
        <v/>
      </c>
      <c r="DD42" s="13">
        <v>0</v>
      </c>
      <c r="DE42" s="13">
        <v>0</v>
      </c>
      <c r="DF42" s="13">
        <v>0</v>
      </c>
      <c r="DG42" s="14" t="str">
        <f>IF(IF(DE42&lt;0,1-(DF42-DE42)/DE42,IF(DE42=0,"",DF42/DE42))&lt;0,0,IF(DE42&lt;0,1-(DF42-DE42)/DE42,IF(DE42=0,"",DF42/DE42)))</f>
        <v/>
      </c>
      <c r="DH42" s="15">
        <v>0</v>
      </c>
      <c r="DI42" s="15">
        <v>0</v>
      </c>
      <c r="DJ42" s="15">
        <v>0</v>
      </c>
      <c r="DK42" s="17" t="str">
        <f>IF(IF(DI42&lt;0,1-(DJ42-DI42)/DI42,IF(DI42=0,"",DJ42/DI42))&lt;0,0,IF(DI42&lt;0,1-(DJ42-DI42)/DI42,IF(DI42=0,"",DJ42/DI42)))</f>
        <v/>
      </c>
      <c r="DL42" s="13">
        <v>0</v>
      </c>
      <c r="DM42" s="13">
        <v>0</v>
      </c>
      <c r="DN42" s="13">
        <v>0</v>
      </c>
      <c r="DO42" s="17" t="str">
        <f>IF(IF(DM42&lt;0,1-(DN42-DM42)/DM42,IF(DM42=0,"",DN42/DM42))&lt;0,0,IF(DM42&lt;0,1-(DN42-DM42)/DM42,IF(DM42=0,"",DN42/DM42)))</f>
        <v/>
      </c>
      <c r="DP42" s="18"/>
      <c r="DQ42" s="19" t="e">
        <f>IF(AND(BB42/BA42&gt;1.05, ((BB42-BA42)/VLOOKUP(E42,#REF!,2,0))&gt;10),"YES","")</f>
        <v>#DIV/0!</v>
      </c>
      <c r="DR42" s="18"/>
      <c r="DS42" s="19" t="str">
        <f>AX42</f>
        <v/>
      </c>
      <c r="DT42" s="64"/>
      <c r="DU42" s="64"/>
      <c r="DV42" s="64"/>
      <c r="DW42" s="64"/>
      <c r="DX42" s="64"/>
      <c r="DY42" s="65"/>
      <c r="DZ42" s="64"/>
      <c r="EA42" s="64"/>
    </row>
    <row r="43" spans="1:131" x14ac:dyDescent="0.35">
      <c r="A43" s="4">
        <v>2022</v>
      </c>
      <c r="B43" s="20" t="s">
        <v>132</v>
      </c>
      <c r="C43" s="20" t="s">
        <v>159</v>
      </c>
      <c r="D43" s="20"/>
      <c r="E43" s="20" t="s">
        <v>130</v>
      </c>
      <c r="F43" s="20" t="s">
        <v>126</v>
      </c>
      <c r="G43" s="20"/>
      <c r="H43" s="20">
        <v>10208613</v>
      </c>
      <c r="I43" s="64" t="s">
        <v>792</v>
      </c>
      <c r="J43" s="64"/>
      <c r="K43" s="64" t="s">
        <v>484</v>
      </c>
      <c r="L43" s="20" t="s">
        <v>430</v>
      </c>
      <c r="M43" s="20" t="s">
        <v>429</v>
      </c>
      <c r="N43" s="64" t="s">
        <v>428</v>
      </c>
      <c r="O43" s="20" t="s">
        <v>427</v>
      </c>
      <c r="P43" s="20" t="s">
        <v>426</v>
      </c>
      <c r="Q43" s="20" t="s">
        <v>425</v>
      </c>
      <c r="R43" s="20" t="s">
        <v>146</v>
      </c>
      <c r="S43" s="20" t="s">
        <v>484</v>
      </c>
      <c r="T43" s="20" t="s">
        <v>150</v>
      </c>
      <c r="U43" s="65">
        <v>44195</v>
      </c>
      <c r="V43" s="64"/>
      <c r="W43" s="72">
        <v>418326.52590000001</v>
      </c>
      <c r="X43" s="72">
        <v>0</v>
      </c>
      <c r="Y43" s="64" t="s">
        <v>443</v>
      </c>
      <c r="Z43" s="20" t="s">
        <v>141</v>
      </c>
      <c r="AA43" s="64"/>
      <c r="AB43" s="64"/>
      <c r="AC43" s="64"/>
      <c r="AD43" s="63"/>
      <c r="AE43" s="20">
        <v>2020</v>
      </c>
      <c r="AF43" s="20"/>
      <c r="AG43" s="64" t="s">
        <v>793</v>
      </c>
      <c r="AH43" s="71"/>
      <c r="AI43" s="20" t="s">
        <v>141</v>
      </c>
      <c r="AJ43" s="64" t="s">
        <v>441</v>
      </c>
      <c r="AK43" s="63"/>
      <c r="AL43" s="5">
        <v>0</v>
      </c>
      <c r="AM43" s="70" t="s">
        <v>144</v>
      </c>
      <c r="AN43" s="6">
        <f>IF(AM43="YES",0,AL43*BA43)</f>
        <v>0</v>
      </c>
      <c r="AO43" s="6">
        <f>IF(AM43="YES",0,BA43)</f>
        <v>0</v>
      </c>
      <c r="AP43" s="7">
        <v>0</v>
      </c>
      <c r="AQ43" s="69" t="s">
        <v>144</v>
      </c>
      <c r="AR43" s="8">
        <f>IF(AQ43="YES",0,AP43*BA43)</f>
        <v>0</v>
      </c>
      <c r="AS43" s="8">
        <f>IF(AQ43="YES",0,BA43)</f>
        <v>0</v>
      </c>
      <c r="AT43" s="9">
        <v>0</v>
      </c>
      <c r="AU43" s="9">
        <v>0</v>
      </c>
      <c r="AV43" s="9">
        <v>0</v>
      </c>
      <c r="AW43" s="10" t="str">
        <f>IF(IF(AU43&lt;0,1-(AV43-AU43)/AU43,IF(AU43=0,"",AV43/AU43))&lt;0,0,IF(AU43&lt;0,1-(AV43-AU43)/AU43,IF(AU43=0,"",AV43/AU43)))</f>
        <v/>
      </c>
      <c r="AX43" s="10" t="str">
        <f>IF(AW43&lt;90%,"YES","")</f>
        <v/>
      </c>
      <c r="AY43" s="68">
        <f>+AV43-AT43</f>
        <v>0</v>
      </c>
      <c r="AZ43" s="10"/>
      <c r="BA43" s="11">
        <v>0</v>
      </c>
      <c r="BB43" s="11">
        <f>W43/1000</f>
        <v>418.32652590000004</v>
      </c>
      <c r="BC43" s="12" t="str">
        <f>IF(AND(BA43=0,BB43=0),"no capex",IF(AND(BA43=0,BB43&lt;&gt;0),"check!",IF(BB43/BA43&lt;0.8,BB43/BA43,IF(BB43/BA43&lt;=1.05,1,IF(BB43/BA43&gt;1.05,MAX(1-(BB43/BA43-1)*2,0),"check!")))))</f>
        <v>check!</v>
      </c>
      <c r="BD43" s="11">
        <v>0</v>
      </c>
      <c r="BE43" s="11">
        <v>0</v>
      </c>
      <c r="BF43" s="12" t="str">
        <f>IF(AND(BD43=0,BE43=0),"no capex",IF(AND(BD43=0,BE43&lt;&gt;0),"check!",IF(BE43/BD43&lt;0.8,BE43/BD43,IF(BE43/BD43&lt;=1.05,1,IF(BE43/BD43&gt;1.05,MAX(1-(BE43/BD43-1)*2,0),"check!")))))</f>
        <v>no capex</v>
      </c>
      <c r="BG43" s="67"/>
      <c r="BH43" s="13">
        <v>0</v>
      </c>
      <c r="BI43" s="13">
        <v>0</v>
      </c>
      <c r="BJ43" s="13">
        <v>0</v>
      </c>
      <c r="BK43" s="14" t="str">
        <f>IF(BI43=0,"",BJ43/BI43)</f>
        <v/>
      </c>
      <c r="BL43" s="15">
        <v>0</v>
      </c>
      <c r="BM43" s="15">
        <v>0</v>
      </c>
      <c r="BN43" s="15">
        <v>0</v>
      </c>
      <c r="BO43" s="16" t="str">
        <f>IF(BM43=0,"",BN43/BM43)</f>
        <v/>
      </c>
      <c r="BP43" s="13">
        <v>0</v>
      </c>
      <c r="BQ43" s="13">
        <v>0</v>
      </c>
      <c r="BR43" s="13">
        <v>0</v>
      </c>
      <c r="BS43" s="14" t="str">
        <f>IF(IF(BQ43&lt;0,1-(BR43-BQ43)/BQ43,IF(BQ43=0,"",BR43/BQ43))&lt;0,0,IF(BQ43&lt;0,1-(BR43-BQ43)/BQ43,IF(BQ43=0,"",BR43/BQ43)))</f>
        <v/>
      </c>
      <c r="BT43" s="15">
        <v>0</v>
      </c>
      <c r="BU43" s="15">
        <v>0</v>
      </c>
      <c r="BV43" s="15">
        <v>0</v>
      </c>
      <c r="BW43" s="16" t="str">
        <f>IF(IF(BU43&lt;0,1-(BV43-BU43)/BU43,IF(BU43=0,"",BV43/BU43))&lt;0,0,IF(BU43&lt;0,1-(BV43-BU43)/BU43,IF(BU43=0,"",BV43/BU43)))</f>
        <v/>
      </c>
      <c r="BX43" s="13">
        <v>0</v>
      </c>
      <c r="BY43" s="13">
        <v>0</v>
      </c>
      <c r="BZ43" s="13">
        <v>0</v>
      </c>
      <c r="CA43" s="14" t="str">
        <f>IF(IF(BY43&lt;0,1-(BZ43-BY43)/BY43,IF(BY43=0,"",BZ43/BY43))&lt;0,0,IF(BY43&lt;0,1-(BZ43-BY43)/BY43,IF(BY43=0,"",BZ43/BY43)))</f>
        <v/>
      </c>
      <c r="CB43" s="15">
        <v>0</v>
      </c>
      <c r="CC43" s="15">
        <v>0</v>
      </c>
      <c r="CD43" s="15">
        <v>0</v>
      </c>
      <c r="CE43" s="16" t="str">
        <f>IF(IF(CC43&lt;0,1-(CD43-CC43)/CC43,IF(CC43=0,"",CD43/CC43))&lt;0,0,IF(CC43&lt;0,1-(CD43-CC43)/CC43,IF(CC43=0,"",CD43/CC43)))</f>
        <v/>
      </c>
      <c r="CF43" s="13">
        <v>0</v>
      </c>
      <c r="CG43" s="13">
        <v>0</v>
      </c>
      <c r="CH43" s="13">
        <v>0</v>
      </c>
      <c r="CI43" s="14" t="str">
        <f>IF(IF(CG43&lt;0,1-(CH43-CG43)/CG43,IF(CG43=0,"",CH43/CG43))&lt;0,0,IF(CG43&lt;0,1-(CH43-CG43)/CG43,IF(CG43=0,"",CH43/CG43)))</f>
        <v/>
      </c>
      <c r="CJ43" s="15">
        <v>0</v>
      </c>
      <c r="CK43" s="15">
        <v>0</v>
      </c>
      <c r="CL43" s="15">
        <v>0</v>
      </c>
      <c r="CM43" s="17" t="str">
        <f>IF(IF(CK43&lt;0,1-(CL43-CK43)/CK43,IF(CK43=0,"",CL43/CK43))&lt;0,0,IF(CK43&lt;0,1-(CL43-CK43)/CK43,IF(CK43=0,"",CL43/CK43)))</f>
        <v/>
      </c>
      <c r="CN43" s="13">
        <v>0</v>
      </c>
      <c r="CO43" s="13">
        <v>0</v>
      </c>
      <c r="CP43" s="13">
        <v>0</v>
      </c>
      <c r="CQ43" s="17" t="str">
        <f>IF(IF(CO43&lt;0,1-(CP43-CO43)/CO43,IF(CO43=0,"",CP43/CO43))&lt;0,0,IF(CO43&lt;0,1-(CP43-CO43)/CO43,IF(CO43=0,"",CP43/CO43)))</f>
        <v/>
      </c>
      <c r="CR43" s="15">
        <v>0</v>
      </c>
      <c r="CS43" s="15">
        <v>0</v>
      </c>
      <c r="CT43" s="15">
        <v>0</v>
      </c>
      <c r="CU43" s="17" t="str">
        <f>IF(IF(CS43&lt;0,1-(CT43-CS43)/CS43,IF(CS43=0,"",CT43/CS43))&lt;0,0,IF(CS43&lt;0,1-(CT43-CS43)/CS43,IF(CS43=0,"",CT43/CS43)))</f>
        <v/>
      </c>
      <c r="CV43" s="13">
        <v>0</v>
      </c>
      <c r="CW43" s="13">
        <v>0</v>
      </c>
      <c r="CX43" s="13">
        <v>0</v>
      </c>
      <c r="CY43" s="14" t="str">
        <f>IF(IF(CW43&lt;0,1-(CX43-CW43)/CW43,IF(CW43=0,"",CX43/CW43))&lt;0,0,IF(CW43&lt;0,1-(CX43-CW43)/CW43,IF(CW43=0,"",CX43/CW43)))</f>
        <v/>
      </c>
      <c r="CZ43" s="15">
        <v>0</v>
      </c>
      <c r="DA43" s="15">
        <v>0</v>
      </c>
      <c r="DB43" s="15">
        <v>0</v>
      </c>
      <c r="DC43" s="17" t="str">
        <f>IF(IF(DA43&lt;0,1-(DB43-DA43)/DA43,IF(DA43=0,"",DB43/DA43))&lt;0,0,IF(DA43&lt;0,1-(DB43-DA43)/DA43,IF(DA43=0,"",DB43/DA43)))</f>
        <v/>
      </c>
      <c r="DD43" s="13">
        <v>0</v>
      </c>
      <c r="DE43" s="13">
        <v>0</v>
      </c>
      <c r="DF43" s="13">
        <v>0</v>
      </c>
      <c r="DG43" s="14" t="str">
        <f>IF(IF(DE43&lt;0,1-(DF43-DE43)/DE43,IF(DE43=0,"",DF43/DE43))&lt;0,0,IF(DE43&lt;0,1-(DF43-DE43)/DE43,IF(DE43=0,"",DF43/DE43)))</f>
        <v/>
      </c>
      <c r="DH43" s="15">
        <v>0</v>
      </c>
      <c r="DI43" s="15">
        <v>0</v>
      </c>
      <c r="DJ43" s="15">
        <v>0</v>
      </c>
      <c r="DK43" s="17" t="str">
        <f>IF(IF(DI43&lt;0,1-(DJ43-DI43)/DI43,IF(DI43=0,"",DJ43/DI43))&lt;0,0,IF(DI43&lt;0,1-(DJ43-DI43)/DI43,IF(DI43=0,"",DJ43/DI43)))</f>
        <v/>
      </c>
      <c r="DL43" s="13">
        <v>0</v>
      </c>
      <c r="DM43" s="13">
        <v>0</v>
      </c>
      <c r="DN43" s="13">
        <v>0</v>
      </c>
      <c r="DO43" s="17" t="str">
        <f>IF(IF(DM43&lt;0,1-(DN43-DM43)/DM43,IF(DM43=0,"",DN43/DM43))&lt;0,0,IF(DM43&lt;0,1-(DN43-DM43)/DM43,IF(DM43=0,"",DN43/DM43)))</f>
        <v/>
      </c>
      <c r="DP43" s="18"/>
      <c r="DQ43" s="19" t="e">
        <f>IF(AND(BB43/BA43&gt;1.05, ((BB43-BA43)/VLOOKUP(E43,#REF!,2,0))&gt;10),"YES","")</f>
        <v>#DIV/0!</v>
      </c>
      <c r="DR43" s="18"/>
      <c r="DS43" s="19" t="str">
        <f>AX43</f>
        <v/>
      </c>
      <c r="DT43" s="64"/>
      <c r="DU43" s="64"/>
      <c r="DV43" s="64"/>
      <c r="DW43" s="64"/>
      <c r="DX43" s="64"/>
      <c r="DY43" s="65"/>
      <c r="DZ43" s="64"/>
      <c r="EA43" s="64"/>
    </row>
    <row r="44" spans="1:131" x14ac:dyDescent="0.35">
      <c r="A44" s="4">
        <v>2022</v>
      </c>
      <c r="B44" s="20" t="s">
        <v>132</v>
      </c>
      <c r="C44" s="20" t="s">
        <v>159</v>
      </c>
      <c r="D44" s="20"/>
      <c r="E44" s="20" t="s">
        <v>130</v>
      </c>
      <c r="F44" s="20" t="s">
        <v>126</v>
      </c>
      <c r="G44" s="20"/>
      <c r="H44" s="20">
        <v>10208613</v>
      </c>
      <c r="I44" s="64" t="s">
        <v>792</v>
      </c>
      <c r="J44" s="64"/>
      <c r="K44" s="64" t="s">
        <v>452</v>
      </c>
      <c r="L44" s="20" t="s">
        <v>430</v>
      </c>
      <c r="M44" s="20" t="s">
        <v>456</v>
      </c>
      <c r="N44" s="64" t="s">
        <v>455</v>
      </c>
      <c r="O44" s="20" t="s">
        <v>427</v>
      </c>
      <c r="P44" s="20" t="s">
        <v>454</v>
      </c>
      <c r="Q44" s="20" t="s">
        <v>453</v>
      </c>
      <c r="R44" s="20" t="s">
        <v>146</v>
      </c>
      <c r="S44" s="20" t="s">
        <v>452</v>
      </c>
      <c r="T44" s="20" t="s">
        <v>150</v>
      </c>
      <c r="U44" s="65">
        <v>44182</v>
      </c>
      <c r="V44" s="64"/>
      <c r="W44" s="72">
        <v>100056.02100000001</v>
      </c>
      <c r="X44" s="72">
        <v>0</v>
      </c>
      <c r="Y44" s="64" t="s">
        <v>443</v>
      </c>
      <c r="Z44" s="20" t="s">
        <v>141</v>
      </c>
      <c r="AA44" s="64"/>
      <c r="AB44" s="64"/>
      <c r="AC44" s="64"/>
      <c r="AD44" s="63"/>
      <c r="AE44" s="20">
        <v>2020</v>
      </c>
      <c r="AF44" s="20"/>
      <c r="AG44" s="64" t="s">
        <v>791</v>
      </c>
      <c r="AH44" s="71"/>
      <c r="AI44" s="20" t="s">
        <v>141</v>
      </c>
      <c r="AJ44" s="64" t="s">
        <v>450</v>
      </c>
      <c r="AK44" s="63"/>
      <c r="AL44" s="5">
        <v>0</v>
      </c>
      <c r="AM44" s="70" t="s">
        <v>144</v>
      </c>
      <c r="AN44" s="6">
        <f>IF(AM44="YES",0,AL44*BA44)</f>
        <v>0</v>
      </c>
      <c r="AO44" s="6">
        <f>IF(AM44="YES",0,BA44)</f>
        <v>0</v>
      </c>
      <c r="AP44" s="7">
        <v>0</v>
      </c>
      <c r="AQ44" s="69" t="s">
        <v>144</v>
      </c>
      <c r="AR44" s="8">
        <f>IF(AQ44="YES",0,AP44*BA44)</f>
        <v>0</v>
      </c>
      <c r="AS44" s="8">
        <f>IF(AQ44="YES",0,BA44)</f>
        <v>0</v>
      </c>
      <c r="AT44" s="9">
        <v>0</v>
      </c>
      <c r="AU44" s="9">
        <v>0</v>
      </c>
      <c r="AV44" s="9">
        <v>0</v>
      </c>
      <c r="AW44" s="10" t="str">
        <f>IF(IF(AU44&lt;0,1-(AV44-AU44)/AU44,IF(AU44=0,"",AV44/AU44))&lt;0,0,IF(AU44&lt;0,1-(AV44-AU44)/AU44,IF(AU44=0,"",AV44/AU44)))</f>
        <v/>
      </c>
      <c r="AX44" s="10" t="str">
        <f>IF(AW44&lt;90%,"YES","")</f>
        <v/>
      </c>
      <c r="AY44" s="68">
        <f>+AV44-AT44</f>
        <v>0</v>
      </c>
      <c r="AZ44" s="10"/>
      <c r="BA44" s="11">
        <v>0</v>
      </c>
      <c r="BB44" s="11">
        <f>W44/1000</f>
        <v>100.056021</v>
      </c>
      <c r="BC44" s="12" t="str">
        <f>IF(AND(BA44=0,BB44=0),"no capex",IF(AND(BA44=0,BB44&lt;&gt;0),"check!",IF(BB44/BA44&lt;0.8,BB44/BA44,IF(BB44/BA44&lt;=1.05,1,IF(BB44/BA44&gt;1.05,MAX(1-(BB44/BA44-1)*2,0),"check!")))))</f>
        <v>check!</v>
      </c>
      <c r="BD44" s="11">
        <v>0</v>
      </c>
      <c r="BE44" s="11">
        <v>0</v>
      </c>
      <c r="BF44" s="12" t="str">
        <f>IF(AND(BD44=0,BE44=0),"no capex",IF(AND(BD44=0,BE44&lt;&gt;0),"check!",IF(BE44/BD44&lt;0.8,BE44/BD44,IF(BE44/BD44&lt;=1.05,1,IF(BE44/BD44&gt;1.05,MAX(1-(BE44/BD44-1)*2,0),"check!")))))</f>
        <v>no capex</v>
      </c>
      <c r="BG44" s="67"/>
      <c r="BH44" s="13">
        <v>0</v>
      </c>
      <c r="BI44" s="13">
        <v>0</v>
      </c>
      <c r="BJ44" s="13">
        <v>0</v>
      </c>
      <c r="BK44" s="14" t="str">
        <f>IF(BI44=0,"",BJ44/BI44)</f>
        <v/>
      </c>
      <c r="BL44" s="15">
        <v>0</v>
      </c>
      <c r="BM44" s="15">
        <v>0</v>
      </c>
      <c r="BN44" s="15">
        <v>0</v>
      </c>
      <c r="BO44" s="16" t="str">
        <f>IF(BM44=0,"",BN44/BM44)</f>
        <v/>
      </c>
      <c r="BP44" s="13">
        <v>0</v>
      </c>
      <c r="BQ44" s="13">
        <v>0</v>
      </c>
      <c r="BR44" s="13">
        <v>0</v>
      </c>
      <c r="BS44" s="14" t="str">
        <f>IF(IF(BQ44&lt;0,1-(BR44-BQ44)/BQ44,IF(BQ44=0,"",BR44/BQ44))&lt;0,0,IF(BQ44&lt;0,1-(BR44-BQ44)/BQ44,IF(BQ44=0,"",BR44/BQ44)))</f>
        <v/>
      </c>
      <c r="BT44" s="15">
        <v>0</v>
      </c>
      <c r="BU44" s="15">
        <v>0</v>
      </c>
      <c r="BV44" s="15">
        <v>0</v>
      </c>
      <c r="BW44" s="16" t="str">
        <f>IF(IF(BU44&lt;0,1-(BV44-BU44)/BU44,IF(BU44=0,"",BV44/BU44))&lt;0,0,IF(BU44&lt;0,1-(BV44-BU44)/BU44,IF(BU44=0,"",BV44/BU44)))</f>
        <v/>
      </c>
      <c r="BX44" s="13">
        <v>0</v>
      </c>
      <c r="BY44" s="13">
        <v>0</v>
      </c>
      <c r="BZ44" s="13">
        <v>0</v>
      </c>
      <c r="CA44" s="14" t="str">
        <f>IF(IF(BY44&lt;0,1-(BZ44-BY44)/BY44,IF(BY44=0,"",BZ44/BY44))&lt;0,0,IF(BY44&lt;0,1-(BZ44-BY44)/BY44,IF(BY44=0,"",BZ44/BY44)))</f>
        <v/>
      </c>
      <c r="CB44" s="15">
        <v>0</v>
      </c>
      <c r="CC44" s="15">
        <v>0</v>
      </c>
      <c r="CD44" s="15">
        <v>0</v>
      </c>
      <c r="CE44" s="16" t="str">
        <f>IF(IF(CC44&lt;0,1-(CD44-CC44)/CC44,IF(CC44=0,"",CD44/CC44))&lt;0,0,IF(CC44&lt;0,1-(CD44-CC44)/CC44,IF(CC44=0,"",CD44/CC44)))</f>
        <v/>
      </c>
      <c r="CF44" s="13">
        <v>0</v>
      </c>
      <c r="CG44" s="13">
        <v>0</v>
      </c>
      <c r="CH44" s="13">
        <v>0</v>
      </c>
      <c r="CI44" s="14" t="str">
        <f>IF(IF(CG44&lt;0,1-(CH44-CG44)/CG44,IF(CG44=0,"",CH44/CG44))&lt;0,0,IF(CG44&lt;0,1-(CH44-CG44)/CG44,IF(CG44=0,"",CH44/CG44)))</f>
        <v/>
      </c>
      <c r="CJ44" s="15">
        <v>0</v>
      </c>
      <c r="CK44" s="15">
        <v>0</v>
      </c>
      <c r="CL44" s="15">
        <v>0</v>
      </c>
      <c r="CM44" s="17" t="str">
        <f>IF(IF(CK44&lt;0,1-(CL44-CK44)/CK44,IF(CK44=0,"",CL44/CK44))&lt;0,0,IF(CK44&lt;0,1-(CL44-CK44)/CK44,IF(CK44=0,"",CL44/CK44)))</f>
        <v/>
      </c>
      <c r="CN44" s="13">
        <v>0</v>
      </c>
      <c r="CO44" s="13">
        <v>0</v>
      </c>
      <c r="CP44" s="13">
        <v>0</v>
      </c>
      <c r="CQ44" s="17" t="str">
        <f>IF(IF(CO44&lt;0,1-(CP44-CO44)/CO44,IF(CO44=0,"",CP44/CO44))&lt;0,0,IF(CO44&lt;0,1-(CP44-CO44)/CO44,IF(CO44=0,"",CP44/CO44)))</f>
        <v/>
      </c>
      <c r="CR44" s="15">
        <v>0</v>
      </c>
      <c r="CS44" s="15">
        <v>0</v>
      </c>
      <c r="CT44" s="15">
        <v>0</v>
      </c>
      <c r="CU44" s="17" t="str">
        <f>IF(IF(CS44&lt;0,1-(CT44-CS44)/CS44,IF(CS44=0,"",CT44/CS44))&lt;0,0,IF(CS44&lt;0,1-(CT44-CS44)/CS44,IF(CS44=0,"",CT44/CS44)))</f>
        <v/>
      </c>
      <c r="CV44" s="13">
        <v>0</v>
      </c>
      <c r="CW44" s="13">
        <v>0</v>
      </c>
      <c r="CX44" s="13">
        <v>0</v>
      </c>
      <c r="CY44" s="14" t="str">
        <f>IF(IF(CW44&lt;0,1-(CX44-CW44)/CW44,IF(CW44=0,"",CX44/CW44))&lt;0,0,IF(CW44&lt;0,1-(CX44-CW44)/CW44,IF(CW44=0,"",CX44/CW44)))</f>
        <v/>
      </c>
      <c r="CZ44" s="15">
        <v>0</v>
      </c>
      <c r="DA44" s="15">
        <v>0</v>
      </c>
      <c r="DB44" s="15">
        <v>0</v>
      </c>
      <c r="DC44" s="17" t="str">
        <f>IF(IF(DA44&lt;0,1-(DB44-DA44)/DA44,IF(DA44=0,"",DB44/DA44))&lt;0,0,IF(DA44&lt;0,1-(DB44-DA44)/DA44,IF(DA44=0,"",DB44/DA44)))</f>
        <v/>
      </c>
      <c r="DD44" s="13">
        <v>0</v>
      </c>
      <c r="DE44" s="13">
        <v>0</v>
      </c>
      <c r="DF44" s="13">
        <v>0</v>
      </c>
      <c r="DG44" s="14" t="str">
        <f>IF(IF(DE44&lt;0,1-(DF44-DE44)/DE44,IF(DE44=0,"",DF44/DE44))&lt;0,0,IF(DE44&lt;0,1-(DF44-DE44)/DE44,IF(DE44=0,"",DF44/DE44)))</f>
        <v/>
      </c>
      <c r="DH44" s="15">
        <v>0</v>
      </c>
      <c r="DI44" s="15">
        <v>0</v>
      </c>
      <c r="DJ44" s="15">
        <v>0</v>
      </c>
      <c r="DK44" s="17" t="str">
        <f>IF(IF(DI44&lt;0,1-(DJ44-DI44)/DI44,IF(DI44=0,"",DJ44/DI44))&lt;0,0,IF(DI44&lt;0,1-(DJ44-DI44)/DI44,IF(DI44=0,"",DJ44/DI44)))</f>
        <v/>
      </c>
      <c r="DL44" s="13">
        <v>0</v>
      </c>
      <c r="DM44" s="13">
        <v>0</v>
      </c>
      <c r="DN44" s="13">
        <v>0</v>
      </c>
      <c r="DO44" s="17" t="str">
        <f>IF(IF(DM44&lt;0,1-(DN44-DM44)/DM44,IF(DM44=0,"",DN44/DM44))&lt;0,0,IF(DM44&lt;0,1-(DN44-DM44)/DM44,IF(DM44=0,"",DN44/DM44)))</f>
        <v/>
      </c>
      <c r="DP44" s="18"/>
      <c r="DQ44" s="19" t="e">
        <f>IF(AND(BB44/BA44&gt;1.05, ((BB44-BA44)/VLOOKUP(E44,#REF!,2,0))&gt;10),"YES","")</f>
        <v>#DIV/0!</v>
      </c>
      <c r="DR44" s="18"/>
      <c r="DS44" s="19" t="str">
        <f>AX44</f>
        <v/>
      </c>
      <c r="DT44" s="64"/>
      <c r="DU44" s="64"/>
      <c r="DV44" s="64"/>
      <c r="DW44" s="64"/>
      <c r="DX44" s="64"/>
      <c r="DY44" s="65"/>
      <c r="DZ44" s="64"/>
      <c r="EA44" s="64"/>
    </row>
    <row r="45" spans="1:131" x14ac:dyDescent="0.35">
      <c r="A45" s="4">
        <v>2022</v>
      </c>
      <c r="B45" s="20" t="s">
        <v>131</v>
      </c>
      <c r="C45" s="20" t="s">
        <v>159</v>
      </c>
      <c r="D45" s="20"/>
      <c r="E45" s="20" t="s">
        <v>130</v>
      </c>
      <c r="F45" s="20" t="s">
        <v>126</v>
      </c>
      <c r="G45" s="20"/>
      <c r="H45" s="20">
        <v>10208621</v>
      </c>
      <c r="I45" s="64" t="s">
        <v>790</v>
      </c>
      <c r="J45" s="64"/>
      <c r="K45" s="64" t="s">
        <v>498</v>
      </c>
      <c r="L45" s="20" t="s">
        <v>430</v>
      </c>
      <c r="M45" s="20" t="s">
        <v>456</v>
      </c>
      <c r="N45" s="64" t="s">
        <v>499</v>
      </c>
      <c r="O45" s="20" t="s">
        <v>427</v>
      </c>
      <c r="P45" s="20" t="s">
        <v>454</v>
      </c>
      <c r="Q45" s="20"/>
      <c r="R45" s="20" t="s">
        <v>146</v>
      </c>
      <c r="S45" s="20" t="s">
        <v>498</v>
      </c>
      <c r="T45" s="20" t="s">
        <v>150</v>
      </c>
      <c r="U45" s="65">
        <v>43875</v>
      </c>
      <c r="V45" s="64"/>
      <c r="W45" s="72">
        <v>120683.15481292475</v>
      </c>
      <c r="X45" s="72">
        <v>0</v>
      </c>
      <c r="Y45" s="64" t="s">
        <v>443</v>
      </c>
      <c r="Z45" s="20" t="s">
        <v>146</v>
      </c>
      <c r="AA45" s="64" t="s">
        <v>146</v>
      </c>
      <c r="AB45" s="64"/>
      <c r="AC45" s="64"/>
      <c r="AD45" s="63"/>
      <c r="AE45" s="20">
        <v>2020</v>
      </c>
      <c r="AF45" s="20"/>
      <c r="AG45" s="64" t="s">
        <v>789</v>
      </c>
      <c r="AH45" s="71"/>
      <c r="AI45" s="20" t="s">
        <v>141</v>
      </c>
      <c r="AJ45" s="64" t="s">
        <v>450</v>
      </c>
      <c r="AK45" s="63"/>
      <c r="AL45" s="5">
        <v>0</v>
      </c>
      <c r="AM45" s="70" t="s">
        <v>144</v>
      </c>
      <c r="AN45" s="6">
        <f>IF(AM45="YES",0,AL45*BA45)</f>
        <v>0</v>
      </c>
      <c r="AO45" s="6">
        <f>IF(AM45="YES",0,BA45)</f>
        <v>0</v>
      </c>
      <c r="AP45" s="7">
        <v>0</v>
      </c>
      <c r="AQ45" s="69" t="s">
        <v>144</v>
      </c>
      <c r="AR45" s="8">
        <f>IF(AQ45="YES",0,AP45*BA45)</f>
        <v>0</v>
      </c>
      <c r="AS45" s="8">
        <f>IF(AQ45="YES",0,BA45)</f>
        <v>0</v>
      </c>
      <c r="AT45" s="9">
        <v>0</v>
      </c>
      <c r="AU45" s="9">
        <v>0</v>
      </c>
      <c r="AV45" s="9">
        <v>0</v>
      </c>
      <c r="AW45" s="10" t="str">
        <f>IF(IF(AU45&lt;0,1-(AV45-AU45)/AU45,IF(AU45=0,"",AV45/AU45))&lt;0,0,IF(AU45&lt;0,1-(AV45-AU45)/AU45,IF(AU45=0,"",AV45/AU45)))</f>
        <v/>
      </c>
      <c r="AX45" s="10" t="str">
        <f>IF(AW45&lt;90%,"YES","")</f>
        <v/>
      </c>
      <c r="AY45" s="68">
        <f>+AV45-AT45</f>
        <v>0</v>
      </c>
      <c r="AZ45" s="10">
        <v>0.73736471237103829</v>
      </c>
      <c r="BA45" s="11">
        <v>0</v>
      </c>
      <c r="BB45" s="11">
        <f>W45/1000</f>
        <v>120.68315481292476</v>
      </c>
      <c r="BC45" s="12" t="str">
        <f>IF(AND(BA45=0,BB45=0),"no capex",IF(AND(BA45=0,BB45&lt;&gt;0),"check!",IF(BB45/BA45&lt;0.8,BB45/BA45,IF(BB45/BA45&lt;=1.05,1,IF(BB45/BA45&gt;1.05,MAX(1-(BB45/BA45-1)*2,0),"check!")))))</f>
        <v>check!</v>
      </c>
      <c r="BD45" s="11">
        <v>0</v>
      </c>
      <c r="BE45" s="11">
        <v>0</v>
      </c>
      <c r="BF45" s="12" t="str">
        <f>IF(AND(BD45=0,BE45=0),"no capex",IF(AND(BD45=0,BE45&lt;&gt;0),"check!",IF(BE45/BD45&lt;0.8,BE45/BD45,IF(BE45/BD45&lt;=1.05,1,IF(BE45/BD45&gt;1.05,MAX(1-(BE45/BD45-1)*2,0),"check!")))))</f>
        <v>no capex</v>
      </c>
      <c r="BG45" s="67"/>
      <c r="BH45" s="13">
        <v>0</v>
      </c>
      <c r="BI45" s="13">
        <v>0</v>
      </c>
      <c r="BJ45" s="13">
        <v>0</v>
      </c>
      <c r="BK45" s="14" t="str">
        <f>IF(BI45=0,"",BJ45/BI45)</f>
        <v/>
      </c>
      <c r="BL45" s="15">
        <v>0</v>
      </c>
      <c r="BM45" s="15">
        <v>0</v>
      </c>
      <c r="BN45" s="15">
        <v>0</v>
      </c>
      <c r="BO45" s="16" t="str">
        <f>IF(BM45=0,"",BN45/BM45)</f>
        <v/>
      </c>
      <c r="BP45" s="13">
        <v>0</v>
      </c>
      <c r="BQ45" s="13">
        <v>0</v>
      </c>
      <c r="BR45" s="13">
        <v>0</v>
      </c>
      <c r="BS45" s="14" t="str">
        <f>IF(IF(BQ45&lt;0,1-(BR45-BQ45)/BQ45,IF(BQ45=0,"",BR45/BQ45))&lt;0,0,IF(BQ45&lt;0,1-(BR45-BQ45)/BQ45,IF(BQ45=0,"",BR45/BQ45)))</f>
        <v/>
      </c>
      <c r="BT45" s="15">
        <v>0</v>
      </c>
      <c r="BU45" s="15">
        <v>0</v>
      </c>
      <c r="BV45" s="15">
        <v>0</v>
      </c>
      <c r="BW45" s="16" t="str">
        <f>IF(IF(BU45&lt;0,1-(BV45-BU45)/BU45,IF(BU45=0,"",BV45/BU45))&lt;0,0,IF(BU45&lt;0,1-(BV45-BU45)/BU45,IF(BU45=0,"",BV45/BU45)))</f>
        <v/>
      </c>
      <c r="BX45" s="13">
        <v>0</v>
      </c>
      <c r="BY45" s="13">
        <v>0</v>
      </c>
      <c r="BZ45" s="13">
        <v>0</v>
      </c>
      <c r="CA45" s="14" t="str">
        <f>IF(IF(BY45&lt;0,1-(BZ45-BY45)/BY45,IF(BY45=0,"",BZ45/BY45))&lt;0,0,IF(BY45&lt;0,1-(BZ45-BY45)/BY45,IF(BY45=0,"",BZ45/BY45)))</f>
        <v/>
      </c>
      <c r="CB45" s="15">
        <v>0</v>
      </c>
      <c r="CC45" s="15">
        <v>0</v>
      </c>
      <c r="CD45" s="15">
        <v>0</v>
      </c>
      <c r="CE45" s="16" t="str">
        <f>IF(IF(CC45&lt;0,1-(CD45-CC45)/CC45,IF(CC45=0,"",CD45/CC45))&lt;0,0,IF(CC45&lt;0,1-(CD45-CC45)/CC45,IF(CC45=0,"",CD45/CC45)))</f>
        <v/>
      </c>
      <c r="CF45" s="13">
        <v>0</v>
      </c>
      <c r="CG45" s="13">
        <v>0</v>
      </c>
      <c r="CH45" s="13">
        <v>0</v>
      </c>
      <c r="CI45" s="14" t="str">
        <f>IF(IF(CG45&lt;0,1-(CH45-CG45)/CG45,IF(CG45=0,"",CH45/CG45))&lt;0,0,IF(CG45&lt;0,1-(CH45-CG45)/CG45,IF(CG45=0,"",CH45/CG45)))</f>
        <v/>
      </c>
      <c r="CJ45" s="15">
        <v>0</v>
      </c>
      <c r="CK45" s="15">
        <v>0</v>
      </c>
      <c r="CL45" s="15">
        <v>0</v>
      </c>
      <c r="CM45" s="17" t="str">
        <f>IF(IF(CK45&lt;0,1-(CL45-CK45)/CK45,IF(CK45=0,"",CL45/CK45))&lt;0,0,IF(CK45&lt;0,1-(CL45-CK45)/CK45,IF(CK45=0,"",CL45/CK45)))</f>
        <v/>
      </c>
      <c r="CN45" s="13">
        <v>0</v>
      </c>
      <c r="CO45" s="13">
        <v>0</v>
      </c>
      <c r="CP45" s="13">
        <v>0</v>
      </c>
      <c r="CQ45" s="17" t="str">
        <f>IF(IF(CO45&lt;0,1-(CP45-CO45)/CO45,IF(CO45=0,"",CP45/CO45))&lt;0,0,IF(CO45&lt;0,1-(CP45-CO45)/CO45,IF(CO45=0,"",CP45/CO45)))</f>
        <v/>
      </c>
      <c r="CR45" s="15">
        <v>0</v>
      </c>
      <c r="CS45" s="15">
        <v>0</v>
      </c>
      <c r="CT45" s="15">
        <v>0</v>
      </c>
      <c r="CU45" s="17" t="str">
        <f>IF(IF(CS45&lt;0,1-(CT45-CS45)/CS45,IF(CS45=0,"",CT45/CS45))&lt;0,0,IF(CS45&lt;0,1-(CT45-CS45)/CS45,IF(CS45=0,"",CT45/CS45)))</f>
        <v/>
      </c>
      <c r="CV45" s="13">
        <v>0</v>
      </c>
      <c r="CW45" s="13">
        <v>0</v>
      </c>
      <c r="CX45" s="13">
        <v>0</v>
      </c>
      <c r="CY45" s="14" t="str">
        <f>IF(IF(CW45&lt;0,1-(CX45-CW45)/CW45,IF(CW45=0,"",CX45/CW45))&lt;0,0,IF(CW45&lt;0,1-(CX45-CW45)/CW45,IF(CW45=0,"",CX45/CW45)))</f>
        <v/>
      </c>
      <c r="CZ45" s="15">
        <v>0</v>
      </c>
      <c r="DA45" s="15">
        <v>0</v>
      </c>
      <c r="DB45" s="15">
        <v>0</v>
      </c>
      <c r="DC45" s="17" t="str">
        <f>IF(IF(DA45&lt;0,1-(DB45-DA45)/DA45,IF(DA45=0,"",DB45/DA45))&lt;0,0,IF(DA45&lt;0,1-(DB45-DA45)/DA45,IF(DA45=0,"",DB45/DA45)))</f>
        <v/>
      </c>
      <c r="DD45" s="13">
        <v>0</v>
      </c>
      <c r="DE45" s="13">
        <v>0</v>
      </c>
      <c r="DF45" s="13">
        <v>0</v>
      </c>
      <c r="DG45" s="14" t="str">
        <f>IF(IF(DE45&lt;0,1-(DF45-DE45)/DE45,IF(DE45=0,"",DF45/DE45))&lt;0,0,IF(DE45&lt;0,1-(DF45-DE45)/DE45,IF(DE45=0,"",DF45/DE45)))</f>
        <v/>
      </c>
      <c r="DH45" s="15">
        <v>0</v>
      </c>
      <c r="DI45" s="15">
        <v>0</v>
      </c>
      <c r="DJ45" s="15">
        <v>0</v>
      </c>
      <c r="DK45" s="17" t="str">
        <f>IF(IF(DI45&lt;0,1-(DJ45-DI45)/DI45,IF(DI45=0,"",DJ45/DI45))&lt;0,0,IF(DI45&lt;0,1-(DJ45-DI45)/DI45,IF(DI45=0,"",DJ45/DI45)))</f>
        <v/>
      </c>
      <c r="DL45" s="13">
        <v>0</v>
      </c>
      <c r="DM45" s="13">
        <v>0</v>
      </c>
      <c r="DN45" s="13">
        <v>0</v>
      </c>
      <c r="DO45" s="17" t="str">
        <f>IF(IF(DM45&lt;0,1-(DN45-DM45)/DM45,IF(DM45=0,"",DN45/DM45))&lt;0,0,IF(DM45&lt;0,1-(DN45-DM45)/DM45,IF(DM45=0,"",DN45/DM45)))</f>
        <v/>
      </c>
      <c r="DP45" s="18"/>
      <c r="DQ45" s="19"/>
      <c r="DR45" s="18"/>
      <c r="DS45" s="19" t="str">
        <f>AX45</f>
        <v/>
      </c>
      <c r="DT45" s="64" t="s">
        <v>141</v>
      </c>
      <c r="DU45" s="64" t="s">
        <v>162</v>
      </c>
      <c r="DV45" s="64" t="s">
        <v>788</v>
      </c>
      <c r="DW45" s="64" t="s">
        <v>141</v>
      </c>
      <c r="DX45" s="64" t="s">
        <v>197</v>
      </c>
      <c r="DY45" s="65">
        <v>45107</v>
      </c>
      <c r="DZ45" s="64"/>
      <c r="EA45" s="64"/>
    </row>
    <row r="46" spans="1:131" x14ac:dyDescent="0.35">
      <c r="A46" s="4">
        <v>2022</v>
      </c>
      <c r="B46" s="20" t="s">
        <v>132</v>
      </c>
      <c r="C46" s="20" t="s">
        <v>159</v>
      </c>
      <c r="D46" s="20"/>
      <c r="E46" s="20" t="s">
        <v>130</v>
      </c>
      <c r="F46" s="20" t="s">
        <v>126</v>
      </c>
      <c r="G46" s="20"/>
      <c r="H46" s="20">
        <v>10208623</v>
      </c>
      <c r="I46" s="64" t="s">
        <v>787</v>
      </c>
      <c r="J46" s="64"/>
      <c r="K46" s="64" t="s">
        <v>484</v>
      </c>
      <c r="L46" s="20" t="s">
        <v>430</v>
      </c>
      <c r="M46" s="20" t="s">
        <v>429</v>
      </c>
      <c r="N46" s="64" t="s">
        <v>428</v>
      </c>
      <c r="O46" s="20" t="s">
        <v>427</v>
      </c>
      <c r="P46" s="20" t="s">
        <v>426</v>
      </c>
      <c r="Q46" s="20" t="s">
        <v>425</v>
      </c>
      <c r="R46" s="20" t="s">
        <v>146</v>
      </c>
      <c r="S46" s="20" t="s">
        <v>484</v>
      </c>
      <c r="T46" s="20" t="s">
        <v>150</v>
      </c>
      <c r="U46" s="65">
        <v>44148</v>
      </c>
      <c r="V46" s="64"/>
      <c r="W46" s="72">
        <v>341272.10229999997</v>
      </c>
      <c r="X46" s="72">
        <v>0</v>
      </c>
      <c r="Y46" s="64" t="s">
        <v>443</v>
      </c>
      <c r="Z46" s="20" t="s">
        <v>141</v>
      </c>
      <c r="AA46" s="64"/>
      <c r="AB46" s="64"/>
      <c r="AC46" s="64"/>
      <c r="AD46" s="63"/>
      <c r="AE46" s="20">
        <v>2020</v>
      </c>
      <c r="AF46" s="20"/>
      <c r="AG46" s="64" t="s">
        <v>786</v>
      </c>
      <c r="AH46" s="71"/>
      <c r="AI46" s="20" t="s">
        <v>141</v>
      </c>
      <c r="AJ46" s="64" t="s">
        <v>441</v>
      </c>
      <c r="AK46" s="63"/>
      <c r="AL46" s="5">
        <v>0</v>
      </c>
      <c r="AM46" s="70" t="s">
        <v>144</v>
      </c>
      <c r="AN46" s="6">
        <f>IF(AM46="YES",0,AL46*BA46)</f>
        <v>0</v>
      </c>
      <c r="AO46" s="6">
        <f>IF(AM46="YES",0,BA46)</f>
        <v>0</v>
      </c>
      <c r="AP46" s="7">
        <v>0</v>
      </c>
      <c r="AQ46" s="69" t="s">
        <v>144</v>
      </c>
      <c r="AR46" s="8">
        <f>IF(AQ46="YES",0,AP46*BA46)</f>
        <v>0</v>
      </c>
      <c r="AS46" s="8">
        <f>IF(AQ46="YES",0,BA46)</f>
        <v>0</v>
      </c>
      <c r="AT46" s="9">
        <v>0</v>
      </c>
      <c r="AU46" s="9">
        <v>0</v>
      </c>
      <c r="AV46" s="9">
        <v>0</v>
      </c>
      <c r="AW46" s="10" t="str">
        <f>IF(IF(AU46&lt;0,1-(AV46-AU46)/AU46,IF(AU46=0,"",AV46/AU46))&lt;0,0,IF(AU46&lt;0,1-(AV46-AU46)/AU46,IF(AU46=0,"",AV46/AU46)))</f>
        <v/>
      </c>
      <c r="AX46" s="10" t="str">
        <f>IF(AW46&lt;90%,"YES","")</f>
        <v/>
      </c>
      <c r="AY46" s="68">
        <f>+AV46-AT46</f>
        <v>0</v>
      </c>
      <c r="AZ46" s="10"/>
      <c r="BA46" s="11">
        <v>0</v>
      </c>
      <c r="BB46" s="11">
        <f>W46/1000</f>
        <v>341.27210229999997</v>
      </c>
      <c r="BC46" s="12" t="str">
        <f>IF(AND(BA46=0,BB46=0),"no capex",IF(AND(BA46=0,BB46&lt;&gt;0),"check!",IF(BB46/BA46&lt;0.8,BB46/BA46,IF(BB46/BA46&lt;=1.05,1,IF(BB46/BA46&gt;1.05,MAX(1-(BB46/BA46-1)*2,0),"check!")))))</f>
        <v>check!</v>
      </c>
      <c r="BD46" s="11">
        <v>0</v>
      </c>
      <c r="BE46" s="11">
        <v>0</v>
      </c>
      <c r="BF46" s="12" t="str">
        <f>IF(AND(BD46=0,BE46=0),"no capex",IF(AND(BD46=0,BE46&lt;&gt;0),"check!",IF(BE46/BD46&lt;0.8,BE46/BD46,IF(BE46/BD46&lt;=1.05,1,IF(BE46/BD46&gt;1.05,MAX(1-(BE46/BD46-1)*2,0),"check!")))))</f>
        <v>no capex</v>
      </c>
      <c r="BG46" s="67"/>
      <c r="BH46" s="13">
        <v>0</v>
      </c>
      <c r="BI46" s="13">
        <v>0</v>
      </c>
      <c r="BJ46" s="13">
        <v>0</v>
      </c>
      <c r="BK46" s="14" t="str">
        <f>IF(BI46=0,"",BJ46/BI46)</f>
        <v/>
      </c>
      <c r="BL46" s="15">
        <v>0</v>
      </c>
      <c r="BM46" s="15">
        <v>0</v>
      </c>
      <c r="BN46" s="15">
        <v>0</v>
      </c>
      <c r="BO46" s="16" t="str">
        <f>IF(BM46=0,"",BN46/BM46)</f>
        <v/>
      </c>
      <c r="BP46" s="13">
        <v>0</v>
      </c>
      <c r="BQ46" s="13">
        <v>0</v>
      </c>
      <c r="BR46" s="13">
        <v>0</v>
      </c>
      <c r="BS46" s="14" t="str">
        <f>IF(IF(BQ46&lt;0,1-(BR46-BQ46)/BQ46,IF(BQ46=0,"",BR46/BQ46))&lt;0,0,IF(BQ46&lt;0,1-(BR46-BQ46)/BQ46,IF(BQ46=0,"",BR46/BQ46)))</f>
        <v/>
      </c>
      <c r="BT46" s="15">
        <v>0</v>
      </c>
      <c r="BU46" s="15">
        <v>0</v>
      </c>
      <c r="BV46" s="15">
        <v>0</v>
      </c>
      <c r="BW46" s="16" t="str">
        <f>IF(IF(BU46&lt;0,1-(BV46-BU46)/BU46,IF(BU46=0,"",BV46/BU46))&lt;0,0,IF(BU46&lt;0,1-(BV46-BU46)/BU46,IF(BU46=0,"",BV46/BU46)))</f>
        <v/>
      </c>
      <c r="BX46" s="13">
        <v>0</v>
      </c>
      <c r="BY46" s="13">
        <v>0</v>
      </c>
      <c r="BZ46" s="13">
        <v>0</v>
      </c>
      <c r="CA46" s="14" t="str">
        <f>IF(IF(BY46&lt;0,1-(BZ46-BY46)/BY46,IF(BY46=0,"",BZ46/BY46))&lt;0,0,IF(BY46&lt;0,1-(BZ46-BY46)/BY46,IF(BY46=0,"",BZ46/BY46)))</f>
        <v/>
      </c>
      <c r="CB46" s="15">
        <v>0</v>
      </c>
      <c r="CC46" s="15">
        <v>0</v>
      </c>
      <c r="CD46" s="15">
        <v>0</v>
      </c>
      <c r="CE46" s="16" t="str">
        <f>IF(IF(CC46&lt;0,1-(CD46-CC46)/CC46,IF(CC46=0,"",CD46/CC46))&lt;0,0,IF(CC46&lt;0,1-(CD46-CC46)/CC46,IF(CC46=0,"",CD46/CC46)))</f>
        <v/>
      </c>
      <c r="CF46" s="13">
        <v>0</v>
      </c>
      <c r="CG46" s="13">
        <v>0</v>
      </c>
      <c r="CH46" s="13">
        <v>0</v>
      </c>
      <c r="CI46" s="14" t="str">
        <f>IF(IF(CG46&lt;0,1-(CH46-CG46)/CG46,IF(CG46=0,"",CH46/CG46))&lt;0,0,IF(CG46&lt;0,1-(CH46-CG46)/CG46,IF(CG46=0,"",CH46/CG46)))</f>
        <v/>
      </c>
      <c r="CJ46" s="15">
        <v>0</v>
      </c>
      <c r="CK46" s="15">
        <v>0</v>
      </c>
      <c r="CL46" s="15">
        <v>0</v>
      </c>
      <c r="CM46" s="17" t="str">
        <f>IF(IF(CK46&lt;0,1-(CL46-CK46)/CK46,IF(CK46=0,"",CL46/CK46))&lt;0,0,IF(CK46&lt;0,1-(CL46-CK46)/CK46,IF(CK46=0,"",CL46/CK46)))</f>
        <v/>
      </c>
      <c r="CN46" s="13">
        <v>0</v>
      </c>
      <c r="CO46" s="13">
        <v>0</v>
      </c>
      <c r="CP46" s="13">
        <v>0</v>
      </c>
      <c r="CQ46" s="17" t="str">
        <f>IF(IF(CO46&lt;0,1-(CP46-CO46)/CO46,IF(CO46=0,"",CP46/CO46))&lt;0,0,IF(CO46&lt;0,1-(CP46-CO46)/CO46,IF(CO46=0,"",CP46/CO46)))</f>
        <v/>
      </c>
      <c r="CR46" s="15">
        <v>0</v>
      </c>
      <c r="CS46" s="15">
        <v>0</v>
      </c>
      <c r="CT46" s="15">
        <v>0</v>
      </c>
      <c r="CU46" s="17" t="str">
        <f>IF(IF(CS46&lt;0,1-(CT46-CS46)/CS46,IF(CS46=0,"",CT46/CS46))&lt;0,0,IF(CS46&lt;0,1-(CT46-CS46)/CS46,IF(CS46=0,"",CT46/CS46)))</f>
        <v/>
      </c>
      <c r="CV46" s="13">
        <v>0</v>
      </c>
      <c r="CW46" s="13">
        <v>0</v>
      </c>
      <c r="CX46" s="13">
        <v>0</v>
      </c>
      <c r="CY46" s="14" t="str">
        <f>IF(IF(CW46&lt;0,1-(CX46-CW46)/CW46,IF(CW46=0,"",CX46/CW46))&lt;0,0,IF(CW46&lt;0,1-(CX46-CW46)/CW46,IF(CW46=0,"",CX46/CW46)))</f>
        <v/>
      </c>
      <c r="CZ46" s="15">
        <v>0</v>
      </c>
      <c r="DA46" s="15">
        <v>0</v>
      </c>
      <c r="DB46" s="15">
        <v>0</v>
      </c>
      <c r="DC46" s="17" t="str">
        <f>IF(IF(DA46&lt;0,1-(DB46-DA46)/DA46,IF(DA46=0,"",DB46/DA46))&lt;0,0,IF(DA46&lt;0,1-(DB46-DA46)/DA46,IF(DA46=0,"",DB46/DA46)))</f>
        <v/>
      </c>
      <c r="DD46" s="13">
        <v>0</v>
      </c>
      <c r="DE46" s="13">
        <v>0</v>
      </c>
      <c r="DF46" s="13">
        <v>0</v>
      </c>
      <c r="DG46" s="14" t="str">
        <f>IF(IF(DE46&lt;0,1-(DF46-DE46)/DE46,IF(DE46=0,"",DF46/DE46))&lt;0,0,IF(DE46&lt;0,1-(DF46-DE46)/DE46,IF(DE46=0,"",DF46/DE46)))</f>
        <v/>
      </c>
      <c r="DH46" s="15">
        <v>0</v>
      </c>
      <c r="DI46" s="15">
        <v>0</v>
      </c>
      <c r="DJ46" s="15">
        <v>0</v>
      </c>
      <c r="DK46" s="17" t="str">
        <f>IF(IF(DI46&lt;0,1-(DJ46-DI46)/DI46,IF(DI46=0,"",DJ46/DI46))&lt;0,0,IF(DI46&lt;0,1-(DJ46-DI46)/DI46,IF(DI46=0,"",DJ46/DI46)))</f>
        <v/>
      </c>
      <c r="DL46" s="13">
        <v>0</v>
      </c>
      <c r="DM46" s="13">
        <v>0</v>
      </c>
      <c r="DN46" s="13">
        <v>0</v>
      </c>
      <c r="DO46" s="17" t="str">
        <f>IF(IF(DM46&lt;0,1-(DN46-DM46)/DM46,IF(DM46=0,"",DN46/DM46))&lt;0,0,IF(DM46&lt;0,1-(DN46-DM46)/DM46,IF(DM46=0,"",DN46/DM46)))</f>
        <v/>
      </c>
      <c r="DP46" s="18"/>
      <c r="DQ46" s="19" t="e">
        <f>IF(AND(BB46/BA46&gt;1.05, ((BB46-BA46)/VLOOKUP(E46,#REF!,2,0))&gt;10),"YES","")</f>
        <v>#DIV/0!</v>
      </c>
      <c r="DR46" s="18"/>
      <c r="DS46" s="19" t="str">
        <f>AX46</f>
        <v/>
      </c>
      <c r="DT46" s="64"/>
      <c r="DU46" s="64"/>
      <c r="DV46" s="64"/>
      <c r="DW46" s="64"/>
      <c r="DX46" s="64"/>
      <c r="DY46" s="65"/>
      <c r="DZ46" s="64"/>
      <c r="EA46" s="64"/>
    </row>
    <row r="47" spans="1:131" x14ac:dyDescent="0.35">
      <c r="A47" s="4">
        <v>2022</v>
      </c>
      <c r="B47" s="20" t="s">
        <v>131</v>
      </c>
      <c r="C47" s="20" t="s">
        <v>159</v>
      </c>
      <c r="D47" s="20"/>
      <c r="E47" s="20" t="s">
        <v>130</v>
      </c>
      <c r="F47" s="20" t="s">
        <v>126</v>
      </c>
      <c r="G47" s="20"/>
      <c r="H47" s="20">
        <v>10208629</v>
      </c>
      <c r="I47" s="64" t="s">
        <v>785</v>
      </c>
      <c r="J47" s="64"/>
      <c r="K47" s="64" t="s">
        <v>498</v>
      </c>
      <c r="L47" s="20" t="s">
        <v>430</v>
      </c>
      <c r="M47" s="20" t="s">
        <v>456</v>
      </c>
      <c r="N47" s="64" t="s">
        <v>499</v>
      </c>
      <c r="O47" s="20" t="s">
        <v>427</v>
      </c>
      <c r="P47" s="20" t="s">
        <v>454</v>
      </c>
      <c r="Q47" s="20"/>
      <c r="R47" s="20" t="s">
        <v>146</v>
      </c>
      <c r="S47" s="20" t="s">
        <v>498</v>
      </c>
      <c r="T47" s="20" t="s">
        <v>150</v>
      </c>
      <c r="U47" s="65">
        <v>44050</v>
      </c>
      <c r="V47" s="64"/>
      <c r="W47" s="72">
        <v>50221.984812924718</v>
      </c>
      <c r="X47" s="72">
        <v>0</v>
      </c>
      <c r="Y47" s="64" t="s">
        <v>443</v>
      </c>
      <c r="Z47" s="20" t="s">
        <v>146</v>
      </c>
      <c r="AA47" s="64" t="s">
        <v>146</v>
      </c>
      <c r="AB47" s="64"/>
      <c r="AC47" s="64"/>
      <c r="AD47" s="63"/>
      <c r="AE47" s="20">
        <v>2020</v>
      </c>
      <c r="AF47" s="20"/>
      <c r="AG47" s="64" t="s">
        <v>784</v>
      </c>
      <c r="AH47" s="71"/>
      <c r="AI47" s="20" t="s">
        <v>141</v>
      </c>
      <c r="AJ47" s="64" t="s">
        <v>450</v>
      </c>
      <c r="AK47" s="63"/>
      <c r="AL47" s="5">
        <v>0</v>
      </c>
      <c r="AM47" s="70" t="s">
        <v>144</v>
      </c>
      <c r="AN47" s="6">
        <f>IF(AM47="YES",0,AL47*BA47)</f>
        <v>0</v>
      </c>
      <c r="AO47" s="6">
        <f>IF(AM47="YES",0,BA47)</f>
        <v>0</v>
      </c>
      <c r="AP47" s="7">
        <v>0</v>
      </c>
      <c r="AQ47" s="69" t="s">
        <v>144</v>
      </c>
      <c r="AR47" s="8">
        <f>IF(AQ47="YES",0,AP47*BA47)</f>
        <v>0</v>
      </c>
      <c r="AS47" s="8">
        <f>IF(AQ47="YES",0,BA47)</f>
        <v>0</v>
      </c>
      <c r="AT47" s="9">
        <v>0</v>
      </c>
      <c r="AU47" s="9">
        <v>0</v>
      </c>
      <c r="AV47" s="9">
        <v>0</v>
      </c>
      <c r="AW47" s="10" t="str">
        <f>IF(IF(AU47&lt;0,1-(AV47-AU47)/AU47,IF(AU47=0,"",AV47/AU47))&lt;0,0,IF(AU47&lt;0,1-(AV47-AU47)/AU47,IF(AU47=0,"",AV47/AU47)))</f>
        <v/>
      </c>
      <c r="AX47" s="10" t="str">
        <f>IF(AW47&lt;90%,"YES","")</f>
        <v/>
      </c>
      <c r="AY47" s="68">
        <f>+AV47-AT47</f>
        <v>0</v>
      </c>
      <c r="AZ47" s="10">
        <v>0.36828613274284427</v>
      </c>
      <c r="BA47" s="11">
        <v>0</v>
      </c>
      <c r="BB47" s="11">
        <f>W47/1000</f>
        <v>50.221984812924717</v>
      </c>
      <c r="BC47" s="12" t="str">
        <f>IF(AND(BA47=0,BB47=0),"no capex",IF(AND(BA47=0,BB47&lt;&gt;0),"check!",IF(BB47/BA47&lt;0.8,BB47/BA47,IF(BB47/BA47&lt;=1.05,1,IF(BB47/BA47&gt;1.05,MAX(1-(BB47/BA47-1)*2,0),"check!")))))</f>
        <v>check!</v>
      </c>
      <c r="BD47" s="11">
        <v>0</v>
      </c>
      <c r="BE47" s="11">
        <v>0</v>
      </c>
      <c r="BF47" s="12" t="str">
        <f>IF(AND(BD47=0,BE47=0),"no capex",IF(AND(BD47=0,BE47&lt;&gt;0),"check!",IF(BE47/BD47&lt;0.8,BE47/BD47,IF(BE47/BD47&lt;=1.05,1,IF(BE47/BD47&gt;1.05,MAX(1-(BE47/BD47-1)*2,0),"check!")))))</f>
        <v>no capex</v>
      </c>
      <c r="BG47" s="67"/>
      <c r="BH47" s="13">
        <v>0</v>
      </c>
      <c r="BI47" s="13">
        <v>0</v>
      </c>
      <c r="BJ47" s="13">
        <v>0</v>
      </c>
      <c r="BK47" s="14" t="str">
        <f>IF(BI47=0,"",BJ47/BI47)</f>
        <v/>
      </c>
      <c r="BL47" s="15">
        <v>0</v>
      </c>
      <c r="BM47" s="15">
        <v>0</v>
      </c>
      <c r="BN47" s="15">
        <v>0</v>
      </c>
      <c r="BO47" s="16" t="str">
        <f>IF(BM47=0,"",BN47/BM47)</f>
        <v/>
      </c>
      <c r="BP47" s="13">
        <v>0</v>
      </c>
      <c r="BQ47" s="13">
        <v>0</v>
      </c>
      <c r="BR47" s="13">
        <v>0</v>
      </c>
      <c r="BS47" s="14" t="str">
        <f>IF(IF(BQ47&lt;0,1-(BR47-BQ47)/BQ47,IF(BQ47=0,"",BR47/BQ47))&lt;0,0,IF(BQ47&lt;0,1-(BR47-BQ47)/BQ47,IF(BQ47=0,"",BR47/BQ47)))</f>
        <v/>
      </c>
      <c r="BT47" s="15">
        <v>0</v>
      </c>
      <c r="BU47" s="15">
        <v>0</v>
      </c>
      <c r="BV47" s="15">
        <v>0</v>
      </c>
      <c r="BW47" s="16" t="str">
        <f>IF(IF(BU47&lt;0,1-(BV47-BU47)/BU47,IF(BU47=0,"",BV47/BU47))&lt;0,0,IF(BU47&lt;0,1-(BV47-BU47)/BU47,IF(BU47=0,"",BV47/BU47)))</f>
        <v/>
      </c>
      <c r="BX47" s="13">
        <v>0</v>
      </c>
      <c r="BY47" s="13">
        <v>0</v>
      </c>
      <c r="BZ47" s="13">
        <v>0</v>
      </c>
      <c r="CA47" s="14" t="str">
        <f>IF(IF(BY47&lt;0,1-(BZ47-BY47)/BY47,IF(BY47=0,"",BZ47/BY47))&lt;0,0,IF(BY47&lt;0,1-(BZ47-BY47)/BY47,IF(BY47=0,"",BZ47/BY47)))</f>
        <v/>
      </c>
      <c r="CB47" s="15">
        <v>0</v>
      </c>
      <c r="CC47" s="15">
        <v>0</v>
      </c>
      <c r="CD47" s="15">
        <v>0</v>
      </c>
      <c r="CE47" s="16" t="str">
        <f>IF(IF(CC47&lt;0,1-(CD47-CC47)/CC47,IF(CC47=0,"",CD47/CC47))&lt;0,0,IF(CC47&lt;0,1-(CD47-CC47)/CC47,IF(CC47=0,"",CD47/CC47)))</f>
        <v/>
      </c>
      <c r="CF47" s="13">
        <v>0</v>
      </c>
      <c r="CG47" s="13">
        <v>0</v>
      </c>
      <c r="CH47" s="13">
        <v>0</v>
      </c>
      <c r="CI47" s="14" t="str">
        <f>IF(IF(CG47&lt;0,1-(CH47-CG47)/CG47,IF(CG47=0,"",CH47/CG47))&lt;0,0,IF(CG47&lt;0,1-(CH47-CG47)/CG47,IF(CG47=0,"",CH47/CG47)))</f>
        <v/>
      </c>
      <c r="CJ47" s="15">
        <v>0</v>
      </c>
      <c r="CK47" s="15">
        <v>0</v>
      </c>
      <c r="CL47" s="15">
        <v>0</v>
      </c>
      <c r="CM47" s="17" t="str">
        <f>IF(IF(CK47&lt;0,1-(CL47-CK47)/CK47,IF(CK47=0,"",CL47/CK47))&lt;0,0,IF(CK47&lt;0,1-(CL47-CK47)/CK47,IF(CK47=0,"",CL47/CK47)))</f>
        <v/>
      </c>
      <c r="CN47" s="13">
        <v>0</v>
      </c>
      <c r="CO47" s="13">
        <v>0</v>
      </c>
      <c r="CP47" s="13">
        <v>0</v>
      </c>
      <c r="CQ47" s="17" t="str">
        <f>IF(IF(CO47&lt;0,1-(CP47-CO47)/CO47,IF(CO47=0,"",CP47/CO47))&lt;0,0,IF(CO47&lt;0,1-(CP47-CO47)/CO47,IF(CO47=0,"",CP47/CO47)))</f>
        <v/>
      </c>
      <c r="CR47" s="15">
        <v>0</v>
      </c>
      <c r="CS47" s="15">
        <v>0</v>
      </c>
      <c r="CT47" s="15">
        <v>0</v>
      </c>
      <c r="CU47" s="17" t="str">
        <f>IF(IF(CS47&lt;0,1-(CT47-CS47)/CS47,IF(CS47=0,"",CT47/CS47))&lt;0,0,IF(CS47&lt;0,1-(CT47-CS47)/CS47,IF(CS47=0,"",CT47/CS47)))</f>
        <v/>
      </c>
      <c r="CV47" s="13">
        <v>0</v>
      </c>
      <c r="CW47" s="13">
        <v>0</v>
      </c>
      <c r="CX47" s="13">
        <v>0</v>
      </c>
      <c r="CY47" s="14" t="str">
        <f>IF(IF(CW47&lt;0,1-(CX47-CW47)/CW47,IF(CW47=0,"",CX47/CW47))&lt;0,0,IF(CW47&lt;0,1-(CX47-CW47)/CW47,IF(CW47=0,"",CX47/CW47)))</f>
        <v/>
      </c>
      <c r="CZ47" s="15">
        <v>0</v>
      </c>
      <c r="DA47" s="15">
        <v>0</v>
      </c>
      <c r="DB47" s="15">
        <v>0</v>
      </c>
      <c r="DC47" s="17" t="str">
        <f>IF(IF(DA47&lt;0,1-(DB47-DA47)/DA47,IF(DA47=0,"",DB47/DA47))&lt;0,0,IF(DA47&lt;0,1-(DB47-DA47)/DA47,IF(DA47=0,"",DB47/DA47)))</f>
        <v/>
      </c>
      <c r="DD47" s="13">
        <v>0</v>
      </c>
      <c r="DE47" s="13">
        <v>0</v>
      </c>
      <c r="DF47" s="13">
        <v>0</v>
      </c>
      <c r="DG47" s="14" t="str">
        <f>IF(IF(DE47&lt;0,1-(DF47-DE47)/DE47,IF(DE47=0,"",DF47/DE47))&lt;0,0,IF(DE47&lt;0,1-(DF47-DE47)/DE47,IF(DE47=0,"",DF47/DE47)))</f>
        <v/>
      </c>
      <c r="DH47" s="15">
        <v>0</v>
      </c>
      <c r="DI47" s="15">
        <v>0</v>
      </c>
      <c r="DJ47" s="15">
        <v>0</v>
      </c>
      <c r="DK47" s="17" t="str">
        <f>IF(IF(DI47&lt;0,1-(DJ47-DI47)/DI47,IF(DI47=0,"",DJ47/DI47))&lt;0,0,IF(DI47&lt;0,1-(DJ47-DI47)/DI47,IF(DI47=0,"",DJ47/DI47)))</f>
        <v/>
      </c>
      <c r="DL47" s="13">
        <v>0</v>
      </c>
      <c r="DM47" s="13">
        <v>0</v>
      </c>
      <c r="DN47" s="13">
        <v>0</v>
      </c>
      <c r="DO47" s="17" t="str">
        <f>IF(IF(DM47&lt;0,1-(DN47-DM47)/DM47,IF(DM47=0,"",DN47/DM47))&lt;0,0,IF(DM47&lt;0,1-(DN47-DM47)/DM47,IF(DM47=0,"",DN47/DM47)))</f>
        <v/>
      </c>
      <c r="DP47" s="18"/>
      <c r="DQ47" s="19"/>
      <c r="DR47" s="18"/>
      <c r="DS47" s="19" t="str">
        <f>AX47</f>
        <v/>
      </c>
      <c r="DT47" s="64"/>
      <c r="DU47" s="64"/>
      <c r="DV47" s="64"/>
      <c r="DW47" s="64"/>
      <c r="DX47" s="64"/>
      <c r="DY47" s="65"/>
      <c r="DZ47" s="64"/>
      <c r="EA47" s="64"/>
    </row>
    <row r="48" spans="1:131" x14ac:dyDescent="0.35">
      <c r="A48" s="4">
        <v>2022</v>
      </c>
      <c r="B48" s="20" t="s">
        <v>131</v>
      </c>
      <c r="C48" s="20" t="s">
        <v>159</v>
      </c>
      <c r="D48" s="20"/>
      <c r="E48" s="20" t="s">
        <v>130</v>
      </c>
      <c r="F48" s="20" t="s">
        <v>126</v>
      </c>
      <c r="G48" s="20"/>
      <c r="H48" s="20">
        <v>10208640</v>
      </c>
      <c r="I48" s="64" t="s">
        <v>783</v>
      </c>
      <c r="J48" s="64"/>
      <c r="K48" s="64" t="s">
        <v>782</v>
      </c>
      <c r="L48" s="20" t="s">
        <v>156</v>
      </c>
      <c r="M48" s="20" t="s">
        <v>155</v>
      </c>
      <c r="N48" s="64" t="s">
        <v>179</v>
      </c>
      <c r="O48" s="20" t="s">
        <v>178</v>
      </c>
      <c r="P48" s="20" t="s">
        <v>177</v>
      </c>
      <c r="Q48" s="20"/>
      <c r="R48" s="20" t="s">
        <v>141</v>
      </c>
      <c r="S48" s="20" t="s">
        <v>151</v>
      </c>
      <c r="T48" s="20" t="s">
        <v>150</v>
      </c>
      <c r="U48" s="65">
        <v>44404</v>
      </c>
      <c r="V48" s="64"/>
      <c r="W48" s="72">
        <v>3028163.3118999992</v>
      </c>
      <c r="X48" s="72">
        <v>0</v>
      </c>
      <c r="Y48" s="64" t="s">
        <v>301</v>
      </c>
      <c r="Z48" s="20" t="s">
        <v>141</v>
      </c>
      <c r="AA48" s="64"/>
      <c r="AB48" s="64"/>
      <c r="AC48" s="64"/>
      <c r="AD48" s="63"/>
      <c r="AE48" s="20">
        <v>2020</v>
      </c>
      <c r="AF48" s="20"/>
      <c r="AG48" s="64" t="s">
        <v>781</v>
      </c>
      <c r="AH48" s="71"/>
      <c r="AI48" s="20" t="s">
        <v>141</v>
      </c>
      <c r="AJ48" s="64"/>
      <c r="AK48" s="63"/>
      <c r="AL48" s="5">
        <v>0</v>
      </c>
      <c r="AM48" s="70" t="s">
        <v>144</v>
      </c>
      <c r="AN48" s="6">
        <f>IF(AM48="YES",0,AL48*BA48)</f>
        <v>0</v>
      </c>
      <c r="AO48" s="6">
        <f>IF(AM48="YES",0,BA48)</f>
        <v>0</v>
      </c>
      <c r="AP48" s="7">
        <v>0.82981867981987878</v>
      </c>
      <c r="AQ48" s="69"/>
      <c r="AR48" s="8">
        <f>IF(AQ48="YES",0,AP48*BA48)</f>
        <v>0</v>
      </c>
      <c r="AS48" s="8">
        <f>IF(AQ48="YES",0,BA48)</f>
        <v>0</v>
      </c>
      <c r="AT48" s="9">
        <v>0</v>
      </c>
      <c r="AU48" s="9">
        <v>843.10464185347212</v>
      </c>
      <c r="AV48" s="9">
        <v>83</v>
      </c>
      <c r="AW48" s="10">
        <f>IF(IF(AU48&lt;0,1-(AV48-AU48)/AU48,IF(AU48=0,"",AV48/AU48))&lt;0,0,IF(AU48&lt;0,1-(AV48-AU48)/AU48,IF(AU48=0,"",AV48/AU48)))</f>
        <v>9.8445668401888647E-2</v>
      </c>
      <c r="AX48" s="10" t="str">
        <f>IF(AW48&lt;90%,"YES","")</f>
        <v>YES</v>
      </c>
      <c r="AY48" s="68">
        <f>+AV48-AT48</f>
        <v>83</v>
      </c>
      <c r="AZ48" s="10">
        <v>0.90601853366206364</v>
      </c>
      <c r="BA48" s="11">
        <v>0</v>
      </c>
      <c r="BB48" s="11">
        <f>W48/1000</f>
        <v>3028.1633118999994</v>
      </c>
      <c r="BC48" s="12" t="str">
        <f>IF(AND(BA48=0,BB48=0),"no capex",IF(AND(BA48=0,BB48&lt;&gt;0),"check!",IF(BB48/BA48&lt;0.8,BB48/BA48,IF(BB48/BA48&lt;=1.05,1,IF(BB48/BA48&gt;1.05,MAX(1-(BB48/BA48-1)*2,0),"check!")))))</f>
        <v>check!</v>
      </c>
      <c r="BD48" s="11">
        <v>0</v>
      </c>
      <c r="BE48" s="11">
        <v>0</v>
      </c>
      <c r="BF48" s="12" t="str">
        <f>IF(AND(BD48=0,BE48=0),"no capex",IF(AND(BD48=0,BE48&lt;&gt;0),"check!",IF(BE48/BD48&lt;0.8,BE48/BD48,IF(BE48/BD48&lt;=1.05,1,IF(BE48/BD48&gt;1.05,MAX(1-(BE48/BD48-1)*2,0),"check!")))))</f>
        <v>no capex</v>
      </c>
      <c r="BG48" s="67"/>
      <c r="BH48" s="13">
        <v>0</v>
      </c>
      <c r="BI48" s="13">
        <v>4174.0613005300002</v>
      </c>
      <c r="BJ48" s="13">
        <v>496</v>
      </c>
      <c r="BK48" s="14">
        <f>IF(BI48=0,"",BJ48/BI48)</f>
        <v>0.1188291125329234</v>
      </c>
      <c r="BL48" s="15">
        <v>0</v>
      </c>
      <c r="BM48" s="15">
        <v>364.76780999999994</v>
      </c>
      <c r="BN48" s="15">
        <v>13</v>
      </c>
      <c r="BO48" s="16">
        <f>IF(BM48=0,"",BN48/BM48)</f>
        <v>3.5639109712011049E-2</v>
      </c>
      <c r="BP48" s="13">
        <v>0</v>
      </c>
      <c r="BQ48" s="13">
        <v>64.752210128850976</v>
      </c>
      <c r="BR48" s="13">
        <v>95</v>
      </c>
      <c r="BS48" s="14">
        <f>IF(IF(BQ48&lt;0,1-(BR48-BQ48)/BQ48,IF(BQ48=0,"",BR48/BQ48))&lt;0,0,IF(BQ48&lt;0,1-(BR48-BQ48)/BQ48,IF(BQ48=0,"",BR48/BQ48)))</f>
        <v>1.4671313891982789</v>
      </c>
      <c r="BT48" s="15">
        <v>0</v>
      </c>
      <c r="BU48" s="15">
        <v>23.032858660099325</v>
      </c>
      <c r="BV48" s="15">
        <v>79</v>
      </c>
      <c r="BW48" s="16">
        <f>IF(IF(BU48&lt;0,1-(BV48-BU48)/BU48,IF(BU48=0,"",BV48/BU48))&lt;0,0,IF(BU48&lt;0,1-(BV48-BU48)/BU48,IF(BU48=0,"",BV48/BU48)))</f>
        <v>3.4298825502218109</v>
      </c>
      <c r="BX48" s="13">
        <v>0</v>
      </c>
      <c r="BY48" s="13">
        <v>8.395842</v>
      </c>
      <c r="BZ48" s="13">
        <v>122</v>
      </c>
      <c r="CA48" s="14">
        <f>IF(IF(BY48&lt;0,1-(BZ48-BY48)/BY48,IF(BY48=0,"",BZ48/BY48))&lt;0,0,IF(BY48&lt;0,1-(BZ48-BY48)/BY48,IF(BY48=0,"",BZ48/BY48)))</f>
        <v>14.531002369982666</v>
      </c>
      <c r="CB48" s="15">
        <v>0</v>
      </c>
      <c r="CC48" s="15">
        <v>73.148052128850978</v>
      </c>
      <c r="CD48" s="15">
        <v>217</v>
      </c>
      <c r="CE48" s="16">
        <f>IF(IF(CC48&lt;0,1-(CD48-CC48)/CC48,IF(CC48=0,"",CD48/CC48))&lt;0,0,IF(CC48&lt;0,1-(CD48-CC48)/CC48,IF(CC48=0,"",CD48/CC48)))</f>
        <v>2.9665861726263398</v>
      </c>
      <c r="CF48" s="13">
        <v>0</v>
      </c>
      <c r="CG48" s="13">
        <v>426.53441963146895</v>
      </c>
      <c r="CH48" s="13">
        <v>1823</v>
      </c>
      <c r="CI48" s="14">
        <f>IF(IF(CG48&lt;0,1-(CH48-CG48)/CG48,IF(CG48=0,"",CH48/CG48))&lt;0,0,IF(CG48&lt;0,1-(CH48-CG48)/CG48,IF(CG48=0,"",CH48/CG48)))</f>
        <v>4.2739809874548804</v>
      </c>
      <c r="CJ48" s="15">
        <v>0</v>
      </c>
      <c r="CK48" s="15">
        <v>935.14535221247081</v>
      </c>
      <c r="CL48" s="15">
        <v>1305</v>
      </c>
      <c r="CM48" s="17">
        <f>IF(IF(CK48&lt;0,1-(CL48-CK48)/CK48,IF(CK48=0,"",CL48/CK48))&lt;0,0,IF(CK48&lt;0,1-(CL48-CK48)/CK48,IF(CK48=0,"",CL48/CK48)))</f>
        <v>1.3955049842385314</v>
      </c>
      <c r="CN48" s="13">
        <v>0</v>
      </c>
      <c r="CO48" s="13">
        <v>-115.3236078751178</v>
      </c>
      <c r="CP48" s="13">
        <v>-1881</v>
      </c>
      <c r="CQ48" s="17">
        <f>IF(IF(CO48&lt;0,1-(CP48-CO48)/CO48,IF(CO48=0,"",CP48/CO48))&lt;0,0,IF(CO48&lt;0,1-(CP48-CO48)/CO48,IF(CO48=0,"",CP48/CO48)))</f>
        <v>0</v>
      </c>
      <c r="CR48" s="15">
        <v>0</v>
      </c>
      <c r="CS48" s="15">
        <v>9.2864671777415086</v>
      </c>
      <c r="CT48" s="15">
        <v>41</v>
      </c>
      <c r="CU48" s="17">
        <f>IF(IF(CS48&lt;0,1-(CT48-CS48)/CS48,IF(CS48=0,"",CT48/CS48))&lt;0,0,IF(CS48&lt;0,1-(CT48-CS48)/CS48,IF(CS48=0,"",CT48/CS48)))</f>
        <v>4.4150266420229034</v>
      </c>
      <c r="CV48" s="13">
        <v>0</v>
      </c>
      <c r="CW48" s="13">
        <v>884.57395446620399</v>
      </c>
      <c r="CX48" s="13">
        <v>1620</v>
      </c>
      <c r="CY48" s="14">
        <f>IF(IF(CW48&lt;0,1-(CX48-CW48)/CW48,IF(CW48=0,"",CX48/CW48))&lt;0,0,IF(CW48&lt;0,1-(CX48-CW48)/CW48,IF(CW48=0,"",CX48/CW48)))</f>
        <v>1.8313901193005266</v>
      </c>
      <c r="CZ48" s="15">
        <v>0</v>
      </c>
      <c r="DA48" s="15">
        <v>-98.329304577731904</v>
      </c>
      <c r="DB48" s="15">
        <v>-41</v>
      </c>
      <c r="DC48" s="17">
        <f>IF(IF(DA48&lt;0,1-(DB48-DA48)/DA48,IF(DA48=0,"",DB48/DA48))&lt;0,0,IF(DA48&lt;0,1-(DB48-DA48)/DA48,IF(DA48=0,"",DB48/DA48)))</f>
        <v>1.5830337641858494</v>
      </c>
      <c r="DD48" s="13">
        <v>0</v>
      </c>
      <c r="DE48" s="13">
        <v>0</v>
      </c>
      <c r="DF48" s="13">
        <v>0</v>
      </c>
      <c r="DG48" s="14" t="str">
        <f>IF(IF(DE48&lt;0,1-(DF48-DE48)/DE48,IF(DE48=0,"",DF48/DE48))&lt;0,0,IF(DE48&lt;0,1-(DF48-DE48)/DE48,IF(DE48=0,"",DF48/DE48)))</f>
        <v/>
      </c>
      <c r="DH48" s="15">
        <v>0</v>
      </c>
      <c r="DI48" s="15">
        <v>48.464149965000011</v>
      </c>
      <c r="DJ48" s="15">
        <v>63</v>
      </c>
      <c r="DK48" s="17">
        <f>IF(IF(DI48&lt;0,1-(DJ48-DI48)/DI48,IF(DI48=0,"",DJ48/DI48))&lt;0,0,IF(DI48&lt;0,1-(DJ48-DI48)/DI48,IF(DI48=0,"",DJ48/DI48)))</f>
        <v>1.2999299491582446</v>
      </c>
      <c r="DL48" s="13">
        <v>0</v>
      </c>
      <c r="DM48" s="13">
        <v>0</v>
      </c>
      <c r="DN48" s="13">
        <v>83</v>
      </c>
      <c r="DO48" s="17" t="str">
        <f>IF(IF(DM48&lt;0,1-(DN48-DM48)/DM48,IF(DM48=0,"",DN48/DM48))&lt;0,0,IF(DM48&lt;0,1-(DN48-DM48)/DM48,IF(DM48=0,"",DN48/DM48)))</f>
        <v/>
      </c>
      <c r="DP48" s="18"/>
      <c r="DQ48" s="19"/>
      <c r="DR48" s="18"/>
      <c r="DS48" s="19" t="str">
        <f>AX48</f>
        <v>YES</v>
      </c>
      <c r="DT48" s="64" t="s">
        <v>141</v>
      </c>
      <c r="DU48" s="64" t="s">
        <v>143</v>
      </c>
      <c r="DV48" s="64" t="s">
        <v>780</v>
      </c>
      <c r="DW48" s="64" t="s">
        <v>141</v>
      </c>
      <c r="DX48" s="64"/>
      <c r="DY48" s="65"/>
      <c r="DZ48" s="64"/>
      <c r="EA48" s="64"/>
    </row>
    <row r="49" spans="1:131" x14ac:dyDescent="0.35">
      <c r="A49" s="4">
        <v>2022</v>
      </c>
      <c r="B49" s="20" t="s">
        <v>132</v>
      </c>
      <c r="C49" s="20" t="s">
        <v>159</v>
      </c>
      <c r="D49" s="20"/>
      <c r="E49" s="20" t="s">
        <v>130</v>
      </c>
      <c r="F49" s="20" t="s">
        <v>126</v>
      </c>
      <c r="G49" s="20"/>
      <c r="H49" s="20">
        <v>10208647</v>
      </c>
      <c r="I49" s="64" t="s">
        <v>779</v>
      </c>
      <c r="J49" s="64"/>
      <c r="K49" s="64" t="s">
        <v>567</v>
      </c>
      <c r="L49" s="20" t="s">
        <v>430</v>
      </c>
      <c r="M49" s="20" t="s">
        <v>429</v>
      </c>
      <c r="N49" s="64" t="s">
        <v>428</v>
      </c>
      <c r="O49" s="20" t="s">
        <v>427</v>
      </c>
      <c r="P49" s="20" t="s">
        <v>426</v>
      </c>
      <c r="Q49" s="20" t="s">
        <v>425</v>
      </c>
      <c r="R49" s="20" t="s">
        <v>146</v>
      </c>
      <c r="S49" s="20" t="s">
        <v>567</v>
      </c>
      <c r="T49" s="20" t="s">
        <v>150</v>
      </c>
      <c r="U49" s="65">
        <v>44158</v>
      </c>
      <c r="V49" s="64"/>
      <c r="W49" s="72">
        <v>245355.93270000003</v>
      </c>
      <c r="X49" s="72">
        <v>0</v>
      </c>
      <c r="Y49" s="64" t="s">
        <v>443</v>
      </c>
      <c r="Z49" s="20" t="s">
        <v>141</v>
      </c>
      <c r="AA49" s="64"/>
      <c r="AB49" s="64"/>
      <c r="AC49" s="64"/>
      <c r="AD49" s="63"/>
      <c r="AE49" s="20">
        <v>2020</v>
      </c>
      <c r="AF49" s="20"/>
      <c r="AG49" s="64" t="s">
        <v>778</v>
      </c>
      <c r="AH49" s="71"/>
      <c r="AI49" s="20" t="s">
        <v>141</v>
      </c>
      <c r="AJ49" s="64" t="s">
        <v>504</v>
      </c>
      <c r="AK49" s="63"/>
      <c r="AL49" s="5">
        <v>0</v>
      </c>
      <c r="AM49" s="70" t="s">
        <v>144</v>
      </c>
      <c r="AN49" s="6">
        <f>IF(AM49="YES",0,AL49*BA49)</f>
        <v>0</v>
      </c>
      <c r="AO49" s="6">
        <f>IF(AM49="YES",0,BA49)</f>
        <v>0</v>
      </c>
      <c r="AP49" s="7">
        <v>0</v>
      </c>
      <c r="AQ49" s="69" t="s">
        <v>144</v>
      </c>
      <c r="AR49" s="8">
        <f>IF(AQ49="YES",0,AP49*BA49)</f>
        <v>0</v>
      </c>
      <c r="AS49" s="8">
        <f>IF(AQ49="YES",0,BA49)</f>
        <v>0</v>
      </c>
      <c r="AT49" s="9">
        <v>0</v>
      </c>
      <c r="AU49" s="9">
        <v>0</v>
      </c>
      <c r="AV49" s="9">
        <v>0</v>
      </c>
      <c r="AW49" s="10" t="str">
        <f>IF(IF(AU49&lt;0,1-(AV49-AU49)/AU49,IF(AU49=0,"",AV49/AU49))&lt;0,0,IF(AU49&lt;0,1-(AV49-AU49)/AU49,IF(AU49=0,"",AV49/AU49)))</f>
        <v/>
      </c>
      <c r="AX49" s="10" t="str">
        <f>IF(AW49&lt;90%,"YES","")</f>
        <v/>
      </c>
      <c r="AY49" s="68">
        <f>+AV49-AT49</f>
        <v>0</v>
      </c>
      <c r="AZ49" s="10"/>
      <c r="BA49" s="11">
        <v>0</v>
      </c>
      <c r="BB49" s="11">
        <f>W49/1000</f>
        <v>245.35593270000004</v>
      </c>
      <c r="BC49" s="12" t="str">
        <f>IF(AND(BA49=0,BB49=0),"no capex",IF(AND(BA49=0,BB49&lt;&gt;0),"check!",IF(BB49/BA49&lt;0.8,BB49/BA49,IF(BB49/BA49&lt;=1.05,1,IF(BB49/BA49&gt;1.05,MAX(1-(BB49/BA49-1)*2,0),"check!")))))</f>
        <v>check!</v>
      </c>
      <c r="BD49" s="11">
        <v>0</v>
      </c>
      <c r="BE49" s="11">
        <v>0</v>
      </c>
      <c r="BF49" s="12" t="str">
        <f>IF(AND(BD49=0,BE49=0),"no capex",IF(AND(BD49=0,BE49&lt;&gt;0),"check!",IF(BE49/BD49&lt;0.8,BE49/BD49,IF(BE49/BD49&lt;=1.05,1,IF(BE49/BD49&gt;1.05,MAX(1-(BE49/BD49-1)*2,0),"check!")))))</f>
        <v>no capex</v>
      </c>
      <c r="BG49" s="67"/>
      <c r="BH49" s="13">
        <v>0</v>
      </c>
      <c r="BI49" s="13">
        <v>0</v>
      </c>
      <c r="BJ49" s="13">
        <v>0</v>
      </c>
      <c r="BK49" s="14" t="str">
        <f>IF(BI49=0,"",BJ49/BI49)</f>
        <v/>
      </c>
      <c r="BL49" s="15">
        <v>0</v>
      </c>
      <c r="BM49" s="15">
        <v>0</v>
      </c>
      <c r="BN49" s="15">
        <v>0</v>
      </c>
      <c r="BO49" s="16" t="str">
        <f>IF(BM49=0,"",BN49/BM49)</f>
        <v/>
      </c>
      <c r="BP49" s="13">
        <v>0</v>
      </c>
      <c r="BQ49" s="13">
        <v>0</v>
      </c>
      <c r="BR49" s="13">
        <v>0</v>
      </c>
      <c r="BS49" s="14" t="str">
        <f>IF(IF(BQ49&lt;0,1-(BR49-BQ49)/BQ49,IF(BQ49=0,"",BR49/BQ49))&lt;0,0,IF(BQ49&lt;0,1-(BR49-BQ49)/BQ49,IF(BQ49=0,"",BR49/BQ49)))</f>
        <v/>
      </c>
      <c r="BT49" s="15">
        <v>0</v>
      </c>
      <c r="BU49" s="15">
        <v>0</v>
      </c>
      <c r="BV49" s="15">
        <v>0</v>
      </c>
      <c r="BW49" s="16" t="str">
        <f>IF(IF(BU49&lt;0,1-(BV49-BU49)/BU49,IF(BU49=0,"",BV49/BU49))&lt;0,0,IF(BU49&lt;0,1-(BV49-BU49)/BU49,IF(BU49=0,"",BV49/BU49)))</f>
        <v/>
      </c>
      <c r="BX49" s="13">
        <v>0</v>
      </c>
      <c r="BY49" s="13">
        <v>0</v>
      </c>
      <c r="BZ49" s="13">
        <v>0</v>
      </c>
      <c r="CA49" s="14" t="str">
        <f>IF(IF(BY49&lt;0,1-(BZ49-BY49)/BY49,IF(BY49=0,"",BZ49/BY49))&lt;0,0,IF(BY49&lt;0,1-(BZ49-BY49)/BY49,IF(BY49=0,"",BZ49/BY49)))</f>
        <v/>
      </c>
      <c r="CB49" s="15">
        <v>0</v>
      </c>
      <c r="CC49" s="15">
        <v>0</v>
      </c>
      <c r="CD49" s="15">
        <v>0</v>
      </c>
      <c r="CE49" s="16" t="str">
        <f>IF(IF(CC49&lt;0,1-(CD49-CC49)/CC49,IF(CC49=0,"",CD49/CC49))&lt;0,0,IF(CC49&lt;0,1-(CD49-CC49)/CC49,IF(CC49=0,"",CD49/CC49)))</f>
        <v/>
      </c>
      <c r="CF49" s="13">
        <v>0</v>
      </c>
      <c r="CG49" s="13">
        <v>0</v>
      </c>
      <c r="CH49" s="13">
        <v>0</v>
      </c>
      <c r="CI49" s="14" t="str">
        <f>IF(IF(CG49&lt;0,1-(CH49-CG49)/CG49,IF(CG49=0,"",CH49/CG49))&lt;0,0,IF(CG49&lt;0,1-(CH49-CG49)/CG49,IF(CG49=0,"",CH49/CG49)))</f>
        <v/>
      </c>
      <c r="CJ49" s="15">
        <v>0</v>
      </c>
      <c r="CK49" s="15">
        <v>0</v>
      </c>
      <c r="CL49" s="15">
        <v>0</v>
      </c>
      <c r="CM49" s="17" t="str">
        <f>IF(IF(CK49&lt;0,1-(CL49-CK49)/CK49,IF(CK49=0,"",CL49/CK49))&lt;0,0,IF(CK49&lt;0,1-(CL49-CK49)/CK49,IF(CK49=0,"",CL49/CK49)))</f>
        <v/>
      </c>
      <c r="CN49" s="13">
        <v>0</v>
      </c>
      <c r="CO49" s="13">
        <v>0</v>
      </c>
      <c r="CP49" s="13">
        <v>0</v>
      </c>
      <c r="CQ49" s="17" t="str">
        <f>IF(IF(CO49&lt;0,1-(CP49-CO49)/CO49,IF(CO49=0,"",CP49/CO49))&lt;0,0,IF(CO49&lt;0,1-(CP49-CO49)/CO49,IF(CO49=0,"",CP49/CO49)))</f>
        <v/>
      </c>
      <c r="CR49" s="15">
        <v>0</v>
      </c>
      <c r="CS49" s="15">
        <v>0</v>
      </c>
      <c r="CT49" s="15">
        <v>0</v>
      </c>
      <c r="CU49" s="17" t="str">
        <f>IF(IF(CS49&lt;0,1-(CT49-CS49)/CS49,IF(CS49=0,"",CT49/CS49))&lt;0,0,IF(CS49&lt;0,1-(CT49-CS49)/CS49,IF(CS49=0,"",CT49/CS49)))</f>
        <v/>
      </c>
      <c r="CV49" s="13">
        <v>0</v>
      </c>
      <c r="CW49" s="13">
        <v>0</v>
      </c>
      <c r="CX49" s="13">
        <v>0</v>
      </c>
      <c r="CY49" s="14" t="str">
        <f>IF(IF(CW49&lt;0,1-(CX49-CW49)/CW49,IF(CW49=0,"",CX49/CW49))&lt;0,0,IF(CW49&lt;0,1-(CX49-CW49)/CW49,IF(CW49=0,"",CX49/CW49)))</f>
        <v/>
      </c>
      <c r="CZ49" s="15">
        <v>0</v>
      </c>
      <c r="DA49" s="15">
        <v>0</v>
      </c>
      <c r="DB49" s="15">
        <v>0</v>
      </c>
      <c r="DC49" s="17" t="str">
        <f>IF(IF(DA49&lt;0,1-(DB49-DA49)/DA49,IF(DA49=0,"",DB49/DA49))&lt;0,0,IF(DA49&lt;0,1-(DB49-DA49)/DA49,IF(DA49=0,"",DB49/DA49)))</f>
        <v/>
      </c>
      <c r="DD49" s="13">
        <v>0</v>
      </c>
      <c r="DE49" s="13">
        <v>0</v>
      </c>
      <c r="DF49" s="13">
        <v>0</v>
      </c>
      <c r="DG49" s="14" t="str">
        <f>IF(IF(DE49&lt;0,1-(DF49-DE49)/DE49,IF(DE49=0,"",DF49/DE49))&lt;0,0,IF(DE49&lt;0,1-(DF49-DE49)/DE49,IF(DE49=0,"",DF49/DE49)))</f>
        <v/>
      </c>
      <c r="DH49" s="15">
        <v>0</v>
      </c>
      <c r="DI49" s="15">
        <v>0</v>
      </c>
      <c r="DJ49" s="15">
        <v>0</v>
      </c>
      <c r="DK49" s="17" t="str">
        <f>IF(IF(DI49&lt;0,1-(DJ49-DI49)/DI49,IF(DI49=0,"",DJ49/DI49))&lt;0,0,IF(DI49&lt;0,1-(DJ49-DI49)/DI49,IF(DI49=0,"",DJ49/DI49)))</f>
        <v/>
      </c>
      <c r="DL49" s="13">
        <v>0</v>
      </c>
      <c r="DM49" s="13">
        <v>0</v>
      </c>
      <c r="DN49" s="13">
        <v>0</v>
      </c>
      <c r="DO49" s="17" t="str">
        <f>IF(IF(DM49&lt;0,1-(DN49-DM49)/DM49,IF(DM49=0,"",DN49/DM49))&lt;0,0,IF(DM49&lt;0,1-(DN49-DM49)/DM49,IF(DM49=0,"",DN49/DM49)))</f>
        <v/>
      </c>
      <c r="DP49" s="18"/>
      <c r="DQ49" s="19" t="e">
        <f>IF(AND(BB49/BA49&gt;1.05, ((BB49-BA49)/VLOOKUP(E49,#REF!,2,0))&gt;10),"YES","")</f>
        <v>#DIV/0!</v>
      </c>
      <c r="DR49" s="18"/>
      <c r="DS49" s="19" t="str">
        <f>AX49</f>
        <v/>
      </c>
      <c r="DT49" s="64"/>
      <c r="DU49" s="64"/>
      <c r="DV49" s="64"/>
      <c r="DW49" s="64"/>
      <c r="DX49" s="64"/>
      <c r="DY49" s="65"/>
      <c r="DZ49" s="64"/>
      <c r="EA49" s="64"/>
    </row>
    <row r="50" spans="1:131" x14ac:dyDescent="0.35">
      <c r="A50" s="4">
        <v>2022</v>
      </c>
      <c r="B50" s="20" t="s">
        <v>132</v>
      </c>
      <c r="C50" s="20" t="s">
        <v>159</v>
      </c>
      <c r="D50" s="20"/>
      <c r="E50" s="20" t="s">
        <v>130</v>
      </c>
      <c r="F50" s="20" t="s">
        <v>126</v>
      </c>
      <c r="G50" s="20"/>
      <c r="H50" s="20">
        <v>10208660</v>
      </c>
      <c r="I50" s="64" t="s">
        <v>777</v>
      </c>
      <c r="J50" s="64"/>
      <c r="K50" s="64" t="s">
        <v>567</v>
      </c>
      <c r="L50" s="20" t="s">
        <v>430</v>
      </c>
      <c r="M50" s="20" t="s">
        <v>429</v>
      </c>
      <c r="N50" s="64" t="s">
        <v>428</v>
      </c>
      <c r="O50" s="20" t="s">
        <v>427</v>
      </c>
      <c r="P50" s="20" t="s">
        <v>426</v>
      </c>
      <c r="Q50" s="20" t="s">
        <v>425</v>
      </c>
      <c r="R50" s="20" t="s">
        <v>146</v>
      </c>
      <c r="S50" s="20" t="s">
        <v>567</v>
      </c>
      <c r="T50" s="20" t="s">
        <v>150</v>
      </c>
      <c r="U50" s="65">
        <v>44073</v>
      </c>
      <c r="V50" s="64"/>
      <c r="W50" s="72">
        <v>165295.84700000001</v>
      </c>
      <c r="X50" s="72">
        <v>0</v>
      </c>
      <c r="Y50" s="64" t="s">
        <v>443</v>
      </c>
      <c r="Z50" s="20" t="s">
        <v>141</v>
      </c>
      <c r="AA50" s="64"/>
      <c r="AB50" s="64"/>
      <c r="AC50" s="64"/>
      <c r="AD50" s="63"/>
      <c r="AE50" s="20">
        <v>2020</v>
      </c>
      <c r="AF50" s="20"/>
      <c r="AG50" s="64" t="s">
        <v>776</v>
      </c>
      <c r="AH50" s="71"/>
      <c r="AI50" s="20" t="s">
        <v>141</v>
      </c>
      <c r="AJ50" s="64" t="s">
        <v>504</v>
      </c>
      <c r="AK50" s="63"/>
      <c r="AL50" s="5">
        <v>0</v>
      </c>
      <c r="AM50" s="70" t="s">
        <v>144</v>
      </c>
      <c r="AN50" s="6">
        <f>IF(AM50="YES",0,AL50*BA50)</f>
        <v>0</v>
      </c>
      <c r="AO50" s="6">
        <f>IF(AM50="YES",0,BA50)</f>
        <v>0</v>
      </c>
      <c r="AP50" s="7">
        <v>0</v>
      </c>
      <c r="AQ50" s="69" t="s">
        <v>144</v>
      </c>
      <c r="AR50" s="8">
        <f>IF(AQ50="YES",0,AP50*BA50)</f>
        <v>0</v>
      </c>
      <c r="AS50" s="8">
        <f>IF(AQ50="YES",0,BA50)</f>
        <v>0</v>
      </c>
      <c r="AT50" s="9">
        <v>0</v>
      </c>
      <c r="AU50" s="9">
        <v>0</v>
      </c>
      <c r="AV50" s="9">
        <v>0</v>
      </c>
      <c r="AW50" s="10" t="str">
        <f>IF(IF(AU50&lt;0,1-(AV50-AU50)/AU50,IF(AU50=0,"",AV50/AU50))&lt;0,0,IF(AU50&lt;0,1-(AV50-AU50)/AU50,IF(AU50=0,"",AV50/AU50)))</f>
        <v/>
      </c>
      <c r="AX50" s="10" t="str">
        <f>IF(AW50&lt;90%,"YES","")</f>
        <v/>
      </c>
      <c r="AY50" s="68">
        <f>+AV50-AT50</f>
        <v>0</v>
      </c>
      <c r="AZ50" s="10"/>
      <c r="BA50" s="11">
        <v>0</v>
      </c>
      <c r="BB50" s="11">
        <f>W50/1000</f>
        <v>165.29584700000001</v>
      </c>
      <c r="BC50" s="12" t="str">
        <f>IF(AND(BA50=0,BB50=0),"no capex",IF(AND(BA50=0,BB50&lt;&gt;0),"check!",IF(BB50/BA50&lt;0.8,BB50/BA50,IF(BB50/BA50&lt;=1.05,1,IF(BB50/BA50&gt;1.05,MAX(1-(BB50/BA50-1)*2,0),"check!")))))</f>
        <v>check!</v>
      </c>
      <c r="BD50" s="11">
        <v>0</v>
      </c>
      <c r="BE50" s="11">
        <v>0</v>
      </c>
      <c r="BF50" s="12" t="str">
        <f>IF(AND(BD50=0,BE50=0),"no capex",IF(AND(BD50=0,BE50&lt;&gt;0),"check!",IF(BE50/BD50&lt;0.8,BE50/BD50,IF(BE50/BD50&lt;=1.05,1,IF(BE50/BD50&gt;1.05,MAX(1-(BE50/BD50-1)*2,0),"check!")))))</f>
        <v>no capex</v>
      </c>
      <c r="BG50" s="67"/>
      <c r="BH50" s="13">
        <v>0</v>
      </c>
      <c r="BI50" s="13">
        <v>0</v>
      </c>
      <c r="BJ50" s="13">
        <v>0</v>
      </c>
      <c r="BK50" s="14" t="str">
        <f>IF(BI50=0,"",BJ50/BI50)</f>
        <v/>
      </c>
      <c r="BL50" s="15">
        <v>0</v>
      </c>
      <c r="BM50" s="15">
        <v>0</v>
      </c>
      <c r="BN50" s="15">
        <v>0</v>
      </c>
      <c r="BO50" s="16" t="str">
        <f>IF(BM50=0,"",BN50/BM50)</f>
        <v/>
      </c>
      <c r="BP50" s="13">
        <v>0</v>
      </c>
      <c r="BQ50" s="13">
        <v>0</v>
      </c>
      <c r="BR50" s="13">
        <v>0</v>
      </c>
      <c r="BS50" s="14" t="str">
        <f>IF(IF(BQ50&lt;0,1-(BR50-BQ50)/BQ50,IF(BQ50=0,"",BR50/BQ50))&lt;0,0,IF(BQ50&lt;0,1-(BR50-BQ50)/BQ50,IF(BQ50=0,"",BR50/BQ50)))</f>
        <v/>
      </c>
      <c r="BT50" s="15">
        <v>0</v>
      </c>
      <c r="BU50" s="15">
        <v>0</v>
      </c>
      <c r="BV50" s="15">
        <v>0</v>
      </c>
      <c r="BW50" s="16" t="str">
        <f>IF(IF(BU50&lt;0,1-(BV50-BU50)/BU50,IF(BU50=0,"",BV50/BU50))&lt;0,0,IF(BU50&lt;0,1-(BV50-BU50)/BU50,IF(BU50=0,"",BV50/BU50)))</f>
        <v/>
      </c>
      <c r="BX50" s="13">
        <v>0</v>
      </c>
      <c r="BY50" s="13">
        <v>0</v>
      </c>
      <c r="BZ50" s="13">
        <v>0</v>
      </c>
      <c r="CA50" s="14" t="str">
        <f>IF(IF(BY50&lt;0,1-(BZ50-BY50)/BY50,IF(BY50=0,"",BZ50/BY50))&lt;0,0,IF(BY50&lt;0,1-(BZ50-BY50)/BY50,IF(BY50=0,"",BZ50/BY50)))</f>
        <v/>
      </c>
      <c r="CB50" s="15">
        <v>0</v>
      </c>
      <c r="CC50" s="15">
        <v>0</v>
      </c>
      <c r="CD50" s="15">
        <v>0</v>
      </c>
      <c r="CE50" s="16" t="str">
        <f>IF(IF(CC50&lt;0,1-(CD50-CC50)/CC50,IF(CC50=0,"",CD50/CC50))&lt;0,0,IF(CC50&lt;0,1-(CD50-CC50)/CC50,IF(CC50=0,"",CD50/CC50)))</f>
        <v/>
      </c>
      <c r="CF50" s="13">
        <v>0</v>
      </c>
      <c r="CG50" s="13">
        <v>0</v>
      </c>
      <c r="CH50" s="13">
        <v>0</v>
      </c>
      <c r="CI50" s="14" t="str">
        <f>IF(IF(CG50&lt;0,1-(CH50-CG50)/CG50,IF(CG50=0,"",CH50/CG50))&lt;0,0,IF(CG50&lt;0,1-(CH50-CG50)/CG50,IF(CG50=0,"",CH50/CG50)))</f>
        <v/>
      </c>
      <c r="CJ50" s="15">
        <v>0</v>
      </c>
      <c r="CK50" s="15">
        <v>0</v>
      </c>
      <c r="CL50" s="15">
        <v>0</v>
      </c>
      <c r="CM50" s="17" t="str">
        <f>IF(IF(CK50&lt;0,1-(CL50-CK50)/CK50,IF(CK50=0,"",CL50/CK50))&lt;0,0,IF(CK50&lt;0,1-(CL50-CK50)/CK50,IF(CK50=0,"",CL50/CK50)))</f>
        <v/>
      </c>
      <c r="CN50" s="13">
        <v>0</v>
      </c>
      <c r="CO50" s="13">
        <v>0</v>
      </c>
      <c r="CP50" s="13">
        <v>0</v>
      </c>
      <c r="CQ50" s="17" t="str">
        <f>IF(IF(CO50&lt;0,1-(CP50-CO50)/CO50,IF(CO50=0,"",CP50/CO50))&lt;0,0,IF(CO50&lt;0,1-(CP50-CO50)/CO50,IF(CO50=0,"",CP50/CO50)))</f>
        <v/>
      </c>
      <c r="CR50" s="15">
        <v>0</v>
      </c>
      <c r="CS50" s="15">
        <v>0</v>
      </c>
      <c r="CT50" s="15">
        <v>0</v>
      </c>
      <c r="CU50" s="17" t="str">
        <f>IF(IF(CS50&lt;0,1-(CT50-CS50)/CS50,IF(CS50=0,"",CT50/CS50))&lt;0,0,IF(CS50&lt;0,1-(CT50-CS50)/CS50,IF(CS50=0,"",CT50/CS50)))</f>
        <v/>
      </c>
      <c r="CV50" s="13">
        <v>0</v>
      </c>
      <c r="CW50" s="13">
        <v>0</v>
      </c>
      <c r="CX50" s="13">
        <v>0</v>
      </c>
      <c r="CY50" s="14" t="str">
        <f>IF(IF(CW50&lt;0,1-(CX50-CW50)/CW50,IF(CW50=0,"",CX50/CW50))&lt;0,0,IF(CW50&lt;0,1-(CX50-CW50)/CW50,IF(CW50=0,"",CX50/CW50)))</f>
        <v/>
      </c>
      <c r="CZ50" s="15">
        <v>0</v>
      </c>
      <c r="DA50" s="15">
        <v>0</v>
      </c>
      <c r="DB50" s="15">
        <v>0</v>
      </c>
      <c r="DC50" s="17" t="str">
        <f>IF(IF(DA50&lt;0,1-(DB50-DA50)/DA50,IF(DA50=0,"",DB50/DA50))&lt;0,0,IF(DA50&lt;0,1-(DB50-DA50)/DA50,IF(DA50=0,"",DB50/DA50)))</f>
        <v/>
      </c>
      <c r="DD50" s="13">
        <v>0</v>
      </c>
      <c r="DE50" s="13">
        <v>0</v>
      </c>
      <c r="DF50" s="13">
        <v>0</v>
      </c>
      <c r="DG50" s="14" t="str">
        <f>IF(IF(DE50&lt;0,1-(DF50-DE50)/DE50,IF(DE50=0,"",DF50/DE50))&lt;0,0,IF(DE50&lt;0,1-(DF50-DE50)/DE50,IF(DE50=0,"",DF50/DE50)))</f>
        <v/>
      </c>
      <c r="DH50" s="15">
        <v>0</v>
      </c>
      <c r="DI50" s="15">
        <v>0</v>
      </c>
      <c r="DJ50" s="15">
        <v>0</v>
      </c>
      <c r="DK50" s="17" t="str">
        <f>IF(IF(DI50&lt;0,1-(DJ50-DI50)/DI50,IF(DI50=0,"",DJ50/DI50))&lt;0,0,IF(DI50&lt;0,1-(DJ50-DI50)/DI50,IF(DI50=0,"",DJ50/DI50)))</f>
        <v/>
      </c>
      <c r="DL50" s="13">
        <v>0</v>
      </c>
      <c r="DM50" s="13">
        <v>0</v>
      </c>
      <c r="DN50" s="13">
        <v>0</v>
      </c>
      <c r="DO50" s="17" t="str">
        <f>IF(IF(DM50&lt;0,1-(DN50-DM50)/DM50,IF(DM50=0,"",DN50/DM50))&lt;0,0,IF(DM50&lt;0,1-(DN50-DM50)/DM50,IF(DM50=0,"",DN50/DM50)))</f>
        <v/>
      </c>
      <c r="DP50" s="18"/>
      <c r="DQ50" s="19" t="e">
        <f>IF(AND(BB50/BA50&gt;1.05, ((BB50-BA50)/VLOOKUP(E50,#REF!,2,0))&gt;10),"YES","")</f>
        <v>#DIV/0!</v>
      </c>
      <c r="DR50" s="18"/>
      <c r="DS50" s="19" t="str">
        <f>AX50</f>
        <v/>
      </c>
      <c r="DT50" s="64"/>
      <c r="DU50" s="64"/>
      <c r="DV50" s="64"/>
      <c r="DW50" s="64"/>
      <c r="DX50" s="64"/>
      <c r="DY50" s="65"/>
      <c r="DZ50" s="64"/>
      <c r="EA50" s="64"/>
    </row>
    <row r="51" spans="1:131" x14ac:dyDescent="0.35">
      <c r="A51" s="4">
        <v>2022</v>
      </c>
      <c r="B51" s="20" t="s">
        <v>131</v>
      </c>
      <c r="C51" s="20" t="s">
        <v>159</v>
      </c>
      <c r="D51" s="20"/>
      <c r="E51" s="20" t="s">
        <v>130</v>
      </c>
      <c r="F51" s="20" t="s">
        <v>126</v>
      </c>
      <c r="G51" s="20"/>
      <c r="H51" s="20">
        <v>10208662</v>
      </c>
      <c r="I51" s="64" t="s">
        <v>775</v>
      </c>
      <c r="J51" s="64"/>
      <c r="K51" s="64" t="s">
        <v>444</v>
      </c>
      <c r="L51" s="20" t="s">
        <v>430</v>
      </c>
      <c r="M51" s="20" t="s">
        <v>429</v>
      </c>
      <c r="N51" s="64" t="s">
        <v>428</v>
      </c>
      <c r="O51" s="20" t="s">
        <v>427</v>
      </c>
      <c r="P51" s="20" t="s">
        <v>426</v>
      </c>
      <c r="Q51" s="20" t="s">
        <v>425</v>
      </c>
      <c r="R51" s="20" t="s">
        <v>146</v>
      </c>
      <c r="S51" s="20" t="s">
        <v>444</v>
      </c>
      <c r="T51" s="20" t="s">
        <v>150</v>
      </c>
      <c r="U51" s="65">
        <v>44007</v>
      </c>
      <c r="V51" s="64"/>
      <c r="W51" s="72">
        <v>110741.7</v>
      </c>
      <c r="X51" s="72">
        <v>0</v>
      </c>
      <c r="Y51" s="64" t="s">
        <v>443</v>
      </c>
      <c r="Z51" s="20" t="s">
        <v>146</v>
      </c>
      <c r="AA51" s="64" t="s">
        <v>146</v>
      </c>
      <c r="AB51" s="64"/>
      <c r="AC51" s="64"/>
      <c r="AD51" s="63"/>
      <c r="AE51" s="20">
        <v>2020</v>
      </c>
      <c r="AF51" s="20"/>
      <c r="AG51" s="64" t="s">
        <v>774</v>
      </c>
      <c r="AH51" s="71"/>
      <c r="AI51" s="20" t="s">
        <v>141</v>
      </c>
      <c r="AJ51" s="64" t="s">
        <v>441</v>
      </c>
      <c r="AK51" s="63"/>
      <c r="AL51" s="5">
        <v>0</v>
      </c>
      <c r="AM51" s="70" t="s">
        <v>144</v>
      </c>
      <c r="AN51" s="6">
        <f>IF(AM51="YES",0,AL51*BA51)</f>
        <v>0</v>
      </c>
      <c r="AO51" s="6">
        <f>IF(AM51="YES",0,BA51)</f>
        <v>0</v>
      </c>
      <c r="AP51" s="7">
        <v>0</v>
      </c>
      <c r="AQ51" s="69" t="s">
        <v>144</v>
      </c>
      <c r="AR51" s="8">
        <f>IF(AQ51="YES",0,AP51*BA51)</f>
        <v>0</v>
      </c>
      <c r="AS51" s="8">
        <f>IF(AQ51="YES",0,BA51)</f>
        <v>0</v>
      </c>
      <c r="AT51" s="9">
        <v>0</v>
      </c>
      <c r="AU51" s="9">
        <v>0</v>
      </c>
      <c r="AV51" s="9">
        <v>0</v>
      </c>
      <c r="AW51" s="10" t="str">
        <f>IF(IF(AU51&lt;0,1-(AV51-AU51)/AU51,IF(AU51=0,"",AV51/AU51))&lt;0,0,IF(AU51&lt;0,1-(AV51-AU51)/AU51,IF(AU51=0,"",AV51/AU51)))</f>
        <v/>
      </c>
      <c r="AX51" s="10" t="str">
        <f>IF(AW51&lt;90%,"YES","")</f>
        <v/>
      </c>
      <c r="AY51" s="68">
        <f>+AV51-AT51</f>
        <v>0</v>
      </c>
      <c r="AZ51" s="10">
        <v>0.81701633574351795</v>
      </c>
      <c r="BA51" s="11">
        <v>0</v>
      </c>
      <c r="BB51" s="11">
        <f>W51/1000</f>
        <v>110.74169999999999</v>
      </c>
      <c r="BC51" s="12" t="str">
        <f>IF(AND(BA51=0,BB51=0),"no capex",IF(AND(BA51=0,BB51&lt;&gt;0),"check!",IF(BB51/BA51&lt;0.8,BB51/BA51,IF(BB51/BA51&lt;=1.05,1,IF(BB51/BA51&gt;1.05,MAX(1-(BB51/BA51-1)*2,0),"check!")))))</f>
        <v>check!</v>
      </c>
      <c r="BD51" s="11">
        <v>0</v>
      </c>
      <c r="BE51" s="11">
        <v>0</v>
      </c>
      <c r="BF51" s="12" t="str">
        <f>IF(AND(BD51=0,BE51=0),"no capex",IF(AND(BD51=0,BE51&lt;&gt;0),"check!",IF(BE51/BD51&lt;0.8,BE51/BD51,IF(BE51/BD51&lt;=1.05,1,IF(BE51/BD51&gt;1.05,MAX(1-(BE51/BD51-1)*2,0),"check!")))))</f>
        <v>no capex</v>
      </c>
      <c r="BG51" s="67"/>
      <c r="BH51" s="13">
        <v>0</v>
      </c>
      <c r="BI51" s="13">
        <v>0</v>
      </c>
      <c r="BJ51" s="13">
        <v>0</v>
      </c>
      <c r="BK51" s="14" t="str">
        <f>IF(BI51=0,"",BJ51/BI51)</f>
        <v/>
      </c>
      <c r="BL51" s="15">
        <v>0</v>
      </c>
      <c r="BM51" s="15">
        <v>0</v>
      </c>
      <c r="BN51" s="15">
        <v>0</v>
      </c>
      <c r="BO51" s="16" t="str">
        <f>IF(BM51=0,"",BN51/BM51)</f>
        <v/>
      </c>
      <c r="BP51" s="13">
        <v>0</v>
      </c>
      <c r="BQ51" s="13">
        <v>0</v>
      </c>
      <c r="BR51" s="13">
        <v>0</v>
      </c>
      <c r="BS51" s="14" t="str">
        <f>IF(IF(BQ51&lt;0,1-(BR51-BQ51)/BQ51,IF(BQ51=0,"",BR51/BQ51))&lt;0,0,IF(BQ51&lt;0,1-(BR51-BQ51)/BQ51,IF(BQ51=0,"",BR51/BQ51)))</f>
        <v/>
      </c>
      <c r="BT51" s="15">
        <v>0</v>
      </c>
      <c r="BU51" s="15">
        <v>0</v>
      </c>
      <c r="BV51" s="15">
        <v>0</v>
      </c>
      <c r="BW51" s="16" t="str">
        <f>IF(IF(BU51&lt;0,1-(BV51-BU51)/BU51,IF(BU51=0,"",BV51/BU51))&lt;0,0,IF(BU51&lt;0,1-(BV51-BU51)/BU51,IF(BU51=0,"",BV51/BU51)))</f>
        <v/>
      </c>
      <c r="BX51" s="13">
        <v>0</v>
      </c>
      <c r="BY51" s="13">
        <v>0</v>
      </c>
      <c r="BZ51" s="13">
        <v>0</v>
      </c>
      <c r="CA51" s="14" t="str">
        <f>IF(IF(BY51&lt;0,1-(BZ51-BY51)/BY51,IF(BY51=0,"",BZ51/BY51))&lt;0,0,IF(BY51&lt;0,1-(BZ51-BY51)/BY51,IF(BY51=0,"",BZ51/BY51)))</f>
        <v/>
      </c>
      <c r="CB51" s="15">
        <v>0</v>
      </c>
      <c r="CC51" s="15">
        <v>0</v>
      </c>
      <c r="CD51" s="15">
        <v>0</v>
      </c>
      <c r="CE51" s="16" t="str">
        <f>IF(IF(CC51&lt;0,1-(CD51-CC51)/CC51,IF(CC51=0,"",CD51/CC51))&lt;0,0,IF(CC51&lt;0,1-(CD51-CC51)/CC51,IF(CC51=0,"",CD51/CC51)))</f>
        <v/>
      </c>
      <c r="CF51" s="13">
        <v>0</v>
      </c>
      <c r="CG51" s="13">
        <v>0</v>
      </c>
      <c r="CH51" s="13">
        <v>0</v>
      </c>
      <c r="CI51" s="14" t="str">
        <f>IF(IF(CG51&lt;0,1-(CH51-CG51)/CG51,IF(CG51=0,"",CH51/CG51))&lt;0,0,IF(CG51&lt;0,1-(CH51-CG51)/CG51,IF(CG51=0,"",CH51/CG51)))</f>
        <v/>
      </c>
      <c r="CJ51" s="15">
        <v>0</v>
      </c>
      <c r="CK51" s="15">
        <v>0</v>
      </c>
      <c r="CL51" s="15">
        <v>0</v>
      </c>
      <c r="CM51" s="17" t="str">
        <f>IF(IF(CK51&lt;0,1-(CL51-CK51)/CK51,IF(CK51=0,"",CL51/CK51))&lt;0,0,IF(CK51&lt;0,1-(CL51-CK51)/CK51,IF(CK51=0,"",CL51/CK51)))</f>
        <v/>
      </c>
      <c r="CN51" s="13">
        <v>0</v>
      </c>
      <c r="CO51" s="13">
        <v>0</v>
      </c>
      <c r="CP51" s="13">
        <v>0</v>
      </c>
      <c r="CQ51" s="17" t="str">
        <f>IF(IF(CO51&lt;0,1-(CP51-CO51)/CO51,IF(CO51=0,"",CP51/CO51))&lt;0,0,IF(CO51&lt;0,1-(CP51-CO51)/CO51,IF(CO51=0,"",CP51/CO51)))</f>
        <v/>
      </c>
      <c r="CR51" s="15">
        <v>0</v>
      </c>
      <c r="CS51" s="15">
        <v>0</v>
      </c>
      <c r="CT51" s="15">
        <v>0</v>
      </c>
      <c r="CU51" s="17" t="str">
        <f>IF(IF(CS51&lt;0,1-(CT51-CS51)/CS51,IF(CS51=0,"",CT51/CS51))&lt;0,0,IF(CS51&lt;0,1-(CT51-CS51)/CS51,IF(CS51=0,"",CT51/CS51)))</f>
        <v/>
      </c>
      <c r="CV51" s="13">
        <v>0</v>
      </c>
      <c r="CW51" s="13">
        <v>0</v>
      </c>
      <c r="CX51" s="13">
        <v>0</v>
      </c>
      <c r="CY51" s="14" t="str">
        <f>IF(IF(CW51&lt;0,1-(CX51-CW51)/CW51,IF(CW51=0,"",CX51/CW51))&lt;0,0,IF(CW51&lt;0,1-(CX51-CW51)/CW51,IF(CW51=0,"",CX51/CW51)))</f>
        <v/>
      </c>
      <c r="CZ51" s="15">
        <v>0</v>
      </c>
      <c r="DA51" s="15">
        <v>0</v>
      </c>
      <c r="DB51" s="15">
        <v>0</v>
      </c>
      <c r="DC51" s="17" t="str">
        <f>IF(IF(DA51&lt;0,1-(DB51-DA51)/DA51,IF(DA51=0,"",DB51/DA51))&lt;0,0,IF(DA51&lt;0,1-(DB51-DA51)/DA51,IF(DA51=0,"",DB51/DA51)))</f>
        <v/>
      </c>
      <c r="DD51" s="13">
        <v>0</v>
      </c>
      <c r="DE51" s="13">
        <v>0</v>
      </c>
      <c r="DF51" s="13">
        <v>0</v>
      </c>
      <c r="DG51" s="14" t="str">
        <f>IF(IF(DE51&lt;0,1-(DF51-DE51)/DE51,IF(DE51=0,"",DF51/DE51))&lt;0,0,IF(DE51&lt;0,1-(DF51-DE51)/DE51,IF(DE51=0,"",DF51/DE51)))</f>
        <v/>
      </c>
      <c r="DH51" s="15">
        <v>0</v>
      </c>
      <c r="DI51" s="15">
        <v>0</v>
      </c>
      <c r="DJ51" s="15">
        <v>0</v>
      </c>
      <c r="DK51" s="17" t="str">
        <f>IF(IF(DI51&lt;0,1-(DJ51-DI51)/DI51,IF(DI51=0,"",DJ51/DI51))&lt;0,0,IF(DI51&lt;0,1-(DJ51-DI51)/DI51,IF(DI51=0,"",DJ51/DI51)))</f>
        <v/>
      </c>
      <c r="DL51" s="13">
        <v>0</v>
      </c>
      <c r="DM51" s="13">
        <v>0</v>
      </c>
      <c r="DN51" s="13">
        <v>0</v>
      </c>
      <c r="DO51" s="17" t="str">
        <f>IF(IF(DM51&lt;0,1-(DN51-DM51)/DM51,IF(DM51=0,"",DN51/DM51))&lt;0,0,IF(DM51&lt;0,1-(DN51-DM51)/DM51,IF(DM51=0,"",DN51/DM51)))</f>
        <v/>
      </c>
      <c r="DP51" s="18"/>
      <c r="DQ51" s="19"/>
      <c r="DR51" s="18"/>
      <c r="DS51" s="19" t="str">
        <f>AX51</f>
        <v/>
      </c>
      <c r="DT51" s="64"/>
      <c r="DU51" s="64"/>
      <c r="DV51" s="64"/>
      <c r="DW51" s="64"/>
      <c r="DX51" s="64"/>
      <c r="DY51" s="65"/>
      <c r="DZ51" s="64"/>
      <c r="EA51" s="64"/>
    </row>
    <row r="52" spans="1:131" x14ac:dyDescent="0.35">
      <c r="A52" s="4">
        <v>2022</v>
      </c>
      <c r="B52" s="20" t="s">
        <v>132</v>
      </c>
      <c r="C52" s="20" t="s">
        <v>159</v>
      </c>
      <c r="D52" s="20"/>
      <c r="E52" s="20" t="s">
        <v>130</v>
      </c>
      <c r="F52" s="20" t="s">
        <v>126</v>
      </c>
      <c r="G52" s="20"/>
      <c r="H52" s="20">
        <v>10208667</v>
      </c>
      <c r="I52" s="64" t="s">
        <v>773</v>
      </c>
      <c r="J52" s="64"/>
      <c r="K52" s="64" t="s">
        <v>567</v>
      </c>
      <c r="L52" s="20" t="s">
        <v>430</v>
      </c>
      <c r="M52" s="20" t="s">
        <v>429</v>
      </c>
      <c r="N52" s="64" t="s">
        <v>428</v>
      </c>
      <c r="O52" s="20" t="s">
        <v>427</v>
      </c>
      <c r="P52" s="20" t="s">
        <v>426</v>
      </c>
      <c r="Q52" s="20" t="s">
        <v>425</v>
      </c>
      <c r="R52" s="20" t="s">
        <v>146</v>
      </c>
      <c r="S52" s="20" t="s">
        <v>567</v>
      </c>
      <c r="T52" s="20" t="s">
        <v>150</v>
      </c>
      <c r="U52" s="65">
        <v>44559</v>
      </c>
      <c r="V52" s="64"/>
      <c r="W52" s="72">
        <v>261499.79310000001</v>
      </c>
      <c r="X52" s="72">
        <v>0</v>
      </c>
      <c r="Y52" s="64" t="s">
        <v>443</v>
      </c>
      <c r="Z52" s="20" t="s">
        <v>141</v>
      </c>
      <c r="AA52" s="64"/>
      <c r="AB52" s="64"/>
      <c r="AC52" s="64"/>
      <c r="AD52" s="63"/>
      <c r="AE52" s="20">
        <v>2021</v>
      </c>
      <c r="AF52" s="20"/>
      <c r="AG52" s="64" t="s">
        <v>772</v>
      </c>
      <c r="AH52" s="71"/>
      <c r="AI52" s="20" t="s">
        <v>141</v>
      </c>
      <c r="AJ52" s="64" t="s">
        <v>504</v>
      </c>
      <c r="AK52" s="63"/>
      <c r="AL52" s="5">
        <v>0</v>
      </c>
      <c r="AM52" s="70" t="s">
        <v>144</v>
      </c>
      <c r="AN52" s="6">
        <f>IF(AM52="YES",0,AL52*BA52)</f>
        <v>0</v>
      </c>
      <c r="AO52" s="6">
        <f>IF(AM52="YES",0,BA52)</f>
        <v>0</v>
      </c>
      <c r="AP52" s="7">
        <v>0</v>
      </c>
      <c r="AQ52" s="69" t="s">
        <v>144</v>
      </c>
      <c r="AR52" s="8">
        <f>IF(AQ52="YES",0,AP52*BA52)</f>
        <v>0</v>
      </c>
      <c r="AS52" s="8">
        <f>IF(AQ52="YES",0,BA52)</f>
        <v>0</v>
      </c>
      <c r="AT52" s="9">
        <v>0</v>
      </c>
      <c r="AU52" s="9">
        <v>0</v>
      </c>
      <c r="AV52" s="9">
        <v>0</v>
      </c>
      <c r="AW52" s="10" t="str">
        <f>IF(IF(AU52&lt;0,1-(AV52-AU52)/AU52,IF(AU52=0,"",AV52/AU52))&lt;0,0,IF(AU52&lt;0,1-(AV52-AU52)/AU52,IF(AU52=0,"",AV52/AU52)))</f>
        <v/>
      </c>
      <c r="AX52" s="10" t="str">
        <f>IF(AW52&lt;90%,"YES","")</f>
        <v/>
      </c>
      <c r="AY52" s="68">
        <f>+AV52-AT52</f>
        <v>0</v>
      </c>
      <c r="AZ52" s="10"/>
      <c r="BA52" s="11">
        <v>0</v>
      </c>
      <c r="BB52" s="11">
        <f>W52/1000</f>
        <v>261.49979310000003</v>
      </c>
      <c r="BC52" s="12" t="str">
        <f>IF(AND(BA52=0,BB52=0),"no capex",IF(AND(BA52=0,BB52&lt;&gt;0),"check!",IF(BB52/BA52&lt;0.8,BB52/BA52,IF(BB52/BA52&lt;=1.05,1,IF(BB52/BA52&gt;1.05,MAX(1-(BB52/BA52-1)*2,0),"check!")))))</f>
        <v>check!</v>
      </c>
      <c r="BD52" s="11">
        <v>0</v>
      </c>
      <c r="BE52" s="11">
        <v>0</v>
      </c>
      <c r="BF52" s="12" t="str">
        <f>IF(AND(BD52=0,BE52=0),"no capex",IF(AND(BD52=0,BE52&lt;&gt;0),"check!",IF(BE52/BD52&lt;0.8,BE52/BD52,IF(BE52/BD52&lt;=1.05,1,IF(BE52/BD52&gt;1.05,MAX(1-(BE52/BD52-1)*2,0),"check!")))))</f>
        <v>no capex</v>
      </c>
      <c r="BG52" s="67"/>
      <c r="BH52" s="13">
        <v>0</v>
      </c>
      <c r="BI52" s="13">
        <v>0</v>
      </c>
      <c r="BJ52" s="13">
        <v>0</v>
      </c>
      <c r="BK52" s="14" t="str">
        <f>IF(BI52=0,"",BJ52/BI52)</f>
        <v/>
      </c>
      <c r="BL52" s="15">
        <v>0</v>
      </c>
      <c r="BM52" s="15">
        <v>0</v>
      </c>
      <c r="BN52" s="15">
        <v>0</v>
      </c>
      <c r="BO52" s="16" t="str">
        <f>IF(BM52=0,"",BN52/BM52)</f>
        <v/>
      </c>
      <c r="BP52" s="13">
        <v>0</v>
      </c>
      <c r="BQ52" s="13">
        <v>0</v>
      </c>
      <c r="BR52" s="13">
        <v>0</v>
      </c>
      <c r="BS52" s="14" t="str">
        <f>IF(IF(BQ52&lt;0,1-(BR52-BQ52)/BQ52,IF(BQ52=0,"",BR52/BQ52))&lt;0,0,IF(BQ52&lt;0,1-(BR52-BQ52)/BQ52,IF(BQ52=0,"",BR52/BQ52)))</f>
        <v/>
      </c>
      <c r="BT52" s="15">
        <v>0</v>
      </c>
      <c r="BU52" s="15">
        <v>0</v>
      </c>
      <c r="BV52" s="15">
        <v>0</v>
      </c>
      <c r="BW52" s="16" t="str">
        <f>IF(IF(BU52&lt;0,1-(BV52-BU52)/BU52,IF(BU52=0,"",BV52/BU52))&lt;0,0,IF(BU52&lt;0,1-(BV52-BU52)/BU52,IF(BU52=0,"",BV52/BU52)))</f>
        <v/>
      </c>
      <c r="BX52" s="13">
        <v>0</v>
      </c>
      <c r="BY52" s="13">
        <v>0</v>
      </c>
      <c r="BZ52" s="13">
        <v>0</v>
      </c>
      <c r="CA52" s="14" t="str">
        <f>IF(IF(BY52&lt;0,1-(BZ52-BY52)/BY52,IF(BY52=0,"",BZ52/BY52))&lt;0,0,IF(BY52&lt;0,1-(BZ52-BY52)/BY52,IF(BY52=0,"",BZ52/BY52)))</f>
        <v/>
      </c>
      <c r="CB52" s="15">
        <v>0</v>
      </c>
      <c r="CC52" s="15">
        <v>0</v>
      </c>
      <c r="CD52" s="15">
        <v>0</v>
      </c>
      <c r="CE52" s="16" t="str">
        <f>IF(IF(CC52&lt;0,1-(CD52-CC52)/CC52,IF(CC52=0,"",CD52/CC52))&lt;0,0,IF(CC52&lt;0,1-(CD52-CC52)/CC52,IF(CC52=0,"",CD52/CC52)))</f>
        <v/>
      </c>
      <c r="CF52" s="13">
        <v>0</v>
      </c>
      <c r="CG52" s="13">
        <v>0</v>
      </c>
      <c r="CH52" s="13">
        <v>0</v>
      </c>
      <c r="CI52" s="14" t="str">
        <f>IF(IF(CG52&lt;0,1-(CH52-CG52)/CG52,IF(CG52=0,"",CH52/CG52))&lt;0,0,IF(CG52&lt;0,1-(CH52-CG52)/CG52,IF(CG52=0,"",CH52/CG52)))</f>
        <v/>
      </c>
      <c r="CJ52" s="15">
        <v>0</v>
      </c>
      <c r="CK52" s="15">
        <v>0</v>
      </c>
      <c r="CL52" s="15">
        <v>0</v>
      </c>
      <c r="CM52" s="17" t="str">
        <f>IF(IF(CK52&lt;0,1-(CL52-CK52)/CK52,IF(CK52=0,"",CL52/CK52))&lt;0,0,IF(CK52&lt;0,1-(CL52-CK52)/CK52,IF(CK52=0,"",CL52/CK52)))</f>
        <v/>
      </c>
      <c r="CN52" s="13">
        <v>0</v>
      </c>
      <c r="CO52" s="13">
        <v>0</v>
      </c>
      <c r="CP52" s="13">
        <v>0</v>
      </c>
      <c r="CQ52" s="17" t="str">
        <f>IF(IF(CO52&lt;0,1-(CP52-CO52)/CO52,IF(CO52=0,"",CP52/CO52))&lt;0,0,IF(CO52&lt;0,1-(CP52-CO52)/CO52,IF(CO52=0,"",CP52/CO52)))</f>
        <v/>
      </c>
      <c r="CR52" s="15">
        <v>0</v>
      </c>
      <c r="CS52" s="15">
        <v>0</v>
      </c>
      <c r="CT52" s="15">
        <v>0</v>
      </c>
      <c r="CU52" s="17" t="str">
        <f>IF(IF(CS52&lt;0,1-(CT52-CS52)/CS52,IF(CS52=0,"",CT52/CS52))&lt;0,0,IF(CS52&lt;0,1-(CT52-CS52)/CS52,IF(CS52=0,"",CT52/CS52)))</f>
        <v/>
      </c>
      <c r="CV52" s="13">
        <v>0</v>
      </c>
      <c r="CW52" s="13">
        <v>0</v>
      </c>
      <c r="CX52" s="13">
        <v>0</v>
      </c>
      <c r="CY52" s="14" t="str">
        <f>IF(IF(CW52&lt;0,1-(CX52-CW52)/CW52,IF(CW52=0,"",CX52/CW52))&lt;0,0,IF(CW52&lt;0,1-(CX52-CW52)/CW52,IF(CW52=0,"",CX52/CW52)))</f>
        <v/>
      </c>
      <c r="CZ52" s="15">
        <v>0</v>
      </c>
      <c r="DA52" s="15">
        <v>0</v>
      </c>
      <c r="DB52" s="15">
        <v>0</v>
      </c>
      <c r="DC52" s="17" t="str">
        <f>IF(IF(DA52&lt;0,1-(DB52-DA52)/DA52,IF(DA52=0,"",DB52/DA52))&lt;0,0,IF(DA52&lt;0,1-(DB52-DA52)/DA52,IF(DA52=0,"",DB52/DA52)))</f>
        <v/>
      </c>
      <c r="DD52" s="13">
        <v>0</v>
      </c>
      <c r="DE52" s="13">
        <v>0</v>
      </c>
      <c r="DF52" s="13">
        <v>0</v>
      </c>
      <c r="DG52" s="14" t="str">
        <f>IF(IF(DE52&lt;0,1-(DF52-DE52)/DE52,IF(DE52=0,"",DF52/DE52))&lt;0,0,IF(DE52&lt;0,1-(DF52-DE52)/DE52,IF(DE52=0,"",DF52/DE52)))</f>
        <v/>
      </c>
      <c r="DH52" s="15">
        <v>0</v>
      </c>
      <c r="DI52" s="15">
        <v>0</v>
      </c>
      <c r="DJ52" s="15">
        <v>0</v>
      </c>
      <c r="DK52" s="17" t="str">
        <f>IF(IF(DI52&lt;0,1-(DJ52-DI52)/DI52,IF(DI52=0,"",DJ52/DI52))&lt;0,0,IF(DI52&lt;0,1-(DJ52-DI52)/DI52,IF(DI52=0,"",DJ52/DI52)))</f>
        <v/>
      </c>
      <c r="DL52" s="13">
        <v>0</v>
      </c>
      <c r="DM52" s="13">
        <v>0</v>
      </c>
      <c r="DN52" s="13">
        <v>0</v>
      </c>
      <c r="DO52" s="17" t="str">
        <f>IF(IF(DM52&lt;0,1-(DN52-DM52)/DM52,IF(DM52=0,"",DN52/DM52))&lt;0,0,IF(DM52&lt;0,1-(DN52-DM52)/DM52,IF(DM52=0,"",DN52/DM52)))</f>
        <v/>
      </c>
      <c r="DP52" s="18"/>
      <c r="DQ52" s="19" t="e">
        <f>IF(AND(BB52/BA52&gt;1.05, ((BB52-BA52)/VLOOKUP(E52,#REF!,2,0))&gt;10),"YES","")</f>
        <v>#DIV/0!</v>
      </c>
      <c r="DR52" s="18"/>
      <c r="DS52" s="19" t="str">
        <f>AX52</f>
        <v/>
      </c>
      <c r="DT52" s="64" t="s">
        <v>141</v>
      </c>
      <c r="DU52" s="64" t="s">
        <v>162</v>
      </c>
      <c r="DV52" s="64" t="s">
        <v>585</v>
      </c>
      <c r="DW52" s="64" t="s">
        <v>141</v>
      </c>
      <c r="DX52" s="64" t="s">
        <v>197</v>
      </c>
      <c r="DY52" s="65">
        <v>45077</v>
      </c>
      <c r="DZ52" s="64"/>
      <c r="EA52" s="64"/>
    </row>
    <row r="53" spans="1:131" x14ac:dyDescent="0.35">
      <c r="A53" s="4">
        <v>2022</v>
      </c>
      <c r="B53" s="20" t="s">
        <v>132</v>
      </c>
      <c r="C53" s="20" t="s">
        <v>159</v>
      </c>
      <c r="D53" s="20"/>
      <c r="E53" s="20" t="s">
        <v>130</v>
      </c>
      <c r="F53" s="20" t="s">
        <v>126</v>
      </c>
      <c r="G53" s="20"/>
      <c r="H53" s="20">
        <v>10208672</v>
      </c>
      <c r="I53" s="64" t="s">
        <v>771</v>
      </c>
      <c r="J53" s="64"/>
      <c r="K53" s="64" t="s">
        <v>508</v>
      </c>
      <c r="L53" s="20" t="s">
        <v>430</v>
      </c>
      <c r="M53" s="20" t="s">
        <v>429</v>
      </c>
      <c r="N53" s="64" t="s">
        <v>507</v>
      </c>
      <c r="O53" s="20" t="s">
        <v>427</v>
      </c>
      <c r="P53" s="20" t="s">
        <v>426</v>
      </c>
      <c r="Q53" s="20" t="s">
        <v>425</v>
      </c>
      <c r="R53" s="20" t="s">
        <v>146</v>
      </c>
      <c r="S53" s="20" t="s">
        <v>506</v>
      </c>
      <c r="T53" s="20" t="s">
        <v>150</v>
      </c>
      <c r="U53" s="65">
        <v>44530</v>
      </c>
      <c r="V53" s="64"/>
      <c r="W53" s="72">
        <v>5973.81</v>
      </c>
      <c r="X53" s="72">
        <v>0</v>
      </c>
      <c r="Y53" s="64" t="s">
        <v>443</v>
      </c>
      <c r="Z53" s="20" t="s">
        <v>141</v>
      </c>
      <c r="AA53" s="64"/>
      <c r="AB53" s="64"/>
      <c r="AC53" s="64"/>
      <c r="AD53" s="63"/>
      <c r="AE53" s="20">
        <v>2021</v>
      </c>
      <c r="AF53" s="20"/>
      <c r="AG53" s="64" t="s">
        <v>770</v>
      </c>
      <c r="AH53" s="71"/>
      <c r="AI53" s="20" t="s">
        <v>141</v>
      </c>
      <c r="AJ53" s="64" t="s">
        <v>504</v>
      </c>
      <c r="AK53" s="63"/>
      <c r="AL53" s="5">
        <v>0</v>
      </c>
      <c r="AM53" s="70" t="s">
        <v>144</v>
      </c>
      <c r="AN53" s="6">
        <f>IF(AM53="YES",0,AL53*BA53)</f>
        <v>0</v>
      </c>
      <c r="AO53" s="6">
        <f>IF(AM53="YES",0,BA53)</f>
        <v>0</v>
      </c>
      <c r="AP53" s="7">
        <v>0</v>
      </c>
      <c r="AQ53" s="69" t="s">
        <v>144</v>
      </c>
      <c r="AR53" s="8">
        <f>IF(AQ53="YES",0,AP53*BA53)</f>
        <v>0</v>
      </c>
      <c r="AS53" s="8">
        <f>IF(AQ53="YES",0,BA53)</f>
        <v>0</v>
      </c>
      <c r="AT53" s="9">
        <v>0</v>
      </c>
      <c r="AU53" s="9">
        <v>0</v>
      </c>
      <c r="AV53" s="9">
        <v>0</v>
      </c>
      <c r="AW53" s="10" t="str">
        <f>IF(IF(AU53&lt;0,1-(AV53-AU53)/AU53,IF(AU53=0,"",AV53/AU53))&lt;0,0,IF(AU53&lt;0,1-(AV53-AU53)/AU53,IF(AU53=0,"",AV53/AU53)))</f>
        <v/>
      </c>
      <c r="AX53" s="10" t="str">
        <f>IF(AW53&lt;90%,"YES","")</f>
        <v/>
      </c>
      <c r="AY53" s="68">
        <f>+AV53-AT53</f>
        <v>0</v>
      </c>
      <c r="AZ53" s="10"/>
      <c r="BA53" s="11">
        <v>0</v>
      </c>
      <c r="BB53" s="11">
        <f>W53/1000</f>
        <v>5.9738100000000003</v>
      </c>
      <c r="BC53" s="12" t="str">
        <f>IF(AND(BA53=0,BB53=0),"no capex",IF(AND(BA53=0,BB53&lt;&gt;0),"check!",IF(BB53/BA53&lt;0.8,BB53/BA53,IF(BB53/BA53&lt;=1.05,1,IF(BB53/BA53&gt;1.05,MAX(1-(BB53/BA53-1)*2,0),"check!")))))</f>
        <v>check!</v>
      </c>
      <c r="BD53" s="11">
        <v>0</v>
      </c>
      <c r="BE53" s="11">
        <v>0</v>
      </c>
      <c r="BF53" s="12" t="str">
        <f>IF(AND(BD53=0,BE53=0),"no capex",IF(AND(BD53=0,BE53&lt;&gt;0),"check!",IF(BE53/BD53&lt;0.8,BE53/BD53,IF(BE53/BD53&lt;=1.05,1,IF(BE53/BD53&gt;1.05,MAX(1-(BE53/BD53-1)*2,0),"check!")))))</f>
        <v>no capex</v>
      </c>
      <c r="BG53" s="67"/>
      <c r="BH53" s="13">
        <v>0</v>
      </c>
      <c r="BI53" s="13">
        <v>0</v>
      </c>
      <c r="BJ53" s="13">
        <v>0</v>
      </c>
      <c r="BK53" s="14" t="str">
        <f>IF(BI53=0,"",BJ53/BI53)</f>
        <v/>
      </c>
      <c r="BL53" s="15">
        <v>0</v>
      </c>
      <c r="BM53" s="15">
        <v>0</v>
      </c>
      <c r="BN53" s="15">
        <v>0</v>
      </c>
      <c r="BO53" s="16" t="str">
        <f>IF(BM53=0,"",BN53/BM53)</f>
        <v/>
      </c>
      <c r="BP53" s="13">
        <v>0</v>
      </c>
      <c r="BQ53" s="13">
        <v>0</v>
      </c>
      <c r="BR53" s="13">
        <v>0</v>
      </c>
      <c r="BS53" s="14" t="str">
        <f>IF(IF(BQ53&lt;0,1-(BR53-BQ53)/BQ53,IF(BQ53=0,"",BR53/BQ53))&lt;0,0,IF(BQ53&lt;0,1-(BR53-BQ53)/BQ53,IF(BQ53=0,"",BR53/BQ53)))</f>
        <v/>
      </c>
      <c r="BT53" s="15">
        <v>0</v>
      </c>
      <c r="BU53" s="15">
        <v>0</v>
      </c>
      <c r="BV53" s="15">
        <v>0</v>
      </c>
      <c r="BW53" s="16" t="str">
        <f>IF(IF(BU53&lt;0,1-(BV53-BU53)/BU53,IF(BU53=0,"",BV53/BU53))&lt;0,0,IF(BU53&lt;0,1-(BV53-BU53)/BU53,IF(BU53=0,"",BV53/BU53)))</f>
        <v/>
      </c>
      <c r="BX53" s="13">
        <v>0</v>
      </c>
      <c r="BY53" s="13">
        <v>0</v>
      </c>
      <c r="BZ53" s="13">
        <v>0</v>
      </c>
      <c r="CA53" s="14" t="str">
        <f>IF(IF(BY53&lt;0,1-(BZ53-BY53)/BY53,IF(BY53=0,"",BZ53/BY53))&lt;0,0,IF(BY53&lt;0,1-(BZ53-BY53)/BY53,IF(BY53=0,"",BZ53/BY53)))</f>
        <v/>
      </c>
      <c r="CB53" s="15">
        <v>0</v>
      </c>
      <c r="CC53" s="15">
        <v>0</v>
      </c>
      <c r="CD53" s="15">
        <v>0</v>
      </c>
      <c r="CE53" s="16" t="str">
        <f>IF(IF(CC53&lt;0,1-(CD53-CC53)/CC53,IF(CC53=0,"",CD53/CC53))&lt;0,0,IF(CC53&lt;0,1-(CD53-CC53)/CC53,IF(CC53=0,"",CD53/CC53)))</f>
        <v/>
      </c>
      <c r="CF53" s="13">
        <v>0</v>
      </c>
      <c r="CG53" s="13">
        <v>0</v>
      </c>
      <c r="CH53" s="13">
        <v>0</v>
      </c>
      <c r="CI53" s="14" t="str">
        <f>IF(IF(CG53&lt;0,1-(CH53-CG53)/CG53,IF(CG53=0,"",CH53/CG53))&lt;0,0,IF(CG53&lt;0,1-(CH53-CG53)/CG53,IF(CG53=0,"",CH53/CG53)))</f>
        <v/>
      </c>
      <c r="CJ53" s="15">
        <v>0</v>
      </c>
      <c r="CK53" s="15">
        <v>0</v>
      </c>
      <c r="CL53" s="15">
        <v>0</v>
      </c>
      <c r="CM53" s="17" t="str">
        <f>IF(IF(CK53&lt;0,1-(CL53-CK53)/CK53,IF(CK53=0,"",CL53/CK53))&lt;0,0,IF(CK53&lt;0,1-(CL53-CK53)/CK53,IF(CK53=0,"",CL53/CK53)))</f>
        <v/>
      </c>
      <c r="CN53" s="13">
        <v>0</v>
      </c>
      <c r="CO53" s="13">
        <v>0</v>
      </c>
      <c r="CP53" s="13">
        <v>0</v>
      </c>
      <c r="CQ53" s="17" t="str">
        <f>IF(IF(CO53&lt;0,1-(CP53-CO53)/CO53,IF(CO53=0,"",CP53/CO53))&lt;0,0,IF(CO53&lt;0,1-(CP53-CO53)/CO53,IF(CO53=0,"",CP53/CO53)))</f>
        <v/>
      </c>
      <c r="CR53" s="15">
        <v>0</v>
      </c>
      <c r="CS53" s="15">
        <v>0</v>
      </c>
      <c r="CT53" s="15">
        <v>0</v>
      </c>
      <c r="CU53" s="17" t="str">
        <f>IF(IF(CS53&lt;0,1-(CT53-CS53)/CS53,IF(CS53=0,"",CT53/CS53))&lt;0,0,IF(CS53&lt;0,1-(CT53-CS53)/CS53,IF(CS53=0,"",CT53/CS53)))</f>
        <v/>
      </c>
      <c r="CV53" s="13">
        <v>0</v>
      </c>
      <c r="CW53" s="13">
        <v>0</v>
      </c>
      <c r="CX53" s="13">
        <v>0</v>
      </c>
      <c r="CY53" s="14" t="str">
        <f>IF(IF(CW53&lt;0,1-(CX53-CW53)/CW53,IF(CW53=0,"",CX53/CW53))&lt;0,0,IF(CW53&lt;0,1-(CX53-CW53)/CW53,IF(CW53=0,"",CX53/CW53)))</f>
        <v/>
      </c>
      <c r="CZ53" s="15">
        <v>0</v>
      </c>
      <c r="DA53" s="15">
        <v>0</v>
      </c>
      <c r="DB53" s="15">
        <v>0</v>
      </c>
      <c r="DC53" s="17" t="str">
        <f>IF(IF(DA53&lt;0,1-(DB53-DA53)/DA53,IF(DA53=0,"",DB53/DA53))&lt;0,0,IF(DA53&lt;0,1-(DB53-DA53)/DA53,IF(DA53=0,"",DB53/DA53)))</f>
        <v/>
      </c>
      <c r="DD53" s="13">
        <v>0</v>
      </c>
      <c r="DE53" s="13">
        <v>0</v>
      </c>
      <c r="DF53" s="13">
        <v>0</v>
      </c>
      <c r="DG53" s="14" t="str">
        <f>IF(IF(DE53&lt;0,1-(DF53-DE53)/DE53,IF(DE53=0,"",DF53/DE53))&lt;0,0,IF(DE53&lt;0,1-(DF53-DE53)/DE53,IF(DE53=0,"",DF53/DE53)))</f>
        <v/>
      </c>
      <c r="DH53" s="15">
        <v>0</v>
      </c>
      <c r="DI53" s="15">
        <v>0</v>
      </c>
      <c r="DJ53" s="15">
        <v>0</v>
      </c>
      <c r="DK53" s="17" t="str">
        <f>IF(IF(DI53&lt;0,1-(DJ53-DI53)/DI53,IF(DI53=0,"",DJ53/DI53))&lt;0,0,IF(DI53&lt;0,1-(DJ53-DI53)/DI53,IF(DI53=0,"",DJ53/DI53)))</f>
        <v/>
      </c>
      <c r="DL53" s="13">
        <v>0</v>
      </c>
      <c r="DM53" s="13">
        <v>0</v>
      </c>
      <c r="DN53" s="13">
        <v>0</v>
      </c>
      <c r="DO53" s="17" t="str">
        <f>IF(IF(DM53&lt;0,1-(DN53-DM53)/DM53,IF(DM53=0,"",DN53/DM53))&lt;0,0,IF(DM53&lt;0,1-(DN53-DM53)/DM53,IF(DM53=0,"",DN53/DM53)))</f>
        <v/>
      </c>
      <c r="DP53" s="18"/>
      <c r="DQ53" s="19" t="e">
        <f>IF(AND(BB53/BA53&gt;1.05, ((BB53-BA53)/VLOOKUP(E53,#REF!,2,0))&gt;10),"YES","")</f>
        <v>#DIV/0!</v>
      </c>
      <c r="DR53" s="18"/>
      <c r="DS53" s="19" t="str">
        <f>AX53</f>
        <v/>
      </c>
      <c r="DT53" s="64"/>
      <c r="DU53" s="64"/>
      <c r="DV53" s="64"/>
      <c r="DW53" s="64"/>
      <c r="DX53" s="64"/>
      <c r="DY53" s="65"/>
      <c r="DZ53" s="64"/>
      <c r="EA53" s="64"/>
    </row>
    <row r="54" spans="1:131" x14ac:dyDescent="0.35">
      <c r="A54" s="4">
        <v>2022</v>
      </c>
      <c r="B54" s="20" t="s">
        <v>132</v>
      </c>
      <c r="C54" s="20" t="s">
        <v>159</v>
      </c>
      <c r="D54" s="20"/>
      <c r="E54" s="20" t="s">
        <v>130</v>
      </c>
      <c r="F54" s="20" t="s">
        <v>126</v>
      </c>
      <c r="G54" s="20"/>
      <c r="H54" s="20">
        <v>10208674</v>
      </c>
      <c r="I54" s="64" t="s">
        <v>769</v>
      </c>
      <c r="J54" s="64"/>
      <c r="K54" s="64" t="s">
        <v>567</v>
      </c>
      <c r="L54" s="20" t="s">
        <v>430</v>
      </c>
      <c r="M54" s="20" t="s">
        <v>429</v>
      </c>
      <c r="N54" s="64" t="s">
        <v>428</v>
      </c>
      <c r="O54" s="20" t="s">
        <v>427</v>
      </c>
      <c r="P54" s="20" t="s">
        <v>426</v>
      </c>
      <c r="Q54" s="20" t="s">
        <v>425</v>
      </c>
      <c r="R54" s="20" t="s">
        <v>146</v>
      </c>
      <c r="S54" s="20" t="s">
        <v>567</v>
      </c>
      <c r="T54" s="20" t="s">
        <v>150</v>
      </c>
      <c r="U54" s="65">
        <v>44299</v>
      </c>
      <c r="V54" s="64"/>
      <c r="W54" s="72">
        <v>218932.27200000006</v>
      </c>
      <c r="X54" s="72">
        <v>0</v>
      </c>
      <c r="Y54" s="64" t="s">
        <v>443</v>
      </c>
      <c r="Z54" s="20" t="s">
        <v>141</v>
      </c>
      <c r="AA54" s="64"/>
      <c r="AB54" s="64"/>
      <c r="AC54" s="64"/>
      <c r="AD54" s="63"/>
      <c r="AE54" s="20">
        <v>2021</v>
      </c>
      <c r="AF54" s="20"/>
      <c r="AG54" s="64" t="s">
        <v>768</v>
      </c>
      <c r="AH54" s="71"/>
      <c r="AI54" s="20" t="s">
        <v>141</v>
      </c>
      <c r="AJ54" s="64" t="s">
        <v>504</v>
      </c>
      <c r="AK54" s="63"/>
      <c r="AL54" s="5">
        <v>0</v>
      </c>
      <c r="AM54" s="70" t="s">
        <v>144</v>
      </c>
      <c r="AN54" s="6">
        <f>IF(AM54="YES",0,AL54*BA54)</f>
        <v>0</v>
      </c>
      <c r="AO54" s="6">
        <f>IF(AM54="YES",0,BA54)</f>
        <v>0</v>
      </c>
      <c r="AP54" s="7">
        <v>0</v>
      </c>
      <c r="AQ54" s="69" t="s">
        <v>144</v>
      </c>
      <c r="AR54" s="8">
        <f>IF(AQ54="YES",0,AP54*BA54)</f>
        <v>0</v>
      </c>
      <c r="AS54" s="8">
        <f>IF(AQ54="YES",0,BA54)</f>
        <v>0</v>
      </c>
      <c r="AT54" s="9">
        <v>0</v>
      </c>
      <c r="AU54" s="9">
        <v>0</v>
      </c>
      <c r="AV54" s="9">
        <v>0</v>
      </c>
      <c r="AW54" s="10" t="str">
        <f>IF(IF(AU54&lt;0,1-(AV54-AU54)/AU54,IF(AU54=0,"",AV54/AU54))&lt;0,0,IF(AU54&lt;0,1-(AV54-AU54)/AU54,IF(AU54=0,"",AV54/AU54)))</f>
        <v/>
      </c>
      <c r="AX54" s="10" t="str">
        <f>IF(AW54&lt;90%,"YES","")</f>
        <v/>
      </c>
      <c r="AY54" s="68">
        <f>+AV54-AT54</f>
        <v>0</v>
      </c>
      <c r="AZ54" s="10"/>
      <c r="BA54" s="11">
        <v>0</v>
      </c>
      <c r="BB54" s="11">
        <f>W54/1000</f>
        <v>218.93227200000007</v>
      </c>
      <c r="BC54" s="12" t="str">
        <f>IF(AND(BA54=0,BB54=0),"no capex",IF(AND(BA54=0,BB54&lt;&gt;0),"check!",IF(BB54/BA54&lt;0.8,BB54/BA54,IF(BB54/BA54&lt;=1.05,1,IF(BB54/BA54&gt;1.05,MAX(1-(BB54/BA54-1)*2,0),"check!")))))</f>
        <v>check!</v>
      </c>
      <c r="BD54" s="11">
        <v>0</v>
      </c>
      <c r="BE54" s="11">
        <v>0</v>
      </c>
      <c r="BF54" s="12" t="str">
        <f>IF(AND(BD54=0,BE54=0),"no capex",IF(AND(BD54=0,BE54&lt;&gt;0),"check!",IF(BE54/BD54&lt;0.8,BE54/BD54,IF(BE54/BD54&lt;=1.05,1,IF(BE54/BD54&gt;1.05,MAX(1-(BE54/BD54-1)*2,0),"check!")))))</f>
        <v>no capex</v>
      </c>
      <c r="BG54" s="67"/>
      <c r="BH54" s="13">
        <v>0</v>
      </c>
      <c r="BI54" s="13">
        <v>0</v>
      </c>
      <c r="BJ54" s="13">
        <v>0</v>
      </c>
      <c r="BK54" s="14" t="str">
        <f>IF(BI54=0,"",BJ54/BI54)</f>
        <v/>
      </c>
      <c r="BL54" s="15">
        <v>0</v>
      </c>
      <c r="BM54" s="15">
        <v>0</v>
      </c>
      <c r="BN54" s="15">
        <v>0</v>
      </c>
      <c r="BO54" s="16" t="str">
        <f>IF(BM54=0,"",BN54/BM54)</f>
        <v/>
      </c>
      <c r="BP54" s="13">
        <v>0</v>
      </c>
      <c r="BQ54" s="13">
        <v>0</v>
      </c>
      <c r="BR54" s="13">
        <v>0</v>
      </c>
      <c r="BS54" s="14" t="str">
        <f>IF(IF(BQ54&lt;0,1-(BR54-BQ54)/BQ54,IF(BQ54=0,"",BR54/BQ54))&lt;0,0,IF(BQ54&lt;0,1-(BR54-BQ54)/BQ54,IF(BQ54=0,"",BR54/BQ54)))</f>
        <v/>
      </c>
      <c r="BT54" s="15">
        <v>0</v>
      </c>
      <c r="BU54" s="15">
        <v>0</v>
      </c>
      <c r="BV54" s="15">
        <v>0</v>
      </c>
      <c r="BW54" s="16" t="str">
        <f>IF(IF(BU54&lt;0,1-(BV54-BU54)/BU54,IF(BU54=0,"",BV54/BU54))&lt;0,0,IF(BU54&lt;0,1-(BV54-BU54)/BU54,IF(BU54=0,"",BV54/BU54)))</f>
        <v/>
      </c>
      <c r="BX54" s="13">
        <v>0</v>
      </c>
      <c r="BY54" s="13">
        <v>0</v>
      </c>
      <c r="BZ54" s="13">
        <v>0</v>
      </c>
      <c r="CA54" s="14" t="str">
        <f>IF(IF(BY54&lt;0,1-(BZ54-BY54)/BY54,IF(BY54=0,"",BZ54/BY54))&lt;0,0,IF(BY54&lt;0,1-(BZ54-BY54)/BY54,IF(BY54=0,"",BZ54/BY54)))</f>
        <v/>
      </c>
      <c r="CB54" s="15">
        <v>0</v>
      </c>
      <c r="CC54" s="15">
        <v>0</v>
      </c>
      <c r="CD54" s="15">
        <v>0</v>
      </c>
      <c r="CE54" s="16" t="str">
        <f>IF(IF(CC54&lt;0,1-(CD54-CC54)/CC54,IF(CC54=0,"",CD54/CC54))&lt;0,0,IF(CC54&lt;0,1-(CD54-CC54)/CC54,IF(CC54=0,"",CD54/CC54)))</f>
        <v/>
      </c>
      <c r="CF54" s="13">
        <v>0</v>
      </c>
      <c r="CG54" s="13">
        <v>0</v>
      </c>
      <c r="CH54" s="13">
        <v>0</v>
      </c>
      <c r="CI54" s="14" t="str">
        <f>IF(IF(CG54&lt;0,1-(CH54-CG54)/CG54,IF(CG54=0,"",CH54/CG54))&lt;0,0,IF(CG54&lt;0,1-(CH54-CG54)/CG54,IF(CG54=0,"",CH54/CG54)))</f>
        <v/>
      </c>
      <c r="CJ54" s="15">
        <v>0</v>
      </c>
      <c r="CK54" s="15">
        <v>0</v>
      </c>
      <c r="CL54" s="15">
        <v>0</v>
      </c>
      <c r="CM54" s="17" t="str">
        <f>IF(IF(CK54&lt;0,1-(CL54-CK54)/CK54,IF(CK54=0,"",CL54/CK54))&lt;0,0,IF(CK54&lt;0,1-(CL54-CK54)/CK54,IF(CK54=0,"",CL54/CK54)))</f>
        <v/>
      </c>
      <c r="CN54" s="13">
        <v>0</v>
      </c>
      <c r="CO54" s="13">
        <v>0</v>
      </c>
      <c r="CP54" s="13">
        <v>0</v>
      </c>
      <c r="CQ54" s="17" t="str">
        <f>IF(IF(CO54&lt;0,1-(CP54-CO54)/CO54,IF(CO54=0,"",CP54/CO54))&lt;0,0,IF(CO54&lt;0,1-(CP54-CO54)/CO54,IF(CO54=0,"",CP54/CO54)))</f>
        <v/>
      </c>
      <c r="CR54" s="15">
        <v>0</v>
      </c>
      <c r="CS54" s="15">
        <v>0</v>
      </c>
      <c r="CT54" s="15">
        <v>0</v>
      </c>
      <c r="CU54" s="17" t="str">
        <f>IF(IF(CS54&lt;0,1-(CT54-CS54)/CS54,IF(CS54=0,"",CT54/CS54))&lt;0,0,IF(CS54&lt;0,1-(CT54-CS54)/CS54,IF(CS54=0,"",CT54/CS54)))</f>
        <v/>
      </c>
      <c r="CV54" s="13">
        <v>0</v>
      </c>
      <c r="CW54" s="13">
        <v>0</v>
      </c>
      <c r="CX54" s="13">
        <v>0</v>
      </c>
      <c r="CY54" s="14" t="str">
        <f>IF(IF(CW54&lt;0,1-(CX54-CW54)/CW54,IF(CW54=0,"",CX54/CW54))&lt;0,0,IF(CW54&lt;0,1-(CX54-CW54)/CW54,IF(CW54=0,"",CX54/CW54)))</f>
        <v/>
      </c>
      <c r="CZ54" s="15">
        <v>0</v>
      </c>
      <c r="DA54" s="15">
        <v>0</v>
      </c>
      <c r="DB54" s="15">
        <v>0</v>
      </c>
      <c r="DC54" s="17" t="str">
        <f>IF(IF(DA54&lt;0,1-(DB54-DA54)/DA54,IF(DA54=0,"",DB54/DA54))&lt;0,0,IF(DA54&lt;0,1-(DB54-DA54)/DA54,IF(DA54=0,"",DB54/DA54)))</f>
        <v/>
      </c>
      <c r="DD54" s="13">
        <v>0</v>
      </c>
      <c r="DE54" s="13">
        <v>0</v>
      </c>
      <c r="DF54" s="13">
        <v>0</v>
      </c>
      <c r="DG54" s="14" t="str">
        <f>IF(IF(DE54&lt;0,1-(DF54-DE54)/DE54,IF(DE54=0,"",DF54/DE54))&lt;0,0,IF(DE54&lt;0,1-(DF54-DE54)/DE54,IF(DE54=0,"",DF54/DE54)))</f>
        <v/>
      </c>
      <c r="DH54" s="15">
        <v>0</v>
      </c>
      <c r="DI54" s="15">
        <v>0</v>
      </c>
      <c r="DJ54" s="15">
        <v>0</v>
      </c>
      <c r="DK54" s="17" t="str">
        <f>IF(IF(DI54&lt;0,1-(DJ54-DI54)/DI54,IF(DI54=0,"",DJ54/DI54))&lt;0,0,IF(DI54&lt;0,1-(DJ54-DI54)/DI54,IF(DI54=0,"",DJ54/DI54)))</f>
        <v/>
      </c>
      <c r="DL54" s="13">
        <v>0</v>
      </c>
      <c r="DM54" s="13">
        <v>0</v>
      </c>
      <c r="DN54" s="13">
        <v>0</v>
      </c>
      <c r="DO54" s="17" t="str">
        <f>IF(IF(DM54&lt;0,1-(DN54-DM54)/DM54,IF(DM54=0,"",DN54/DM54))&lt;0,0,IF(DM54&lt;0,1-(DN54-DM54)/DM54,IF(DM54=0,"",DN54/DM54)))</f>
        <v/>
      </c>
      <c r="DP54" s="18"/>
      <c r="DQ54" s="19" t="e">
        <f>IF(AND(BB54/BA54&gt;1.05, ((BB54-BA54)/VLOOKUP(E54,#REF!,2,0))&gt;10),"YES","")</f>
        <v>#DIV/0!</v>
      </c>
      <c r="DR54" s="18"/>
      <c r="DS54" s="19" t="str">
        <f>AX54</f>
        <v/>
      </c>
      <c r="DT54" s="64" t="s">
        <v>141</v>
      </c>
      <c r="DU54" s="64" t="s">
        <v>162</v>
      </c>
      <c r="DV54" s="64" t="s">
        <v>585</v>
      </c>
      <c r="DW54" s="64" t="s">
        <v>141</v>
      </c>
      <c r="DX54" s="64" t="s">
        <v>197</v>
      </c>
      <c r="DY54" s="65">
        <v>45077</v>
      </c>
      <c r="DZ54" s="64"/>
      <c r="EA54" s="64"/>
    </row>
    <row r="55" spans="1:131" x14ac:dyDescent="0.35">
      <c r="A55" s="4">
        <v>2022</v>
      </c>
      <c r="B55" s="20" t="s">
        <v>132</v>
      </c>
      <c r="C55" s="20" t="s">
        <v>159</v>
      </c>
      <c r="D55" s="20"/>
      <c r="E55" s="20" t="s">
        <v>130</v>
      </c>
      <c r="F55" s="20" t="s">
        <v>126</v>
      </c>
      <c r="G55" s="20"/>
      <c r="H55" s="20">
        <v>10208684</v>
      </c>
      <c r="I55" s="64" t="s">
        <v>767</v>
      </c>
      <c r="J55" s="64"/>
      <c r="K55" s="64" t="s">
        <v>567</v>
      </c>
      <c r="L55" s="20" t="s">
        <v>430</v>
      </c>
      <c r="M55" s="20" t="s">
        <v>429</v>
      </c>
      <c r="N55" s="64" t="s">
        <v>428</v>
      </c>
      <c r="O55" s="20" t="s">
        <v>427</v>
      </c>
      <c r="P55" s="20" t="s">
        <v>426</v>
      </c>
      <c r="Q55" s="20" t="s">
        <v>425</v>
      </c>
      <c r="R55" s="20" t="s">
        <v>146</v>
      </c>
      <c r="S55" s="20" t="s">
        <v>567</v>
      </c>
      <c r="T55" s="20" t="s">
        <v>150</v>
      </c>
      <c r="U55" s="65">
        <v>44292</v>
      </c>
      <c r="V55" s="64"/>
      <c r="W55" s="72">
        <v>210473.09810000003</v>
      </c>
      <c r="X55" s="72">
        <v>0</v>
      </c>
      <c r="Y55" s="64" t="s">
        <v>443</v>
      </c>
      <c r="Z55" s="20" t="s">
        <v>141</v>
      </c>
      <c r="AA55" s="64"/>
      <c r="AB55" s="64"/>
      <c r="AC55" s="64"/>
      <c r="AD55" s="63"/>
      <c r="AE55" s="20">
        <v>2021</v>
      </c>
      <c r="AF55" s="20"/>
      <c r="AG55" s="64" t="s">
        <v>766</v>
      </c>
      <c r="AH55" s="71"/>
      <c r="AI55" s="20" t="s">
        <v>141</v>
      </c>
      <c r="AJ55" s="64" t="s">
        <v>504</v>
      </c>
      <c r="AK55" s="63"/>
      <c r="AL55" s="5">
        <v>0</v>
      </c>
      <c r="AM55" s="70" t="s">
        <v>144</v>
      </c>
      <c r="AN55" s="6">
        <f>IF(AM55="YES",0,AL55*BA55)</f>
        <v>0</v>
      </c>
      <c r="AO55" s="6">
        <f>IF(AM55="YES",0,BA55)</f>
        <v>0</v>
      </c>
      <c r="AP55" s="7">
        <v>0</v>
      </c>
      <c r="AQ55" s="69" t="s">
        <v>144</v>
      </c>
      <c r="AR55" s="8">
        <f>IF(AQ55="YES",0,AP55*BA55)</f>
        <v>0</v>
      </c>
      <c r="AS55" s="8">
        <f>IF(AQ55="YES",0,BA55)</f>
        <v>0</v>
      </c>
      <c r="AT55" s="9">
        <v>0</v>
      </c>
      <c r="AU55" s="9">
        <v>0</v>
      </c>
      <c r="AV55" s="9">
        <v>0</v>
      </c>
      <c r="AW55" s="10" t="str">
        <f>IF(IF(AU55&lt;0,1-(AV55-AU55)/AU55,IF(AU55=0,"",AV55/AU55))&lt;0,0,IF(AU55&lt;0,1-(AV55-AU55)/AU55,IF(AU55=0,"",AV55/AU55)))</f>
        <v/>
      </c>
      <c r="AX55" s="10" t="str">
        <f>IF(AW55&lt;90%,"YES","")</f>
        <v/>
      </c>
      <c r="AY55" s="68">
        <f>+AV55-AT55</f>
        <v>0</v>
      </c>
      <c r="AZ55" s="10"/>
      <c r="BA55" s="11">
        <v>0</v>
      </c>
      <c r="BB55" s="11">
        <f>W55/1000</f>
        <v>210.47309810000004</v>
      </c>
      <c r="BC55" s="12" t="str">
        <f>IF(AND(BA55=0,BB55=0),"no capex",IF(AND(BA55=0,BB55&lt;&gt;0),"check!",IF(BB55/BA55&lt;0.8,BB55/BA55,IF(BB55/BA55&lt;=1.05,1,IF(BB55/BA55&gt;1.05,MAX(1-(BB55/BA55-1)*2,0),"check!")))))</f>
        <v>check!</v>
      </c>
      <c r="BD55" s="11">
        <v>0</v>
      </c>
      <c r="BE55" s="11">
        <v>0</v>
      </c>
      <c r="BF55" s="12" t="str">
        <f>IF(AND(BD55=0,BE55=0),"no capex",IF(AND(BD55=0,BE55&lt;&gt;0),"check!",IF(BE55/BD55&lt;0.8,BE55/BD55,IF(BE55/BD55&lt;=1.05,1,IF(BE55/BD55&gt;1.05,MAX(1-(BE55/BD55-1)*2,0),"check!")))))</f>
        <v>no capex</v>
      </c>
      <c r="BG55" s="67"/>
      <c r="BH55" s="13">
        <v>0</v>
      </c>
      <c r="BI55" s="13">
        <v>0</v>
      </c>
      <c r="BJ55" s="13">
        <v>0</v>
      </c>
      <c r="BK55" s="14" t="str">
        <f>IF(BI55=0,"",BJ55/BI55)</f>
        <v/>
      </c>
      <c r="BL55" s="15">
        <v>0</v>
      </c>
      <c r="BM55" s="15">
        <v>0</v>
      </c>
      <c r="BN55" s="15">
        <v>0</v>
      </c>
      <c r="BO55" s="16" t="str">
        <f>IF(BM55=0,"",BN55/BM55)</f>
        <v/>
      </c>
      <c r="BP55" s="13">
        <v>0</v>
      </c>
      <c r="BQ55" s="13">
        <v>0</v>
      </c>
      <c r="BR55" s="13">
        <v>0</v>
      </c>
      <c r="BS55" s="14" t="str">
        <f>IF(IF(BQ55&lt;0,1-(BR55-BQ55)/BQ55,IF(BQ55=0,"",BR55/BQ55))&lt;0,0,IF(BQ55&lt;0,1-(BR55-BQ55)/BQ55,IF(BQ55=0,"",BR55/BQ55)))</f>
        <v/>
      </c>
      <c r="BT55" s="15">
        <v>0</v>
      </c>
      <c r="BU55" s="15">
        <v>0</v>
      </c>
      <c r="BV55" s="15">
        <v>0</v>
      </c>
      <c r="BW55" s="16" t="str">
        <f>IF(IF(BU55&lt;0,1-(BV55-BU55)/BU55,IF(BU55=0,"",BV55/BU55))&lt;0,0,IF(BU55&lt;0,1-(BV55-BU55)/BU55,IF(BU55=0,"",BV55/BU55)))</f>
        <v/>
      </c>
      <c r="BX55" s="13">
        <v>0</v>
      </c>
      <c r="BY55" s="13">
        <v>0</v>
      </c>
      <c r="BZ55" s="13">
        <v>0</v>
      </c>
      <c r="CA55" s="14" t="str">
        <f>IF(IF(BY55&lt;0,1-(BZ55-BY55)/BY55,IF(BY55=0,"",BZ55/BY55))&lt;0,0,IF(BY55&lt;0,1-(BZ55-BY55)/BY55,IF(BY55=0,"",BZ55/BY55)))</f>
        <v/>
      </c>
      <c r="CB55" s="15">
        <v>0</v>
      </c>
      <c r="CC55" s="15">
        <v>0</v>
      </c>
      <c r="CD55" s="15">
        <v>0</v>
      </c>
      <c r="CE55" s="16" t="str">
        <f>IF(IF(CC55&lt;0,1-(CD55-CC55)/CC55,IF(CC55=0,"",CD55/CC55))&lt;0,0,IF(CC55&lt;0,1-(CD55-CC55)/CC55,IF(CC55=0,"",CD55/CC55)))</f>
        <v/>
      </c>
      <c r="CF55" s="13">
        <v>0</v>
      </c>
      <c r="CG55" s="13">
        <v>0</v>
      </c>
      <c r="CH55" s="13">
        <v>0</v>
      </c>
      <c r="CI55" s="14" t="str">
        <f>IF(IF(CG55&lt;0,1-(CH55-CG55)/CG55,IF(CG55=0,"",CH55/CG55))&lt;0,0,IF(CG55&lt;0,1-(CH55-CG55)/CG55,IF(CG55=0,"",CH55/CG55)))</f>
        <v/>
      </c>
      <c r="CJ55" s="15">
        <v>0</v>
      </c>
      <c r="CK55" s="15">
        <v>0</v>
      </c>
      <c r="CL55" s="15">
        <v>0</v>
      </c>
      <c r="CM55" s="17" t="str">
        <f>IF(IF(CK55&lt;0,1-(CL55-CK55)/CK55,IF(CK55=0,"",CL55/CK55))&lt;0,0,IF(CK55&lt;0,1-(CL55-CK55)/CK55,IF(CK55=0,"",CL55/CK55)))</f>
        <v/>
      </c>
      <c r="CN55" s="13">
        <v>0</v>
      </c>
      <c r="CO55" s="13">
        <v>0</v>
      </c>
      <c r="CP55" s="13">
        <v>0</v>
      </c>
      <c r="CQ55" s="17" t="str">
        <f>IF(IF(CO55&lt;0,1-(CP55-CO55)/CO55,IF(CO55=0,"",CP55/CO55))&lt;0,0,IF(CO55&lt;0,1-(CP55-CO55)/CO55,IF(CO55=0,"",CP55/CO55)))</f>
        <v/>
      </c>
      <c r="CR55" s="15">
        <v>0</v>
      </c>
      <c r="CS55" s="15">
        <v>0</v>
      </c>
      <c r="CT55" s="15">
        <v>0</v>
      </c>
      <c r="CU55" s="17" t="str">
        <f>IF(IF(CS55&lt;0,1-(CT55-CS55)/CS55,IF(CS55=0,"",CT55/CS55))&lt;0,0,IF(CS55&lt;0,1-(CT55-CS55)/CS55,IF(CS55=0,"",CT55/CS55)))</f>
        <v/>
      </c>
      <c r="CV55" s="13">
        <v>0</v>
      </c>
      <c r="CW55" s="13">
        <v>0</v>
      </c>
      <c r="CX55" s="13">
        <v>0</v>
      </c>
      <c r="CY55" s="14" t="str">
        <f>IF(IF(CW55&lt;0,1-(CX55-CW55)/CW55,IF(CW55=0,"",CX55/CW55))&lt;0,0,IF(CW55&lt;0,1-(CX55-CW55)/CW55,IF(CW55=0,"",CX55/CW55)))</f>
        <v/>
      </c>
      <c r="CZ55" s="15">
        <v>0</v>
      </c>
      <c r="DA55" s="15">
        <v>0</v>
      </c>
      <c r="DB55" s="15">
        <v>0</v>
      </c>
      <c r="DC55" s="17" t="str">
        <f>IF(IF(DA55&lt;0,1-(DB55-DA55)/DA55,IF(DA55=0,"",DB55/DA55))&lt;0,0,IF(DA55&lt;0,1-(DB55-DA55)/DA55,IF(DA55=0,"",DB55/DA55)))</f>
        <v/>
      </c>
      <c r="DD55" s="13">
        <v>0</v>
      </c>
      <c r="DE55" s="13">
        <v>0</v>
      </c>
      <c r="DF55" s="13">
        <v>0</v>
      </c>
      <c r="DG55" s="14" t="str">
        <f>IF(IF(DE55&lt;0,1-(DF55-DE55)/DE55,IF(DE55=0,"",DF55/DE55))&lt;0,0,IF(DE55&lt;0,1-(DF55-DE55)/DE55,IF(DE55=0,"",DF55/DE55)))</f>
        <v/>
      </c>
      <c r="DH55" s="15">
        <v>0</v>
      </c>
      <c r="DI55" s="15">
        <v>0</v>
      </c>
      <c r="DJ55" s="15">
        <v>0</v>
      </c>
      <c r="DK55" s="17" t="str">
        <f>IF(IF(DI55&lt;0,1-(DJ55-DI55)/DI55,IF(DI55=0,"",DJ55/DI55))&lt;0,0,IF(DI55&lt;0,1-(DJ55-DI55)/DI55,IF(DI55=0,"",DJ55/DI55)))</f>
        <v/>
      </c>
      <c r="DL55" s="13">
        <v>0</v>
      </c>
      <c r="DM55" s="13">
        <v>0</v>
      </c>
      <c r="DN55" s="13">
        <v>0</v>
      </c>
      <c r="DO55" s="17" t="str">
        <f>IF(IF(DM55&lt;0,1-(DN55-DM55)/DM55,IF(DM55=0,"",DN55/DM55))&lt;0,0,IF(DM55&lt;0,1-(DN55-DM55)/DM55,IF(DM55=0,"",DN55/DM55)))</f>
        <v/>
      </c>
      <c r="DP55" s="18"/>
      <c r="DQ55" s="19" t="e">
        <f>IF(AND(BB55/BA55&gt;1.05, ((BB55-BA55)/VLOOKUP(E55,#REF!,2,0))&gt;10),"YES","")</f>
        <v>#DIV/0!</v>
      </c>
      <c r="DR55" s="18"/>
      <c r="DS55" s="19" t="str">
        <f>AX55</f>
        <v/>
      </c>
      <c r="DT55" s="64" t="s">
        <v>141</v>
      </c>
      <c r="DU55" s="64" t="s">
        <v>162</v>
      </c>
      <c r="DV55" s="64" t="s">
        <v>585</v>
      </c>
      <c r="DW55" s="64" t="s">
        <v>141</v>
      </c>
      <c r="DX55" s="64" t="s">
        <v>197</v>
      </c>
      <c r="DY55" s="65">
        <v>45077</v>
      </c>
      <c r="DZ55" s="64"/>
      <c r="EA55" s="64"/>
    </row>
    <row r="56" spans="1:131" x14ac:dyDescent="0.35">
      <c r="A56" s="4">
        <v>2022</v>
      </c>
      <c r="B56" s="20" t="s">
        <v>131</v>
      </c>
      <c r="C56" s="20" t="s">
        <v>159</v>
      </c>
      <c r="D56" s="20"/>
      <c r="E56" s="20" t="s">
        <v>130</v>
      </c>
      <c r="F56" s="20" t="s">
        <v>126</v>
      </c>
      <c r="G56" s="20"/>
      <c r="H56" s="20">
        <v>10208698</v>
      </c>
      <c r="I56" s="64" t="s">
        <v>765</v>
      </c>
      <c r="J56" s="64"/>
      <c r="K56" s="64" t="s">
        <v>498</v>
      </c>
      <c r="L56" s="20" t="s">
        <v>430</v>
      </c>
      <c r="M56" s="20" t="s">
        <v>456</v>
      </c>
      <c r="N56" s="64" t="s">
        <v>499</v>
      </c>
      <c r="O56" s="20" t="s">
        <v>427</v>
      </c>
      <c r="P56" s="20" t="s">
        <v>454</v>
      </c>
      <c r="Q56" s="20"/>
      <c r="R56" s="20" t="s">
        <v>146</v>
      </c>
      <c r="S56" s="20" t="s">
        <v>498</v>
      </c>
      <c r="T56" s="20" t="s">
        <v>150</v>
      </c>
      <c r="U56" s="65">
        <v>43900</v>
      </c>
      <c r="V56" s="64"/>
      <c r="W56" s="72">
        <v>122476.53481292474</v>
      </c>
      <c r="X56" s="72">
        <v>0</v>
      </c>
      <c r="Y56" s="64" t="s">
        <v>443</v>
      </c>
      <c r="Z56" s="20" t="s">
        <v>146</v>
      </c>
      <c r="AA56" s="64" t="s">
        <v>146</v>
      </c>
      <c r="AB56" s="64"/>
      <c r="AC56" s="64"/>
      <c r="AD56" s="63"/>
      <c r="AE56" s="20">
        <v>2020</v>
      </c>
      <c r="AF56" s="20"/>
      <c r="AG56" s="64" t="s">
        <v>764</v>
      </c>
      <c r="AH56" s="71"/>
      <c r="AI56" s="20" t="s">
        <v>141</v>
      </c>
      <c r="AJ56" s="64" t="s">
        <v>450</v>
      </c>
      <c r="AK56" s="63"/>
      <c r="AL56" s="5">
        <v>0</v>
      </c>
      <c r="AM56" s="70" t="s">
        <v>144</v>
      </c>
      <c r="AN56" s="6">
        <f>IF(AM56="YES",0,AL56*BA56)</f>
        <v>0</v>
      </c>
      <c r="AO56" s="6">
        <f>IF(AM56="YES",0,BA56)</f>
        <v>0</v>
      </c>
      <c r="AP56" s="7">
        <v>0</v>
      </c>
      <c r="AQ56" s="69" t="s">
        <v>144</v>
      </c>
      <c r="AR56" s="8">
        <f>IF(AQ56="YES",0,AP56*BA56)</f>
        <v>0</v>
      </c>
      <c r="AS56" s="8">
        <f>IF(AQ56="YES",0,BA56)</f>
        <v>0</v>
      </c>
      <c r="AT56" s="9">
        <v>0</v>
      </c>
      <c r="AU56" s="9">
        <v>0</v>
      </c>
      <c r="AV56" s="9">
        <v>0</v>
      </c>
      <c r="AW56" s="10" t="str">
        <f>IF(IF(AU56&lt;0,1-(AV56-AU56)/AU56,IF(AU56=0,"",AV56/AU56))&lt;0,0,IF(AU56&lt;0,1-(AV56-AU56)/AU56,IF(AU56=0,"",AV56/AU56)))</f>
        <v/>
      </c>
      <c r="AX56" s="10" t="str">
        <f>IF(AW56&lt;90%,"YES","")</f>
        <v/>
      </c>
      <c r="AY56" s="68">
        <f>+AV56-AT56</f>
        <v>0</v>
      </c>
      <c r="AZ56" s="10">
        <v>0.44135794982091103</v>
      </c>
      <c r="BA56" s="11">
        <v>0</v>
      </c>
      <c r="BB56" s="11">
        <f>W56/1000</f>
        <v>122.47653481292474</v>
      </c>
      <c r="BC56" s="12" t="str">
        <f>IF(AND(BA56=0,BB56=0),"no capex",IF(AND(BA56=0,BB56&lt;&gt;0),"check!",IF(BB56/BA56&lt;0.8,BB56/BA56,IF(BB56/BA56&lt;=1.05,1,IF(BB56/BA56&gt;1.05,MAX(1-(BB56/BA56-1)*2,0),"check!")))))</f>
        <v>check!</v>
      </c>
      <c r="BD56" s="11">
        <v>0</v>
      </c>
      <c r="BE56" s="11">
        <v>0</v>
      </c>
      <c r="BF56" s="12" t="str">
        <f>IF(AND(BD56=0,BE56=0),"no capex",IF(AND(BD56=0,BE56&lt;&gt;0),"check!",IF(BE56/BD56&lt;0.8,BE56/BD56,IF(BE56/BD56&lt;=1.05,1,IF(BE56/BD56&gt;1.05,MAX(1-(BE56/BD56-1)*2,0),"check!")))))</f>
        <v>no capex</v>
      </c>
      <c r="BG56" s="67"/>
      <c r="BH56" s="13">
        <v>0</v>
      </c>
      <c r="BI56" s="13">
        <v>0</v>
      </c>
      <c r="BJ56" s="13">
        <v>0</v>
      </c>
      <c r="BK56" s="14" t="str">
        <f>IF(BI56=0,"",BJ56/BI56)</f>
        <v/>
      </c>
      <c r="BL56" s="15">
        <v>0</v>
      </c>
      <c r="BM56" s="15">
        <v>0</v>
      </c>
      <c r="BN56" s="15">
        <v>0</v>
      </c>
      <c r="BO56" s="16" t="str">
        <f>IF(BM56=0,"",BN56/BM56)</f>
        <v/>
      </c>
      <c r="BP56" s="13">
        <v>0</v>
      </c>
      <c r="BQ56" s="13">
        <v>0</v>
      </c>
      <c r="BR56" s="13">
        <v>0</v>
      </c>
      <c r="BS56" s="14" t="str">
        <f>IF(IF(BQ56&lt;0,1-(BR56-BQ56)/BQ56,IF(BQ56=0,"",BR56/BQ56))&lt;0,0,IF(BQ56&lt;0,1-(BR56-BQ56)/BQ56,IF(BQ56=0,"",BR56/BQ56)))</f>
        <v/>
      </c>
      <c r="BT56" s="15">
        <v>0</v>
      </c>
      <c r="BU56" s="15">
        <v>0</v>
      </c>
      <c r="BV56" s="15">
        <v>0</v>
      </c>
      <c r="BW56" s="16" t="str">
        <f>IF(IF(BU56&lt;0,1-(BV56-BU56)/BU56,IF(BU56=0,"",BV56/BU56))&lt;0,0,IF(BU56&lt;0,1-(BV56-BU56)/BU56,IF(BU56=0,"",BV56/BU56)))</f>
        <v/>
      </c>
      <c r="BX56" s="13">
        <v>0</v>
      </c>
      <c r="BY56" s="13">
        <v>0</v>
      </c>
      <c r="BZ56" s="13">
        <v>0</v>
      </c>
      <c r="CA56" s="14" t="str">
        <f>IF(IF(BY56&lt;0,1-(BZ56-BY56)/BY56,IF(BY56=0,"",BZ56/BY56))&lt;0,0,IF(BY56&lt;0,1-(BZ56-BY56)/BY56,IF(BY56=0,"",BZ56/BY56)))</f>
        <v/>
      </c>
      <c r="CB56" s="15">
        <v>0</v>
      </c>
      <c r="CC56" s="15">
        <v>0</v>
      </c>
      <c r="CD56" s="15">
        <v>0</v>
      </c>
      <c r="CE56" s="16" t="str">
        <f>IF(IF(CC56&lt;0,1-(CD56-CC56)/CC56,IF(CC56=0,"",CD56/CC56))&lt;0,0,IF(CC56&lt;0,1-(CD56-CC56)/CC56,IF(CC56=0,"",CD56/CC56)))</f>
        <v/>
      </c>
      <c r="CF56" s="13">
        <v>0</v>
      </c>
      <c r="CG56" s="13">
        <v>0</v>
      </c>
      <c r="CH56" s="13">
        <v>0</v>
      </c>
      <c r="CI56" s="14" t="str">
        <f>IF(IF(CG56&lt;0,1-(CH56-CG56)/CG56,IF(CG56=0,"",CH56/CG56))&lt;0,0,IF(CG56&lt;0,1-(CH56-CG56)/CG56,IF(CG56=0,"",CH56/CG56)))</f>
        <v/>
      </c>
      <c r="CJ56" s="15">
        <v>0</v>
      </c>
      <c r="CK56" s="15">
        <v>0</v>
      </c>
      <c r="CL56" s="15">
        <v>0</v>
      </c>
      <c r="CM56" s="17" t="str">
        <f>IF(IF(CK56&lt;0,1-(CL56-CK56)/CK56,IF(CK56=0,"",CL56/CK56))&lt;0,0,IF(CK56&lt;0,1-(CL56-CK56)/CK56,IF(CK56=0,"",CL56/CK56)))</f>
        <v/>
      </c>
      <c r="CN56" s="13">
        <v>0</v>
      </c>
      <c r="CO56" s="13">
        <v>0</v>
      </c>
      <c r="CP56" s="13">
        <v>0</v>
      </c>
      <c r="CQ56" s="17" t="str">
        <f>IF(IF(CO56&lt;0,1-(CP56-CO56)/CO56,IF(CO56=0,"",CP56/CO56))&lt;0,0,IF(CO56&lt;0,1-(CP56-CO56)/CO56,IF(CO56=0,"",CP56/CO56)))</f>
        <v/>
      </c>
      <c r="CR56" s="15">
        <v>0</v>
      </c>
      <c r="CS56" s="15">
        <v>0</v>
      </c>
      <c r="CT56" s="15">
        <v>0</v>
      </c>
      <c r="CU56" s="17" t="str">
        <f>IF(IF(CS56&lt;0,1-(CT56-CS56)/CS56,IF(CS56=0,"",CT56/CS56))&lt;0,0,IF(CS56&lt;0,1-(CT56-CS56)/CS56,IF(CS56=0,"",CT56/CS56)))</f>
        <v/>
      </c>
      <c r="CV56" s="13">
        <v>0</v>
      </c>
      <c r="CW56" s="13">
        <v>0</v>
      </c>
      <c r="CX56" s="13">
        <v>0</v>
      </c>
      <c r="CY56" s="14" t="str">
        <f>IF(IF(CW56&lt;0,1-(CX56-CW56)/CW56,IF(CW56=0,"",CX56/CW56))&lt;0,0,IF(CW56&lt;0,1-(CX56-CW56)/CW56,IF(CW56=0,"",CX56/CW56)))</f>
        <v/>
      </c>
      <c r="CZ56" s="15">
        <v>0</v>
      </c>
      <c r="DA56" s="15">
        <v>0</v>
      </c>
      <c r="DB56" s="15">
        <v>0</v>
      </c>
      <c r="DC56" s="17" t="str">
        <f>IF(IF(DA56&lt;0,1-(DB56-DA56)/DA56,IF(DA56=0,"",DB56/DA56))&lt;0,0,IF(DA56&lt;0,1-(DB56-DA56)/DA56,IF(DA56=0,"",DB56/DA56)))</f>
        <v/>
      </c>
      <c r="DD56" s="13">
        <v>0</v>
      </c>
      <c r="DE56" s="13">
        <v>0</v>
      </c>
      <c r="DF56" s="13">
        <v>0</v>
      </c>
      <c r="DG56" s="14" t="str">
        <f>IF(IF(DE56&lt;0,1-(DF56-DE56)/DE56,IF(DE56=0,"",DF56/DE56))&lt;0,0,IF(DE56&lt;0,1-(DF56-DE56)/DE56,IF(DE56=0,"",DF56/DE56)))</f>
        <v/>
      </c>
      <c r="DH56" s="15">
        <v>0</v>
      </c>
      <c r="DI56" s="15">
        <v>0</v>
      </c>
      <c r="DJ56" s="15">
        <v>0</v>
      </c>
      <c r="DK56" s="17" t="str">
        <f>IF(IF(DI56&lt;0,1-(DJ56-DI56)/DI56,IF(DI56=0,"",DJ56/DI56))&lt;0,0,IF(DI56&lt;0,1-(DJ56-DI56)/DI56,IF(DI56=0,"",DJ56/DI56)))</f>
        <v/>
      </c>
      <c r="DL56" s="13">
        <v>0</v>
      </c>
      <c r="DM56" s="13">
        <v>0</v>
      </c>
      <c r="DN56" s="13">
        <v>0</v>
      </c>
      <c r="DO56" s="17" t="str">
        <f>IF(IF(DM56&lt;0,1-(DN56-DM56)/DM56,IF(DM56=0,"",DN56/DM56))&lt;0,0,IF(DM56&lt;0,1-(DN56-DM56)/DM56,IF(DM56=0,"",DN56/DM56)))</f>
        <v/>
      </c>
      <c r="DP56" s="18"/>
      <c r="DQ56" s="19"/>
      <c r="DR56" s="18"/>
      <c r="DS56" s="19" t="str">
        <f>AX56</f>
        <v/>
      </c>
      <c r="DT56" s="64"/>
      <c r="DU56" s="64"/>
      <c r="DV56" s="64"/>
      <c r="DW56" s="64"/>
      <c r="DX56" s="64"/>
      <c r="DY56" s="65"/>
      <c r="DZ56" s="64"/>
      <c r="EA56" s="64"/>
    </row>
    <row r="57" spans="1:131" x14ac:dyDescent="0.35">
      <c r="A57" s="4">
        <v>2022</v>
      </c>
      <c r="B57" s="20" t="s">
        <v>132</v>
      </c>
      <c r="C57" s="20" t="s">
        <v>159</v>
      </c>
      <c r="D57" s="20"/>
      <c r="E57" s="20" t="s">
        <v>130</v>
      </c>
      <c r="F57" s="20" t="s">
        <v>126</v>
      </c>
      <c r="G57" s="20"/>
      <c r="H57" s="20">
        <v>10208701</v>
      </c>
      <c r="I57" s="64" t="s">
        <v>763</v>
      </c>
      <c r="J57" s="64"/>
      <c r="K57" s="64" t="s">
        <v>484</v>
      </c>
      <c r="L57" s="20" t="s">
        <v>430</v>
      </c>
      <c r="M57" s="20" t="s">
        <v>429</v>
      </c>
      <c r="N57" s="64" t="s">
        <v>428</v>
      </c>
      <c r="O57" s="20" t="s">
        <v>427</v>
      </c>
      <c r="P57" s="20" t="s">
        <v>426</v>
      </c>
      <c r="Q57" s="20" t="s">
        <v>425</v>
      </c>
      <c r="R57" s="20" t="s">
        <v>146</v>
      </c>
      <c r="S57" s="20" t="s">
        <v>484</v>
      </c>
      <c r="T57" s="20" t="s">
        <v>150</v>
      </c>
      <c r="U57" s="65">
        <v>44266</v>
      </c>
      <c r="V57" s="64"/>
      <c r="W57" s="72">
        <v>301813.15590000007</v>
      </c>
      <c r="X57" s="72">
        <v>0</v>
      </c>
      <c r="Y57" s="64" t="s">
        <v>443</v>
      </c>
      <c r="Z57" s="20" t="s">
        <v>141</v>
      </c>
      <c r="AA57" s="64"/>
      <c r="AB57" s="64"/>
      <c r="AC57" s="64"/>
      <c r="AD57" s="63"/>
      <c r="AE57" s="20">
        <v>2021</v>
      </c>
      <c r="AF57" s="20"/>
      <c r="AG57" s="64" t="s">
        <v>762</v>
      </c>
      <c r="AH57" s="71"/>
      <c r="AI57" s="20" t="s">
        <v>141</v>
      </c>
      <c r="AJ57" s="64" t="s">
        <v>441</v>
      </c>
      <c r="AK57" s="63"/>
      <c r="AL57" s="5">
        <v>0</v>
      </c>
      <c r="AM57" s="70" t="s">
        <v>144</v>
      </c>
      <c r="AN57" s="6">
        <f>IF(AM57="YES",0,AL57*BA57)</f>
        <v>0</v>
      </c>
      <c r="AO57" s="6">
        <f>IF(AM57="YES",0,BA57)</f>
        <v>0</v>
      </c>
      <c r="AP57" s="7">
        <v>0</v>
      </c>
      <c r="AQ57" s="69" t="s">
        <v>144</v>
      </c>
      <c r="AR57" s="8">
        <f>IF(AQ57="YES",0,AP57*BA57)</f>
        <v>0</v>
      </c>
      <c r="AS57" s="8">
        <f>IF(AQ57="YES",0,BA57)</f>
        <v>0</v>
      </c>
      <c r="AT57" s="9">
        <v>0</v>
      </c>
      <c r="AU57" s="9">
        <v>0</v>
      </c>
      <c r="AV57" s="9">
        <v>0</v>
      </c>
      <c r="AW57" s="10" t="str">
        <f>IF(IF(AU57&lt;0,1-(AV57-AU57)/AU57,IF(AU57=0,"",AV57/AU57))&lt;0,0,IF(AU57&lt;0,1-(AV57-AU57)/AU57,IF(AU57=0,"",AV57/AU57)))</f>
        <v/>
      </c>
      <c r="AX57" s="10" t="str">
        <f>IF(AW57&lt;90%,"YES","")</f>
        <v/>
      </c>
      <c r="AY57" s="68">
        <f>+AV57-AT57</f>
        <v>0</v>
      </c>
      <c r="AZ57" s="10"/>
      <c r="BA57" s="11">
        <v>0</v>
      </c>
      <c r="BB57" s="11">
        <f>W57/1000</f>
        <v>301.81315590000008</v>
      </c>
      <c r="BC57" s="12" t="str">
        <f>IF(AND(BA57=0,BB57=0),"no capex",IF(AND(BA57=0,BB57&lt;&gt;0),"check!",IF(BB57/BA57&lt;0.8,BB57/BA57,IF(BB57/BA57&lt;=1.05,1,IF(BB57/BA57&gt;1.05,MAX(1-(BB57/BA57-1)*2,0),"check!")))))</f>
        <v>check!</v>
      </c>
      <c r="BD57" s="11">
        <v>0</v>
      </c>
      <c r="BE57" s="11">
        <v>0</v>
      </c>
      <c r="BF57" s="12" t="str">
        <f>IF(AND(BD57=0,BE57=0),"no capex",IF(AND(BD57=0,BE57&lt;&gt;0),"check!",IF(BE57/BD57&lt;0.8,BE57/BD57,IF(BE57/BD57&lt;=1.05,1,IF(BE57/BD57&gt;1.05,MAX(1-(BE57/BD57-1)*2,0),"check!")))))</f>
        <v>no capex</v>
      </c>
      <c r="BG57" s="67"/>
      <c r="BH57" s="13">
        <v>0</v>
      </c>
      <c r="BI57" s="13">
        <v>0</v>
      </c>
      <c r="BJ57" s="13">
        <v>0</v>
      </c>
      <c r="BK57" s="14" t="str">
        <f>IF(BI57=0,"",BJ57/BI57)</f>
        <v/>
      </c>
      <c r="BL57" s="15">
        <v>0</v>
      </c>
      <c r="BM57" s="15">
        <v>0</v>
      </c>
      <c r="BN57" s="15">
        <v>0</v>
      </c>
      <c r="BO57" s="16" t="str">
        <f>IF(BM57=0,"",BN57/BM57)</f>
        <v/>
      </c>
      <c r="BP57" s="13">
        <v>0</v>
      </c>
      <c r="BQ57" s="13">
        <v>0</v>
      </c>
      <c r="BR57" s="13">
        <v>0</v>
      </c>
      <c r="BS57" s="14" t="str">
        <f>IF(IF(BQ57&lt;0,1-(BR57-BQ57)/BQ57,IF(BQ57=0,"",BR57/BQ57))&lt;0,0,IF(BQ57&lt;0,1-(BR57-BQ57)/BQ57,IF(BQ57=0,"",BR57/BQ57)))</f>
        <v/>
      </c>
      <c r="BT57" s="15">
        <v>0</v>
      </c>
      <c r="BU57" s="15">
        <v>0</v>
      </c>
      <c r="BV57" s="15">
        <v>0</v>
      </c>
      <c r="BW57" s="16" t="str">
        <f>IF(IF(BU57&lt;0,1-(BV57-BU57)/BU57,IF(BU57=0,"",BV57/BU57))&lt;0,0,IF(BU57&lt;0,1-(BV57-BU57)/BU57,IF(BU57=0,"",BV57/BU57)))</f>
        <v/>
      </c>
      <c r="BX57" s="13">
        <v>0</v>
      </c>
      <c r="BY57" s="13">
        <v>0</v>
      </c>
      <c r="BZ57" s="13">
        <v>0</v>
      </c>
      <c r="CA57" s="14" t="str">
        <f>IF(IF(BY57&lt;0,1-(BZ57-BY57)/BY57,IF(BY57=0,"",BZ57/BY57))&lt;0,0,IF(BY57&lt;0,1-(BZ57-BY57)/BY57,IF(BY57=0,"",BZ57/BY57)))</f>
        <v/>
      </c>
      <c r="CB57" s="15">
        <v>0</v>
      </c>
      <c r="CC57" s="15">
        <v>0</v>
      </c>
      <c r="CD57" s="15">
        <v>0</v>
      </c>
      <c r="CE57" s="16" t="str">
        <f>IF(IF(CC57&lt;0,1-(CD57-CC57)/CC57,IF(CC57=0,"",CD57/CC57))&lt;0,0,IF(CC57&lt;0,1-(CD57-CC57)/CC57,IF(CC57=0,"",CD57/CC57)))</f>
        <v/>
      </c>
      <c r="CF57" s="13">
        <v>0</v>
      </c>
      <c r="CG57" s="13">
        <v>0</v>
      </c>
      <c r="CH57" s="13">
        <v>0</v>
      </c>
      <c r="CI57" s="14" t="str">
        <f>IF(IF(CG57&lt;0,1-(CH57-CG57)/CG57,IF(CG57=0,"",CH57/CG57))&lt;0,0,IF(CG57&lt;0,1-(CH57-CG57)/CG57,IF(CG57=0,"",CH57/CG57)))</f>
        <v/>
      </c>
      <c r="CJ57" s="15">
        <v>0</v>
      </c>
      <c r="CK57" s="15">
        <v>0</v>
      </c>
      <c r="CL57" s="15">
        <v>0</v>
      </c>
      <c r="CM57" s="17" t="str">
        <f>IF(IF(CK57&lt;0,1-(CL57-CK57)/CK57,IF(CK57=0,"",CL57/CK57))&lt;0,0,IF(CK57&lt;0,1-(CL57-CK57)/CK57,IF(CK57=0,"",CL57/CK57)))</f>
        <v/>
      </c>
      <c r="CN57" s="13">
        <v>0</v>
      </c>
      <c r="CO57" s="13">
        <v>0</v>
      </c>
      <c r="CP57" s="13">
        <v>0</v>
      </c>
      <c r="CQ57" s="17" t="str">
        <f>IF(IF(CO57&lt;0,1-(CP57-CO57)/CO57,IF(CO57=0,"",CP57/CO57))&lt;0,0,IF(CO57&lt;0,1-(CP57-CO57)/CO57,IF(CO57=0,"",CP57/CO57)))</f>
        <v/>
      </c>
      <c r="CR57" s="15">
        <v>0</v>
      </c>
      <c r="CS57" s="15">
        <v>0</v>
      </c>
      <c r="CT57" s="15">
        <v>0</v>
      </c>
      <c r="CU57" s="17" t="str">
        <f>IF(IF(CS57&lt;0,1-(CT57-CS57)/CS57,IF(CS57=0,"",CT57/CS57))&lt;0,0,IF(CS57&lt;0,1-(CT57-CS57)/CS57,IF(CS57=0,"",CT57/CS57)))</f>
        <v/>
      </c>
      <c r="CV57" s="13">
        <v>0</v>
      </c>
      <c r="CW57" s="13">
        <v>0</v>
      </c>
      <c r="CX57" s="13">
        <v>0</v>
      </c>
      <c r="CY57" s="14" t="str">
        <f>IF(IF(CW57&lt;0,1-(CX57-CW57)/CW57,IF(CW57=0,"",CX57/CW57))&lt;0,0,IF(CW57&lt;0,1-(CX57-CW57)/CW57,IF(CW57=0,"",CX57/CW57)))</f>
        <v/>
      </c>
      <c r="CZ57" s="15">
        <v>0</v>
      </c>
      <c r="DA57" s="15">
        <v>0</v>
      </c>
      <c r="DB57" s="15">
        <v>0</v>
      </c>
      <c r="DC57" s="17" t="str">
        <f>IF(IF(DA57&lt;0,1-(DB57-DA57)/DA57,IF(DA57=0,"",DB57/DA57))&lt;0,0,IF(DA57&lt;0,1-(DB57-DA57)/DA57,IF(DA57=0,"",DB57/DA57)))</f>
        <v/>
      </c>
      <c r="DD57" s="13">
        <v>0</v>
      </c>
      <c r="DE57" s="13">
        <v>0</v>
      </c>
      <c r="DF57" s="13">
        <v>0</v>
      </c>
      <c r="DG57" s="14" t="str">
        <f>IF(IF(DE57&lt;0,1-(DF57-DE57)/DE57,IF(DE57=0,"",DF57/DE57))&lt;0,0,IF(DE57&lt;0,1-(DF57-DE57)/DE57,IF(DE57=0,"",DF57/DE57)))</f>
        <v/>
      </c>
      <c r="DH57" s="15">
        <v>0</v>
      </c>
      <c r="DI57" s="15">
        <v>0</v>
      </c>
      <c r="DJ57" s="15">
        <v>0</v>
      </c>
      <c r="DK57" s="17" t="str">
        <f>IF(IF(DI57&lt;0,1-(DJ57-DI57)/DI57,IF(DI57=0,"",DJ57/DI57))&lt;0,0,IF(DI57&lt;0,1-(DJ57-DI57)/DI57,IF(DI57=0,"",DJ57/DI57)))</f>
        <v/>
      </c>
      <c r="DL57" s="13">
        <v>0</v>
      </c>
      <c r="DM57" s="13">
        <v>0</v>
      </c>
      <c r="DN57" s="13">
        <v>0</v>
      </c>
      <c r="DO57" s="17" t="str">
        <f>IF(IF(DM57&lt;0,1-(DN57-DM57)/DM57,IF(DM57=0,"",DN57/DM57))&lt;0,0,IF(DM57&lt;0,1-(DN57-DM57)/DM57,IF(DM57=0,"",DN57/DM57)))</f>
        <v/>
      </c>
      <c r="DP57" s="18"/>
      <c r="DQ57" s="19" t="e">
        <f>IF(AND(BB57/BA57&gt;1.05, ((BB57-BA57)/VLOOKUP(E57,#REF!,2,0))&gt;10),"YES","")</f>
        <v>#DIV/0!</v>
      </c>
      <c r="DR57" s="18"/>
      <c r="DS57" s="19" t="str">
        <f>AX57</f>
        <v/>
      </c>
      <c r="DT57" s="64"/>
      <c r="DU57" s="64"/>
      <c r="DV57" s="64"/>
      <c r="DW57" s="64"/>
      <c r="DX57" s="64"/>
      <c r="DY57" s="65"/>
      <c r="DZ57" s="64"/>
      <c r="EA57" s="64"/>
    </row>
    <row r="58" spans="1:131" x14ac:dyDescent="0.35">
      <c r="A58" s="4">
        <v>2022</v>
      </c>
      <c r="B58" s="20" t="s">
        <v>132</v>
      </c>
      <c r="C58" s="20" t="s">
        <v>159</v>
      </c>
      <c r="D58" s="20"/>
      <c r="E58" s="20" t="s">
        <v>130</v>
      </c>
      <c r="F58" s="20" t="s">
        <v>126</v>
      </c>
      <c r="G58" s="20"/>
      <c r="H58" s="20">
        <v>10208702</v>
      </c>
      <c r="I58" s="64" t="s">
        <v>760</v>
      </c>
      <c r="J58" s="64"/>
      <c r="K58" s="64" t="s">
        <v>508</v>
      </c>
      <c r="L58" s="20" t="s">
        <v>430</v>
      </c>
      <c r="M58" s="20" t="s">
        <v>429</v>
      </c>
      <c r="N58" s="64" t="s">
        <v>507</v>
      </c>
      <c r="O58" s="20" t="s">
        <v>427</v>
      </c>
      <c r="P58" s="20" t="s">
        <v>426</v>
      </c>
      <c r="Q58" s="20" t="s">
        <v>425</v>
      </c>
      <c r="R58" s="20" t="s">
        <v>146</v>
      </c>
      <c r="S58" s="20" t="s">
        <v>506</v>
      </c>
      <c r="T58" s="20" t="s">
        <v>150</v>
      </c>
      <c r="U58" s="65">
        <v>44531</v>
      </c>
      <c r="V58" s="64"/>
      <c r="W58" s="72">
        <v>9861.6550000000007</v>
      </c>
      <c r="X58" s="72">
        <v>0</v>
      </c>
      <c r="Y58" s="64" t="s">
        <v>443</v>
      </c>
      <c r="Z58" s="20" t="s">
        <v>141</v>
      </c>
      <c r="AA58" s="64"/>
      <c r="AB58" s="64"/>
      <c r="AC58" s="64"/>
      <c r="AD58" s="63"/>
      <c r="AE58" s="20">
        <v>2021</v>
      </c>
      <c r="AF58" s="20"/>
      <c r="AG58" s="64" t="s">
        <v>761</v>
      </c>
      <c r="AH58" s="71"/>
      <c r="AI58" s="20" t="s">
        <v>141</v>
      </c>
      <c r="AJ58" s="64" t="s">
        <v>504</v>
      </c>
      <c r="AK58" s="63"/>
      <c r="AL58" s="5">
        <v>0</v>
      </c>
      <c r="AM58" s="70" t="s">
        <v>144</v>
      </c>
      <c r="AN58" s="6">
        <f>IF(AM58="YES",0,AL58*BA58)</f>
        <v>0</v>
      </c>
      <c r="AO58" s="6">
        <f>IF(AM58="YES",0,BA58)</f>
        <v>0</v>
      </c>
      <c r="AP58" s="7">
        <v>0</v>
      </c>
      <c r="AQ58" s="69" t="s">
        <v>144</v>
      </c>
      <c r="AR58" s="8">
        <f>IF(AQ58="YES",0,AP58*BA58)</f>
        <v>0</v>
      </c>
      <c r="AS58" s="8">
        <f>IF(AQ58="YES",0,BA58)</f>
        <v>0</v>
      </c>
      <c r="AT58" s="9">
        <v>0</v>
      </c>
      <c r="AU58" s="9">
        <v>0</v>
      </c>
      <c r="AV58" s="9">
        <v>0</v>
      </c>
      <c r="AW58" s="10" t="str">
        <f>IF(IF(AU58&lt;0,1-(AV58-AU58)/AU58,IF(AU58=0,"",AV58/AU58))&lt;0,0,IF(AU58&lt;0,1-(AV58-AU58)/AU58,IF(AU58=0,"",AV58/AU58)))</f>
        <v/>
      </c>
      <c r="AX58" s="10" t="str">
        <f>IF(AW58&lt;90%,"YES","")</f>
        <v/>
      </c>
      <c r="AY58" s="68">
        <f>+AV58-AT58</f>
        <v>0</v>
      </c>
      <c r="AZ58" s="10"/>
      <c r="BA58" s="11">
        <v>0</v>
      </c>
      <c r="BB58" s="11">
        <f>W58/1000</f>
        <v>9.8616550000000007</v>
      </c>
      <c r="BC58" s="12" t="str">
        <f>IF(AND(BA58=0,BB58=0),"no capex",IF(AND(BA58=0,BB58&lt;&gt;0),"check!",IF(BB58/BA58&lt;0.8,BB58/BA58,IF(BB58/BA58&lt;=1.05,1,IF(BB58/BA58&gt;1.05,MAX(1-(BB58/BA58-1)*2,0),"check!")))))</f>
        <v>check!</v>
      </c>
      <c r="BD58" s="11">
        <v>0</v>
      </c>
      <c r="BE58" s="11">
        <v>0</v>
      </c>
      <c r="BF58" s="12" t="str">
        <f>IF(AND(BD58=0,BE58=0),"no capex",IF(AND(BD58=0,BE58&lt;&gt;0),"check!",IF(BE58/BD58&lt;0.8,BE58/BD58,IF(BE58/BD58&lt;=1.05,1,IF(BE58/BD58&gt;1.05,MAX(1-(BE58/BD58-1)*2,0),"check!")))))</f>
        <v>no capex</v>
      </c>
      <c r="BG58" s="67"/>
      <c r="BH58" s="13">
        <v>0</v>
      </c>
      <c r="BI58" s="13">
        <v>0</v>
      </c>
      <c r="BJ58" s="13">
        <v>0</v>
      </c>
      <c r="BK58" s="14" t="str">
        <f>IF(BI58=0,"",BJ58/BI58)</f>
        <v/>
      </c>
      <c r="BL58" s="15">
        <v>0</v>
      </c>
      <c r="BM58" s="15">
        <v>0</v>
      </c>
      <c r="BN58" s="15">
        <v>0</v>
      </c>
      <c r="BO58" s="16" t="str">
        <f>IF(BM58=0,"",BN58/BM58)</f>
        <v/>
      </c>
      <c r="BP58" s="13">
        <v>0</v>
      </c>
      <c r="BQ58" s="13">
        <v>0</v>
      </c>
      <c r="BR58" s="13">
        <v>0</v>
      </c>
      <c r="BS58" s="14" t="str">
        <f>IF(IF(BQ58&lt;0,1-(BR58-BQ58)/BQ58,IF(BQ58=0,"",BR58/BQ58))&lt;0,0,IF(BQ58&lt;0,1-(BR58-BQ58)/BQ58,IF(BQ58=0,"",BR58/BQ58)))</f>
        <v/>
      </c>
      <c r="BT58" s="15">
        <v>0</v>
      </c>
      <c r="BU58" s="15">
        <v>0</v>
      </c>
      <c r="BV58" s="15">
        <v>0</v>
      </c>
      <c r="BW58" s="16" t="str">
        <f>IF(IF(BU58&lt;0,1-(BV58-BU58)/BU58,IF(BU58=0,"",BV58/BU58))&lt;0,0,IF(BU58&lt;0,1-(BV58-BU58)/BU58,IF(BU58=0,"",BV58/BU58)))</f>
        <v/>
      </c>
      <c r="BX58" s="13">
        <v>0</v>
      </c>
      <c r="BY58" s="13">
        <v>0</v>
      </c>
      <c r="BZ58" s="13">
        <v>0</v>
      </c>
      <c r="CA58" s="14" t="str">
        <f>IF(IF(BY58&lt;0,1-(BZ58-BY58)/BY58,IF(BY58=0,"",BZ58/BY58))&lt;0,0,IF(BY58&lt;0,1-(BZ58-BY58)/BY58,IF(BY58=0,"",BZ58/BY58)))</f>
        <v/>
      </c>
      <c r="CB58" s="15">
        <v>0</v>
      </c>
      <c r="CC58" s="15">
        <v>0</v>
      </c>
      <c r="CD58" s="15">
        <v>0</v>
      </c>
      <c r="CE58" s="16" t="str">
        <f>IF(IF(CC58&lt;0,1-(CD58-CC58)/CC58,IF(CC58=0,"",CD58/CC58))&lt;0,0,IF(CC58&lt;0,1-(CD58-CC58)/CC58,IF(CC58=0,"",CD58/CC58)))</f>
        <v/>
      </c>
      <c r="CF58" s="13">
        <v>0</v>
      </c>
      <c r="CG58" s="13">
        <v>0</v>
      </c>
      <c r="CH58" s="13">
        <v>0</v>
      </c>
      <c r="CI58" s="14" t="str">
        <f>IF(IF(CG58&lt;0,1-(CH58-CG58)/CG58,IF(CG58=0,"",CH58/CG58))&lt;0,0,IF(CG58&lt;0,1-(CH58-CG58)/CG58,IF(CG58=0,"",CH58/CG58)))</f>
        <v/>
      </c>
      <c r="CJ58" s="15">
        <v>0</v>
      </c>
      <c r="CK58" s="15">
        <v>0</v>
      </c>
      <c r="CL58" s="15">
        <v>0</v>
      </c>
      <c r="CM58" s="17" t="str">
        <f>IF(IF(CK58&lt;0,1-(CL58-CK58)/CK58,IF(CK58=0,"",CL58/CK58))&lt;0,0,IF(CK58&lt;0,1-(CL58-CK58)/CK58,IF(CK58=0,"",CL58/CK58)))</f>
        <v/>
      </c>
      <c r="CN58" s="13">
        <v>0</v>
      </c>
      <c r="CO58" s="13">
        <v>0</v>
      </c>
      <c r="CP58" s="13">
        <v>0</v>
      </c>
      <c r="CQ58" s="17" t="str">
        <f>IF(IF(CO58&lt;0,1-(CP58-CO58)/CO58,IF(CO58=0,"",CP58/CO58))&lt;0,0,IF(CO58&lt;0,1-(CP58-CO58)/CO58,IF(CO58=0,"",CP58/CO58)))</f>
        <v/>
      </c>
      <c r="CR58" s="15">
        <v>0</v>
      </c>
      <c r="CS58" s="15">
        <v>0</v>
      </c>
      <c r="CT58" s="15">
        <v>0</v>
      </c>
      <c r="CU58" s="17" t="str">
        <f>IF(IF(CS58&lt;0,1-(CT58-CS58)/CS58,IF(CS58=0,"",CT58/CS58))&lt;0,0,IF(CS58&lt;0,1-(CT58-CS58)/CS58,IF(CS58=0,"",CT58/CS58)))</f>
        <v/>
      </c>
      <c r="CV58" s="13">
        <v>0</v>
      </c>
      <c r="CW58" s="13">
        <v>0</v>
      </c>
      <c r="CX58" s="13">
        <v>0</v>
      </c>
      <c r="CY58" s="14" t="str">
        <f>IF(IF(CW58&lt;0,1-(CX58-CW58)/CW58,IF(CW58=0,"",CX58/CW58))&lt;0,0,IF(CW58&lt;0,1-(CX58-CW58)/CW58,IF(CW58=0,"",CX58/CW58)))</f>
        <v/>
      </c>
      <c r="CZ58" s="15">
        <v>0</v>
      </c>
      <c r="DA58" s="15">
        <v>0</v>
      </c>
      <c r="DB58" s="15">
        <v>0</v>
      </c>
      <c r="DC58" s="17" t="str">
        <f>IF(IF(DA58&lt;0,1-(DB58-DA58)/DA58,IF(DA58=0,"",DB58/DA58))&lt;0,0,IF(DA58&lt;0,1-(DB58-DA58)/DA58,IF(DA58=0,"",DB58/DA58)))</f>
        <v/>
      </c>
      <c r="DD58" s="13">
        <v>0</v>
      </c>
      <c r="DE58" s="13">
        <v>0</v>
      </c>
      <c r="DF58" s="13">
        <v>0</v>
      </c>
      <c r="DG58" s="14" t="str">
        <f>IF(IF(DE58&lt;0,1-(DF58-DE58)/DE58,IF(DE58=0,"",DF58/DE58))&lt;0,0,IF(DE58&lt;0,1-(DF58-DE58)/DE58,IF(DE58=0,"",DF58/DE58)))</f>
        <v/>
      </c>
      <c r="DH58" s="15">
        <v>0</v>
      </c>
      <c r="DI58" s="15">
        <v>0</v>
      </c>
      <c r="DJ58" s="15">
        <v>0</v>
      </c>
      <c r="DK58" s="17" t="str">
        <f>IF(IF(DI58&lt;0,1-(DJ58-DI58)/DI58,IF(DI58=0,"",DJ58/DI58))&lt;0,0,IF(DI58&lt;0,1-(DJ58-DI58)/DI58,IF(DI58=0,"",DJ58/DI58)))</f>
        <v/>
      </c>
      <c r="DL58" s="13">
        <v>0</v>
      </c>
      <c r="DM58" s="13">
        <v>0</v>
      </c>
      <c r="DN58" s="13">
        <v>0</v>
      </c>
      <c r="DO58" s="17" t="str">
        <f>IF(IF(DM58&lt;0,1-(DN58-DM58)/DM58,IF(DM58=0,"",DN58/DM58))&lt;0,0,IF(DM58&lt;0,1-(DN58-DM58)/DM58,IF(DM58=0,"",DN58/DM58)))</f>
        <v/>
      </c>
      <c r="DP58" s="18"/>
      <c r="DQ58" s="19" t="e">
        <f>IF(AND(BB58/BA58&gt;1.05, ((BB58-BA58)/VLOOKUP(E58,#REF!,2,0))&gt;10),"YES","")</f>
        <v>#DIV/0!</v>
      </c>
      <c r="DR58" s="18"/>
      <c r="DS58" s="19" t="str">
        <f>AX58</f>
        <v/>
      </c>
      <c r="DT58" s="64"/>
      <c r="DU58" s="64"/>
      <c r="DV58" s="64"/>
      <c r="DW58" s="64"/>
      <c r="DX58" s="64"/>
      <c r="DY58" s="65"/>
      <c r="DZ58" s="64"/>
      <c r="EA58" s="64"/>
    </row>
    <row r="59" spans="1:131" x14ac:dyDescent="0.35">
      <c r="A59" s="4">
        <v>2022</v>
      </c>
      <c r="B59" s="20" t="s">
        <v>132</v>
      </c>
      <c r="C59" s="20" t="s">
        <v>159</v>
      </c>
      <c r="D59" s="20"/>
      <c r="E59" s="20" t="s">
        <v>130</v>
      </c>
      <c r="F59" s="20" t="s">
        <v>126</v>
      </c>
      <c r="G59" s="20"/>
      <c r="H59" s="20">
        <v>10208702</v>
      </c>
      <c r="I59" s="64" t="s">
        <v>760</v>
      </c>
      <c r="J59" s="64"/>
      <c r="K59" s="64" t="s">
        <v>452</v>
      </c>
      <c r="L59" s="20" t="s">
        <v>430</v>
      </c>
      <c r="M59" s="20" t="s">
        <v>456</v>
      </c>
      <c r="N59" s="64" t="s">
        <v>455</v>
      </c>
      <c r="O59" s="20" t="s">
        <v>427</v>
      </c>
      <c r="P59" s="20" t="s">
        <v>454</v>
      </c>
      <c r="Q59" s="20" t="s">
        <v>453</v>
      </c>
      <c r="R59" s="20" t="s">
        <v>146</v>
      </c>
      <c r="S59" s="20" t="s">
        <v>452</v>
      </c>
      <c r="T59" s="20" t="s">
        <v>150</v>
      </c>
      <c r="U59" s="65">
        <v>44452</v>
      </c>
      <c r="V59" s="64"/>
      <c r="W59" s="72">
        <v>155152.07580000002</v>
      </c>
      <c r="X59" s="72">
        <v>0</v>
      </c>
      <c r="Y59" s="64" t="s">
        <v>443</v>
      </c>
      <c r="Z59" s="20" t="s">
        <v>141</v>
      </c>
      <c r="AA59" s="64"/>
      <c r="AB59" s="64"/>
      <c r="AC59" s="64"/>
      <c r="AD59" s="63"/>
      <c r="AE59" s="20">
        <v>2021</v>
      </c>
      <c r="AF59" s="20"/>
      <c r="AG59" s="64" t="s">
        <v>759</v>
      </c>
      <c r="AH59" s="71"/>
      <c r="AI59" s="20" t="s">
        <v>141</v>
      </c>
      <c r="AJ59" s="64" t="s">
        <v>450</v>
      </c>
      <c r="AK59" s="63"/>
      <c r="AL59" s="5">
        <v>0</v>
      </c>
      <c r="AM59" s="70" t="s">
        <v>144</v>
      </c>
      <c r="AN59" s="6">
        <f>IF(AM59="YES",0,AL59*BA59)</f>
        <v>0</v>
      </c>
      <c r="AO59" s="6">
        <f>IF(AM59="YES",0,BA59)</f>
        <v>0</v>
      </c>
      <c r="AP59" s="7">
        <v>0</v>
      </c>
      <c r="AQ59" s="69" t="s">
        <v>144</v>
      </c>
      <c r="AR59" s="8">
        <f>IF(AQ59="YES",0,AP59*BA59)</f>
        <v>0</v>
      </c>
      <c r="AS59" s="8">
        <f>IF(AQ59="YES",0,BA59)</f>
        <v>0</v>
      </c>
      <c r="AT59" s="9">
        <v>0</v>
      </c>
      <c r="AU59" s="9">
        <v>0</v>
      </c>
      <c r="AV59" s="9">
        <v>0</v>
      </c>
      <c r="AW59" s="10" t="str">
        <f>IF(IF(AU59&lt;0,1-(AV59-AU59)/AU59,IF(AU59=0,"",AV59/AU59))&lt;0,0,IF(AU59&lt;0,1-(AV59-AU59)/AU59,IF(AU59=0,"",AV59/AU59)))</f>
        <v/>
      </c>
      <c r="AX59" s="10" t="str">
        <f>IF(AW59&lt;90%,"YES","")</f>
        <v/>
      </c>
      <c r="AY59" s="68">
        <f>+AV59-AT59</f>
        <v>0</v>
      </c>
      <c r="AZ59" s="10"/>
      <c r="BA59" s="11">
        <v>0</v>
      </c>
      <c r="BB59" s="11">
        <f>W59/1000</f>
        <v>155.15207580000003</v>
      </c>
      <c r="BC59" s="12" t="str">
        <f>IF(AND(BA59=0,BB59=0),"no capex",IF(AND(BA59=0,BB59&lt;&gt;0),"check!",IF(BB59/BA59&lt;0.8,BB59/BA59,IF(BB59/BA59&lt;=1.05,1,IF(BB59/BA59&gt;1.05,MAX(1-(BB59/BA59-1)*2,0),"check!")))))</f>
        <v>check!</v>
      </c>
      <c r="BD59" s="11">
        <v>0</v>
      </c>
      <c r="BE59" s="11">
        <v>0</v>
      </c>
      <c r="BF59" s="12" t="str">
        <f>IF(AND(BD59=0,BE59=0),"no capex",IF(AND(BD59=0,BE59&lt;&gt;0),"check!",IF(BE59/BD59&lt;0.8,BE59/BD59,IF(BE59/BD59&lt;=1.05,1,IF(BE59/BD59&gt;1.05,MAX(1-(BE59/BD59-1)*2,0),"check!")))))</f>
        <v>no capex</v>
      </c>
      <c r="BG59" s="67"/>
      <c r="BH59" s="13">
        <v>0</v>
      </c>
      <c r="BI59" s="13">
        <v>0</v>
      </c>
      <c r="BJ59" s="13">
        <v>0</v>
      </c>
      <c r="BK59" s="14" t="str">
        <f>IF(BI59=0,"",BJ59/BI59)</f>
        <v/>
      </c>
      <c r="BL59" s="15">
        <v>0</v>
      </c>
      <c r="BM59" s="15">
        <v>0</v>
      </c>
      <c r="BN59" s="15">
        <v>0</v>
      </c>
      <c r="BO59" s="16" t="str">
        <f>IF(BM59=0,"",BN59/BM59)</f>
        <v/>
      </c>
      <c r="BP59" s="13">
        <v>0</v>
      </c>
      <c r="BQ59" s="13">
        <v>0</v>
      </c>
      <c r="BR59" s="13">
        <v>0</v>
      </c>
      <c r="BS59" s="14" t="str">
        <f>IF(IF(BQ59&lt;0,1-(BR59-BQ59)/BQ59,IF(BQ59=0,"",BR59/BQ59))&lt;0,0,IF(BQ59&lt;0,1-(BR59-BQ59)/BQ59,IF(BQ59=0,"",BR59/BQ59)))</f>
        <v/>
      </c>
      <c r="BT59" s="15">
        <v>0</v>
      </c>
      <c r="BU59" s="15">
        <v>0</v>
      </c>
      <c r="BV59" s="15">
        <v>0</v>
      </c>
      <c r="BW59" s="16" t="str">
        <f>IF(IF(BU59&lt;0,1-(BV59-BU59)/BU59,IF(BU59=0,"",BV59/BU59))&lt;0,0,IF(BU59&lt;0,1-(BV59-BU59)/BU59,IF(BU59=0,"",BV59/BU59)))</f>
        <v/>
      </c>
      <c r="BX59" s="13">
        <v>0</v>
      </c>
      <c r="BY59" s="13">
        <v>0</v>
      </c>
      <c r="BZ59" s="13">
        <v>0</v>
      </c>
      <c r="CA59" s="14" t="str">
        <f>IF(IF(BY59&lt;0,1-(BZ59-BY59)/BY59,IF(BY59=0,"",BZ59/BY59))&lt;0,0,IF(BY59&lt;0,1-(BZ59-BY59)/BY59,IF(BY59=0,"",BZ59/BY59)))</f>
        <v/>
      </c>
      <c r="CB59" s="15">
        <v>0</v>
      </c>
      <c r="CC59" s="15">
        <v>0</v>
      </c>
      <c r="CD59" s="15">
        <v>0</v>
      </c>
      <c r="CE59" s="16" t="str">
        <f>IF(IF(CC59&lt;0,1-(CD59-CC59)/CC59,IF(CC59=0,"",CD59/CC59))&lt;0,0,IF(CC59&lt;0,1-(CD59-CC59)/CC59,IF(CC59=0,"",CD59/CC59)))</f>
        <v/>
      </c>
      <c r="CF59" s="13">
        <v>0</v>
      </c>
      <c r="CG59" s="13">
        <v>0</v>
      </c>
      <c r="CH59" s="13">
        <v>0</v>
      </c>
      <c r="CI59" s="14" t="str">
        <f>IF(IF(CG59&lt;0,1-(CH59-CG59)/CG59,IF(CG59=0,"",CH59/CG59))&lt;0,0,IF(CG59&lt;0,1-(CH59-CG59)/CG59,IF(CG59=0,"",CH59/CG59)))</f>
        <v/>
      </c>
      <c r="CJ59" s="15">
        <v>0</v>
      </c>
      <c r="CK59" s="15">
        <v>0</v>
      </c>
      <c r="CL59" s="15">
        <v>0</v>
      </c>
      <c r="CM59" s="17" t="str">
        <f>IF(IF(CK59&lt;0,1-(CL59-CK59)/CK59,IF(CK59=0,"",CL59/CK59))&lt;0,0,IF(CK59&lt;0,1-(CL59-CK59)/CK59,IF(CK59=0,"",CL59/CK59)))</f>
        <v/>
      </c>
      <c r="CN59" s="13">
        <v>0</v>
      </c>
      <c r="CO59" s="13">
        <v>0</v>
      </c>
      <c r="CP59" s="13">
        <v>0</v>
      </c>
      <c r="CQ59" s="17" t="str">
        <f>IF(IF(CO59&lt;0,1-(CP59-CO59)/CO59,IF(CO59=0,"",CP59/CO59))&lt;0,0,IF(CO59&lt;0,1-(CP59-CO59)/CO59,IF(CO59=0,"",CP59/CO59)))</f>
        <v/>
      </c>
      <c r="CR59" s="15">
        <v>0</v>
      </c>
      <c r="CS59" s="15">
        <v>0</v>
      </c>
      <c r="CT59" s="15">
        <v>0</v>
      </c>
      <c r="CU59" s="17" t="str">
        <f>IF(IF(CS59&lt;0,1-(CT59-CS59)/CS59,IF(CS59=0,"",CT59/CS59))&lt;0,0,IF(CS59&lt;0,1-(CT59-CS59)/CS59,IF(CS59=0,"",CT59/CS59)))</f>
        <v/>
      </c>
      <c r="CV59" s="13">
        <v>0</v>
      </c>
      <c r="CW59" s="13">
        <v>0</v>
      </c>
      <c r="CX59" s="13">
        <v>0</v>
      </c>
      <c r="CY59" s="14" t="str">
        <f>IF(IF(CW59&lt;0,1-(CX59-CW59)/CW59,IF(CW59=0,"",CX59/CW59))&lt;0,0,IF(CW59&lt;0,1-(CX59-CW59)/CW59,IF(CW59=0,"",CX59/CW59)))</f>
        <v/>
      </c>
      <c r="CZ59" s="15">
        <v>0</v>
      </c>
      <c r="DA59" s="15">
        <v>0</v>
      </c>
      <c r="DB59" s="15">
        <v>0</v>
      </c>
      <c r="DC59" s="17" t="str">
        <f>IF(IF(DA59&lt;0,1-(DB59-DA59)/DA59,IF(DA59=0,"",DB59/DA59))&lt;0,0,IF(DA59&lt;0,1-(DB59-DA59)/DA59,IF(DA59=0,"",DB59/DA59)))</f>
        <v/>
      </c>
      <c r="DD59" s="13">
        <v>0</v>
      </c>
      <c r="DE59" s="13">
        <v>0</v>
      </c>
      <c r="DF59" s="13">
        <v>0</v>
      </c>
      <c r="DG59" s="14" t="str">
        <f>IF(IF(DE59&lt;0,1-(DF59-DE59)/DE59,IF(DE59=0,"",DF59/DE59))&lt;0,0,IF(DE59&lt;0,1-(DF59-DE59)/DE59,IF(DE59=0,"",DF59/DE59)))</f>
        <v/>
      </c>
      <c r="DH59" s="15">
        <v>0</v>
      </c>
      <c r="DI59" s="15">
        <v>0</v>
      </c>
      <c r="DJ59" s="15">
        <v>0</v>
      </c>
      <c r="DK59" s="17" t="str">
        <f>IF(IF(DI59&lt;0,1-(DJ59-DI59)/DI59,IF(DI59=0,"",DJ59/DI59))&lt;0,0,IF(DI59&lt;0,1-(DJ59-DI59)/DI59,IF(DI59=0,"",DJ59/DI59)))</f>
        <v/>
      </c>
      <c r="DL59" s="13">
        <v>0</v>
      </c>
      <c r="DM59" s="13">
        <v>0</v>
      </c>
      <c r="DN59" s="13">
        <v>0</v>
      </c>
      <c r="DO59" s="17" t="str">
        <f>IF(IF(DM59&lt;0,1-(DN59-DM59)/DM59,IF(DM59=0,"",DN59/DM59))&lt;0,0,IF(DM59&lt;0,1-(DN59-DM59)/DM59,IF(DM59=0,"",DN59/DM59)))</f>
        <v/>
      </c>
      <c r="DP59" s="18"/>
      <c r="DQ59" s="19" t="e">
        <f>IF(AND(BB59/BA59&gt;1.05, ((BB59-BA59)/VLOOKUP(E59,#REF!,2,0))&gt;10),"YES","")</f>
        <v>#DIV/0!</v>
      </c>
      <c r="DR59" s="18"/>
      <c r="DS59" s="19" t="str">
        <f>AX59</f>
        <v/>
      </c>
      <c r="DT59" s="64" t="s">
        <v>141</v>
      </c>
      <c r="DU59" s="64" t="s">
        <v>143</v>
      </c>
      <c r="DV59" s="64" t="s">
        <v>532</v>
      </c>
      <c r="DW59" s="64" t="s">
        <v>141</v>
      </c>
      <c r="DX59" s="64"/>
      <c r="DY59" s="65"/>
      <c r="DZ59" s="64"/>
      <c r="EA59" s="64"/>
    </row>
    <row r="60" spans="1:131" x14ac:dyDescent="0.35">
      <c r="A60" s="4">
        <v>2022</v>
      </c>
      <c r="B60" s="20" t="s">
        <v>132</v>
      </c>
      <c r="C60" s="20" t="s">
        <v>159</v>
      </c>
      <c r="D60" s="20"/>
      <c r="E60" s="20" t="s">
        <v>130</v>
      </c>
      <c r="F60" s="20" t="s">
        <v>126</v>
      </c>
      <c r="G60" s="20"/>
      <c r="H60" s="20">
        <v>10208707</v>
      </c>
      <c r="I60" s="64" t="s">
        <v>758</v>
      </c>
      <c r="J60" s="64"/>
      <c r="K60" s="64" t="s">
        <v>567</v>
      </c>
      <c r="L60" s="20" t="s">
        <v>430</v>
      </c>
      <c r="M60" s="20" t="s">
        <v>429</v>
      </c>
      <c r="N60" s="64" t="s">
        <v>428</v>
      </c>
      <c r="O60" s="20" t="s">
        <v>427</v>
      </c>
      <c r="P60" s="20" t="s">
        <v>426</v>
      </c>
      <c r="Q60" s="20" t="s">
        <v>425</v>
      </c>
      <c r="R60" s="20" t="s">
        <v>146</v>
      </c>
      <c r="S60" s="20" t="s">
        <v>567</v>
      </c>
      <c r="T60" s="20" t="s">
        <v>150</v>
      </c>
      <c r="U60" s="65">
        <v>44040</v>
      </c>
      <c r="V60" s="64"/>
      <c r="W60" s="72">
        <v>244290.27689999997</v>
      </c>
      <c r="X60" s="72">
        <v>0</v>
      </c>
      <c r="Y60" s="64" t="s">
        <v>443</v>
      </c>
      <c r="Z60" s="20" t="s">
        <v>141</v>
      </c>
      <c r="AA60" s="64"/>
      <c r="AB60" s="64"/>
      <c r="AC60" s="64"/>
      <c r="AD60" s="63"/>
      <c r="AE60" s="20">
        <v>2020</v>
      </c>
      <c r="AF60" s="20"/>
      <c r="AG60" s="64" t="s">
        <v>757</v>
      </c>
      <c r="AH60" s="71"/>
      <c r="AI60" s="20" t="s">
        <v>141</v>
      </c>
      <c r="AJ60" s="64" t="s">
        <v>504</v>
      </c>
      <c r="AK60" s="63"/>
      <c r="AL60" s="5">
        <v>0</v>
      </c>
      <c r="AM60" s="70" t="s">
        <v>144</v>
      </c>
      <c r="AN60" s="6">
        <f>IF(AM60="YES",0,AL60*BA60)</f>
        <v>0</v>
      </c>
      <c r="AO60" s="6">
        <f>IF(AM60="YES",0,BA60)</f>
        <v>0</v>
      </c>
      <c r="AP60" s="7">
        <v>0</v>
      </c>
      <c r="AQ60" s="69" t="s">
        <v>144</v>
      </c>
      <c r="AR60" s="8">
        <f>IF(AQ60="YES",0,AP60*BA60)</f>
        <v>0</v>
      </c>
      <c r="AS60" s="8">
        <f>IF(AQ60="YES",0,BA60)</f>
        <v>0</v>
      </c>
      <c r="AT60" s="9">
        <v>0</v>
      </c>
      <c r="AU60" s="9">
        <v>0</v>
      </c>
      <c r="AV60" s="9">
        <v>0</v>
      </c>
      <c r="AW60" s="10" t="str">
        <f>IF(IF(AU60&lt;0,1-(AV60-AU60)/AU60,IF(AU60=0,"",AV60/AU60))&lt;0,0,IF(AU60&lt;0,1-(AV60-AU60)/AU60,IF(AU60=0,"",AV60/AU60)))</f>
        <v/>
      </c>
      <c r="AX60" s="10" t="str">
        <f>IF(AW60&lt;90%,"YES","")</f>
        <v/>
      </c>
      <c r="AY60" s="68">
        <f>+AV60-AT60</f>
        <v>0</v>
      </c>
      <c r="AZ60" s="10"/>
      <c r="BA60" s="11">
        <v>0</v>
      </c>
      <c r="BB60" s="11">
        <f>W60/1000</f>
        <v>244.29027689999998</v>
      </c>
      <c r="BC60" s="12" t="str">
        <f>IF(AND(BA60=0,BB60=0),"no capex",IF(AND(BA60=0,BB60&lt;&gt;0),"check!",IF(BB60/BA60&lt;0.8,BB60/BA60,IF(BB60/BA60&lt;=1.05,1,IF(BB60/BA60&gt;1.05,MAX(1-(BB60/BA60-1)*2,0),"check!")))))</f>
        <v>check!</v>
      </c>
      <c r="BD60" s="11">
        <v>0</v>
      </c>
      <c r="BE60" s="11">
        <v>0</v>
      </c>
      <c r="BF60" s="12" t="str">
        <f>IF(AND(BD60=0,BE60=0),"no capex",IF(AND(BD60=0,BE60&lt;&gt;0),"check!",IF(BE60/BD60&lt;0.8,BE60/BD60,IF(BE60/BD60&lt;=1.05,1,IF(BE60/BD60&gt;1.05,MAX(1-(BE60/BD60-1)*2,0),"check!")))))</f>
        <v>no capex</v>
      </c>
      <c r="BG60" s="67"/>
      <c r="BH60" s="13">
        <v>0</v>
      </c>
      <c r="BI60" s="13">
        <v>0</v>
      </c>
      <c r="BJ60" s="13">
        <v>0</v>
      </c>
      <c r="BK60" s="14" t="str">
        <f>IF(BI60=0,"",BJ60/BI60)</f>
        <v/>
      </c>
      <c r="BL60" s="15">
        <v>0</v>
      </c>
      <c r="BM60" s="15">
        <v>0</v>
      </c>
      <c r="BN60" s="15">
        <v>0</v>
      </c>
      <c r="BO60" s="16" t="str">
        <f>IF(BM60=0,"",BN60/BM60)</f>
        <v/>
      </c>
      <c r="BP60" s="13">
        <v>0</v>
      </c>
      <c r="BQ60" s="13">
        <v>0</v>
      </c>
      <c r="BR60" s="13">
        <v>0</v>
      </c>
      <c r="BS60" s="14" t="str">
        <f>IF(IF(BQ60&lt;0,1-(BR60-BQ60)/BQ60,IF(BQ60=0,"",BR60/BQ60))&lt;0,0,IF(BQ60&lt;0,1-(BR60-BQ60)/BQ60,IF(BQ60=0,"",BR60/BQ60)))</f>
        <v/>
      </c>
      <c r="BT60" s="15">
        <v>0</v>
      </c>
      <c r="BU60" s="15">
        <v>0</v>
      </c>
      <c r="BV60" s="15">
        <v>0</v>
      </c>
      <c r="BW60" s="16" t="str">
        <f>IF(IF(BU60&lt;0,1-(BV60-BU60)/BU60,IF(BU60=0,"",BV60/BU60))&lt;0,0,IF(BU60&lt;0,1-(BV60-BU60)/BU60,IF(BU60=0,"",BV60/BU60)))</f>
        <v/>
      </c>
      <c r="BX60" s="13">
        <v>0</v>
      </c>
      <c r="BY60" s="13">
        <v>0</v>
      </c>
      <c r="BZ60" s="13">
        <v>0</v>
      </c>
      <c r="CA60" s="14" t="str">
        <f>IF(IF(BY60&lt;0,1-(BZ60-BY60)/BY60,IF(BY60=0,"",BZ60/BY60))&lt;0,0,IF(BY60&lt;0,1-(BZ60-BY60)/BY60,IF(BY60=0,"",BZ60/BY60)))</f>
        <v/>
      </c>
      <c r="CB60" s="15">
        <v>0</v>
      </c>
      <c r="CC60" s="15">
        <v>0</v>
      </c>
      <c r="CD60" s="15">
        <v>0</v>
      </c>
      <c r="CE60" s="16" t="str">
        <f>IF(IF(CC60&lt;0,1-(CD60-CC60)/CC60,IF(CC60=0,"",CD60/CC60))&lt;0,0,IF(CC60&lt;0,1-(CD60-CC60)/CC60,IF(CC60=0,"",CD60/CC60)))</f>
        <v/>
      </c>
      <c r="CF60" s="13">
        <v>0</v>
      </c>
      <c r="CG60" s="13">
        <v>0</v>
      </c>
      <c r="CH60" s="13">
        <v>0</v>
      </c>
      <c r="CI60" s="14" t="str">
        <f>IF(IF(CG60&lt;0,1-(CH60-CG60)/CG60,IF(CG60=0,"",CH60/CG60))&lt;0,0,IF(CG60&lt;0,1-(CH60-CG60)/CG60,IF(CG60=0,"",CH60/CG60)))</f>
        <v/>
      </c>
      <c r="CJ60" s="15">
        <v>0</v>
      </c>
      <c r="CK60" s="15">
        <v>0</v>
      </c>
      <c r="CL60" s="15">
        <v>0</v>
      </c>
      <c r="CM60" s="17" t="str">
        <f>IF(IF(CK60&lt;0,1-(CL60-CK60)/CK60,IF(CK60=0,"",CL60/CK60))&lt;0,0,IF(CK60&lt;0,1-(CL60-CK60)/CK60,IF(CK60=0,"",CL60/CK60)))</f>
        <v/>
      </c>
      <c r="CN60" s="13">
        <v>0</v>
      </c>
      <c r="CO60" s="13">
        <v>0</v>
      </c>
      <c r="CP60" s="13">
        <v>0</v>
      </c>
      <c r="CQ60" s="17" t="str">
        <f>IF(IF(CO60&lt;0,1-(CP60-CO60)/CO60,IF(CO60=0,"",CP60/CO60))&lt;0,0,IF(CO60&lt;0,1-(CP60-CO60)/CO60,IF(CO60=0,"",CP60/CO60)))</f>
        <v/>
      </c>
      <c r="CR60" s="15">
        <v>0</v>
      </c>
      <c r="CS60" s="15">
        <v>0</v>
      </c>
      <c r="CT60" s="15">
        <v>0</v>
      </c>
      <c r="CU60" s="17" t="str">
        <f>IF(IF(CS60&lt;0,1-(CT60-CS60)/CS60,IF(CS60=0,"",CT60/CS60))&lt;0,0,IF(CS60&lt;0,1-(CT60-CS60)/CS60,IF(CS60=0,"",CT60/CS60)))</f>
        <v/>
      </c>
      <c r="CV60" s="13">
        <v>0</v>
      </c>
      <c r="CW60" s="13">
        <v>0</v>
      </c>
      <c r="CX60" s="13">
        <v>0</v>
      </c>
      <c r="CY60" s="14" t="str">
        <f>IF(IF(CW60&lt;0,1-(CX60-CW60)/CW60,IF(CW60=0,"",CX60/CW60))&lt;0,0,IF(CW60&lt;0,1-(CX60-CW60)/CW60,IF(CW60=0,"",CX60/CW60)))</f>
        <v/>
      </c>
      <c r="CZ60" s="15">
        <v>0</v>
      </c>
      <c r="DA60" s="15">
        <v>0</v>
      </c>
      <c r="DB60" s="15">
        <v>0</v>
      </c>
      <c r="DC60" s="17" t="str">
        <f>IF(IF(DA60&lt;0,1-(DB60-DA60)/DA60,IF(DA60=0,"",DB60/DA60))&lt;0,0,IF(DA60&lt;0,1-(DB60-DA60)/DA60,IF(DA60=0,"",DB60/DA60)))</f>
        <v/>
      </c>
      <c r="DD60" s="13">
        <v>0</v>
      </c>
      <c r="DE60" s="13">
        <v>0</v>
      </c>
      <c r="DF60" s="13">
        <v>0</v>
      </c>
      <c r="DG60" s="14" t="str">
        <f>IF(IF(DE60&lt;0,1-(DF60-DE60)/DE60,IF(DE60=0,"",DF60/DE60))&lt;0,0,IF(DE60&lt;0,1-(DF60-DE60)/DE60,IF(DE60=0,"",DF60/DE60)))</f>
        <v/>
      </c>
      <c r="DH60" s="15">
        <v>0</v>
      </c>
      <c r="DI60" s="15">
        <v>0</v>
      </c>
      <c r="DJ60" s="15">
        <v>0</v>
      </c>
      <c r="DK60" s="17" t="str">
        <f>IF(IF(DI60&lt;0,1-(DJ60-DI60)/DI60,IF(DI60=0,"",DJ60/DI60))&lt;0,0,IF(DI60&lt;0,1-(DJ60-DI60)/DI60,IF(DI60=0,"",DJ60/DI60)))</f>
        <v/>
      </c>
      <c r="DL60" s="13">
        <v>0</v>
      </c>
      <c r="DM60" s="13">
        <v>0</v>
      </c>
      <c r="DN60" s="13">
        <v>0</v>
      </c>
      <c r="DO60" s="17" t="str">
        <f>IF(IF(DM60&lt;0,1-(DN60-DM60)/DM60,IF(DM60=0,"",DN60/DM60))&lt;0,0,IF(DM60&lt;0,1-(DN60-DM60)/DM60,IF(DM60=0,"",DN60/DM60)))</f>
        <v/>
      </c>
      <c r="DP60" s="18"/>
      <c r="DQ60" s="19" t="e">
        <f>IF(AND(BB60/BA60&gt;1.05, ((BB60-BA60)/VLOOKUP(E60,#REF!,2,0))&gt;10),"YES","")</f>
        <v>#DIV/0!</v>
      </c>
      <c r="DR60" s="18"/>
      <c r="DS60" s="19" t="str">
        <f>AX60</f>
        <v/>
      </c>
      <c r="DT60" s="64"/>
      <c r="DU60" s="64"/>
      <c r="DV60" s="64"/>
      <c r="DW60" s="64"/>
      <c r="DX60" s="64"/>
      <c r="DY60" s="65"/>
      <c r="DZ60" s="64"/>
      <c r="EA60" s="64"/>
    </row>
    <row r="61" spans="1:131" x14ac:dyDescent="0.35">
      <c r="A61" s="4">
        <v>2022</v>
      </c>
      <c r="B61" s="20" t="s">
        <v>132</v>
      </c>
      <c r="C61" s="20" t="s">
        <v>159</v>
      </c>
      <c r="D61" s="20"/>
      <c r="E61" s="20" t="s">
        <v>130</v>
      </c>
      <c r="F61" s="20" t="s">
        <v>126</v>
      </c>
      <c r="G61" s="20"/>
      <c r="H61" s="20">
        <v>10208709</v>
      </c>
      <c r="I61" s="64" t="s">
        <v>756</v>
      </c>
      <c r="J61" s="64"/>
      <c r="K61" s="64" t="s">
        <v>508</v>
      </c>
      <c r="L61" s="20" t="s">
        <v>430</v>
      </c>
      <c r="M61" s="20" t="s">
        <v>429</v>
      </c>
      <c r="N61" s="64" t="s">
        <v>507</v>
      </c>
      <c r="O61" s="20" t="s">
        <v>427</v>
      </c>
      <c r="P61" s="20" t="s">
        <v>426</v>
      </c>
      <c r="Q61" s="20" t="s">
        <v>425</v>
      </c>
      <c r="R61" s="20" t="s">
        <v>146</v>
      </c>
      <c r="S61" s="20" t="s">
        <v>506</v>
      </c>
      <c r="T61" s="20" t="s">
        <v>150</v>
      </c>
      <c r="U61" s="65">
        <v>44546</v>
      </c>
      <c r="V61" s="64"/>
      <c r="W61" s="72">
        <v>20661.7</v>
      </c>
      <c r="X61" s="72">
        <v>0</v>
      </c>
      <c r="Y61" s="64" t="s">
        <v>443</v>
      </c>
      <c r="Z61" s="20" t="s">
        <v>141</v>
      </c>
      <c r="AA61" s="64"/>
      <c r="AB61" s="64"/>
      <c r="AC61" s="64"/>
      <c r="AD61" s="63"/>
      <c r="AE61" s="20">
        <v>2021</v>
      </c>
      <c r="AF61" s="20"/>
      <c r="AG61" s="64" t="s">
        <v>755</v>
      </c>
      <c r="AH61" s="71"/>
      <c r="AI61" s="20" t="s">
        <v>141</v>
      </c>
      <c r="AJ61" s="64" t="s">
        <v>504</v>
      </c>
      <c r="AK61" s="63"/>
      <c r="AL61" s="5">
        <v>0</v>
      </c>
      <c r="AM61" s="70" t="s">
        <v>144</v>
      </c>
      <c r="AN61" s="6">
        <f>IF(AM61="YES",0,AL61*BA61)</f>
        <v>0</v>
      </c>
      <c r="AO61" s="6">
        <f>IF(AM61="YES",0,BA61)</f>
        <v>0</v>
      </c>
      <c r="AP61" s="7">
        <v>0</v>
      </c>
      <c r="AQ61" s="69" t="s">
        <v>144</v>
      </c>
      <c r="AR61" s="8">
        <f>IF(AQ61="YES",0,AP61*BA61)</f>
        <v>0</v>
      </c>
      <c r="AS61" s="8">
        <f>IF(AQ61="YES",0,BA61)</f>
        <v>0</v>
      </c>
      <c r="AT61" s="9">
        <v>0</v>
      </c>
      <c r="AU61" s="9">
        <v>0</v>
      </c>
      <c r="AV61" s="9">
        <v>0</v>
      </c>
      <c r="AW61" s="10" t="str">
        <f>IF(IF(AU61&lt;0,1-(AV61-AU61)/AU61,IF(AU61=0,"",AV61/AU61))&lt;0,0,IF(AU61&lt;0,1-(AV61-AU61)/AU61,IF(AU61=0,"",AV61/AU61)))</f>
        <v/>
      </c>
      <c r="AX61" s="10" t="str">
        <f>IF(AW61&lt;90%,"YES","")</f>
        <v/>
      </c>
      <c r="AY61" s="68">
        <f>+AV61-AT61</f>
        <v>0</v>
      </c>
      <c r="AZ61" s="10"/>
      <c r="BA61" s="11">
        <v>0</v>
      </c>
      <c r="BB61" s="11">
        <f>W61/1000</f>
        <v>20.6617</v>
      </c>
      <c r="BC61" s="12" t="str">
        <f>IF(AND(BA61=0,BB61=0),"no capex",IF(AND(BA61=0,BB61&lt;&gt;0),"check!",IF(BB61/BA61&lt;0.8,BB61/BA61,IF(BB61/BA61&lt;=1.05,1,IF(BB61/BA61&gt;1.05,MAX(1-(BB61/BA61-1)*2,0),"check!")))))</f>
        <v>check!</v>
      </c>
      <c r="BD61" s="11">
        <v>0</v>
      </c>
      <c r="BE61" s="11">
        <v>0</v>
      </c>
      <c r="BF61" s="12" t="str">
        <f>IF(AND(BD61=0,BE61=0),"no capex",IF(AND(BD61=0,BE61&lt;&gt;0),"check!",IF(BE61/BD61&lt;0.8,BE61/BD61,IF(BE61/BD61&lt;=1.05,1,IF(BE61/BD61&gt;1.05,MAX(1-(BE61/BD61-1)*2,0),"check!")))))</f>
        <v>no capex</v>
      </c>
      <c r="BG61" s="67"/>
      <c r="BH61" s="13">
        <v>0</v>
      </c>
      <c r="BI61" s="13">
        <v>0</v>
      </c>
      <c r="BJ61" s="13">
        <v>0</v>
      </c>
      <c r="BK61" s="14" t="str">
        <f>IF(BI61=0,"",BJ61/BI61)</f>
        <v/>
      </c>
      <c r="BL61" s="15">
        <v>0</v>
      </c>
      <c r="BM61" s="15">
        <v>0</v>
      </c>
      <c r="BN61" s="15">
        <v>0</v>
      </c>
      <c r="BO61" s="16" t="str">
        <f>IF(BM61=0,"",BN61/BM61)</f>
        <v/>
      </c>
      <c r="BP61" s="13">
        <v>0</v>
      </c>
      <c r="BQ61" s="13">
        <v>0</v>
      </c>
      <c r="BR61" s="13">
        <v>0</v>
      </c>
      <c r="BS61" s="14" t="str">
        <f>IF(IF(BQ61&lt;0,1-(BR61-BQ61)/BQ61,IF(BQ61=0,"",BR61/BQ61))&lt;0,0,IF(BQ61&lt;0,1-(BR61-BQ61)/BQ61,IF(BQ61=0,"",BR61/BQ61)))</f>
        <v/>
      </c>
      <c r="BT61" s="15">
        <v>0</v>
      </c>
      <c r="BU61" s="15">
        <v>0</v>
      </c>
      <c r="BV61" s="15">
        <v>0</v>
      </c>
      <c r="BW61" s="16" t="str">
        <f>IF(IF(BU61&lt;0,1-(BV61-BU61)/BU61,IF(BU61=0,"",BV61/BU61))&lt;0,0,IF(BU61&lt;0,1-(BV61-BU61)/BU61,IF(BU61=0,"",BV61/BU61)))</f>
        <v/>
      </c>
      <c r="BX61" s="13">
        <v>0</v>
      </c>
      <c r="BY61" s="13">
        <v>0</v>
      </c>
      <c r="BZ61" s="13">
        <v>0</v>
      </c>
      <c r="CA61" s="14" t="str">
        <f>IF(IF(BY61&lt;0,1-(BZ61-BY61)/BY61,IF(BY61=0,"",BZ61/BY61))&lt;0,0,IF(BY61&lt;0,1-(BZ61-BY61)/BY61,IF(BY61=0,"",BZ61/BY61)))</f>
        <v/>
      </c>
      <c r="CB61" s="15">
        <v>0</v>
      </c>
      <c r="CC61" s="15">
        <v>0</v>
      </c>
      <c r="CD61" s="15">
        <v>0</v>
      </c>
      <c r="CE61" s="16" t="str">
        <f>IF(IF(CC61&lt;0,1-(CD61-CC61)/CC61,IF(CC61=0,"",CD61/CC61))&lt;0,0,IF(CC61&lt;0,1-(CD61-CC61)/CC61,IF(CC61=0,"",CD61/CC61)))</f>
        <v/>
      </c>
      <c r="CF61" s="13">
        <v>0</v>
      </c>
      <c r="CG61" s="13">
        <v>0</v>
      </c>
      <c r="CH61" s="13">
        <v>0</v>
      </c>
      <c r="CI61" s="14" t="str">
        <f>IF(IF(CG61&lt;0,1-(CH61-CG61)/CG61,IF(CG61=0,"",CH61/CG61))&lt;0,0,IF(CG61&lt;0,1-(CH61-CG61)/CG61,IF(CG61=0,"",CH61/CG61)))</f>
        <v/>
      </c>
      <c r="CJ61" s="15">
        <v>0</v>
      </c>
      <c r="CK61" s="15">
        <v>0</v>
      </c>
      <c r="CL61" s="15">
        <v>0</v>
      </c>
      <c r="CM61" s="17" t="str">
        <f>IF(IF(CK61&lt;0,1-(CL61-CK61)/CK61,IF(CK61=0,"",CL61/CK61))&lt;0,0,IF(CK61&lt;0,1-(CL61-CK61)/CK61,IF(CK61=0,"",CL61/CK61)))</f>
        <v/>
      </c>
      <c r="CN61" s="13">
        <v>0</v>
      </c>
      <c r="CO61" s="13">
        <v>0</v>
      </c>
      <c r="CP61" s="13">
        <v>0</v>
      </c>
      <c r="CQ61" s="17" t="str">
        <f>IF(IF(CO61&lt;0,1-(CP61-CO61)/CO61,IF(CO61=0,"",CP61/CO61))&lt;0,0,IF(CO61&lt;0,1-(CP61-CO61)/CO61,IF(CO61=0,"",CP61/CO61)))</f>
        <v/>
      </c>
      <c r="CR61" s="15">
        <v>0</v>
      </c>
      <c r="CS61" s="15">
        <v>0</v>
      </c>
      <c r="CT61" s="15">
        <v>0</v>
      </c>
      <c r="CU61" s="17" t="str">
        <f>IF(IF(CS61&lt;0,1-(CT61-CS61)/CS61,IF(CS61=0,"",CT61/CS61))&lt;0,0,IF(CS61&lt;0,1-(CT61-CS61)/CS61,IF(CS61=0,"",CT61/CS61)))</f>
        <v/>
      </c>
      <c r="CV61" s="13">
        <v>0</v>
      </c>
      <c r="CW61" s="13">
        <v>0</v>
      </c>
      <c r="CX61" s="13">
        <v>0</v>
      </c>
      <c r="CY61" s="14" t="str">
        <f>IF(IF(CW61&lt;0,1-(CX61-CW61)/CW61,IF(CW61=0,"",CX61/CW61))&lt;0,0,IF(CW61&lt;0,1-(CX61-CW61)/CW61,IF(CW61=0,"",CX61/CW61)))</f>
        <v/>
      </c>
      <c r="CZ61" s="15">
        <v>0</v>
      </c>
      <c r="DA61" s="15">
        <v>0</v>
      </c>
      <c r="DB61" s="15">
        <v>0</v>
      </c>
      <c r="DC61" s="17" t="str">
        <f>IF(IF(DA61&lt;0,1-(DB61-DA61)/DA61,IF(DA61=0,"",DB61/DA61))&lt;0,0,IF(DA61&lt;0,1-(DB61-DA61)/DA61,IF(DA61=0,"",DB61/DA61)))</f>
        <v/>
      </c>
      <c r="DD61" s="13">
        <v>0</v>
      </c>
      <c r="DE61" s="13">
        <v>0</v>
      </c>
      <c r="DF61" s="13">
        <v>0</v>
      </c>
      <c r="DG61" s="14" t="str">
        <f>IF(IF(DE61&lt;0,1-(DF61-DE61)/DE61,IF(DE61=0,"",DF61/DE61))&lt;0,0,IF(DE61&lt;0,1-(DF61-DE61)/DE61,IF(DE61=0,"",DF61/DE61)))</f>
        <v/>
      </c>
      <c r="DH61" s="15">
        <v>0</v>
      </c>
      <c r="DI61" s="15">
        <v>0</v>
      </c>
      <c r="DJ61" s="15">
        <v>0</v>
      </c>
      <c r="DK61" s="17" t="str">
        <f>IF(IF(DI61&lt;0,1-(DJ61-DI61)/DI61,IF(DI61=0,"",DJ61/DI61))&lt;0,0,IF(DI61&lt;0,1-(DJ61-DI61)/DI61,IF(DI61=0,"",DJ61/DI61)))</f>
        <v/>
      </c>
      <c r="DL61" s="13">
        <v>0</v>
      </c>
      <c r="DM61" s="13">
        <v>0</v>
      </c>
      <c r="DN61" s="13">
        <v>0</v>
      </c>
      <c r="DO61" s="17" t="str">
        <f>IF(IF(DM61&lt;0,1-(DN61-DM61)/DM61,IF(DM61=0,"",DN61/DM61))&lt;0,0,IF(DM61&lt;0,1-(DN61-DM61)/DM61,IF(DM61=0,"",DN61/DM61)))</f>
        <v/>
      </c>
      <c r="DP61" s="18"/>
      <c r="DQ61" s="19" t="e">
        <f>IF(AND(BB61/BA61&gt;1.05, ((BB61-BA61)/VLOOKUP(E61,#REF!,2,0))&gt;10),"YES","")</f>
        <v>#DIV/0!</v>
      </c>
      <c r="DR61" s="18"/>
      <c r="DS61" s="19" t="str">
        <f>AX61</f>
        <v/>
      </c>
      <c r="DT61" s="64"/>
      <c r="DU61" s="64"/>
      <c r="DV61" s="64"/>
      <c r="DW61" s="64"/>
      <c r="DX61" s="64"/>
      <c r="DY61" s="65"/>
      <c r="DZ61" s="64"/>
      <c r="EA61" s="64"/>
    </row>
    <row r="62" spans="1:131" x14ac:dyDescent="0.35">
      <c r="A62" s="4">
        <v>2022</v>
      </c>
      <c r="B62" s="20" t="s">
        <v>132</v>
      </c>
      <c r="C62" s="20" t="s">
        <v>159</v>
      </c>
      <c r="D62" s="20"/>
      <c r="E62" s="20" t="s">
        <v>130</v>
      </c>
      <c r="F62" s="20" t="s">
        <v>126</v>
      </c>
      <c r="G62" s="20"/>
      <c r="H62" s="20">
        <v>10208721</v>
      </c>
      <c r="I62" s="64" t="s">
        <v>754</v>
      </c>
      <c r="J62" s="64"/>
      <c r="K62" s="64" t="s">
        <v>467</v>
      </c>
      <c r="L62" s="20" t="s">
        <v>430</v>
      </c>
      <c r="M62" s="20" t="s">
        <v>456</v>
      </c>
      <c r="N62" s="64" t="s">
        <v>466</v>
      </c>
      <c r="O62" s="20" t="s">
        <v>427</v>
      </c>
      <c r="P62" s="20" t="s">
        <v>454</v>
      </c>
      <c r="Q62" s="20"/>
      <c r="R62" s="20" t="s">
        <v>141</v>
      </c>
      <c r="S62" s="20" t="s">
        <v>151</v>
      </c>
      <c r="T62" s="20" t="s">
        <v>150</v>
      </c>
      <c r="U62" s="65">
        <v>44489</v>
      </c>
      <c r="V62" s="64"/>
      <c r="W62" s="72">
        <v>901899.43690000009</v>
      </c>
      <c r="X62" s="72">
        <v>0</v>
      </c>
      <c r="Y62" s="64" t="s">
        <v>753</v>
      </c>
      <c r="Z62" s="20" t="s">
        <v>141</v>
      </c>
      <c r="AA62" s="64"/>
      <c r="AB62" s="64"/>
      <c r="AC62" s="64" t="s">
        <v>148</v>
      </c>
      <c r="AD62" s="63"/>
      <c r="AE62" s="20">
        <v>2021</v>
      </c>
      <c r="AF62" s="20"/>
      <c r="AG62" s="64" t="s">
        <v>752</v>
      </c>
      <c r="AH62" s="71"/>
      <c r="AI62" s="20" t="s">
        <v>146</v>
      </c>
      <c r="AJ62" s="64" t="s">
        <v>145</v>
      </c>
      <c r="AK62" s="63"/>
      <c r="AL62" s="5" t="s">
        <v>151</v>
      </c>
      <c r="AM62" s="70" t="s">
        <v>144</v>
      </c>
      <c r="AN62" s="6">
        <f>IF(AM62="YES",0,AL62*BA62)</f>
        <v>0</v>
      </c>
      <c r="AO62" s="6">
        <f>IF(AM62="YES",0,BA62)</f>
        <v>0</v>
      </c>
      <c r="AP62" s="7">
        <v>0.8317473771087377</v>
      </c>
      <c r="AQ62" s="69"/>
      <c r="AR62" s="8">
        <f>IF(AQ62="YES",0,AP62*BA62)</f>
        <v>0</v>
      </c>
      <c r="AS62" s="8">
        <f>IF(AQ62="YES",0,BA62)</f>
        <v>0</v>
      </c>
      <c r="AT62" s="9">
        <v>2576.0893462811669</v>
      </c>
      <c r="AU62" s="9">
        <v>2858.9164296740664</v>
      </c>
      <c r="AV62" s="9">
        <v>362</v>
      </c>
      <c r="AW62" s="10">
        <f>IF(IF(AU62&lt;0,1-(AV62-AU62)/AU62,IF(AU62=0,"",AV62/AU62))&lt;0,0,IF(AU62&lt;0,1-(AV62-AU62)/AU62,IF(AU62=0,"",AV62/AU62)))</f>
        <v>0.12662139971725936</v>
      </c>
      <c r="AX62" s="10" t="str">
        <f>IF(AW62&lt;90%,"YES","")</f>
        <v>YES</v>
      </c>
      <c r="AY62" s="68">
        <f>+AV62-AT62</f>
        <v>-2214.0893462811669</v>
      </c>
      <c r="AZ62" s="10"/>
      <c r="BA62" s="11">
        <v>0</v>
      </c>
      <c r="BB62" s="11">
        <f>W62/1000</f>
        <v>901.89943690000007</v>
      </c>
      <c r="BC62" s="12" t="str">
        <f>IF(AND(BA62=0,BB62=0),"no capex",IF(AND(BA62=0,BB62&lt;&gt;0),"check!",IF(BB62/BA62&lt;0.8,BB62/BA62,IF(BB62/BA62&lt;=1.05,1,IF(BB62/BA62&gt;1.05,MAX(1-(BB62/BA62-1)*2,0),"check!")))))</f>
        <v>check!</v>
      </c>
      <c r="BD62" s="11">
        <v>0</v>
      </c>
      <c r="BE62" s="11">
        <v>0</v>
      </c>
      <c r="BF62" s="12" t="str">
        <f>IF(AND(BD62=0,BE62=0),"no capex",IF(AND(BD62=0,BE62&lt;&gt;0),"check!",IF(BE62/BD62&lt;0.8,BE62/BD62,IF(BE62/BD62&lt;=1.05,1,IF(BE62/BD62&gt;1.05,MAX(1-(BE62/BD62-1)*2,0),"check!")))))</f>
        <v>no capex</v>
      </c>
      <c r="BG62" s="67"/>
      <c r="BH62" s="13">
        <v>12737.51528</v>
      </c>
      <c r="BI62" s="13">
        <v>13501.200254000001</v>
      </c>
      <c r="BJ62" s="13">
        <v>30</v>
      </c>
      <c r="BK62" s="14">
        <f>IF(BI62=0,"",BJ62/BI62)</f>
        <v>2.2220246671114962E-3</v>
      </c>
      <c r="BL62" s="15">
        <v>863.22209999999995</v>
      </c>
      <c r="BM62" s="15">
        <v>915.01542600000005</v>
      </c>
      <c r="BN62" s="15">
        <v>181</v>
      </c>
      <c r="BO62" s="16">
        <f>IF(BM62=0,"",BN62/BM62)</f>
        <v>0.19781087275352666</v>
      </c>
      <c r="BP62" s="13">
        <v>289.81487670200517</v>
      </c>
      <c r="BQ62" s="13">
        <v>432.77950364731635</v>
      </c>
      <c r="BR62" s="13">
        <v>29</v>
      </c>
      <c r="BS62" s="14">
        <f>IF(IF(BQ62&lt;0,1-(BR62-BQ62)/BQ62,IF(BQ62=0,"",BR62/BQ62))&lt;0,0,IF(BQ62&lt;0,1-(BR62-BQ62)/BQ62,IF(BQ62=0,"",BR62/BQ62)))</f>
        <v>6.7008718656031543E-2</v>
      </c>
      <c r="BT62" s="15">
        <v>95.592720000000014</v>
      </c>
      <c r="BU62" s="15">
        <v>225.67241494199999</v>
      </c>
      <c r="BV62" s="15">
        <v>18</v>
      </c>
      <c r="BW62" s="16">
        <f>IF(IF(BU62&lt;0,1-(BV62-BU62)/BU62,IF(BU62=0,"",BV62/BU62))&lt;0,0,IF(BU62&lt;0,1-(BV62-BU62)/BU62,IF(BU62=0,"",BV62/BU62)))</f>
        <v>7.9761631498586907E-2</v>
      </c>
      <c r="BX62" s="13">
        <v>0</v>
      </c>
      <c r="BY62" s="13">
        <v>0</v>
      </c>
      <c r="BZ62" s="13">
        <v>0</v>
      </c>
      <c r="CA62" s="14" t="str">
        <f>IF(IF(BY62&lt;0,1-(BZ62-BY62)/BY62,IF(BY62=0,"",BZ62/BY62))&lt;0,0,IF(BY62&lt;0,1-(BZ62-BY62)/BY62,IF(BY62=0,"",BZ62/BY62)))</f>
        <v/>
      </c>
      <c r="CB62" s="15">
        <v>289.81487670200517</v>
      </c>
      <c r="CC62" s="15">
        <v>432.77950364731635</v>
      </c>
      <c r="CD62" s="15">
        <v>29</v>
      </c>
      <c r="CE62" s="16">
        <f>IF(IF(CC62&lt;0,1-(CD62-CC62)/CC62,IF(CC62=0,"",CD62/CC62))&lt;0,0,IF(CC62&lt;0,1-(CD62-CC62)/CC62,IF(CC62=0,"",CD62/CC62)))</f>
        <v>6.7008718656031543E-2</v>
      </c>
      <c r="CF62" s="13">
        <v>2037.2333599999999</v>
      </c>
      <c r="CG62" s="13">
        <v>3105.5407062659997</v>
      </c>
      <c r="CH62" s="13">
        <v>1189</v>
      </c>
      <c r="CI62" s="14">
        <f>IF(IF(CG62&lt;0,1-(CH62-CG62)/CG62,IF(CG62=0,"",CH62/CG62))&lt;0,0,IF(CG62&lt;0,1-(CH62-CG62)/CG62,IF(CG62=0,"",CH62/CG62)))</f>
        <v>0.38286408469899419</v>
      </c>
      <c r="CJ62" s="15">
        <v>2399.061841035968</v>
      </c>
      <c r="CK62" s="15">
        <v>2535.9964966070265</v>
      </c>
      <c r="CL62" s="15">
        <v>1478</v>
      </c>
      <c r="CM62" s="17">
        <f>IF(IF(CK62&lt;0,1-(CL62-CK62)/CK62,IF(CK62=0,"",CL62/CK62))&lt;0,0,IF(CK62&lt;0,1-(CL62-CK62)/CK62,IF(CK62=0,"",CL62/CK62)))</f>
        <v>0.58280837610677039</v>
      </c>
      <c r="CN62" s="13">
        <v>-273.04087820296149</v>
      </c>
      <c r="CO62" s="13">
        <v>-289.42333089513915</v>
      </c>
      <c r="CP62" s="13">
        <v>-606</v>
      </c>
      <c r="CQ62" s="17">
        <f>IF(IF(CO62&lt;0,1-(CP62-CO62)/CO62,IF(CO62=0,"",CP62/CO62))&lt;0,0,IF(CO62&lt;0,1-(CP62-CO62)/CO62,IF(CO62=0,"",CP62/CO62)))</f>
        <v>0</v>
      </c>
      <c r="CR62" s="15">
        <v>116.81758151832936</v>
      </c>
      <c r="CS62" s="15">
        <v>116.81758151832936</v>
      </c>
      <c r="CT62" s="15">
        <v>22</v>
      </c>
      <c r="CU62" s="17">
        <f>IF(IF(CS62&lt;0,1-(CT62-CS62)/CS62,IF(CS62=0,"",CT62/CS62))&lt;0,0,IF(CS62&lt;0,1-(CT62-CS62)/CS62,IF(CS62=0,"",CT62/CS62)))</f>
        <v>0.18832781601926993</v>
      </c>
      <c r="CV62" s="13">
        <v>2415.8358395350115</v>
      </c>
      <c r="CW62" s="13">
        <v>2679.3526693592034</v>
      </c>
      <c r="CX62" s="13">
        <v>1029</v>
      </c>
      <c r="CY62" s="14">
        <f>IF(IF(CW62&lt;0,1-(CX62-CW62)/CW62,IF(CW62=0,"",CX62/CW62))&lt;0,0,IF(CW62&lt;0,1-(CX62-CW62)/CW62,IF(CW62=0,"",CX62/CW62)))</f>
        <v>0.38404798732452666</v>
      </c>
      <c r="CZ62" s="15">
        <v>-91.359407705964699</v>
      </c>
      <c r="DA62" s="15">
        <v>-94.680101019052628</v>
      </c>
      <c r="DB62" s="15">
        <v>-94</v>
      </c>
      <c r="DC62" s="17">
        <f>IF(IF(DA62&lt;0,1-(DB62-DA62)/DA62,IF(DA62=0,"",DB62/DA62))&lt;0,0,IF(DA62&lt;0,1-(DB62-DA62)/DA62,IF(DA62=0,"",DB62/DA62)))</f>
        <v>1.0071831463183143</v>
      </c>
      <c r="DD62" s="13">
        <v>0</v>
      </c>
      <c r="DE62" s="13">
        <v>0</v>
      </c>
      <c r="DF62" s="13">
        <v>0</v>
      </c>
      <c r="DG62" s="14" t="str">
        <f>IF(IF(DE62&lt;0,1-(DF62-DE62)/DE62,IF(DE62=0,"",DF62/DE62))&lt;0,0,IF(DE62&lt;0,1-(DF62-DE62)/DE62,IF(DE62=0,"",DF62/DE62)))</f>
        <v/>
      </c>
      <c r="DH62" s="15">
        <v>251.61291445211995</v>
      </c>
      <c r="DI62" s="15">
        <v>274.24386133391522</v>
      </c>
      <c r="DJ62" s="15">
        <v>57</v>
      </c>
      <c r="DK62" s="17">
        <f>IF(IF(DI62&lt;0,1-(DJ62-DI62)/DI62,IF(DI62=0,"",DJ62/DI62))&lt;0,0,IF(DI62&lt;0,1-(DJ62-DI62)/DI62,IF(DI62=0,"",DJ62/DI62)))</f>
        <v>0.20784421471734477</v>
      </c>
      <c r="DL62" s="13">
        <v>0</v>
      </c>
      <c r="DM62" s="13">
        <v>0</v>
      </c>
      <c r="DN62" s="13">
        <v>84</v>
      </c>
      <c r="DO62" s="17" t="str">
        <f>IF(IF(DM62&lt;0,1-(DN62-DM62)/DM62,IF(DM62=0,"",DN62/DM62))&lt;0,0,IF(DM62&lt;0,1-(DN62-DM62)/DM62,IF(DM62=0,"",DN62/DM62)))</f>
        <v/>
      </c>
      <c r="DP62" s="18"/>
      <c r="DQ62" s="19" t="e">
        <f>IF(AND(BB62/BA62&gt;1.05, ((BB62-BA62)/VLOOKUP(E62,#REF!,2,0))&gt;10),"YES","")</f>
        <v>#DIV/0!</v>
      </c>
      <c r="DR62" s="18"/>
      <c r="DS62" s="19" t="str">
        <f>AX62</f>
        <v>YES</v>
      </c>
      <c r="DT62" s="64" t="s">
        <v>141</v>
      </c>
      <c r="DU62" s="64" t="s">
        <v>162</v>
      </c>
      <c r="DV62" s="64" t="s">
        <v>515</v>
      </c>
      <c r="DW62" s="64" t="s">
        <v>141</v>
      </c>
      <c r="DX62" s="64" t="s">
        <v>197</v>
      </c>
      <c r="DY62" s="65">
        <v>45169</v>
      </c>
      <c r="DZ62" s="64"/>
      <c r="EA62" s="64"/>
    </row>
    <row r="63" spans="1:131" x14ac:dyDescent="0.35">
      <c r="A63" s="4">
        <v>2022</v>
      </c>
      <c r="B63" s="20" t="s">
        <v>132</v>
      </c>
      <c r="C63" s="20" t="s">
        <v>159</v>
      </c>
      <c r="D63" s="20"/>
      <c r="E63" s="20" t="s">
        <v>130</v>
      </c>
      <c r="F63" s="20" t="s">
        <v>126</v>
      </c>
      <c r="G63" s="20"/>
      <c r="H63" s="20">
        <v>10208722</v>
      </c>
      <c r="I63" s="64" t="s">
        <v>751</v>
      </c>
      <c r="J63" s="64"/>
      <c r="K63" s="64" t="s">
        <v>467</v>
      </c>
      <c r="L63" s="20" t="s">
        <v>430</v>
      </c>
      <c r="M63" s="20" t="s">
        <v>456</v>
      </c>
      <c r="N63" s="64" t="s">
        <v>466</v>
      </c>
      <c r="O63" s="20" t="s">
        <v>427</v>
      </c>
      <c r="P63" s="20" t="s">
        <v>454</v>
      </c>
      <c r="Q63" s="20"/>
      <c r="R63" s="20" t="s">
        <v>141</v>
      </c>
      <c r="S63" s="20" t="s">
        <v>151</v>
      </c>
      <c r="T63" s="20" t="s">
        <v>150</v>
      </c>
      <c r="U63" s="65">
        <v>44227</v>
      </c>
      <c r="V63" s="64"/>
      <c r="W63" s="72">
        <v>764758.37150000001</v>
      </c>
      <c r="X63" s="72">
        <v>0</v>
      </c>
      <c r="Y63" s="64" t="s">
        <v>750</v>
      </c>
      <c r="Z63" s="20" t="s">
        <v>141</v>
      </c>
      <c r="AA63" s="64"/>
      <c r="AB63" s="64"/>
      <c r="AC63" s="64" t="s">
        <v>148</v>
      </c>
      <c r="AD63" s="63"/>
      <c r="AE63" s="20">
        <v>2021</v>
      </c>
      <c r="AF63" s="20"/>
      <c r="AG63" s="64" t="s">
        <v>749</v>
      </c>
      <c r="AH63" s="71"/>
      <c r="AI63" s="20" t="s">
        <v>146</v>
      </c>
      <c r="AJ63" s="64" t="s">
        <v>145</v>
      </c>
      <c r="AK63" s="63"/>
      <c r="AL63" s="5">
        <v>0.24320486275058251</v>
      </c>
      <c r="AM63" s="70"/>
      <c r="AN63" s="6">
        <f>IF(AM63="YES",0,AL63*BA63)</f>
        <v>0</v>
      </c>
      <c r="AO63" s="6">
        <f>IF(AM63="YES",0,BA63)</f>
        <v>0</v>
      </c>
      <c r="AP63" s="7">
        <v>1.6046082032969793</v>
      </c>
      <c r="AQ63" s="69"/>
      <c r="AR63" s="8">
        <f>IF(AQ63="YES",0,AP63*BA63)</f>
        <v>0</v>
      </c>
      <c r="AS63" s="8">
        <f>IF(AQ63="YES",0,BA63)</f>
        <v>0</v>
      </c>
      <c r="AT63" s="9">
        <v>1769.6839982801284</v>
      </c>
      <c r="AU63" s="9">
        <v>2025.6803445410746</v>
      </c>
      <c r="AV63" s="9">
        <v>853</v>
      </c>
      <c r="AW63" s="10">
        <f>IF(IF(AU63&lt;0,1-(AV63-AU63)/AU63,IF(AU63=0,"",AV63/AU63))&lt;0,0,IF(AU63&lt;0,1-(AV63-AU63)/AU63,IF(AU63=0,"",AV63/AU63)))</f>
        <v>0.42109309215479912</v>
      </c>
      <c r="AX63" s="10" t="str">
        <f>IF(AW63&lt;90%,"YES","")</f>
        <v>YES</v>
      </c>
      <c r="AY63" s="68">
        <f>+AV63-AT63</f>
        <v>-916.68399828012843</v>
      </c>
      <c r="AZ63" s="10"/>
      <c r="BA63" s="11">
        <v>0</v>
      </c>
      <c r="BB63" s="11">
        <f>W63/1000</f>
        <v>764.75837149999995</v>
      </c>
      <c r="BC63" s="12" t="str">
        <f>IF(AND(BA63=0,BB63=0),"no capex",IF(AND(BA63=0,BB63&lt;&gt;0),"check!",IF(BB63/BA63&lt;0.8,BB63/BA63,IF(BB63/BA63&lt;=1.05,1,IF(BB63/BA63&gt;1.05,MAX(1-(BB63/BA63-1)*2,0),"check!")))))</f>
        <v>check!</v>
      </c>
      <c r="BD63" s="11">
        <v>0</v>
      </c>
      <c r="BE63" s="11">
        <v>0</v>
      </c>
      <c r="BF63" s="12" t="str">
        <f>IF(AND(BD63=0,BE63=0),"no capex",IF(AND(BD63=0,BE63&lt;&gt;0),"check!",IF(BE63/BD63&lt;0.8,BE63/BD63,IF(BE63/BD63&lt;=1.05,1,IF(BE63/BD63&gt;1.05,MAX(1-(BE63/BD63-1)*2,0),"check!")))))</f>
        <v>no capex</v>
      </c>
      <c r="BG63" s="67"/>
      <c r="BH63" s="13">
        <v>9046.9119750000009</v>
      </c>
      <c r="BI63" s="13">
        <v>9408.5761740000016</v>
      </c>
      <c r="BJ63" s="13">
        <v>2524</v>
      </c>
      <c r="BK63" s="14">
        <f>IF(BI63=0,"",BJ63/BI63)</f>
        <v>0.26826588352177161</v>
      </c>
      <c r="BL63" s="15">
        <v>1140.6700499999999</v>
      </c>
      <c r="BM63" s="15">
        <v>1186.2968519999999</v>
      </c>
      <c r="BN63" s="15">
        <v>377</v>
      </c>
      <c r="BO63" s="16">
        <f>IF(BM63=0,"",BN63/BM63)</f>
        <v>0.31779566755522337</v>
      </c>
      <c r="BP63" s="13">
        <v>146.8769490984576</v>
      </c>
      <c r="BQ63" s="13">
        <v>329.08103472135127</v>
      </c>
      <c r="BR63" s="13">
        <v>30</v>
      </c>
      <c r="BS63" s="14">
        <f>IF(IF(BQ63&lt;0,1-(BR63-BQ63)/BQ63,IF(BQ63=0,"",BR63/BQ63))&lt;0,0,IF(BQ63&lt;0,1-(BR63-BQ63)/BQ63,IF(BQ63=0,"",BR63/BQ63)))</f>
        <v>9.1162956338102077E-2</v>
      </c>
      <c r="BT63" s="15">
        <v>49.600230000000003</v>
      </c>
      <c r="BU63" s="15">
        <v>221.44346470400001</v>
      </c>
      <c r="BV63" s="15">
        <v>4</v>
      </c>
      <c r="BW63" s="16">
        <f>IF(IF(BU63&lt;0,1-(BV63-BU63)/BU63,IF(BU63=0,"",BV63/BU63))&lt;0,0,IF(BU63&lt;0,1-(BV63-BU63)/BU63,IF(BU63=0,"",BV63/BU63)))</f>
        <v>1.8063301192233136E-2</v>
      </c>
      <c r="BX63" s="13">
        <v>0</v>
      </c>
      <c r="BY63" s="13">
        <v>0</v>
      </c>
      <c r="BZ63" s="13">
        <v>0</v>
      </c>
      <c r="CA63" s="14" t="str">
        <f>IF(IF(BY63&lt;0,1-(BZ63-BY63)/BY63,IF(BY63=0,"",BZ63/BY63))&lt;0,0,IF(BY63&lt;0,1-(BZ63-BY63)/BY63,IF(BY63=0,"",BZ63/BY63)))</f>
        <v/>
      </c>
      <c r="CB63" s="15">
        <v>146.8769490984576</v>
      </c>
      <c r="CC63" s="15">
        <v>329.08103472135127</v>
      </c>
      <c r="CD63" s="15">
        <v>30</v>
      </c>
      <c r="CE63" s="16">
        <f>IF(IF(CC63&lt;0,1-(CD63-CC63)/CC63,IF(CC63=0,"",CD63/CC63))&lt;0,0,IF(CC63&lt;0,1-(CD63-CC63)/CC63,IF(CC63=0,"",CD63/CC63)))</f>
        <v>9.1162956338102077E-2</v>
      </c>
      <c r="CF63" s="13">
        <v>1025.5797</v>
      </c>
      <c r="CG63" s="13">
        <v>2263.5500636400002</v>
      </c>
      <c r="CH63" s="13">
        <v>652</v>
      </c>
      <c r="CI63" s="14">
        <f>IF(IF(CG63&lt;0,1-(CH63-CG63)/CG63,IF(CG63=0,"",CH63/CG63))&lt;0,0,IF(CG63&lt;0,1-(CH63-CG63)/CG63,IF(CG63=0,"",CH63/CG63)))</f>
        <v>0.28804311001256278</v>
      </c>
      <c r="CJ63" s="15">
        <v>1682.6503222205813</v>
      </c>
      <c r="CK63" s="15">
        <v>1747.3273023303275</v>
      </c>
      <c r="CL63" s="15">
        <v>1062</v>
      </c>
      <c r="CM63" s="17">
        <f>IF(IF(CK63&lt;0,1-(CL63-CK63)/CK63,IF(CK63=0,"",CL63/CK63))&lt;0,0,IF(CK63&lt;0,1-(CL63-CK63)/CK63,IF(CK63=0,"",CL63/CK63)))</f>
        <v>0.60778538662084713</v>
      </c>
      <c r="CN63" s="13">
        <v>-152.85861515401811</v>
      </c>
      <c r="CO63" s="13">
        <v>-158.97295976017887</v>
      </c>
      <c r="CP63" s="13">
        <v>-1486</v>
      </c>
      <c r="CQ63" s="17">
        <f>IF(IF(CO63&lt;0,1-(CP63-CO63)/CO63,IF(CO63=0,"",CP63/CO63))&lt;0,0,IF(CO63&lt;0,1-(CP63-CO63)/CO63,IF(CO63=0,"",CP63/CO63)))</f>
        <v>0</v>
      </c>
      <c r="CR63" s="15">
        <v>65.725819476926716</v>
      </c>
      <c r="CS63" s="15">
        <v>65.725819476926716</v>
      </c>
      <c r="CT63" s="15">
        <v>50</v>
      </c>
      <c r="CU63" s="17">
        <f>IF(IF(CS63&lt;0,1-(CT63-CS63)/CS63,IF(CS63=0,"",CT63/CS63))&lt;0,0,IF(CS63&lt;0,1-(CT63-CS63)/CS63,IF(CS63=0,"",CT63/CS63)))</f>
        <v>0.76073604555897056</v>
      </c>
      <c r="CV63" s="13">
        <v>1676.6686561650208</v>
      </c>
      <c r="CW63" s="13">
        <v>1917.4353772914999</v>
      </c>
      <c r="CX63" s="13">
        <v>1631</v>
      </c>
      <c r="CY63" s="14">
        <f>IF(IF(CW63&lt;0,1-(CX63-CW63)/CW63,IF(CW63=0,"",CX63/CW63))&lt;0,0,IF(CW63&lt;0,1-(CX63-CW63)/CW63,IF(CW63=0,"",CX63/CW63)))</f>
        <v>0.85061536848448671</v>
      </c>
      <c r="CZ63" s="15">
        <v>-75.329679465699911</v>
      </c>
      <c r="DA63" s="15">
        <v>-76.902285878147921</v>
      </c>
      <c r="DB63" s="15">
        <v>-79</v>
      </c>
      <c r="DC63" s="17">
        <f>IF(IF(DA63&lt;0,1-(DB63-DA63)/DA63,IF(DA63=0,"",DB63/DA63))&lt;0,0,IF(DA63&lt;0,1-(DB63-DA63)/DA63,IF(DA63=0,"",DB63/DA63)))</f>
        <v>0.97272234371321653</v>
      </c>
      <c r="DD63" s="13">
        <v>0</v>
      </c>
      <c r="DE63" s="13">
        <v>0</v>
      </c>
      <c r="DF63" s="13">
        <v>0</v>
      </c>
      <c r="DG63" s="14" t="str">
        <f>IF(IF(DE63&lt;0,1-(DF63-DE63)/DE63,IF(DE63=0,"",DF63/DE63))&lt;0,0,IF(DE63&lt;0,1-(DF63-DE63)/DE63,IF(DE63=0,"",DF63/DE63)))</f>
        <v/>
      </c>
      <c r="DH63" s="15">
        <v>168.34502158080753</v>
      </c>
      <c r="DI63" s="15">
        <v>185.14725312772262</v>
      </c>
      <c r="DJ63" s="15">
        <v>49</v>
      </c>
      <c r="DK63" s="17">
        <f>IF(IF(DI63&lt;0,1-(DJ63-DI63)/DI63,IF(DI63=0,"",DJ63/DI63))&lt;0,0,IF(DI63&lt;0,1-(DJ63-DI63)/DI63,IF(DI63=0,"",DJ63/DI63)))</f>
        <v>0.26465420994497646</v>
      </c>
      <c r="DL63" s="13">
        <v>0</v>
      </c>
      <c r="DM63" s="13">
        <v>0</v>
      </c>
      <c r="DN63" s="13">
        <v>32</v>
      </c>
      <c r="DO63" s="17" t="str">
        <f>IF(IF(DM63&lt;0,1-(DN63-DM63)/DM63,IF(DM63=0,"",DN63/DM63))&lt;0,0,IF(DM63&lt;0,1-(DN63-DM63)/DM63,IF(DM63=0,"",DN63/DM63)))</f>
        <v/>
      </c>
      <c r="DP63" s="18"/>
      <c r="DQ63" s="19" t="e">
        <f>IF(AND(BB63/BA63&gt;1.05, ((BB63-BA63)/VLOOKUP(E63,#REF!,2,0))&gt;10),"YES","")</f>
        <v>#DIV/0!</v>
      </c>
      <c r="DR63" s="18"/>
      <c r="DS63" s="19" t="str">
        <f>AX63</f>
        <v>YES</v>
      </c>
      <c r="DT63" s="64" t="s">
        <v>141</v>
      </c>
      <c r="DU63" s="64" t="s">
        <v>143</v>
      </c>
      <c r="DV63" s="64" t="s">
        <v>458</v>
      </c>
      <c r="DW63" s="64" t="s">
        <v>141</v>
      </c>
      <c r="DX63" s="64"/>
      <c r="DY63" s="65"/>
      <c r="DZ63" s="64"/>
      <c r="EA63" s="64"/>
    </row>
    <row r="64" spans="1:131" x14ac:dyDescent="0.35">
      <c r="A64" s="4">
        <v>2022</v>
      </c>
      <c r="B64" s="20" t="s">
        <v>132</v>
      </c>
      <c r="C64" s="20" t="s">
        <v>159</v>
      </c>
      <c r="D64" s="20"/>
      <c r="E64" s="20" t="s">
        <v>130</v>
      </c>
      <c r="F64" s="20" t="s">
        <v>126</v>
      </c>
      <c r="G64" s="20"/>
      <c r="H64" s="20">
        <v>10208734</v>
      </c>
      <c r="I64" s="64" t="s">
        <v>748</v>
      </c>
      <c r="J64" s="64"/>
      <c r="K64" s="64" t="s">
        <v>567</v>
      </c>
      <c r="L64" s="20" t="s">
        <v>430</v>
      </c>
      <c r="M64" s="20" t="s">
        <v>429</v>
      </c>
      <c r="N64" s="64" t="s">
        <v>428</v>
      </c>
      <c r="O64" s="20" t="s">
        <v>427</v>
      </c>
      <c r="P64" s="20" t="s">
        <v>426</v>
      </c>
      <c r="Q64" s="20" t="s">
        <v>425</v>
      </c>
      <c r="R64" s="20" t="s">
        <v>146</v>
      </c>
      <c r="S64" s="20" t="s">
        <v>567</v>
      </c>
      <c r="T64" s="20" t="s">
        <v>150</v>
      </c>
      <c r="U64" s="65">
        <v>44158</v>
      </c>
      <c r="V64" s="64"/>
      <c r="W64" s="72">
        <v>259830.25069999998</v>
      </c>
      <c r="X64" s="72">
        <v>0</v>
      </c>
      <c r="Y64" s="64" t="s">
        <v>443</v>
      </c>
      <c r="Z64" s="20" t="s">
        <v>141</v>
      </c>
      <c r="AA64" s="64"/>
      <c r="AB64" s="64"/>
      <c r="AC64" s="64"/>
      <c r="AD64" s="63"/>
      <c r="AE64" s="20">
        <v>2020</v>
      </c>
      <c r="AF64" s="20"/>
      <c r="AG64" s="64" t="s">
        <v>747</v>
      </c>
      <c r="AH64" s="71"/>
      <c r="AI64" s="20" t="s">
        <v>141</v>
      </c>
      <c r="AJ64" s="64" t="s">
        <v>504</v>
      </c>
      <c r="AK64" s="63"/>
      <c r="AL64" s="5">
        <v>0</v>
      </c>
      <c r="AM64" s="70" t="s">
        <v>144</v>
      </c>
      <c r="AN64" s="6">
        <f>IF(AM64="YES",0,AL64*BA64)</f>
        <v>0</v>
      </c>
      <c r="AO64" s="6">
        <f>IF(AM64="YES",0,BA64)</f>
        <v>0</v>
      </c>
      <c r="AP64" s="7">
        <v>0</v>
      </c>
      <c r="AQ64" s="69" t="s">
        <v>144</v>
      </c>
      <c r="AR64" s="8">
        <f>IF(AQ64="YES",0,AP64*BA64)</f>
        <v>0</v>
      </c>
      <c r="AS64" s="8">
        <f>IF(AQ64="YES",0,BA64)</f>
        <v>0</v>
      </c>
      <c r="AT64" s="9">
        <v>0</v>
      </c>
      <c r="AU64" s="9">
        <v>0</v>
      </c>
      <c r="AV64" s="9">
        <v>0</v>
      </c>
      <c r="AW64" s="10" t="str">
        <f>IF(IF(AU64&lt;0,1-(AV64-AU64)/AU64,IF(AU64=0,"",AV64/AU64))&lt;0,0,IF(AU64&lt;0,1-(AV64-AU64)/AU64,IF(AU64=0,"",AV64/AU64)))</f>
        <v/>
      </c>
      <c r="AX64" s="10" t="str">
        <f>IF(AW64&lt;90%,"YES","")</f>
        <v/>
      </c>
      <c r="AY64" s="68">
        <f>+AV64-AT64</f>
        <v>0</v>
      </c>
      <c r="AZ64" s="10"/>
      <c r="BA64" s="11">
        <v>0</v>
      </c>
      <c r="BB64" s="11">
        <f>W64/1000</f>
        <v>259.83025069999997</v>
      </c>
      <c r="BC64" s="12" t="str">
        <f>IF(AND(BA64=0,BB64=0),"no capex",IF(AND(BA64=0,BB64&lt;&gt;0),"check!",IF(BB64/BA64&lt;0.8,BB64/BA64,IF(BB64/BA64&lt;=1.05,1,IF(BB64/BA64&gt;1.05,MAX(1-(BB64/BA64-1)*2,0),"check!")))))</f>
        <v>check!</v>
      </c>
      <c r="BD64" s="11">
        <v>0</v>
      </c>
      <c r="BE64" s="11">
        <v>0</v>
      </c>
      <c r="BF64" s="12" t="str">
        <f>IF(AND(BD64=0,BE64=0),"no capex",IF(AND(BD64=0,BE64&lt;&gt;0),"check!",IF(BE64/BD64&lt;0.8,BE64/BD64,IF(BE64/BD64&lt;=1.05,1,IF(BE64/BD64&gt;1.05,MAX(1-(BE64/BD64-1)*2,0),"check!")))))</f>
        <v>no capex</v>
      </c>
      <c r="BG64" s="67"/>
      <c r="BH64" s="13">
        <v>0</v>
      </c>
      <c r="BI64" s="13">
        <v>0</v>
      </c>
      <c r="BJ64" s="13">
        <v>0</v>
      </c>
      <c r="BK64" s="14" t="str">
        <f>IF(BI64=0,"",BJ64/BI64)</f>
        <v/>
      </c>
      <c r="BL64" s="15">
        <v>0</v>
      </c>
      <c r="BM64" s="15">
        <v>0</v>
      </c>
      <c r="BN64" s="15">
        <v>0</v>
      </c>
      <c r="BO64" s="16" t="str">
        <f>IF(BM64=0,"",BN64/BM64)</f>
        <v/>
      </c>
      <c r="BP64" s="13">
        <v>0</v>
      </c>
      <c r="BQ64" s="13">
        <v>0</v>
      </c>
      <c r="BR64" s="13">
        <v>0</v>
      </c>
      <c r="BS64" s="14" t="str">
        <f>IF(IF(BQ64&lt;0,1-(BR64-BQ64)/BQ64,IF(BQ64=0,"",BR64/BQ64))&lt;0,0,IF(BQ64&lt;0,1-(BR64-BQ64)/BQ64,IF(BQ64=0,"",BR64/BQ64)))</f>
        <v/>
      </c>
      <c r="BT64" s="15">
        <v>0</v>
      </c>
      <c r="BU64" s="15">
        <v>0</v>
      </c>
      <c r="BV64" s="15">
        <v>0</v>
      </c>
      <c r="BW64" s="16" t="str">
        <f>IF(IF(BU64&lt;0,1-(BV64-BU64)/BU64,IF(BU64=0,"",BV64/BU64))&lt;0,0,IF(BU64&lt;0,1-(BV64-BU64)/BU64,IF(BU64=0,"",BV64/BU64)))</f>
        <v/>
      </c>
      <c r="BX64" s="13">
        <v>0</v>
      </c>
      <c r="BY64" s="13">
        <v>0</v>
      </c>
      <c r="BZ64" s="13">
        <v>0</v>
      </c>
      <c r="CA64" s="14" t="str">
        <f>IF(IF(BY64&lt;0,1-(BZ64-BY64)/BY64,IF(BY64=0,"",BZ64/BY64))&lt;0,0,IF(BY64&lt;0,1-(BZ64-BY64)/BY64,IF(BY64=0,"",BZ64/BY64)))</f>
        <v/>
      </c>
      <c r="CB64" s="15">
        <v>0</v>
      </c>
      <c r="CC64" s="15">
        <v>0</v>
      </c>
      <c r="CD64" s="15">
        <v>0</v>
      </c>
      <c r="CE64" s="16" t="str">
        <f>IF(IF(CC64&lt;0,1-(CD64-CC64)/CC64,IF(CC64=0,"",CD64/CC64))&lt;0,0,IF(CC64&lt;0,1-(CD64-CC64)/CC64,IF(CC64=0,"",CD64/CC64)))</f>
        <v/>
      </c>
      <c r="CF64" s="13">
        <v>0</v>
      </c>
      <c r="CG64" s="13">
        <v>0</v>
      </c>
      <c r="CH64" s="13">
        <v>0</v>
      </c>
      <c r="CI64" s="14" t="str">
        <f>IF(IF(CG64&lt;0,1-(CH64-CG64)/CG64,IF(CG64=0,"",CH64/CG64))&lt;0,0,IF(CG64&lt;0,1-(CH64-CG64)/CG64,IF(CG64=0,"",CH64/CG64)))</f>
        <v/>
      </c>
      <c r="CJ64" s="15">
        <v>0</v>
      </c>
      <c r="CK64" s="15">
        <v>0</v>
      </c>
      <c r="CL64" s="15">
        <v>0</v>
      </c>
      <c r="CM64" s="17" t="str">
        <f>IF(IF(CK64&lt;0,1-(CL64-CK64)/CK64,IF(CK64=0,"",CL64/CK64))&lt;0,0,IF(CK64&lt;0,1-(CL64-CK64)/CK64,IF(CK64=0,"",CL64/CK64)))</f>
        <v/>
      </c>
      <c r="CN64" s="13">
        <v>0</v>
      </c>
      <c r="CO64" s="13">
        <v>0</v>
      </c>
      <c r="CP64" s="13">
        <v>0</v>
      </c>
      <c r="CQ64" s="17" t="str">
        <f>IF(IF(CO64&lt;0,1-(CP64-CO64)/CO64,IF(CO64=0,"",CP64/CO64))&lt;0,0,IF(CO64&lt;0,1-(CP64-CO64)/CO64,IF(CO64=0,"",CP64/CO64)))</f>
        <v/>
      </c>
      <c r="CR64" s="15">
        <v>0</v>
      </c>
      <c r="CS64" s="15">
        <v>0</v>
      </c>
      <c r="CT64" s="15">
        <v>0</v>
      </c>
      <c r="CU64" s="17" t="str">
        <f>IF(IF(CS64&lt;0,1-(CT64-CS64)/CS64,IF(CS64=0,"",CT64/CS64))&lt;0,0,IF(CS64&lt;0,1-(CT64-CS64)/CS64,IF(CS64=0,"",CT64/CS64)))</f>
        <v/>
      </c>
      <c r="CV64" s="13">
        <v>0</v>
      </c>
      <c r="CW64" s="13">
        <v>0</v>
      </c>
      <c r="CX64" s="13">
        <v>0</v>
      </c>
      <c r="CY64" s="14" t="str">
        <f>IF(IF(CW64&lt;0,1-(CX64-CW64)/CW64,IF(CW64=0,"",CX64/CW64))&lt;0,0,IF(CW64&lt;0,1-(CX64-CW64)/CW64,IF(CW64=0,"",CX64/CW64)))</f>
        <v/>
      </c>
      <c r="CZ64" s="15">
        <v>0</v>
      </c>
      <c r="DA64" s="15">
        <v>0</v>
      </c>
      <c r="DB64" s="15">
        <v>0</v>
      </c>
      <c r="DC64" s="17" t="str">
        <f>IF(IF(DA64&lt;0,1-(DB64-DA64)/DA64,IF(DA64=0,"",DB64/DA64))&lt;0,0,IF(DA64&lt;0,1-(DB64-DA64)/DA64,IF(DA64=0,"",DB64/DA64)))</f>
        <v/>
      </c>
      <c r="DD64" s="13">
        <v>0</v>
      </c>
      <c r="DE64" s="13">
        <v>0</v>
      </c>
      <c r="DF64" s="13">
        <v>0</v>
      </c>
      <c r="DG64" s="14" t="str">
        <f>IF(IF(DE64&lt;0,1-(DF64-DE64)/DE64,IF(DE64=0,"",DF64/DE64))&lt;0,0,IF(DE64&lt;0,1-(DF64-DE64)/DE64,IF(DE64=0,"",DF64/DE64)))</f>
        <v/>
      </c>
      <c r="DH64" s="15">
        <v>0</v>
      </c>
      <c r="DI64" s="15">
        <v>0</v>
      </c>
      <c r="DJ64" s="15">
        <v>0</v>
      </c>
      <c r="DK64" s="17" t="str">
        <f>IF(IF(DI64&lt;0,1-(DJ64-DI64)/DI64,IF(DI64=0,"",DJ64/DI64))&lt;0,0,IF(DI64&lt;0,1-(DJ64-DI64)/DI64,IF(DI64=0,"",DJ64/DI64)))</f>
        <v/>
      </c>
      <c r="DL64" s="13">
        <v>0</v>
      </c>
      <c r="DM64" s="13">
        <v>0</v>
      </c>
      <c r="DN64" s="13">
        <v>0</v>
      </c>
      <c r="DO64" s="17" t="str">
        <f>IF(IF(DM64&lt;0,1-(DN64-DM64)/DM64,IF(DM64=0,"",DN64/DM64))&lt;0,0,IF(DM64&lt;0,1-(DN64-DM64)/DM64,IF(DM64=0,"",DN64/DM64)))</f>
        <v/>
      </c>
      <c r="DP64" s="18"/>
      <c r="DQ64" s="19" t="e">
        <f>IF(AND(BB64/BA64&gt;1.05, ((BB64-BA64)/VLOOKUP(E64,#REF!,2,0))&gt;10),"YES","")</f>
        <v>#DIV/0!</v>
      </c>
      <c r="DR64" s="18"/>
      <c r="DS64" s="19" t="str">
        <f>AX64</f>
        <v/>
      </c>
      <c r="DT64" s="64"/>
      <c r="DU64" s="64"/>
      <c r="DV64" s="64"/>
      <c r="DW64" s="64"/>
      <c r="DX64" s="64"/>
      <c r="DY64" s="65"/>
      <c r="DZ64" s="64"/>
      <c r="EA64" s="64"/>
    </row>
    <row r="65" spans="1:131" x14ac:dyDescent="0.35">
      <c r="A65" s="4">
        <v>2022</v>
      </c>
      <c r="B65" s="20" t="s">
        <v>131</v>
      </c>
      <c r="C65" s="20" t="s">
        <v>159</v>
      </c>
      <c r="D65" s="20"/>
      <c r="E65" s="20" t="s">
        <v>130</v>
      </c>
      <c r="F65" s="20" t="s">
        <v>126</v>
      </c>
      <c r="G65" s="20"/>
      <c r="H65" s="20">
        <v>10208737</v>
      </c>
      <c r="I65" s="64" t="s">
        <v>746</v>
      </c>
      <c r="J65" s="64"/>
      <c r="K65" s="64" t="s">
        <v>444</v>
      </c>
      <c r="L65" s="20" t="s">
        <v>430</v>
      </c>
      <c r="M65" s="20" t="s">
        <v>429</v>
      </c>
      <c r="N65" s="64" t="s">
        <v>428</v>
      </c>
      <c r="O65" s="20" t="s">
        <v>427</v>
      </c>
      <c r="P65" s="20" t="s">
        <v>426</v>
      </c>
      <c r="Q65" s="20" t="s">
        <v>425</v>
      </c>
      <c r="R65" s="20" t="s">
        <v>146</v>
      </c>
      <c r="S65" s="20" t="s">
        <v>444</v>
      </c>
      <c r="T65" s="20" t="s">
        <v>150</v>
      </c>
      <c r="U65" s="65">
        <v>43996</v>
      </c>
      <c r="V65" s="64"/>
      <c r="W65" s="72">
        <v>145569.35999999999</v>
      </c>
      <c r="X65" s="72">
        <v>0</v>
      </c>
      <c r="Y65" s="64" t="s">
        <v>443</v>
      </c>
      <c r="Z65" s="20" t="s">
        <v>146</v>
      </c>
      <c r="AA65" s="64" t="s">
        <v>146</v>
      </c>
      <c r="AB65" s="64"/>
      <c r="AC65" s="64"/>
      <c r="AD65" s="63"/>
      <c r="AE65" s="20">
        <v>2020</v>
      </c>
      <c r="AF65" s="20"/>
      <c r="AG65" s="64" t="s">
        <v>745</v>
      </c>
      <c r="AH65" s="71"/>
      <c r="AI65" s="20" t="s">
        <v>141</v>
      </c>
      <c r="AJ65" s="64" t="s">
        <v>441</v>
      </c>
      <c r="AK65" s="63"/>
      <c r="AL65" s="5">
        <v>0</v>
      </c>
      <c r="AM65" s="70" t="s">
        <v>144</v>
      </c>
      <c r="AN65" s="6">
        <f>IF(AM65="YES",0,AL65*BA65)</f>
        <v>0</v>
      </c>
      <c r="AO65" s="6">
        <f>IF(AM65="YES",0,BA65)</f>
        <v>0</v>
      </c>
      <c r="AP65" s="7">
        <v>0</v>
      </c>
      <c r="AQ65" s="69" t="s">
        <v>144</v>
      </c>
      <c r="AR65" s="8">
        <f>IF(AQ65="YES",0,AP65*BA65)</f>
        <v>0</v>
      </c>
      <c r="AS65" s="8">
        <f>IF(AQ65="YES",0,BA65)</f>
        <v>0</v>
      </c>
      <c r="AT65" s="9">
        <v>0</v>
      </c>
      <c r="AU65" s="9">
        <v>0</v>
      </c>
      <c r="AV65" s="9">
        <v>0</v>
      </c>
      <c r="AW65" s="10" t="str">
        <f>IF(IF(AU65&lt;0,1-(AV65-AU65)/AU65,IF(AU65=0,"",AV65/AU65))&lt;0,0,IF(AU65&lt;0,1-(AV65-AU65)/AU65,IF(AU65=0,"",AV65/AU65)))</f>
        <v/>
      </c>
      <c r="AX65" s="10" t="str">
        <f>IF(AW65&lt;90%,"YES","")</f>
        <v/>
      </c>
      <c r="AY65" s="68">
        <f>+AV65-AT65</f>
        <v>0</v>
      </c>
      <c r="AZ65" s="10">
        <v>0.99069384848328212</v>
      </c>
      <c r="BA65" s="11">
        <v>0</v>
      </c>
      <c r="BB65" s="11">
        <f>W65/1000</f>
        <v>145.56935999999999</v>
      </c>
      <c r="BC65" s="12" t="str">
        <f>IF(AND(BA65=0,BB65=0),"no capex",IF(AND(BA65=0,BB65&lt;&gt;0),"check!",IF(BB65/BA65&lt;0.8,BB65/BA65,IF(BB65/BA65&lt;=1.05,1,IF(BB65/BA65&gt;1.05,MAX(1-(BB65/BA65-1)*2,0),"check!")))))</f>
        <v>check!</v>
      </c>
      <c r="BD65" s="11">
        <v>0</v>
      </c>
      <c r="BE65" s="11">
        <v>0</v>
      </c>
      <c r="BF65" s="12" t="str">
        <f>IF(AND(BD65=0,BE65=0),"no capex",IF(AND(BD65=0,BE65&lt;&gt;0),"check!",IF(BE65/BD65&lt;0.8,BE65/BD65,IF(BE65/BD65&lt;=1.05,1,IF(BE65/BD65&gt;1.05,MAX(1-(BE65/BD65-1)*2,0),"check!")))))</f>
        <v>no capex</v>
      </c>
      <c r="BG65" s="67"/>
      <c r="BH65" s="13">
        <v>0</v>
      </c>
      <c r="BI65" s="13">
        <v>0</v>
      </c>
      <c r="BJ65" s="13">
        <v>0</v>
      </c>
      <c r="BK65" s="14" t="str">
        <f>IF(BI65=0,"",BJ65/BI65)</f>
        <v/>
      </c>
      <c r="BL65" s="15">
        <v>0</v>
      </c>
      <c r="BM65" s="15">
        <v>0</v>
      </c>
      <c r="BN65" s="15">
        <v>0</v>
      </c>
      <c r="BO65" s="16" t="str">
        <f>IF(BM65=0,"",BN65/BM65)</f>
        <v/>
      </c>
      <c r="BP65" s="13">
        <v>0</v>
      </c>
      <c r="BQ65" s="13">
        <v>0</v>
      </c>
      <c r="BR65" s="13">
        <v>0</v>
      </c>
      <c r="BS65" s="14" t="str">
        <f>IF(IF(BQ65&lt;0,1-(BR65-BQ65)/BQ65,IF(BQ65=0,"",BR65/BQ65))&lt;0,0,IF(BQ65&lt;0,1-(BR65-BQ65)/BQ65,IF(BQ65=0,"",BR65/BQ65)))</f>
        <v/>
      </c>
      <c r="BT65" s="15">
        <v>0</v>
      </c>
      <c r="BU65" s="15">
        <v>0</v>
      </c>
      <c r="BV65" s="15">
        <v>0</v>
      </c>
      <c r="BW65" s="16" t="str">
        <f>IF(IF(BU65&lt;0,1-(BV65-BU65)/BU65,IF(BU65=0,"",BV65/BU65))&lt;0,0,IF(BU65&lt;0,1-(BV65-BU65)/BU65,IF(BU65=0,"",BV65/BU65)))</f>
        <v/>
      </c>
      <c r="BX65" s="13">
        <v>0</v>
      </c>
      <c r="BY65" s="13">
        <v>0</v>
      </c>
      <c r="BZ65" s="13">
        <v>0</v>
      </c>
      <c r="CA65" s="14" t="str">
        <f>IF(IF(BY65&lt;0,1-(BZ65-BY65)/BY65,IF(BY65=0,"",BZ65/BY65))&lt;0,0,IF(BY65&lt;0,1-(BZ65-BY65)/BY65,IF(BY65=0,"",BZ65/BY65)))</f>
        <v/>
      </c>
      <c r="CB65" s="15">
        <v>0</v>
      </c>
      <c r="CC65" s="15">
        <v>0</v>
      </c>
      <c r="CD65" s="15">
        <v>0</v>
      </c>
      <c r="CE65" s="16" t="str">
        <f>IF(IF(CC65&lt;0,1-(CD65-CC65)/CC65,IF(CC65=0,"",CD65/CC65))&lt;0,0,IF(CC65&lt;0,1-(CD65-CC65)/CC65,IF(CC65=0,"",CD65/CC65)))</f>
        <v/>
      </c>
      <c r="CF65" s="13">
        <v>0</v>
      </c>
      <c r="CG65" s="13">
        <v>0</v>
      </c>
      <c r="CH65" s="13">
        <v>0</v>
      </c>
      <c r="CI65" s="14" t="str">
        <f>IF(IF(CG65&lt;0,1-(CH65-CG65)/CG65,IF(CG65=0,"",CH65/CG65))&lt;0,0,IF(CG65&lt;0,1-(CH65-CG65)/CG65,IF(CG65=0,"",CH65/CG65)))</f>
        <v/>
      </c>
      <c r="CJ65" s="15">
        <v>0</v>
      </c>
      <c r="CK65" s="15">
        <v>0</v>
      </c>
      <c r="CL65" s="15">
        <v>0</v>
      </c>
      <c r="CM65" s="17" t="str">
        <f>IF(IF(CK65&lt;0,1-(CL65-CK65)/CK65,IF(CK65=0,"",CL65/CK65))&lt;0,0,IF(CK65&lt;0,1-(CL65-CK65)/CK65,IF(CK65=0,"",CL65/CK65)))</f>
        <v/>
      </c>
      <c r="CN65" s="13">
        <v>0</v>
      </c>
      <c r="CO65" s="13">
        <v>0</v>
      </c>
      <c r="CP65" s="13">
        <v>0</v>
      </c>
      <c r="CQ65" s="17" t="str">
        <f>IF(IF(CO65&lt;0,1-(CP65-CO65)/CO65,IF(CO65=0,"",CP65/CO65))&lt;0,0,IF(CO65&lt;0,1-(CP65-CO65)/CO65,IF(CO65=0,"",CP65/CO65)))</f>
        <v/>
      </c>
      <c r="CR65" s="15">
        <v>0</v>
      </c>
      <c r="CS65" s="15">
        <v>0</v>
      </c>
      <c r="CT65" s="15">
        <v>0</v>
      </c>
      <c r="CU65" s="17" t="str">
        <f>IF(IF(CS65&lt;0,1-(CT65-CS65)/CS65,IF(CS65=0,"",CT65/CS65))&lt;0,0,IF(CS65&lt;0,1-(CT65-CS65)/CS65,IF(CS65=0,"",CT65/CS65)))</f>
        <v/>
      </c>
      <c r="CV65" s="13">
        <v>0</v>
      </c>
      <c r="CW65" s="13">
        <v>0</v>
      </c>
      <c r="CX65" s="13">
        <v>0</v>
      </c>
      <c r="CY65" s="14" t="str">
        <f>IF(IF(CW65&lt;0,1-(CX65-CW65)/CW65,IF(CW65=0,"",CX65/CW65))&lt;0,0,IF(CW65&lt;0,1-(CX65-CW65)/CW65,IF(CW65=0,"",CX65/CW65)))</f>
        <v/>
      </c>
      <c r="CZ65" s="15">
        <v>0</v>
      </c>
      <c r="DA65" s="15">
        <v>0</v>
      </c>
      <c r="DB65" s="15">
        <v>0</v>
      </c>
      <c r="DC65" s="17" t="str">
        <f>IF(IF(DA65&lt;0,1-(DB65-DA65)/DA65,IF(DA65=0,"",DB65/DA65))&lt;0,0,IF(DA65&lt;0,1-(DB65-DA65)/DA65,IF(DA65=0,"",DB65/DA65)))</f>
        <v/>
      </c>
      <c r="DD65" s="13">
        <v>0</v>
      </c>
      <c r="DE65" s="13">
        <v>0</v>
      </c>
      <c r="DF65" s="13">
        <v>0</v>
      </c>
      <c r="DG65" s="14" t="str">
        <f>IF(IF(DE65&lt;0,1-(DF65-DE65)/DE65,IF(DE65=0,"",DF65/DE65))&lt;0,0,IF(DE65&lt;0,1-(DF65-DE65)/DE65,IF(DE65=0,"",DF65/DE65)))</f>
        <v/>
      </c>
      <c r="DH65" s="15">
        <v>0</v>
      </c>
      <c r="DI65" s="15">
        <v>0</v>
      </c>
      <c r="DJ65" s="15">
        <v>0</v>
      </c>
      <c r="DK65" s="17" t="str">
        <f>IF(IF(DI65&lt;0,1-(DJ65-DI65)/DI65,IF(DI65=0,"",DJ65/DI65))&lt;0,0,IF(DI65&lt;0,1-(DJ65-DI65)/DI65,IF(DI65=0,"",DJ65/DI65)))</f>
        <v/>
      </c>
      <c r="DL65" s="13">
        <v>0</v>
      </c>
      <c r="DM65" s="13">
        <v>0</v>
      </c>
      <c r="DN65" s="13">
        <v>0</v>
      </c>
      <c r="DO65" s="17" t="str">
        <f>IF(IF(DM65&lt;0,1-(DN65-DM65)/DM65,IF(DM65=0,"",DN65/DM65))&lt;0,0,IF(DM65&lt;0,1-(DN65-DM65)/DM65,IF(DM65=0,"",DN65/DM65)))</f>
        <v/>
      </c>
      <c r="DP65" s="18"/>
      <c r="DQ65" s="19"/>
      <c r="DR65" s="18"/>
      <c r="DS65" s="19" t="str">
        <f>AX65</f>
        <v/>
      </c>
      <c r="DT65" s="64"/>
      <c r="DU65" s="64"/>
      <c r="DV65" s="64"/>
      <c r="DW65" s="64"/>
      <c r="DX65" s="64"/>
      <c r="DY65" s="65"/>
      <c r="DZ65" s="64"/>
      <c r="EA65" s="64"/>
    </row>
    <row r="66" spans="1:131" x14ac:dyDescent="0.35">
      <c r="A66" s="4">
        <v>2022</v>
      </c>
      <c r="B66" s="20" t="s">
        <v>132</v>
      </c>
      <c r="C66" s="20" t="s">
        <v>159</v>
      </c>
      <c r="D66" s="20"/>
      <c r="E66" s="20" t="s">
        <v>130</v>
      </c>
      <c r="F66" s="20" t="s">
        <v>126</v>
      </c>
      <c r="G66" s="20"/>
      <c r="H66" s="20">
        <v>10208756</v>
      </c>
      <c r="I66" s="64" t="s">
        <v>744</v>
      </c>
      <c r="J66" s="64"/>
      <c r="K66" s="64" t="s">
        <v>567</v>
      </c>
      <c r="L66" s="20" t="s">
        <v>430</v>
      </c>
      <c r="M66" s="20" t="s">
        <v>429</v>
      </c>
      <c r="N66" s="64" t="s">
        <v>428</v>
      </c>
      <c r="O66" s="20" t="s">
        <v>427</v>
      </c>
      <c r="P66" s="20" t="s">
        <v>426</v>
      </c>
      <c r="Q66" s="20" t="s">
        <v>425</v>
      </c>
      <c r="R66" s="20" t="s">
        <v>146</v>
      </c>
      <c r="S66" s="20" t="s">
        <v>567</v>
      </c>
      <c r="T66" s="20" t="s">
        <v>150</v>
      </c>
      <c r="U66" s="65">
        <v>44270</v>
      </c>
      <c r="V66" s="64"/>
      <c r="W66" s="72">
        <v>267120.66360000003</v>
      </c>
      <c r="X66" s="72">
        <v>0</v>
      </c>
      <c r="Y66" s="64" t="s">
        <v>443</v>
      </c>
      <c r="Z66" s="20" t="s">
        <v>141</v>
      </c>
      <c r="AA66" s="64"/>
      <c r="AB66" s="64"/>
      <c r="AC66" s="64"/>
      <c r="AD66" s="63"/>
      <c r="AE66" s="20">
        <v>2021</v>
      </c>
      <c r="AF66" s="20"/>
      <c r="AG66" s="64" t="s">
        <v>743</v>
      </c>
      <c r="AH66" s="71"/>
      <c r="AI66" s="20" t="s">
        <v>141</v>
      </c>
      <c r="AJ66" s="64" t="s">
        <v>441</v>
      </c>
      <c r="AK66" s="63"/>
      <c r="AL66" s="5">
        <v>0</v>
      </c>
      <c r="AM66" s="70" t="s">
        <v>144</v>
      </c>
      <c r="AN66" s="6">
        <f>IF(AM66="YES",0,AL66*BA66)</f>
        <v>0</v>
      </c>
      <c r="AO66" s="6">
        <f>IF(AM66="YES",0,BA66)</f>
        <v>0</v>
      </c>
      <c r="AP66" s="7">
        <v>0</v>
      </c>
      <c r="AQ66" s="69" t="s">
        <v>144</v>
      </c>
      <c r="AR66" s="8">
        <f>IF(AQ66="YES",0,AP66*BA66)</f>
        <v>0</v>
      </c>
      <c r="AS66" s="8">
        <f>IF(AQ66="YES",0,BA66)</f>
        <v>0</v>
      </c>
      <c r="AT66" s="9">
        <v>0</v>
      </c>
      <c r="AU66" s="9">
        <v>0</v>
      </c>
      <c r="AV66" s="9">
        <v>0</v>
      </c>
      <c r="AW66" s="10" t="str">
        <f>IF(IF(AU66&lt;0,1-(AV66-AU66)/AU66,IF(AU66=0,"",AV66/AU66))&lt;0,0,IF(AU66&lt;0,1-(AV66-AU66)/AU66,IF(AU66=0,"",AV66/AU66)))</f>
        <v/>
      </c>
      <c r="AX66" s="10" t="str">
        <f>IF(AW66&lt;90%,"YES","")</f>
        <v/>
      </c>
      <c r="AY66" s="68">
        <f>+AV66-AT66</f>
        <v>0</v>
      </c>
      <c r="AZ66" s="10"/>
      <c r="BA66" s="11">
        <v>0</v>
      </c>
      <c r="BB66" s="11">
        <f>W66/1000</f>
        <v>267.12066360000006</v>
      </c>
      <c r="BC66" s="12" t="str">
        <f>IF(AND(BA66=0,BB66=0),"no capex",IF(AND(BA66=0,BB66&lt;&gt;0),"check!",IF(BB66/BA66&lt;0.8,BB66/BA66,IF(BB66/BA66&lt;=1.05,1,IF(BB66/BA66&gt;1.05,MAX(1-(BB66/BA66-1)*2,0),"check!")))))</f>
        <v>check!</v>
      </c>
      <c r="BD66" s="11">
        <v>0</v>
      </c>
      <c r="BE66" s="11">
        <v>0</v>
      </c>
      <c r="BF66" s="12" t="str">
        <f>IF(AND(BD66=0,BE66=0),"no capex",IF(AND(BD66=0,BE66&lt;&gt;0),"check!",IF(BE66/BD66&lt;0.8,BE66/BD66,IF(BE66/BD66&lt;=1.05,1,IF(BE66/BD66&gt;1.05,MAX(1-(BE66/BD66-1)*2,0),"check!")))))</f>
        <v>no capex</v>
      </c>
      <c r="BG66" s="67"/>
      <c r="BH66" s="13">
        <v>0</v>
      </c>
      <c r="BI66" s="13">
        <v>0</v>
      </c>
      <c r="BJ66" s="13">
        <v>0</v>
      </c>
      <c r="BK66" s="14" t="str">
        <f>IF(BI66=0,"",BJ66/BI66)</f>
        <v/>
      </c>
      <c r="BL66" s="15">
        <v>0</v>
      </c>
      <c r="BM66" s="15">
        <v>0</v>
      </c>
      <c r="BN66" s="15">
        <v>0</v>
      </c>
      <c r="BO66" s="16" t="str">
        <f>IF(BM66=0,"",BN66/BM66)</f>
        <v/>
      </c>
      <c r="BP66" s="13">
        <v>0</v>
      </c>
      <c r="BQ66" s="13">
        <v>0</v>
      </c>
      <c r="BR66" s="13">
        <v>0</v>
      </c>
      <c r="BS66" s="14" t="str">
        <f>IF(IF(BQ66&lt;0,1-(BR66-BQ66)/BQ66,IF(BQ66=0,"",BR66/BQ66))&lt;0,0,IF(BQ66&lt;0,1-(BR66-BQ66)/BQ66,IF(BQ66=0,"",BR66/BQ66)))</f>
        <v/>
      </c>
      <c r="BT66" s="15">
        <v>0</v>
      </c>
      <c r="BU66" s="15">
        <v>0</v>
      </c>
      <c r="BV66" s="15">
        <v>0</v>
      </c>
      <c r="BW66" s="16" t="str">
        <f>IF(IF(BU66&lt;0,1-(BV66-BU66)/BU66,IF(BU66=0,"",BV66/BU66))&lt;0,0,IF(BU66&lt;0,1-(BV66-BU66)/BU66,IF(BU66=0,"",BV66/BU66)))</f>
        <v/>
      </c>
      <c r="BX66" s="13">
        <v>0</v>
      </c>
      <c r="BY66" s="13">
        <v>0</v>
      </c>
      <c r="BZ66" s="13">
        <v>0</v>
      </c>
      <c r="CA66" s="14" t="str">
        <f>IF(IF(BY66&lt;0,1-(BZ66-BY66)/BY66,IF(BY66=0,"",BZ66/BY66))&lt;0,0,IF(BY66&lt;0,1-(BZ66-BY66)/BY66,IF(BY66=0,"",BZ66/BY66)))</f>
        <v/>
      </c>
      <c r="CB66" s="15">
        <v>0</v>
      </c>
      <c r="CC66" s="15">
        <v>0</v>
      </c>
      <c r="CD66" s="15">
        <v>0</v>
      </c>
      <c r="CE66" s="16" t="str">
        <f>IF(IF(CC66&lt;0,1-(CD66-CC66)/CC66,IF(CC66=0,"",CD66/CC66))&lt;0,0,IF(CC66&lt;0,1-(CD66-CC66)/CC66,IF(CC66=0,"",CD66/CC66)))</f>
        <v/>
      </c>
      <c r="CF66" s="13">
        <v>0</v>
      </c>
      <c r="CG66" s="13">
        <v>0</v>
      </c>
      <c r="CH66" s="13">
        <v>0</v>
      </c>
      <c r="CI66" s="14" t="str">
        <f>IF(IF(CG66&lt;0,1-(CH66-CG66)/CG66,IF(CG66=0,"",CH66/CG66))&lt;0,0,IF(CG66&lt;0,1-(CH66-CG66)/CG66,IF(CG66=0,"",CH66/CG66)))</f>
        <v/>
      </c>
      <c r="CJ66" s="15">
        <v>0</v>
      </c>
      <c r="CK66" s="15">
        <v>0</v>
      </c>
      <c r="CL66" s="15">
        <v>0</v>
      </c>
      <c r="CM66" s="17" t="str">
        <f>IF(IF(CK66&lt;0,1-(CL66-CK66)/CK66,IF(CK66=0,"",CL66/CK66))&lt;0,0,IF(CK66&lt;0,1-(CL66-CK66)/CK66,IF(CK66=0,"",CL66/CK66)))</f>
        <v/>
      </c>
      <c r="CN66" s="13">
        <v>0</v>
      </c>
      <c r="CO66" s="13">
        <v>0</v>
      </c>
      <c r="CP66" s="13">
        <v>0</v>
      </c>
      <c r="CQ66" s="17" t="str">
        <f>IF(IF(CO66&lt;0,1-(CP66-CO66)/CO66,IF(CO66=0,"",CP66/CO66))&lt;0,0,IF(CO66&lt;0,1-(CP66-CO66)/CO66,IF(CO66=0,"",CP66/CO66)))</f>
        <v/>
      </c>
      <c r="CR66" s="15">
        <v>0</v>
      </c>
      <c r="CS66" s="15">
        <v>0</v>
      </c>
      <c r="CT66" s="15">
        <v>0</v>
      </c>
      <c r="CU66" s="17" t="str">
        <f>IF(IF(CS66&lt;0,1-(CT66-CS66)/CS66,IF(CS66=0,"",CT66/CS66))&lt;0,0,IF(CS66&lt;0,1-(CT66-CS66)/CS66,IF(CS66=0,"",CT66/CS66)))</f>
        <v/>
      </c>
      <c r="CV66" s="13">
        <v>0</v>
      </c>
      <c r="CW66" s="13">
        <v>0</v>
      </c>
      <c r="CX66" s="13">
        <v>0</v>
      </c>
      <c r="CY66" s="14" t="str">
        <f>IF(IF(CW66&lt;0,1-(CX66-CW66)/CW66,IF(CW66=0,"",CX66/CW66))&lt;0,0,IF(CW66&lt;0,1-(CX66-CW66)/CW66,IF(CW66=0,"",CX66/CW66)))</f>
        <v/>
      </c>
      <c r="CZ66" s="15">
        <v>0</v>
      </c>
      <c r="DA66" s="15">
        <v>0</v>
      </c>
      <c r="DB66" s="15">
        <v>0</v>
      </c>
      <c r="DC66" s="17" t="str">
        <f>IF(IF(DA66&lt;0,1-(DB66-DA66)/DA66,IF(DA66=0,"",DB66/DA66))&lt;0,0,IF(DA66&lt;0,1-(DB66-DA66)/DA66,IF(DA66=0,"",DB66/DA66)))</f>
        <v/>
      </c>
      <c r="DD66" s="13">
        <v>0</v>
      </c>
      <c r="DE66" s="13">
        <v>0</v>
      </c>
      <c r="DF66" s="13">
        <v>0</v>
      </c>
      <c r="DG66" s="14" t="str">
        <f>IF(IF(DE66&lt;0,1-(DF66-DE66)/DE66,IF(DE66=0,"",DF66/DE66))&lt;0,0,IF(DE66&lt;0,1-(DF66-DE66)/DE66,IF(DE66=0,"",DF66/DE66)))</f>
        <v/>
      </c>
      <c r="DH66" s="15">
        <v>0</v>
      </c>
      <c r="DI66" s="15">
        <v>0</v>
      </c>
      <c r="DJ66" s="15">
        <v>0</v>
      </c>
      <c r="DK66" s="17" t="str">
        <f>IF(IF(DI66&lt;0,1-(DJ66-DI66)/DI66,IF(DI66=0,"",DJ66/DI66))&lt;0,0,IF(DI66&lt;0,1-(DJ66-DI66)/DI66,IF(DI66=0,"",DJ66/DI66)))</f>
        <v/>
      </c>
      <c r="DL66" s="13">
        <v>0</v>
      </c>
      <c r="DM66" s="13">
        <v>0</v>
      </c>
      <c r="DN66" s="13">
        <v>0</v>
      </c>
      <c r="DO66" s="17" t="str">
        <f>IF(IF(DM66&lt;0,1-(DN66-DM66)/DM66,IF(DM66=0,"",DN66/DM66))&lt;0,0,IF(DM66&lt;0,1-(DN66-DM66)/DM66,IF(DM66=0,"",DN66/DM66)))</f>
        <v/>
      </c>
      <c r="DP66" s="18"/>
      <c r="DQ66" s="19" t="e">
        <f>IF(AND(BB66/BA66&gt;1.05, ((BB66-BA66)/VLOOKUP(E66,#REF!,2,0))&gt;10),"YES","")</f>
        <v>#DIV/0!</v>
      </c>
      <c r="DR66" s="18"/>
      <c r="DS66" s="19" t="str">
        <f>AX66</f>
        <v/>
      </c>
      <c r="DT66" s="64"/>
      <c r="DU66" s="64"/>
      <c r="DV66" s="64"/>
      <c r="DW66" s="64"/>
      <c r="DX66" s="64"/>
      <c r="DY66" s="65"/>
      <c r="DZ66" s="64"/>
      <c r="EA66" s="64"/>
    </row>
    <row r="67" spans="1:131" x14ac:dyDescent="0.35">
      <c r="A67" s="4">
        <v>2022</v>
      </c>
      <c r="B67" s="20" t="s">
        <v>132</v>
      </c>
      <c r="C67" s="20" t="s">
        <v>159</v>
      </c>
      <c r="D67" s="20"/>
      <c r="E67" s="20" t="s">
        <v>130</v>
      </c>
      <c r="F67" s="20" t="s">
        <v>126</v>
      </c>
      <c r="G67" s="20"/>
      <c r="H67" s="20">
        <v>10208760</v>
      </c>
      <c r="I67" s="64" t="s">
        <v>742</v>
      </c>
      <c r="J67" s="64"/>
      <c r="K67" s="64" t="s">
        <v>498</v>
      </c>
      <c r="L67" s="20" t="s">
        <v>430</v>
      </c>
      <c r="M67" s="20" t="s">
        <v>456</v>
      </c>
      <c r="N67" s="64" t="s">
        <v>499</v>
      </c>
      <c r="O67" s="20" t="s">
        <v>427</v>
      </c>
      <c r="P67" s="20" t="s">
        <v>454</v>
      </c>
      <c r="Q67" s="20" t="s">
        <v>453</v>
      </c>
      <c r="R67" s="20" t="s">
        <v>146</v>
      </c>
      <c r="S67" s="20" t="s">
        <v>498</v>
      </c>
      <c r="T67" s="20" t="s">
        <v>150</v>
      </c>
      <c r="U67" s="65">
        <v>44418</v>
      </c>
      <c r="V67" s="64"/>
      <c r="W67" s="72">
        <v>307289.89739999996</v>
      </c>
      <c r="X67" s="72">
        <v>0</v>
      </c>
      <c r="Y67" s="64" t="s">
        <v>443</v>
      </c>
      <c r="Z67" s="20" t="s">
        <v>141</v>
      </c>
      <c r="AA67" s="64"/>
      <c r="AB67" s="64"/>
      <c r="AC67" s="64"/>
      <c r="AD67" s="63"/>
      <c r="AE67" s="20">
        <v>2021</v>
      </c>
      <c r="AF67" s="20"/>
      <c r="AG67" s="64" t="s">
        <v>741</v>
      </c>
      <c r="AH67" s="71"/>
      <c r="AI67" s="20" t="s">
        <v>141</v>
      </c>
      <c r="AJ67" s="64" t="s">
        <v>450</v>
      </c>
      <c r="AK67" s="63"/>
      <c r="AL67" s="5">
        <v>0</v>
      </c>
      <c r="AM67" s="70" t="s">
        <v>144</v>
      </c>
      <c r="AN67" s="6">
        <f>IF(AM67="YES",0,AL67*BA67)</f>
        <v>0</v>
      </c>
      <c r="AO67" s="6">
        <f>IF(AM67="YES",0,BA67)</f>
        <v>0</v>
      </c>
      <c r="AP67" s="7">
        <v>0</v>
      </c>
      <c r="AQ67" s="69" t="s">
        <v>144</v>
      </c>
      <c r="AR67" s="8">
        <f>IF(AQ67="YES",0,AP67*BA67)</f>
        <v>0</v>
      </c>
      <c r="AS67" s="8">
        <f>IF(AQ67="YES",0,BA67)</f>
        <v>0</v>
      </c>
      <c r="AT67" s="9">
        <v>0</v>
      </c>
      <c r="AU67" s="9">
        <v>0</v>
      </c>
      <c r="AV67" s="9">
        <v>0</v>
      </c>
      <c r="AW67" s="10" t="str">
        <f>IF(IF(AU67&lt;0,1-(AV67-AU67)/AU67,IF(AU67=0,"",AV67/AU67))&lt;0,0,IF(AU67&lt;0,1-(AV67-AU67)/AU67,IF(AU67=0,"",AV67/AU67)))</f>
        <v/>
      </c>
      <c r="AX67" s="10" t="str">
        <f>IF(AW67&lt;90%,"YES","")</f>
        <v/>
      </c>
      <c r="AY67" s="68">
        <f>+AV67-AT67</f>
        <v>0</v>
      </c>
      <c r="AZ67" s="10"/>
      <c r="BA67" s="11">
        <v>0</v>
      </c>
      <c r="BB67" s="11">
        <f>W67/1000</f>
        <v>307.28989739999997</v>
      </c>
      <c r="BC67" s="12" t="str">
        <f>IF(AND(BA67=0,BB67=0),"no capex",IF(AND(BA67=0,BB67&lt;&gt;0),"check!",IF(BB67/BA67&lt;0.8,BB67/BA67,IF(BB67/BA67&lt;=1.05,1,IF(BB67/BA67&gt;1.05,MAX(1-(BB67/BA67-1)*2,0),"check!")))))</f>
        <v>check!</v>
      </c>
      <c r="BD67" s="11">
        <v>0</v>
      </c>
      <c r="BE67" s="11">
        <v>0</v>
      </c>
      <c r="BF67" s="12" t="str">
        <f>IF(AND(BD67=0,BE67=0),"no capex",IF(AND(BD67=0,BE67&lt;&gt;0),"check!",IF(BE67/BD67&lt;0.8,BE67/BD67,IF(BE67/BD67&lt;=1.05,1,IF(BE67/BD67&gt;1.05,MAX(1-(BE67/BD67-1)*2,0),"check!")))))</f>
        <v>no capex</v>
      </c>
      <c r="BG67" s="67"/>
      <c r="BH67" s="13">
        <v>0</v>
      </c>
      <c r="BI67" s="13">
        <v>0</v>
      </c>
      <c r="BJ67" s="13">
        <v>0</v>
      </c>
      <c r="BK67" s="14" t="str">
        <f>IF(BI67=0,"",BJ67/BI67)</f>
        <v/>
      </c>
      <c r="BL67" s="15">
        <v>0</v>
      </c>
      <c r="BM67" s="15">
        <v>0</v>
      </c>
      <c r="BN67" s="15">
        <v>0</v>
      </c>
      <c r="BO67" s="16" t="str">
        <f>IF(BM67=0,"",BN67/BM67)</f>
        <v/>
      </c>
      <c r="BP67" s="13">
        <v>0</v>
      </c>
      <c r="BQ67" s="13">
        <v>0</v>
      </c>
      <c r="BR67" s="13">
        <v>0</v>
      </c>
      <c r="BS67" s="14" t="str">
        <f>IF(IF(BQ67&lt;0,1-(BR67-BQ67)/BQ67,IF(BQ67=0,"",BR67/BQ67))&lt;0,0,IF(BQ67&lt;0,1-(BR67-BQ67)/BQ67,IF(BQ67=0,"",BR67/BQ67)))</f>
        <v/>
      </c>
      <c r="BT67" s="15">
        <v>0</v>
      </c>
      <c r="BU67" s="15">
        <v>0</v>
      </c>
      <c r="BV67" s="15">
        <v>0</v>
      </c>
      <c r="BW67" s="16" t="str">
        <f>IF(IF(BU67&lt;0,1-(BV67-BU67)/BU67,IF(BU67=0,"",BV67/BU67))&lt;0,0,IF(BU67&lt;0,1-(BV67-BU67)/BU67,IF(BU67=0,"",BV67/BU67)))</f>
        <v/>
      </c>
      <c r="BX67" s="13">
        <v>0</v>
      </c>
      <c r="BY67" s="13">
        <v>0</v>
      </c>
      <c r="BZ67" s="13">
        <v>0</v>
      </c>
      <c r="CA67" s="14" t="str">
        <f>IF(IF(BY67&lt;0,1-(BZ67-BY67)/BY67,IF(BY67=0,"",BZ67/BY67))&lt;0,0,IF(BY67&lt;0,1-(BZ67-BY67)/BY67,IF(BY67=0,"",BZ67/BY67)))</f>
        <v/>
      </c>
      <c r="CB67" s="15">
        <v>0</v>
      </c>
      <c r="CC67" s="15">
        <v>0</v>
      </c>
      <c r="CD67" s="15">
        <v>0</v>
      </c>
      <c r="CE67" s="16" t="str">
        <f>IF(IF(CC67&lt;0,1-(CD67-CC67)/CC67,IF(CC67=0,"",CD67/CC67))&lt;0,0,IF(CC67&lt;0,1-(CD67-CC67)/CC67,IF(CC67=0,"",CD67/CC67)))</f>
        <v/>
      </c>
      <c r="CF67" s="13">
        <v>0</v>
      </c>
      <c r="CG67" s="13">
        <v>0</v>
      </c>
      <c r="CH67" s="13">
        <v>0</v>
      </c>
      <c r="CI67" s="14" t="str">
        <f>IF(IF(CG67&lt;0,1-(CH67-CG67)/CG67,IF(CG67=0,"",CH67/CG67))&lt;0,0,IF(CG67&lt;0,1-(CH67-CG67)/CG67,IF(CG67=0,"",CH67/CG67)))</f>
        <v/>
      </c>
      <c r="CJ67" s="15">
        <v>0</v>
      </c>
      <c r="CK67" s="15">
        <v>0</v>
      </c>
      <c r="CL67" s="15">
        <v>0</v>
      </c>
      <c r="CM67" s="17" t="str">
        <f>IF(IF(CK67&lt;0,1-(CL67-CK67)/CK67,IF(CK67=0,"",CL67/CK67))&lt;0,0,IF(CK67&lt;0,1-(CL67-CK67)/CK67,IF(CK67=0,"",CL67/CK67)))</f>
        <v/>
      </c>
      <c r="CN67" s="13">
        <v>0</v>
      </c>
      <c r="CO67" s="13">
        <v>0</v>
      </c>
      <c r="CP67" s="13">
        <v>0</v>
      </c>
      <c r="CQ67" s="17" t="str">
        <f>IF(IF(CO67&lt;0,1-(CP67-CO67)/CO67,IF(CO67=0,"",CP67/CO67))&lt;0,0,IF(CO67&lt;0,1-(CP67-CO67)/CO67,IF(CO67=0,"",CP67/CO67)))</f>
        <v/>
      </c>
      <c r="CR67" s="15">
        <v>0</v>
      </c>
      <c r="CS67" s="15">
        <v>0</v>
      </c>
      <c r="CT67" s="15">
        <v>0</v>
      </c>
      <c r="CU67" s="17" t="str">
        <f>IF(IF(CS67&lt;0,1-(CT67-CS67)/CS67,IF(CS67=0,"",CT67/CS67))&lt;0,0,IF(CS67&lt;0,1-(CT67-CS67)/CS67,IF(CS67=0,"",CT67/CS67)))</f>
        <v/>
      </c>
      <c r="CV67" s="13">
        <v>0</v>
      </c>
      <c r="CW67" s="13">
        <v>0</v>
      </c>
      <c r="CX67" s="13">
        <v>0</v>
      </c>
      <c r="CY67" s="14" t="str">
        <f>IF(IF(CW67&lt;0,1-(CX67-CW67)/CW67,IF(CW67=0,"",CX67/CW67))&lt;0,0,IF(CW67&lt;0,1-(CX67-CW67)/CW67,IF(CW67=0,"",CX67/CW67)))</f>
        <v/>
      </c>
      <c r="CZ67" s="15">
        <v>0</v>
      </c>
      <c r="DA67" s="15">
        <v>0</v>
      </c>
      <c r="DB67" s="15">
        <v>0</v>
      </c>
      <c r="DC67" s="17" t="str">
        <f>IF(IF(DA67&lt;0,1-(DB67-DA67)/DA67,IF(DA67=0,"",DB67/DA67))&lt;0,0,IF(DA67&lt;0,1-(DB67-DA67)/DA67,IF(DA67=0,"",DB67/DA67)))</f>
        <v/>
      </c>
      <c r="DD67" s="13">
        <v>0</v>
      </c>
      <c r="DE67" s="13">
        <v>0</v>
      </c>
      <c r="DF67" s="13">
        <v>0</v>
      </c>
      <c r="DG67" s="14" t="str">
        <f>IF(IF(DE67&lt;0,1-(DF67-DE67)/DE67,IF(DE67=0,"",DF67/DE67))&lt;0,0,IF(DE67&lt;0,1-(DF67-DE67)/DE67,IF(DE67=0,"",DF67/DE67)))</f>
        <v/>
      </c>
      <c r="DH67" s="15">
        <v>0</v>
      </c>
      <c r="DI67" s="15">
        <v>0</v>
      </c>
      <c r="DJ67" s="15">
        <v>0</v>
      </c>
      <c r="DK67" s="17" t="str">
        <f>IF(IF(DI67&lt;0,1-(DJ67-DI67)/DI67,IF(DI67=0,"",DJ67/DI67))&lt;0,0,IF(DI67&lt;0,1-(DJ67-DI67)/DI67,IF(DI67=0,"",DJ67/DI67)))</f>
        <v/>
      </c>
      <c r="DL67" s="13">
        <v>0</v>
      </c>
      <c r="DM67" s="13">
        <v>0</v>
      </c>
      <c r="DN67" s="13">
        <v>0</v>
      </c>
      <c r="DO67" s="17" t="str">
        <f>IF(IF(DM67&lt;0,1-(DN67-DM67)/DM67,IF(DM67=0,"",DN67/DM67))&lt;0,0,IF(DM67&lt;0,1-(DN67-DM67)/DM67,IF(DM67=0,"",DN67/DM67)))</f>
        <v/>
      </c>
      <c r="DP67" s="18"/>
      <c r="DQ67" s="19" t="e">
        <f>IF(AND(BB67/BA67&gt;1.05, ((BB67-BA67)/VLOOKUP(E67,#REF!,2,0))&gt;10),"YES","")</f>
        <v>#DIV/0!</v>
      </c>
      <c r="DR67" s="18"/>
      <c r="DS67" s="19" t="str">
        <f>AX67</f>
        <v/>
      </c>
      <c r="DT67" s="64"/>
      <c r="DU67" s="64"/>
      <c r="DV67" s="64"/>
      <c r="DW67" s="64"/>
      <c r="DX67" s="64"/>
      <c r="DY67" s="65"/>
      <c r="DZ67" s="64"/>
      <c r="EA67" s="64"/>
    </row>
    <row r="68" spans="1:131" x14ac:dyDescent="0.35">
      <c r="A68" s="4">
        <v>2022</v>
      </c>
      <c r="B68" s="20" t="s">
        <v>132</v>
      </c>
      <c r="C68" s="20" t="s">
        <v>159</v>
      </c>
      <c r="D68" s="20"/>
      <c r="E68" s="20" t="s">
        <v>130</v>
      </c>
      <c r="F68" s="20" t="s">
        <v>126</v>
      </c>
      <c r="G68" s="20"/>
      <c r="H68" s="20">
        <v>10208763</v>
      </c>
      <c r="I68" s="64" t="s">
        <v>740</v>
      </c>
      <c r="J68" s="64"/>
      <c r="K68" s="64" t="s">
        <v>547</v>
      </c>
      <c r="L68" s="20" t="s">
        <v>430</v>
      </c>
      <c r="M68" s="20" t="s">
        <v>429</v>
      </c>
      <c r="N68" s="64" t="s">
        <v>548</v>
      </c>
      <c r="O68" s="20" t="s">
        <v>427</v>
      </c>
      <c r="P68" s="20" t="s">
        <v>426</v>
      </c>
      <c r="Q68" s="20" t="s">
        <v>491</v>
      </c>
      <c r="R68" s="20" t="s">
        <v>146</v>
      </c>
      <c r="S68" s="20" t="s">
        <v>547</v>
      </c>
      <c r="T68" s="20" t="s">
        <v>150</v>
      </c>
      <c r="U68" s="65">
        <v>44134</v>
      </c>
      <c r="V68" s="64"/>
      <c r="W68" s="72">
        <v>86852.97</v>
      </c>
      <c r="X68" s="72">
        <v>0</v>
      </c>
      <c r="Y68" s="64" t="s">
        <v>443</v>
      </c>
      <c r="Z68" s="20" t="s">
        <v>141</v>
      </c>
      <c r="AA68" s="64"/>
      <c r="AB68" s="64"/>
      <c r="AC68" s="64"/>
      <c r="AD68" s="63"/>
      <c r="AE68" s="20">
        <v>2020</v>
      </c>
      <c r="AF68" s="20"/>
      <c r="AG68" s="64" t="s">
        <v>739</v>
      </c>
      <c r="AH68" s="71"/>
      <c r="AI68" s="20" t="s">
        <v>141</v>
      </c>
      <c r="AJ68" s="64" t="s">
        <v>545</v>
      </c>
      <c r="AK68" s="63"/>
      <c r="AL68" s="5">
        <v>0</v>
      </c>
      <c r="AM68" s="70" t="s">
        <v>144</v>
      </c>
      <c r="AN68" s="6">
        <f>IF(AM68="YES",0,AL68*BA68)</f>
        <v>0</v>
      </c>
      <c r="AO68" s="6">
        <f>IF(AM68="YES",0,BA68)</f>
        <v>0</v>
      </c>
      <c r="AP68" s="7">
        <v>0</v>
      </c>
      <c r="AQ68" s="69" t="s">
        <v>144</v>
      </c>
      <c r="AR68" s="8">
        <f>IF(AQ68="YES",0,AP68*BA68)</f>
        <v>0</v>
      </c>
      <c r="AS68" s="8">
        <f>IF(AQ68="YES",0,BA68)</f>
        <v>0</v>
      </c>
      <c r="AT68" s="9">
        <v>0</v>
      </c>
      <c r="AU68" s="9">
        <v>0</v>
      </c>
      <c r="AV68" s="9">
        <v>0</v>
      </c>
      <c r="AW68" s="10" t="str">
        <f>IF(IF(AU68&lt;0,1-(AV68-AU68)/AU68,IF(AU68=0,"",AV68/AU68))&lt;0,0,IF(AU68&lt;0,1-(AV68-AU68)/AU68,IF(AU68=0,"",AV68/AU68)))</f>
        <v/>
      </c>
      <c r="AX68" s="10" t="str">
        <f>IF(AW68&lt;90%,"YES","")</f>
        <v/>
      </c>
      <c r="AY68" s="68">
        <f>+AV68-AT68</f>
        <v>0</v>
      </c>
      <c r="AZ68" s="10"/>
      <c r="BA68" s="11">
        <v>0</v>
      </c>
      <c r="BB68" s="11">
        <f>W68/1000</f>
        <v>86.852969999999999</v>
      </c>
      <c r="BC68" s="12" t="str">
        <f>IF(AND(BA68=0,BB68=0),"no capex",IF(AND(BA68=0,BB68&lt;&gt;0),"check!",IF(BB68/BA68&lt;0.8,BB68/BA68,IF(BB68/BA68&lt;=1.05,1,IF(BB68/BA68&gt;1.05,MAX(1-(BB68/BA68-1)*2,0),"check!")))))</f>
        <v>check!</v>
      </c>
      <c r="BD68" s="11">
        <v>0</v>
      </c>
      <c r="BE68" s="11">
        <v>0</v>
      </c>
      <c r="BF68" s="12" t="str">
        <f>IF(AND(BD68=0,BE68=0),"no capex",IF(AND(BD68=0,BE68&lt;&gt;0),"check!",IF(BE68/BD68&lt;0.8,BE68/BD68,IF(BE68/BD68&lt;=1.05,1,IF(BE68/BD68&gt;1.05,MAX(1-(BE68/BD68-1)*2,0),"check!")))))</f>
        <v>no capex</v>
      </c>
      <c r="BG68" s="67"/>
      <c r="BH68" s="73">
        <v>0</v>
      </c>
      <c r="BI68" s="73">
        <v>0</v>
      </c>
      <c r="BJ68" s="13">
        <v>0</v>
      </c>
      <c r="BK68" s="14" t="str">
        <f>IF(BI68=0,"",BJ68/BI68)</f>
        <v/>
      </c>
      <c r="BL68" s="15">
        <v>0</v>
      </c>
      <c r="BM68" s="15">
        <v>0</v>
      </c>
      <c r="BN68" s="15">
        <v>0</v>
      </c>
      <c r="BO68" s="16" t="str">
        <f>IF(BM68=0,"",BN68/BM68)</f>
        <v/>
      </c>
      <c r="BP68" s="13">
        <v>0</v>
      </c>
      <c r="BQ68" s="13">
        <v>0</v>
      </c>
      <c r="BR68" s="13">
        <v>0</v>
      </c>
      <c r="BS68" s="14" t="str">
        <f>IF(IF(BQ68&lt;0,1-(BR68-BQ68)/BQ68,IF(BQ68=0,"",BR68/BQ68))&lt;0,0,IF(BQ68&lt;0,1-(BR68-BQ68)/BQ68,IF(BQ68=0,"",BR68/BQ68)))</f>
        <v/>
      </c>
      <c r="BT68" s="15">
        <v>0</v>
      </c>
      <c r="BU68" s="15">
        <v>0</v>
      </c>
      <c r="BV68" s="15">
        <v>0</v>
      </c>
      <c r="BW68" s="16" t="str">
        <f>IF(IF(BU68&lt;0,1-(BV68-BU68)/BU68,IF(BU68=0,"",BV68/BU68))&lt;0,0,IF(BU68&lt;0,1-(BV68-BU68)/BU68,IF(BU68=0,"",BV68/BU68)))</f>
        <v/>
      </c>
      <c r="BX68" s="13">
        <v>0</v>
      </c>
      <c r="BY68" s="13">
        <v>0</v>
      </c>
      <c r="BZ68" s="13">
        <v>0</v>
      </c>
      <c r="CA68" s="14" t="str">
        <f>IF(IF(BY68&lt;0,1-(BZ68-BY68)/BY68,IF(BY68=0,"",BZ68/BY68))&lt;0,0,IF(BY68&lt;0,1-(BZ68-BY68)/BY68,IF(BY68=0,"",BZ68/BY68)))</f>
        <v/>
      </c>
      <c r="CB68" s="15">
        <v>0</v>
      </c>
      <c r="CC68" s="15">
        <v>0</v>
      </c>
      <c r="CD68" s="15">
        <v>0</v>
      </c>
      <c r="CE68" s="16" t="str">
        <f>IF(IF(CC68&lt;0,1-(CD68-CC68)/CC68,IF(CC68=0,"",CD68/CC68))&lt;0,0,IF(CC68&lt;0,1-(CD68-CC68)/CC68,IF(CC68=0,"",CD68/CC68)))</f>
        <v/>
      </c>
      <c r="CF68" s="13">
        <v>0</v>
      </c>
      <c r="CG68" s="13">
        <v>0</v>
      </c>
      <c r="CH68" s="13">
        <v>0</v>
      </c>
      <c r="CI68" s="14" t="str">
        <f>IF(IF(CG68&lt;0,1-(CH68-CG68)/CG68,IF(CG68=0,"",CH68/CG68))&lt;0,0,IF(CG68&lt;0,1-(CH68-CG68)/CG68,IF(CG68=0,"",CH68/CG68)))</f>
        <v/>
      </c>
      <c r="CJ68" s="15">
        <v>0</v>
      </c>
      <c r="CK68" s="15">
        <v>0</v>
      </c>
      <c r="CL68" s="15">
        <v>0</v>
      </c>
      <c r="CM68" s="17" t="str">
        <f>IF(IF(CK68&lt;0,1-(CL68-CK68)/CK68,IF(CK68=0,"",CL68/CK68))&lt;0,0,IF(CK68&lt;0,1-(CL68-CK68)/CK68,IF(CK68=0,"",CL68/CK68)))</f>
        <v/>
      </c>
      <c r="CN68" s="13">
        <v>0</v>
      </c>
      <c r="CO68" s="13">
        <v>0</v>
      </c>
      <c r="CP68" s="13">
        <v>0</v>
      </c>
      <c r="CQ68" s="17" t="str">
        <f>IF(IF(CO68&lt;0,1-(CP68-CO68)/CO68,IF(CO68=0,"",CP68/CO68))&lt;0,0,IF(CO68&lt;0,1-(CP68-CO68)/CO68,IF(CO68=0,"",CP68/CO68)))</f>
        <v/>
      </c>
      <c r="CR68" s="15">
        <v>0</v>
      </c>
      <c r="CS68" s="15">
        <v>0</v>
      </c>
      <c r="CT68" s="15">
        <v>0</v>
      </c>
      <c r="CU68" s="17" t="str">
        <f>IF(IF(CS68&lt;0,1-(CT68-CS68)/CS68,IF(CS68=0,"",CT68/CS68))&lt;0,0,IF(CS68&lt;0,1-(CT68-CS68)/CS68,IF(CS68=0,"",CT68/CS68)))</f>
        <v/>
      </c>
      <c r="CV68" s="13">
        <v>0</v>
      </c>
      <c r="CW68" s="13">
        <v>0</v>
      </c>
      <c r="CX68" s="13">
        <v>0</v>
      </c>
      <c r="CY68" s="14" t="str">
        <f>IF(IF(CW68&lt;0,1-(CX68-CW68)/CW68,IF(CW68=0,"",CX68/CW68))&lt;0,0,IF(CW68&lt;0,1-(CX68-CW68)/CW68,IF(CW68=0,"",CX68/CW68)))</f>
        <v/>
      </c>
      <c r="CZ68" s="15">
        <v>0</v>
      </c>
      <c r="DA68" s="15">
        <v>0</v>
      </c>
      <c r="DB68" s="15">
        <v>0</v>
      </c>
      <c r="DC68" s="17" t="str">
        <f>IF(IF(DA68&lt;0,1-(DB68-DA68)/DA68,IF(DA68=0,"",DB68/DA68))&lt;0,0,IF(DA68&lt;0,1-(DB68-DA68)/DA68,IF(DA68=0,"",DB68/DA68)))</f>
        <v/>
      </c>
      <c r="DD68" s="13">
        <v>0</v>
      </c>
      <c r="DE68" s="13">
        <v>0</v>
      </c>
      <c r="DF68" s="13">
        <v>0</v>
      </c>
      <c r="DG68" s="14" t="str">
        <f>IF(IF(DE68&lt;0,1-(DF68-DE68)/DE68,IF(DE68=0,"",DF68/DE68))&lt;0,0,IF(DE68&lt;0,1-(DF68-DE68)/DE68,IF(DE68=0,"",DF68/DE68)))</f>
        <v/>
      </c>
      <c r="DH68" s="15">
        <v>0</v>
      </c>
      <c r="DI68" s="15">
        <v>0</v>
      </c>
      <c r="DJ68" s="15">
        <v>0</v>
      </c>
      <c r="DK68" s="17" t="str">
        <f>IF(IF(DI68&lt;0,1-(DJ68-DI68)/DI68,IF(DI68=0,"",DJ68/DI68))&lt;0,0,IF(DI68&lt;0,1-(DJ68-DI68)/DI68,IF(DI68=0,"",DJ68/DI68)))</f>
        <v/>
      </c>
      <c r="DL68" s="13">
        <v>0</v>
      </c>
      <c r="DM68" s="13">
        <v>0</v>
      </c>
      <c r="DN68" s="13">
        <v>0</v>
      </c>
      <c r="DO68" s="17" t="str">
        <f>IF(IF(DM68&lt;0,1-(DN68-DM68)/DM68,IF(DM68=0,"",DN68/DM68))&lt;0,0,IF(DM68&lt;0,1-(DN68-DM68)/DM68,IF(DM68=0,"",DN68/DM68)))</f>
        <v/>
      </c>
      <c r="DP68" s="18"/>
      <c r="DQ68" s="19" t="e">
        <f>IF(AND(BB68/BA68&gt;1.05, ((BB68-BA68)/VLOOKUP(E68,#REF!,2,0))&gt;10),"YES","")</f>
        <v>#DIV/0!</v>
      </c>
      <c r="DR68" s="18"/>
      <c r="DS68" s="19" t="str">
        <f>AX68</f>
        <v/>
      </c>
      <c r="DT68" s="64"/>
      <c r="DU68" s="64"/>
      <c r="DV68" s="64"/>
      <c r="DW68" s="64"/>
      <c r="DX68" s="64"/>
      <c r="DY68" s="65"/>
      <c r="DZ68" s="64"/>
      <c r="EA68" s="64"/>
    </row>
    <row r="69" spans="1:131" x14ac:dyDescent="0.35">
      <c r="A69" s="4">
        <v>2022</v>
      </c>
      <c r="B69" s="20" t="s">
        <v>131</v>
      </c>
      <c r="C69" s="20" t="s">
        <v>159</v>
      </c>
      <c r="D69" s="20"/>
      <c r="E69" s="20" t="s">
        <v>130</v>
      </c>
      <c r="F69" s="20" t="s">
        <v>126</v>
      </c>
      <c r="G69" s="20"/>
      <c r="H69" s="20">
        <v>10208777</v>
      </c>
      <c r="I69" s="64" t="s">
        <v>738</v>
      </c>
      <c r="J69" s="64"/>
      <c r="K69" s="64" t="s">
        <v>498</v>
      </c>
      <c r="L69" s="20" t="s">
        <v>430</v>
      </c>
      <c r="M69" s="20" t="s">
        <v>456</v>
      </c>
      <c r="N69" s="64" t="s">
        <v>499</v>
      </c>
      <c r="O69" s="20" t="s">
        <v>427</v>
      </c>
      <c r="P69" s="20" t="s">
        <v>454</v>
      </c>
      <c r="Q69" s="20"/>
      <c r="R69" s="20" t="s">
        <v>146</v>
      </c>
      <c r="S69" s="20" t="s">
        <v>498</v>
      </c>
      <c r="T69" s="20" t="s">
        <v>150</v>
      </c>
      <c r="U69" s="65">
        <v>43903</v>
      </c>
      <c r="V69" s="64"/>
      <c r="W69" s="72">
        <v>111440.55481292472</v>
      </c>
      <c r="X69" s="72">
        <v>0</v>
      </c>
      <c r="Y69" s="64" t="s">
        <v>443</v>
      </c>
      <c r="Z69" s="20" t="s">
        <v>146</v>
      </c>
      <c r="AA69" s="64" t="s">
        <v>146</v>
      </c>
      <c r="AB69" s="64"/>
      <c r="AC69" s="64"/>
      <c r="AD69" s="63"/>
      <c r="AE69" s="20">
        <v>2020</v>
      </c>
      <c r="AF69" s="20"/>
      <c r="AG69" s="64" t="s">
        <v>737</v>
      </c>
      <c r="AH69" s="71"/>
      <c r="AI69" s="20" t="s">
        <v>141</v>
      </c>
      <c r="AJ69" s="64" t="s">
        <v>450</v>
      </c>
      <c r="AK69" s="63"/>
      <c r="AL69" s="5">
        <v>0</v>
      </c>
      <c r="AM69" s="70" t="s">
        <v>144</v>
      </c>
      <c r="AN69" s="6">
        <f>IF(AM69="YES",0,AL69*BA69)</f>
        <v>0</v>
      </c>
      <c r="AO69" s="6">
        <f>IF(AM69="YES",0,BA69)</f>
        <v>0</v>
      </c>
      <c r="AP69" s="7">
        <v>0</v>
      </c>
      <c r="AQ69" s="69" t="s">
        <v>144</v>
      </c>
      <c r="AR69" s="8">
        <f>IF(AQ69="YES",0,AP69*BA69)</f>
        <v>0</v>
      </c>
      <c r="AS69" s="8">
        <f>IF(AQ69="YES",0,BA69)</f>
        <v>0</v>
      </c>
      <c r="AT69" s="9">
        <v>0</v>
      </c>
      <c r="AU69" s="9">
        <v>0</v>
      </c>
      <c r="AV69" s="9">
        <v>0</v>
      </c>
      <c r="AW69" s="10" t="str">
        <f>IF(IF(AU69&lt;0,1-(AV69-AU69)/AU69,IF(AU69=0,"",AV69/AU69))&lt;0,0,IF(AU69&lt;0,1-(AV69-AU69)/AU69,IF(AU69=0,"",AV69/AU69)))</f>
        <v/>
      </c>
      <c r="AX69" s="10" t="str">
        <f>IF(AW69&lt;90%,"YES","")</f>
        <v/>
      </c>
      <c r="AY69" s="68">
        <f>+AV69-AT69</f>
        <v>0</v>
      </c>
      <c r="AZ69" s="10">
        <v>0.4894699867392287</v>
      </c>
      <c r="BA69" s="11">
        <v>0</v>
      </c>
      <c r="BB69" s="11">
        <f>W69/1000</f>
        <v>111.44055481292472</v>
      </c>
      <c r="BC69" s="12" t="str">
        <f>IF(AND(BA69=0,BB69=0),"no capex",IF(AND(BA69=0,BB69&lt;&gt;0),"check!",IF(BB69/BA69&lt;0.8,BB69/BA69,IF(BB69/BA69&lt;=1.05,1,IF(BB69/BA69&gt;1.05,MAX(1-(BB69/BA69-1)*2,0),"check!")))))</f>
        <v>check!</v>
      </c>
      <c r="BD69" s="11">
        <v>0</v>
      </c>
      <c r="BE69" s="11">
        <v>0</v>
      </c>
      <c r="BF69" s="12" t="str">
        <f>IF(AND(BD69=0,BE69=0),"no capex",IF(AND(BD69=0,BE69&lt;&gt;0),"check!",IF(BE69/BD69&lt;0.8,BE69/BD69,IF(BE69/BD69&lt;=1.05,1,IF(BE69/BD69&gt;1.05,MAX(1-(BE69/BD69-1)*2,0),"check!")))))</f>
        <v>no capex</v>
      </c>
      <c r="BG69" s="67"/>
      <c r="BH69" s="13">
        <v>0</v>
      </c>
      <c r="BI69" s="13">
        <v>0</v>
      </c>
      <c r="BJ69" s="13">
        <v>0</v>
      </c>
      <c r="BK69" s="14" t="str">
        <f>IF(BI69=0,"",BJ69/BI69)</f>
        <v/>
      </c>
      <c r="BL69" s="15">
        <v>0</v>
      </c>
      <c r="BM69" s="15">
        <v>0</v>
      </c>
      <c r="BN69" s="15">
        <v>0</v>
      </c>
      <c r="BO69" s="16" t="str">
        <f>IF(BM69=0,"",BN69/BM69)</f>
        <v/>
      </c>
      <c r="BP69" s="13">
        <v>0</v>
      </c>
      <c r="BQ69" s="13">
        <v>0</v>
      </c>
      <c r="BR69" s="13">
        <v>0</v>
      </c>
      <c r="BS69" s="14" t="str">
        <f>IF(IF(BQ69&lt;0,1-(BR69-BQ69)/BQ69,IF(BQ69=0,"",BR69/BQ69))&lt;0,0,IF(BQ69&lt;0,1-(BR69-BQ69)/BQ69,IF(BQ69=0,"",BR69/BQ69)))</f>
        <v/>
      </c>
      <c r="BT69" s="15">
        <v>0</v>
      </c>
      <c r="BU69" s="15">
        <v>0</v>
      </c>
      <c r="BV69" s="15">
        <v>0</v>
      </c>
      <c r="BW69" s="16" t="str">
        <f>IF(IF(BU69&lt;0,1-(BV69-BU69)/BU69,IF(BU69=0,"",BV69/BU69))&lt;0,0,IF(BU69&lt;0,1-(BV69-BU69)/BU69,IF(BU69=0,"",BV69/BU69)))</f>
        <v/>
      </c>
      <c r="BX69" s="13">
        <v>0</v>
      </c>
      <c r="BY69" s="13">
        <v>0</v>
      </c>
      <c r="BZ69" s="13">
        <v>0</v>
      </c>
      <c r="CA69" s="14" t="str">
        <f>IF(IF(BY69&lt;0,1-(BZ69-BY69)/BY69,IF(BY69=0,"",BZ69/BY69))&lt;0,0,IF(BY69&lt;0,1-(BZ69-BY69)/BY69,IF(BY69=0,"",BZ69/BY69)))</f>
        <v/>
      </c>
      <c r="CB69" s="15">
        <v>0</v>
      </c>
      <c r="CC69" s="15">
        <v>0</v>
      </c>
      <c r="CD69" s="15">
        <v>0</v>
      </c>
      <c r="CE69" s="16" t="str">
        <f>IF(IF(CC69&lt;0,1-(CD69-CC69)/CC69,IF(CC69=0,"",CD69/CC69))&lt;0,0,IF(CC69&lt;0,1-(CD69-CC69)/CC69,IF(CC69=0,"",CD69/CC69)))</f>
        <v/>
      </c>
      <c r="CF69" s="13">
        <v>0</v>
      </c>
      <c r="CG69" s="13">
        <v>0</v>
      </c>
      <c r="CH69" s="13">
        <v>0</v>
      </c>
      <c r="CI69" s="14" t="str">
        <f>IF(IF(CG69&lt;0,1-(CH69-CG69)/CG69,IF(CG69=0,"",CH69/CG69))&lt;0,0,IF(CG69&lt;0,1-(CH69-CG69)/CG69,IF(CG69=0,"",CH69/CG69)))</f>
        <v/>
      </c>
      <c r="CJ69" s="15">
        <v>0</v>
      </c>
      <c r="CK69" s="15">
        <v>0</v>
      </c>
      <c r="CL69" s="15">
        <v>0</v>
      </c>
      <c r="CM69" s="17" t="str">
        <f>IF(IF(CK69&lt;0,1-(CL69-CK69)/CK69,IF(CK69=0,"",CL69/CK69))&lt;0,0,IF(CK69&lt;0,1-(CL69-CK69)/CK69,IF(CK69=0,"",CL69/CK69)))</f>
        <v/>
      </c>
      <c r="CN69" s="13">
        <v>0</v>
      </c>
      <c r="CO69" s="13">
        <v>0</v>
      </c>
      <c r="CP69" s="13">
        <v>0</v>
      </c>
      <c r="CQ69" s="17" t="str">
        <f>IF(IF(CO69&lt;0,1-(CP69-CO69)/CO69,IF(CO69=0,"",CP69/CO69))&lt;0,0,IF(CO69&lt;0,1-(CP69-CO69)/CO69,IF(CO69=0,"",CP69/CO69)))</f>
        <v/>
      </c>
      <c r="CR69" s="15">
        <v>0</v>
      </c>
      <c r="CS69" s="15">
        <v>0</v>
      </c>
      <c r="CT69" s="15">
        <v>0</v>
      </c>
      <c r="CU69" s="17" t="str">
        <f>IF(IF(CS69&lt;0,1-(CT69-CS69)/CS69,IF(CS69=0,"",CT69/CS69))&lt;0,0,IF(CS69&lt;0,1-(CT69-CS69)/CS69,IF(CS69=0,"",CT69/CS69)))</f>
        <v/>
      </c>
      <c r="CV69" s="13">
        <v>0</v>
      </c>
      <c r="CW69" s="13">
        <v>0</v>
      </c>
      <c r="CX69" s="13">
        <v>0</v>
      </c>
      <c r="CY69" s="14" t="str">
        <f>IF(IF(CW69&lt;0,1-(CX69-CW69)/CW69,IF(CW69=0,"",CX69/CW69))&lt;0,0,IF(CW69&lt;0,1-(CX69-CW69)/CW69,IF(CW69=0,"",CX69/CW69)))</f>
        <v/>
      </c>
      <c r="CZ69" s="15">
        <v>0</v>
      </c>
      <c r="DA69" s="15">
        <v>0</v>
      </c>
      <c r="DB69" s="15">
        <v>0</v>
      </c>
      <c r="DC69" s="17" t="str">
        <f>IF(IF(DA69&lt;0,1-(DB69-DA69)/DA69,IF(DA69=0,"",DB69/DA69))&lt;0,0,IF(DA69&lt;0,1-(DB69-DA69)/DA69,IF(DA69=0,"",DB69/DA69)))</f>
        <v/>
      </c>
      <c r="DD69" s="13">
        <v>0</v>
      </c>
      <c r="DE69" s="13">
        <v>0</v>
      </c>
      <c r="DF69" s="13">
        <v>0</v>
      </c>
      <c r="DG69" s="14" t="str">
        <f>IF(IF(DE69&lt;0,1-(DF69-DE69)/DE69,IF(DE69=0,"",DF69/DE69))&lt;0,0,IF(DE69&lt;0,1-(DF69-DE69)/DE69,IF(DE69=0,"",DF69/DE69)))</f>
        <v/>
      </c>
      <c r="DH69" s="15">
        <v>0</v>
      </c>
      <c r="DI69" s="15">
        <v>0</v>
      </c>
      <c r="DJ69" s="15">
        <v>0</v>
      </c>
      <c r="DK69" s="17" t="str">
        <f>IF(IF(DI69&lt;0,1-(DJ69-DI69)/DI69,IF(DI69=0,"",DJ69/DI69))&lt;0,0,IF(DI69&lt;0,1-(DJ69-DI69)/DI69,IF(DI69=0,"",DJ69/DI69)))</f>
        <v/>
      </c>
      <c r="DL69" s="13">
        <v>0</v>
      </c>
      <c r="DM69" s="13">
        <v>0</v>
      </c>
      <c r="DN69" s="13">
        <v>0</v>
      </c>
      <c r="DO69" s="17" t="str">
        <f>IF(IF(DM69&lt;0,1-(DN69-DM69)/DM69,IF(DM69=0,"",DN69/DM69))&lt;0,0,IF(DM69&lt;0,1-(DN69-DM69)/DM69,IF(DM69=0,"",DN69/DM69)))</f>
        <v/>
      </c>
      <c r="DP69" s="18"/>
      <c r="DQ69" s="19"/>
      <c r="DR69" s="18"/>
      <c r="DS69" s="19" t="str">
        <f>AX69</f>
        <v/>
      </c>
      <c r="DT69" s="64"/>
      <c r="DU69" s="64"/>
      <c r="DV69" s="64"/>
      <c r="DW69" s="64"/>
      <c r="DX69" s="64"/>
      <c r="DY69" s="65"/>
      <c r="DZ69" s="64"/>
      <c r="EA69" s="64"/>
    </row>
    <row r="70" spans="1:131" x14ac:dyDescent="0.35">
      <c r="A70" s="4">
        <v>2022</v>
      </c>
      <c r="B70" s="20" t="s">
        <v>132</v>
      </c>
      <c r="C70" s="20" t="s">
        <v>159</v>
      </c>
      <c r="D70" s="20"/>
      <c r="E70" s="20" t="s">
        <v>130</v>
      </c>
      <c r="F70" s="20" t="s">
        <v>126</v>
      </c>
      <c r="G70" s="20"/>
      <c r="H70" s="20">
        <v>10208781</v>
      </c>
      <c r="I70" s="64" t="s">
        <v>736</v>
      </c>
      <c r="J70" s="64"/>
      <c r="K70" s="64" t="s">
        <v>567</v>
      </c>
      <c r="L70" s="20" t="s">
        <v>430</v>
      </c>
      <c r="M70" s="20" t="s">
        <v>429</v>
      </c>
      <c r="N70" s="64" t="s">
        <v>428</v>
      </c>
      <c r="O70" s="20" t="s">
        <v>427</v>
      </c>
      <c r="P70" s="20" t="s">
        <v>426</v>
      </c>
      <c r="Q70" s="20" t="s">
        <v>425</v>
      </c>
      <c r="R70" s="20" t="s">
        <v>146</v>
      </c>
      <c r="S70" s="20" t="s">
        <v>567</v>
      </c>
      <c r="T70" s="20" t="s">
        <v>150</v>
      </c>
      <c r="U70" s="65">
        <v>44039</v>
      </c>
      <c r="V70" s="64"/>
      <c r="W70" s="72">
        <v>176109.06370000006</v>
      </c>
      <c r="X70" s="72">
        <v>0</v>
      </c>
      <c r="Y70" s="64" t="s">
        <v>443</v>
      </c>
      <c r="Z70" s="20" t="s">
        <v>141</v>
      </c>
      <c r="AA70" s="64"/>
      <c r="AB70" s="64"/>
      <c r="AC70" s="64"/>
      <c r="AD70" s="63"/>
      <c r="AE70" s="20">
        <v>2020</v>
      </c>
      <c r="AF70" s="20"/>
      <c r="AG70" s="64" t="s">
        <v>735</v>
      </c>
      <c r="AH70" s="71"/>
      <c r="AI70" s="20" t="s">
        <v>141</v>
      </c>
      <c r="AJ70" s="64" t="s">
        <v>504</v>
      </c>
      <c r="AK70" s="63"/>
      <c r="AL70" s="5">
        <v>0</v>
      </c>
      <c r="AM70" s="70" t="s">
        <v>144</v>
      </c>
      <c r="AN70" s="6">
        <f>IF(AM70="YES",0,AL70*BA70)</f>
        <v>0</v>
      </c>
      <c r="AO70" s="6">
        <f>IF(AM70="YES",0,BA70)</f>
        <v>0</v>
      </c>
      <c r="AP70" s="7">
        <v>0</v>
      </c>
      <c r="AQ70" s="69" t="s">
        <v>144</v>
      </c>
      <c r="AR70" s="8">
        <f>IF(AQ70="YES",0,AP70*BA70)</f>
        <v>0</v>
      </c>
      <c r="AS70" s="8">
        <f>IF(AQ70="YES",0,BA70)</f>
        <v>0</v>
      </c>
      <c r="AT70" s="9">
        <v>0</v>
      </c>
      <c r="AU70" s="9">
        <v>0</v>
      </c>
      <c r="AV70" s="9">
        <v>0</v>
      </c>
      <c r="AW70" s="10" t="str">
        <f>IF(IF(AU70&lt;0,1-(AV70-AU70)/AU70,IF(AU70=0,"",AV70/AU70))&lt;0,0,IF(AU70&lt;0,1-(AV70-AU70)/AU70,IF(AU70=0,"",AV70/AU70)))</f>
        <v/>
      </c>
      <c r="AX70" s="10" t="str">
        <f>IF(AW70&lt;90%,"YES","")</f>
        <v/>
      </c>
      <c r="AY70" s="68">
        <f>+AV70-AT70</f>
        <v>0</v>
      </c>
      <c r="AZ70" s="10"/>
      <c r="BA70" s="11">
        <v>0</v>
      </c>
      <c r="BB70" s="11">
        <f>W70/1000</f>
        <v>176.10906370000006</v>
      </c>
      <c r="BC70" s="12" t="str">
        <f>IF(AND(BA70=0,BB70=0),"no capex",IF(AND(BA70=0,BB70&lt;&gt;0),"check!",IF(BB70/BA70&lt;0.8,BB70/BA70,IF(BB70/BA70&lt;=1.05,1,IF(BB70/BA70&gt;1.05,MAX(1-(BB70/BA70-1)*2,0),"check!")))))</f>
        <v>check!</v>
      </c>
      <c r="BD70" s="11">
        <v>0</v>
      </c>
      <c r="BE70" s="11">
        <v>0</v>
      </c>
      <c r="BF70" s="12" t="str">
        <f>IF(AND(BD70=0,BE70=0),"no capex",IF(AND(BD70=0,BE70&lt;&gt;0),"check!",IF(BE70/BD70&lt;0.8,BE70/BD70,IF(BE70/BD70&lt;=1.05,1,IF(BE70/BD70&gt;1.05,MAX(1-(BE70/BD70-1)*2,0),"check!")))))</f>
        <v>no capex</v>
      </c>
      <c r="BG70" s="67"/>
      <c r="BH70" s="13">
        <v>0</v>
      </c>
      <c r="BI70" s="13">
        <v>0</v>
      </c>
      <c r="BJ70" s="13">
        <v>0</v>
      </c>
      <c r="BK70" s="14" t="str">
        <f>IF(BI70=0,"",BJ70/BI70)</f>
        <v/>
      </c>
      <c r="BL70" s="15">
        <v>0</v>
      </c>
      <c r="BM70" s="15">
        <v>0</v>
      </c>
      <c r="BN70" s="15">
        <v>0</v>
      </c>
      <c r="BO70" s="16" t="str">
        <f>IF(BM70=0,"",BN70/BM70)</f>
        <v/>
      </c>
      <c r="BP70" s="13">
        <v>0</v>
      </c>
      <c r="BQ70" s="13">
        <v>0</v>
      </c>
      <c r="BR70" s="13">
        <v>0</v>
      </c>
      <c r="BS70" s="14" t="str">
        <f>IF(IF(BQ70&lt;0,1-(BR70-BQ70)/BQ70,IF(BQ70=0,"",BR70/BQ70))&lt;0,0,IF(BQ70&lt;0,1-(BR70-BQ70)/BQ70,IF(BQ70=0,"",BR70/BQ70)))</f>
        <v/>
      </c>
      <c r="BT70" s="15">
        <v>0</v>
      </c>
      <c r="BU70" s="15">
        <v>0</v>
      </c>
      <c r="BV70" s="15">
        <v>0</v>
      </c>
      <c r="BW70" s="16" t="str">
        <f>IF(IF(BU70&lt;0,1-(BV70-BU70)/BU70,IF(BU70=0,"",BV70/BU70))&lt;0,0,IF(BU70&lt;0,1-(BV70-BU70)/BU70,IF(BU70=0,"",BV70/BU70)))</f>
        <v/>
      </c>
      <c r="BX70" s="13">
        <v>0</v>
      </c>
      <c r="BY70" s="13">
        <v>0</v>
      </c>
      <c r="BZ70" s="13">
        <v>0</v>
      </c>
      <c r="CA70" s="14" t="str">
        <f>IF(IF(BY70&lt;0,1-(BZ70-BY70)/BY70,IF(BY70=0,"",BZ70/BY70))&lt;0,0,IF(BY70&lt;0,1-(BZ70-BY70)/BY70,IF(BY70=0,"",BZ70/BY70)))</f>
        <v/>
      </c>
      <c r="CB70" s="15">
        <v>0</v>
      </c>
      <c r="CC70" s="15">
        <v>0</v>
      </c>
      <c r="CD70" s="15">
        <v>0</v>
      </c>
      <c r="CE70" s="16" t="str">
        <f>IF(IF(CC70&lt;0,1-(CD70-CC70)/CC70,IF(CC70=0,"",CD70/CC70))&lt;0,0,IF(CC70&lt;0,1-(CD70-CC70)/CC70,IF(CC70=0,"",CD70/CC70)))</f>
        <v/>
      </c>
      <c r="CF70" s="13">
        <v>0</v>
      </c>
      <c r="CG70" s="13">
        <v>0</v>
      </c>
      <c r="CH70" s="13">
        <v>0</v>
      </c>
      <c r="CI70" s="14" t="str">
        <f>IF(IF(CG70&lt;0,1-(CH70-CG70)/CG70,IF(CG70=0,"",CH70/CG70))&lt;0,0,IF(CG70&lt;0,1-(CH70-CG70)/CG70,IF(CG70=0,"",CH70/CG70)))</f>
        <v/>
      </c>
      <c r="CJ70" s="15">
        <v>0</v>
      </c>
      <c r="CK70" s="15">
        <v>0</v>
      </c>
      <c r="CL70" s="15">
        <v>0</v>
      </c>
      <c r="CM70" s="17" t="str">
        <f>IF(IF(CK70&lt;0,1-(CL70-CK70)/CK70,IF(CK70=0,"",CL70/CK70))&lt;0,0,IF(CK70&lt;0,1-(CL70-CK70)/CK70,IF(CK70=0,"",CL70/CK70)))</f>
        <v/>
      </c>
      <c r="CN70" s="13">
        <v>0</v>
      </c>
      <c r="CO70" s="13">
        <v>0</v>
      </c>
      <c r="CP70" s="13">
        <v>0</v>
      </c>
      <c r="CQ70" s="17" t="str">
        <f>IF(IF(CO70&lt;0,1-(CP70-CO70)/CO70,IF(CO70=0,"",CP70/CO70))&lt;0,0,IF(CO70&lt;0,1-(CP70-CO70)/CO70,IF(CO70=0,"",CP70/CO70)))</f>
        <v/>
      </c>
      <c r="CR70" s="15">
        <v>0</v>
      </c>
      <c r="CS70" s="15">
        <v>0</v>
      </c>
      <c r="CT70" s="15">
        <v>0</v>
      </c>
      <c r="CU70" s="17" t="str">
        <f>IF(IF(CS70&lt;0,1-(CT70-CS70)/CS70,IF(CS70=0,"",CT70/CS70))&lt;0,0,IF(CS70&lt;0,1-(CT70-CS70)/CS70,IF(CS70=0,"",CT70/CS70)))</f>
        <v/>
      </c>
      <c r="CV70" s="13">
        <v>0</v>
      </c>
      <c r="CW70" s="13">
        <v>0</v>
      </c>
      <c r="CX70" s="13">
        <v>0</v>
      </c>
      <c r="CY70" s="14" t="str">
        <f>IF(IF(CW70&lt;0,1-(CX70-CW70)/CW70,IF(CW70=0,"",CX70/CW70))&lt;0,0,IF(CW70&lt;0,1-(CX70-CW70)/CW70,IF(CW70=0,"",CX70/CW70)))</f>
        <v/>
      </c>
      <c r="CZ70" s="15">
        <v>0</v>
      </c>
      <c r="DA70" s="15">
        <v>0</v>
      </c>
      <c r="DB70" s="15">
        <v>0</v>
      </c>
      <c r="DC70" s="17" t="str">
        <f>IF(IF(DA70&lt;0,1-(DB70-DA70)/DA70,IF(DA70=0,"",DB70/DA70))&lt;0,0,IF(DA70&lt;0,1-(DB70-DA70)/DA70,IF(DA70=0,"",DB70/DA70)))</f>
        <v/>
      </c>
      <c r="DD70" s="13">
        <v>0</v>
      </c>
      <c r="DE70" s="13">
        <v>0</v>
      </c>
      <c r="DF70" s="13">
        <v>0</v>
      </c>
      <c r="DG70" s="14" t="str">
        <f>IF(IF(DE70&lt;0,1-(DF70-DE70)/DE70,IF(DE70=0,"",DF70/DE70))&lt;0,0,IF(DE70&lt;0,1-(DF70-DE70)/DE70,IF(DE70=0,"",DF70/DE70)))</f>
        <v/>
      </c>
      <c r="DH70" s="15">
        <v>0</v>
      </c>
      <c r="DI70" s="15">
        <v>0</v>
      </c>
      <c r="DJ70" s="15">
        <v>0</v>
      </c>
      <c r="DK70" s="17" t="str">
        <f>IF(IF(DI70&lt;0,1-(DJ70-DI70)/DI70,IF(DI70=0,"",DJ70/DI70))&lt;0,0,IF(DI70&lt;0,1-(DJ70-DI70)/DI70,IF(DI70=0,"",DJ70/DI70)))</f>
        <v/>
      </c>
      <c r="DL70" s="13">
        <v>0</v>
      </c>
      <c r="DM70" s="13">
        <v>0</v>
      </c>
      <c r="DN70" s="13">
        <v>0</v>
      </c>
      <c r="DO70" s="17" t="str">
        <f>IF(IF(DM70&lt;0,1-(DN70-DM70)/DM70,IF(DM70=0,"",DN70/DM70))&lt;0,0,IF(DM70&lt;0,1-(DN70-DM70)/DM70,IF(DM70=0,"",DN70/DM70)))</f>
        <v/>
      </c>
      <c r="DP70" s="18"/>
      <c r="DQ70" s="19" t="e">
        <f>IF(AND(BB70/BA70&gt;1.05, ((BB70-BA70)/VLOOKUP(E70,#REF!,2,0))&gt;10),"YES","")</f>
        <v>#DIV/0!</v>
      </c>
      <c r="DR70" s="18"/>
      <c r="DS70" s="19" t="str">
        <f>AX70</f>
        <v/>
      </c>
      <c r="DT70" s="64" t="s">
        <v>141</v>
      </c>
      <c r="DU70" s="64" t="s">
        <v>162</v>
      </c>
      <c r="DV70" s="64" t="s">
        <v>585</v>
      </c>
      <c r="DW70" s="64" t="s">
        <v>141</v>
      </c>
      <c r="DX70" s="64" t="s">
        <v>197</v>
      </c>
      <c r="DY70" s="65">
        <v>45077</v>
      </c>
      <c r="DZ70" s="64"/>
      <c r="EA70" s="64"/>
    </row>
    <row r="71" spans="1:131" x14ac:dyDescent="0.35">
      <c r="A71" s="4">
        <v>2022</v>
      </c>
      <c r="B71" s="20" t="s">
        <v>131</v>
      </c>
      <c r="C71" s="20" t="s">
        <v>159</v>
      </c>
      <c r="D71" s="20"/>
      <c r="E71" s="20" t="s">
        <v>130</v>
      </c>
      <c r="F71" s="20" t="s">
        <v>126</v>
      </c>
      <c r="G71" s="20"/>
      <c r="H71" s="20">
        <v>10208782</v>
      </c>
      <c r="I71" s="64" t="s">
        <v>733</v>
      </c>
      <c r="J71" s="64"/>
      <c r="K71" s="64" t="s">
        <v>498</v>
      </c>
      <c r="L71" s="20" t="s">
        <v>430</v>
      </c>
      <c r="M71" s="20" t="s">
        <v>456</v>
      </c>
      <c r="N71" s="64" t="s">
        <v>499</v>
      </c>
      <c r="O71" s="20" t="s">
        <v>427</v>
      </c>
      <c r="P71" s="20" t="s">
        <v>454</v>
      </c>
      <c r="Q71" s="20"/>
      <c r="R71" s="20" t="s">
        <v>146</v>
      </c>
      <c r="S71" s="20" t="s">
        <v>498</v>
      </c>
      <c r="T71" s="20" t="s">
        <v>150</v>
      </c>
      <c r="U71" s="65">
        <v>43837</v>
      </c>
      <c r="V71" s="64"/>
      <c r="W71" s="72">
        <v>40088.084812924724</v>
      </c>
      <c r="X71" s="72">
        <v>0</v>
      </c>
      <c r="Y71" s="64" t="s">
        <v>443</v>
      </c>
      <c r="Z71" s="20" t="s">
        <v>146</v>
      </c>
      <c r="AA71" s="64" t="s">
        <v>146</v>
      </c>
      <c r="AB71" s="64"/>
      <c r="AC71" s="64"/>
      <c r="AD71" s="63"/>
      <c r="AE71" s="20">
        <v>2020</v>
      </c>
      <c r="AF71" s="20"/>
      <c r="AG71" s="64" t="s">
        <v>734</v>
      </c>
      <c r="AH71" s="71"/>
      <c r="AI71" s="20" t="s">
        <v>141</v>
      </c>
      <c r="AJ71" s="64" t="s">
        <v>450</v>
      </c>
      <c r="AK71" s="63"/>
      <c r="AL71" s="5">
        <v>0</v>
      </c>
      <c r="AM71" s="70" t="s">
        <v>144</v>
      </c>
      <c r="AN71" s="6">
        <f>IF(AM71="YES",0,AL71*BA71)</f>
        <v>0</v>
      </c>
      <c r="AO71" s="6">
        <f>IF(AM71="YES",0,BA71)</f>
        <v>0</v>
      </c>
      <c r="AP71" s="7">
        <v>0</v>
      </c>
      <c r="AQ71" s="69" t="s">
        <v>144</v>
      </c>
      <c r="AR71" s="8">
        <f>IF(AQ71="YES",0,AP71*BA71)</f>
        <v>0</v>
      </c>
      <c r="AS71" s="8">
        <f>IF(AQ71="YES",0,BA71)</f>
        <v>0</v>
      </c>
      <c r="AT71" s="9">
        <v>0</v>
      </c>
      <c r="AU71" s="9">
        <v>0</v>
      </c>
      <c r="AV71" s="9">
        <v>0</v>
      </c>
      <c r="AW71" s="10" t="str">
        <f>IF(IF(AU71&lt;0,1-(AV71-AU71)/AU71,IF(AU71=0,"",AV71/AU71))&lt;0,0,IF(AU71&lt;0,1-(AV71-AU71)/AU71,IF(AU71=0,"",AV71/AU71)))</f>
        <v/>
      </c>
      <c r="AX71" s="10" t="str">
        <f>IF(AW71&lt;90%,"YES","")</f>
        <v/>
      </c>
      <c r="AY71" s="68">
        <f>+AV71-AT71</f>
        <v>0</v>
      </c>
      <c r="AZ71" s="10">
        <v>0.84420260163907146</v>
      </c>
      <c r="BA71" s="11">
        <v>0</v>
      </c>
      <c r="BB71" s="11">
        <f>W71/1000</f>
        <v>40.088084812924727</v>
      </c>
      <c r="BC71" s="12" t="str">
        <f>IF(AND(BA71=0,BB71=0),"no capex",IF(AND(BA71=0,BB71&lt;&gt;0),"check!",IF(BB71/BA71&lt;0.8,BB71/BA71,IF(BB71/BA71&lt;=1.05,1,IF(BB71/BA71&gt;1.05,MAX(1-(BB71/BA71-1)*2,0),"check!")))))</f>
        <v>check!</v>
      </c>
      <c r="BD71" s="11">
        <v>0</v>
      </c>
      <c r="BE71" s="11">
        <v>0</v>
      </c>
      <c r="BF71" s="12" t="str">
        <f>IF(AND(BD71=0,BE71=0),"no capex",IF(AND(BD71=0,BE71&lt;&gt;0),"check!",IF(BE71/BD71&lt;0.8,BE71/BD71,IF(BE71/BD71&lt;=1.05,1,IF(BE71/BD71&gt;1.05,MAX(1-(BE71/BD71-1)*2,0),"check!")))))</f>
        <v>no capex</v>
      </c>
      <c r="BG71" s="67"/>
      <c r="BH71" s="13">
        <v>0</v>
      </c>
      <c r="BI71" s="13">
        <v>0</v>
      </c>
      <c r="BJ71" s="13">
        <v>0</v>
      </c>
      <c r="BK71" s="14" t="str">
        <f>IF(BI71=0,"",BJ71/BI71)</f>
        <v/>
      </c>
      <c r="BL71" s="15">
        <v>0</v>
      </c>
      <c r="BM71" s="15">
        <v>0</v>
      </c>
      <c r="BN71" s="15">
        <v>0</v>
      </c>
      <c r="BO71" s="16" t="str">
        <f>IF(BM71=0,"",BN71/BM71)</f>
        <v/>
      </c>
      <c r="BP71" s="13">
        <v>0</v>
      </c>
      <c r="BQ71" s="13">
        <v>0</v>
      </c>
      <c r="BR71" s="13">
        <v>0</v>
      </c>
      <c r="BS71" s="14" t="str">
        <f>IF(IF(BQ71&lt;0,1-(BR71-BQ71)/BQ71,IF(BQ71=0,"",BR71/BQ71))&lt;0,0,IF(BQ71&lt;0,1-(BR71-BQ71)/BQ71,IF(BQ71=0,"",BR71/BQ71)))</f>
        <v/>
      </c>
      <c r="BT71" s="15">
        <v>0</v>
      </c>
      <c r="BU71" s="15">
        <v>0</v>
      </c>
      <c r="BV71" s="15">
        <v>0</v>
      </c>
      <c r="BW71" s="16" t="str">
        <f>IF(IF(BU71&lt;0,1-(BV71-BU71)/BU71,IF(BU71=0,"",BV71/BU71))&lt;0,0,IF(BU71&lt;0,1-(BV71-BU71)/BU71,IF(BU71=0,"",BV71/BU71)))</f>
        <v/>
      </c>
      <c r="BX71" s="13">
        <v>0</v>
      </c>
      <c r="BY71" s="13">
        <v>0</v>
      </c>
      <c r="BZ71" s="13">
        <v>0</v>
      </c>
      <c r="CA71" s="14" t="str">
        <f>IF(IF(BY71&lt;0,1-(BZ71-BY71)/BY71,IF(BY71=0,"",BZ71/BY71))&lt;0,0,IF(BY71&lt;0,1-(BZ71-BY71)/BY71,IF(BY71=0,"",BZ71/BY71)))</f>
        <v/>
      </c>
      <c r="CB71" s="15">
        <v>0</v>
      </c>
      <c r="CC71" s="15">
        <v>0</v>
      </c>
      <c r="CD71" s="15">
        <v>0</v>
      </c>
      <c r="CE71" s="16" t="str">
        <f>IF(IF(CC71&lt;0,1-(CD71-CC71)/CC71,IF(CC71=0,"",CD71/CC71))&lt;0,0,IF(CC71&lt;0,1-(CD71-CC71)/CC71,IF(CC71=0,"",CD71/CC71)))</f>
        <v/>
      </c>
      <c r="CF71" s="13">
        <v>0</v>
      </c>
      <c r="CG71" s="13">
        <v>0</v>
      </c>
      <c r="CH71" s="13">
        <v>0</v>
      </c>
      <c r="CI71" s="14" t="str">
        <f>IF(IF(CG71&lt;0,1-(CH71-CG71)/CG71,IF(CG71=0,"",CH71/CG71))&lt;0,0,IF(CG71&lt;0,1-(CH71-CG71)/CG71,IF(CG71=0,"",CH71/CG71)))</f>
        <v/>
      </c>
      <c r="CJ71" s="15">
        <v>0</v>
      </c>
      <c r="CK71" s="15">
        <v>0</v>
      </c>
      <c r="CL71" s="15">
        <v>0</v>
      </c>
      <c r="CM71" s="17" t="str">
        <f>IF(IF(CK71&lt;0,1-(CL71-CK71)/CK71,IF(CK71=0,"",CL71/CK71))&lt;0,0,IF(CK71&lt;0,1-(CL71-CK71)/CK71,IF(CK71=0,"",CL71/CK71)))</f>
        <v/>
      </c>
      <c r="CN71" s="13">
        <v>0</v>
      </c>
      <c r="CO71" s="13">
        <v>0</v>
      </c>
      <c r="CP71" s="13">
        <v>0</v>
      </c>
      <c r="CQ71" s="17" t="str">
        <f>IF(IF(CO71&lt;0,1-(CP71-CO71)/CO71,IF(CO71=0,"",CP71/CO71))&lt;0,0,IF(CO71&lt;0,1-(CP71-CO71)/CO71,IF(CO71=0,"",CP71/CO71)))</f>
        <v/>
      </c>
      <c r="CR71" s="15">
        <v>0</v>
      </c>
      <c r="CS71" s="15">
        <v>0</v>
      </c>
      <c r="CT71" s="15">
        <v>0</v>
      </c>
      <c r="CU71" s="17" t="str">
        <f>IF(IF(CS71&lt;0,1-(CT71-CS71)/CS71,IF(CS71=0,"",CT71/CS71))&lt;0,0,IF(CS71&lt;0,1-(CT71-CS71)/CS71,IF(CS71=0,"",CT71/CS71)))</f>
        <v/>
      </c>
      <c r="CV71" s="13">
        <v>0</v>
      </c>
      <c r="CW71" s="13">
        <v>0</v>
      </c>
      <c r="CX71" s="13">
        <v>0</v>
      </c>
      <c r="CY71" s="14" t="str">
        <f>IF(IF(CW71&lt;0,1-(CX71-CW71)/CW71,IF(CW71=0,"",CX71/CW71))&lt;0,0,IF(CW71&lt;0,1-(CX71-CW71)/CW71,IF(CW71=0,"",CX71/CW71)))</f>
        <v/>
      </c>
      <c r="CZ71" s="15">
        <v>0</v>
      </c>
      <c r="DA71" s="15">
        <v>0</v>
      </c>
      <c r="DB71" s="15">
        <v>0</v>
      </c>
      <c r="DC71" s="17" t="str">
        <f>IF(IF(DA71&lt;0,1-(DB71-DA71)/DA71,IF(DA71=0,"",DB71/DA71))&lt;0,0,IF(DA71&lt;0,1-(DB71-DA71)/DA71,IF(DA71=0,"",DB71/DA71)))</f>
        <v/>
      </c>
      <c r="DD71" s="13">
        <v>0</v>
      </c>
      <c r="DE71" s="13">
        <v>0</v>
      </c>
      <c r="DF71" s="13">
        <v>0</v>
      </c>
      <c r="DG71" s="14" t="str">
        <f>IF(IF(DE71&lt;0,1-(DF71-DE71)/DE71,IF(DE71=0,"",DF71/DE71))&lt;0,0,IF(DE71&lt;0,1-(DF71-DE71)/DE71,IF(DE71=0,"",DF71/DE71)))</f>
        <v/>
      </c>
      <c r="DH71" s="15">
        <v>0</v>
      </c>
      <c r="DI71" s="15">
        <v>0</v>
      </c>
      <c r="DJ71" s="15">
        <v>0</v>
      </c>
      <c r="DK71" s="17" t="str">
        <f>IF(IF(DI71&lt;0,1-(DJ71-DI71)/DI71,IF(DI71=0,"",DJ71/DI71))&lt;0,0,IF(DI71&lt;0,1-(DJ71-DI71)/DI71,IF(DI71=0,"",DJ71/DI71)))</f>
        <v/>
      </c>
      <c r="DL71" s="13">
        <v>0</v>
      </c>
      <c r="DM71" s="13">
        <v>0</v>
      </c>
      <c r="DN71" s="13">
        <v>0</v>
      </c>
      <c r="DO71" s="17" t="str">
        <f>IF(IF(DM71&lt;0,1-(DN71-DM71)/DM71,IF(DM71=0,"",DN71/DM71))&lt;0,0,IF(DM71&lt;0,1-(DN71-DM71)/DM71,IF(DM71=0,"",DN71/DM71)))</f>
        <v/>
      </c>
      <c r="DP71" s="18"/>
      <c r="DQ71" s="19"/>
      <c r="DR71" s="18"/>
      <c r="DS71" s="19" t="str">
        <f>AX71</f>
        <v/>
      </c>
      <c r="DT71" s="64"/>
      <c r="DU71" s="64"/>
      <c r="DV71" s="64"/>
      <c r="DW71" s="64"/>
      <c r="DX71" s="64"/>
      <c r="DY71" s="65"/>
      <c r="DZ71" s="64"/>
      <c r="EA71" s="64"/>
    </row>
    <row r="72" spans="1:131" x14ac:dyDescent="0.35">
      <c r="A72" s="4">
        <v>2022</v>
      </c>
      <c r="B72" s="20" t="s">
        <v>131</v>
      </c>
      <c r="C72" s="20" t="s">
        <v>159</v>
      </c>
      <c r="D72" s="20"/>
      <c r="E72" s="20" t="s">
        <v>130</v>
      </c>
      <c r="F72" s="20" t="s">
        <v>126</v>
      </c>
      <c r="G72" s="20"/>
      <c r="H72" s="20">
        <v>10208782</v>
      </c>
      <c r="I72" s="64" t="s">
        <v>733</v>
      </c>
      <c r="J72" s="64"/>
      <c r="K72" s="64" t="s">
        <v>452</v>
      </c>
      <c r="L72" s="20" t="s">
        <v>430</v>
      </c>
      <c r="M72" s="20" t="s">
        <v>456</v>
      </c>
      <c r="N72" s="64" t="s">
        <v>455</v>
      </c>
      <c r="O72" s="20" t="s">
        <v>427</v>
      </c>
      <c r="P72" s="20" t="s">
        <v>454</v>
      </c>
      <c r="Q72" s="20"/>
      <c r="R72" s="20" t="s">
        <v>146</v>
      </c>
      <c r="S72" s="20" t="s">
        <v>452</v>
      </c>
      <c r="T72" s="20" t="s">
        <v>150</v>
      </c>
      <c r="U72" s="65">
        <v>43830</v>
      </c>
      <c r="V72" s="64"/>
      <c r="W72" s="72">
        <v>101027.96</v>
      </c>
      <c r="X72" s="72">
        <v>0</v>
      </c>
      <c r="Y72" s="64" t="s">
        <v>443</v>
      </c>
      <c r="Z72" s="20" t="s">
        <v>146</v>
      </c>
      <c r="AA72" s="64" t="s">
        <v>146</v>
      </c>
      <c r="AB72" s="64"/>
      <c r="AC72" s="64"/>
      <c r="AD72" s="63"/>
      <c r="AE72" s="20">
        <v>2019</v>
      </c>
      <c r="AF72" s="20"/>
      <c r="AG72" s="64" t="s">
        <v>732</v>
      </c>
      <c r="AH72" s="71"/>
      <c r="AI72" s="20" t="s">
        <v>141</v>
      </c>
      <c r="AJ72" s="64" t="s">
        <v>450</v>
      </c>
      <c r="AK72" s="63"/>
      <c r="AL72" s="5">
        <v>0</v>
      </c>
      <c r="AM72" s="70" t="s">
        <v>144</v>
      </c>
      <c r="AN72" s="6">
        <f>IF(AM72="YES",0,AL72*BA72)</f>
        <v>0</v>
      </c>
      <c r="AO72" s="6">
        <f>IF(AM72="YES",0,BA72)</f>
        <v>0</v>
      </c>
      <c r="AP72" s="7">
        <v>0</v>
      </c>
      <c r="AQ72" s="69" t="s">
        <v>144</v>
      </c>
      <c r="AR72" s="8">
        <f>IF(AQ72="YES",0,AP72*BA72)</f>
        <v>0</v>
      </c>
      <c r="AS72" s="8">
        <f>IF(AQ72="YES",0,BA72)</f>
        <v>0</v>
      </c>
      <c r="AT72" s="9">
        <v>0</v>
      </c>
      <c r="AU72" s="9">
        <v>0</v>
      </c>
      <c r="AV72" s="9">
        <v>0</v>
      </c>
      <c r="AW72" s="10" t="str">
        <f>IF(IF(AU72&lt;0,1-(AV72-AU72)/AU72,IF(AU72=0,"",AV72/AU72))&lt;0,0,IF(AU72&lt;0,1-(AV72-AU72)/AU72,IF(AU72=0,"",AV72/AU72)))</f>
        <v/>
      </c>
      <c r="AX72" s="10" t="str">
        <f>IF(AW72&lt;90%,"YES","")</f>
        <v/>
      </c>
      <c r="AY72" s="68">
        <f>+AV72-AT72</f>
        <v>0</v>
      </c>
      <c r="AZ72" s="10">
        <v>0.85311716898418588</v>
      </c>
      <c r="BA72" s="11">
        <v>0</v>
      </c>
      <c r="BB72" s="11">
        <f>W72/1000</f>
        <v>101.02796000000001</v>
      </c>
      <c r="BC72" s="12" t="str">
        <f>IF(AND(BA72=0,BB72=0),"no capex",IF(AND(BA72=0,BB72&lt;&gt;0),"check!",IF(BB72/BA72&lt;0.8,BB72/BA72,IF(BB72/BA72&lt;=1.05,1,IF(BB72/BA72&gt;1.05,MAX(1-(BB72/BA72-1)*2,0),"check!")))))</f>
        <v>check!</v>
      </c>
      <c r="BD72" s="11">
        <v>0</v>
      </c>
      <c r="BE72" s="11">
        <v>0</v>
      </c>
      <c r="BF72" s="12" t="str">
        <f>IF(AND(BD72=0,BE72=0),"no capex",IF(AND(BD72=0,BE72&lt;&gt;0),"check!",IF(BE72/BD72&lt;0.8,BE72/BD72,IF(BE72/BD72&lt;=1.05,1,IF(BE72/BD72&gt;1.05,MAX(1-(BE72/BD72-1)*2,0),"check!")))))</f>
        <v>no capex</v>
      </c>
      <c r="BG72" s="67"/>
      <c r="BH72" s="13">
        <v>0</v>
      </c>
      <c r="BI72" s="13">
        <v>0</v>
      </c>
      <c r="BJ72" s="13">
        <v>0</v>
      </c>
      <c r="BK72" s="14" t="str">
        <f>IF(BI72=0,"",BJ72/BI72)</f>
        <v/>
      </c>
      <c r="BL72" s="15">
        <v>0</v>
      </c>
      <c r="BM72" s="15">
        <v>0</v>
      </c>
      <c r="BN72" s="15">
        <v>0</v>
      </c>
      <c r="BO72" s="16" t="str">
        <f>IF(BM72=0,"",BN72/BM72)</f>
        <v/>
      </c>
      <c r="BP72" s="13">
        <v>0</v>
      </c>
      <c r="BQ72" s="13">
        <v>0</v>
      </c>
      <c r="BR72" s="13">
        <v>0</v>
      </c>
      <c r="BS72" s="14" t="str">
        <f>IF(IF(BQ72&lt;0,1-(BR72-BQ72)/BQ72,IF(BQ72=0,"",BR72/BQ72))&lt;0,0,IF(BQ72&lt;0,1-(BR72-BQ72)/BQ72,IF(BQ72=0,"",BR72/BQ72)))</f>
        <v/>
      </c>
      <c r="BT72" s="15">
        <v>0</v>
      </c>
      <c r="BU72" s="15">
        <v>0</v>
      </c>
      <c r="BV72" s="15">
        <v>0</v>
      </c>
      <c r="BW72" s="16" t="str">
        <f>IF(IF(BU72&lt;0,1-(BV72-BU72)/BU72,IF(BU72=0,"",BV72/BU72))&lt;0,0,IF(BU72&lt;0,1-(BV72-BU72)/BU72,IF(BU72=0,"",BV72/BU72)))</f>
        <v/>
      </c>
      <c r="BX72" s="13">
        <v>0</v>
      </c>
      <c r="BY72" s="13">
        <v>0</v>
      </c>
      <c r="BZ72" s="13">
        <v>0</v>
      </c>
      <c r="CA72" s="14" t="str">
        <f>IF(IF(BY72&lt;0,1-(BZ72-BY72)/BY72,IF(BY72=0,"",BZ72/BY72))&lt;0,0,IF(BY72&lt;0,1-(BZ72-BY72)/BY72,IF(BY72=0,"",BZ72/BY72)))</f>
        <v/>
      </c>
      <c r="CB72" s="15">
        <v>0</v>
      </c>
      <c r="CC72" s="15">
        <v>0</v>
      </c>
      <c r="CD72" s="15">
        <v>0</v>
      </c>
      <c r="CE72" s="16" t="str">
        <f>IF(IF(CC72&lt;0,1-(CD72-CC72)/CC72,IF(CC72=0,"",CD72/CC72))&lt;0,0,IF(CC72&lt;0,1-(CD72-CC72)/CC72,IF(CC72=0,"",CD72/CC72)))</f>
        <v/>
      </c>
      <c r="CF72" s="13">
        <v>0</v>
      </c>
      <c r="CG72" s="13">
        <v>0</v>
      </c>
      <c r="CH72" s="13">
        <v>0</v>
      </c>
      <c r="CI72" s="14" t="str">
        <f>IF(IF(CG72&lt;0,1-(CH72-CG72)/CG72,IF(CG72=0,"",CH72/CG72))&lt;0,0,IF(CG72&lt;0,1-(CH72-CG72)/CG72,IF(CG72=0,"",CH72/CG72)))</f>
        <v/>
      </c>
      <c r="CJ72" s="15">
        <v>0</v>
      </c>
      <c r="CK72" s="15">
        <v>0</v>
      </c>
      <c r="CL72" s="15">
        <v>0</v>
      </c>
      <c r="CM72" s="17" t="str">
        <f>IF(IF(CK72&lt;0,1-(CL72-CK72)/CK72,IF(CK72=0,"",CL72/CK72))&lt;0,0,IF(CK72&lt;0,1-(CL72-CK72)/CK72,IF(CK72=0,"",CL72/CK72)))</f>
        <v/>
      </c>
      <c r="CN72" s="13">
        <v>0</v>
      </c>
      <c r="CO72" s="13">
        <v>0</v>
      </c>
      <c r="CP72" s="13">
        <v>0</v>
      </c>
      <c r="CQ72" s="17" t="str">
        <f>IF(IF(CO72&lt;0,1-(CP72-CO72)/CO72,IF(CO72=0,"",CP72/CO72))&lt;0,0,IF(CO72&lt;0,1-(CP72-CO72)/CO72,IF(CO72=0,"",CP72/CO72)))</f>
        <v/>
      </c>
      <c r="CR72" s="15">
        <v>0</v>
      </c>
      <c r="CS72" s="15">
        <v>0</v>
      </c>
      <c r="CT72" s="15">
        <v>0</v>
      </c>
      <c r="CU72" s="17" t="str">
        <f>IF(IF(CS72&lt;0,1-(CT72-CS72)/CS72,IF(CS72=0,"",CT72/CS72))&lt;0,0,IF(CS72&lt;0,1-(CT72-CS72)/CS72,IF(CS72=0,"",CT72/CS72)))</f>
        <v/>
      </c>
      <c r="CV72" s="13">
        <v>0</v>
      </c>
      <c r="CW72" s="13">
        <v>0</v>
      </c>
      <c r="CX72" s="13">
        <v>0</v>
      </c>
      <c r="CY72" s="14" t="str">
        <f>IF(IF(CW72&lt;0,1-(CX72-CW72)/CW72,IF(CW72=0,"",CX72/CW72))&lt;0,0,IF(CW72&lt;0,1-(CX72-CW72)/CW72,IF(CW72=0,"",CX72/CW72)))</f>
        <v/>
      </c>
      <c r="CZ72" s="15">
        <v>0</v>
      </c>
      <c r="DA72" s="15">
        <v>0</v>
      </c>
      <c r="DB72" s="15">
        <v>0</v>
      </c>
      <c r="DC72" s="17" t="str">
        <f>IF(IF(DA72&lt;0,1-(DB72-DA72)/DA72,IF(DA72=0,"",DB72/DA72))&lt;0,0,IF(DA72&lt;0,1-(DB72-DA72)/DA72,IF(DA72=0,"",DB72/DA72)))</f>
        <v/>
      </c>
      <c r="DD72" s="13">
        <v>0</v>
      </c>
      <c r="DE72" s="13">
        <v>0</v>
      </c>
      <c r="DF72" s="13">
        <v>0</v>
      </c>
      <c r="DG72" s="14" t="str">
        <f>IF(IF(DE72&lt;0,1-(DF72-DE72)/DE72,IF(DE72=0,"",DF72/DE72))&lt;0,0,IF(DE72&lt;0,1-(DF72-DE72)/DE72,IF(DE72=0,"",DF72/DE72)))</f>
        <v/>
      </c>
      <c r="DH72" s="15">
        <v>0</v>
      </c>
      <c r="DI72" s="15">
        <v>0</v>
      </c>
      <c r="DJ72" s="15">
        <v>0</v>
      </c>
      <c r="DK72" s="17" t="str">
        <f>IF(IF(DI72&lt;0,1-(DJ72-DI72)/DI72,IF(DI72=0,"",DJ72/DI72))&lt;0,0,IF(DI72&lt;0,1-(DJ72-DI72)/DI72,IF(DI72=0,"",DJ72/DI72)))</f>
        <v/>
      </c>
      <c r="DL72" s="13">
        <v>0</v>
      </c>
      <c r="DM72" s="13">
        <v>0</v>
      </c>
      <c r="DN72" s="13">
        <v>0</v>
      </c>
      <c r="DO72" s="17" t="str">
        <f>IF(IF(DM72&lt;0,1-(DN72-DM72)/DM72,IF(DM72=0,"",DN72/DM72))&lt;0,0,IF(DM72&lt;0,1-(DN72-DM72)/DM72,IF(DM72=0,"",DN72/DM72)))</f>
        <v/>
      </c>
      <c r="DP72" s="18"/>
      <c r="DQ72" s="19"/>
      <c r="DR72" s="18"/>
      <c r="DS72" s="19" t="str">
        <f>AX72</f>
        <v/>
      </c>
      <c r="DT72" s="64"/>
      <c r="DU72" s="64"/>
      <c r="DV72" s="64"/>
      <c r="DW72" s="64"/>
      <c r="DX72" s="64"/>
      <c r="DY72" s="65"/>
      <c r="DZ72" s="64"/>
      <c r="EA72" s="64"/>
    </row>
    <row r="73" spans="1:131" x14ac:dyDescent="0.35">
      <c r="A73" s="4">
        <v>2022</v>
      </c>
      <c r="B73" s="20" t="s">
        <v>132</v>
      </c>
      <c r="C73" s="20" t="s">
        <v>159</v>
      </c>
      <c r="D73" s="20"/>
      <c r="E73" s="20" t="s">
        <v>130</v>
      </c>
      <c r="F73" s="20" t="s">
        <v>126</v>
      </c>
      <c r="G73" s="20"/>
      <c r="H73" s="20">
        <v>10208787</v>
      </c>
      <c r="I73" s="64" t="s">
        <v>731</v>
      </c>
      <c r="J73" s="64"/>
      <c r="K73" s="64" t="s">
        <v>524</v>
      </c>
      <c r="L73" s="20" t="s">
        <v>430</v>
      </c>
      <c r="M73" s="20" t="s">
        <v>456</v>
      </c>
      <c r="N73" s="64" t="s">
        <v>523</v>
      </c>
      <c r="O73" s="20" t="s">
        <v>427</v>
      </c>
      <c r="P73" s="20" t="s">
        <v>454</v>
      </c>
      <c r="Q73" s="20"/>
      <c r="R73" s="20" t="s">
        <v>141</v>
      </c>
      <c r="S73" s="20" t="s">
        <v>151</v>
      </c>
      <c r="T73" s="20" t="s">
        <v>150</v>
      </c>
      <c r="U73" s="65">
        <v>44550</v>
      </c>
      <c r="V73" s="64"/>
      <c r="W73" s="72">
        <v>213279.68669999999</v>
      </c>
      <c r="X73" s="72">
        <v>0</v>
      </c>
      <c r="Y73" s="64" t="s">
        <v>730</v>
      </c>
      <c r="Z73" s="20" t="s">
        <v>141</v>
      </c>
      <c r="AA73" s="64"/>
      <c r="AB73" s="64"/>
      <c r="AC73" s="64" t="s">
        <v>148</v>
      </c>
      <c r="AD73" s="63"/>
      <c r="AE73" s="20">
        <v>2021</v>
      </c>
      <c r="AF73" s="20"/>
      <c r="AG73" s="64" t="s">
        <v>729</v>
      </c>
      <c r="AH73" s="71"/>
      <c r="AI73" s="20" t="s">
        <v>146</v>
      </c>
      <c r="AJ73" s="64" t="s">
        <v>145</v>
      </c>
      <c r="AK73" s="63"/>
      <c r="AL73" s="5" t="s">
        <v>151</v>
      </c>
      <c r="AM73" s="70" t="s">
        <v>144</v>
      </c>
      <c r="AN73" s="6">
        <f>IF(AM73="YES",0,AL73*BA73)</f>
        <v>0</v>
      </c>
      <c r="AO73" s="6">
        <f>IF(AM73="YES",0,BA73)</f>
        <v>0</v>
      </c>
      <c r="AP73" s="7">
        <v>1.6791137216817662</v>
      </c>
      <c r="AQ73" s="69"/>
      <c r="AR73" s="8">
        <f>IF(AQ73="YES",0,AP73*BA73)</f>
        <v>0</v>
      </c>
      <c r="AS73" s="8">
        <f>IF(AQ73="YES",0,BA73)</f>
        <v>0</v>
      </c>
      <c r="AT73" s="9">
        <v>1244.4807186752207</v>
      </c>
      <c r="AU73" s="9">
        <v>1286.6030981687027</v>
      </c>
      <c r="AV73" s="9">
        <v>754</v>
      </c>
      <c r="AW73" s="10">
        <f>IF(IF(AU73&lt;0,1-(AV73-AU73)/AU73,IF(AU73=0,"",AV73/AU73))&lt;0,0,IF(AU73&lt;0,1-(AV73-AU73)/AU73,IF(AU73=0,"",AV73/AU73)))</f>
        <v>0.58603931629980699</v>
      </c>
      <c r="AX73" s="10" t="str">
        <f>IF(AW73&lt;90%,"YES","")</f>
        <v>YES</v>
      </c>
      <c r="AY73" s="68">
        <f>+AV73-AT73</f>
        <v>-490.48071867522071</v>
      </c>
      <c r="AZ73" s="10"/>
      <c r="BA73" s="11">
        <v>0</v>
      </c>
      <c r="BB73" s="11">
        <f>W73/1000</f>
        <v>213.27968669999998</v>
      </c>
      <c r="BC73" s="12" t="str">
        <f>IF(AND(BA73=0,BB73=0),"no capex",IF(AND(BA73=0,BB73&lt;&gt;0),"check!",IF(BB73/BA73&lt;0.8,BB73/BA73,IF(BB73/BA73&lt;=1.05,1,IF(BB73/BA73&gt;1.05,MAX(1-(BB73/BA73-1)*2,0),"check!")))))</f>
        <v>check!</v>
      </c>
      <c r="BD73" s="11">
        <v>0</v>
      </c>
      <c r="BE73" s="11">
        <v>0</v>
      </c>
      <c r="BF73" s="12" t="str">
        <f>IF(AND(BD73=0,BE73=0),"no capex",IF(AND(BD73=0,BE73&lt;&gt;0),"check!",IF(BE73/BD73&lt;0.8,BE73/BD73,IF(BE73/BD73&lt;=1.05,1,IF(BE73/BD73&gt;1.05,MAX(1-(BE73/BD73-1)*2,0),"check!")))))</f>
        <v>no capex</v>
      </c>
      <c r="BG73" s="67"/>
      <c r="BH73" s="13">
        <v>8875.4036599999999</v>
      </c>
      <c r="BI73" s="13">
        <v>9179.6822919999995</v>
      </c>
      <c r="BJ73" s="13">
        <v>1413</v>
      </c>
      <c r="BK73" s="14">
        <f>IF(BI73=0,"",BJ73/BI73)</f>
        <v>0.1539268958394579</v>
      </c>
      <c r="BL73" s="15">
        <v>1026.4990400000002</v>
      </c>
      <c r="BM73" s="15">
        <v>1067.5590016000001</v>
      </c>
      <c r="BN73" s="15">
        <v>150</v>
      </c>
      <c r="BO73" s="16">
        <f>IF(BM73=0,"",BN73/BM73)</f>
        <v>0.14050745652014368</v>
      </c>
      <c r="BP73" s="13">
        <v>75.851787931678928</v>
      </c>
      <c r="BQ73" s="13">
        <v>78.2938283612134</v>
      </c>
      <c r="BR73" s="13">
        <v>3</v>
      </c>
      <c r="BS73" s="14">
        <f>IF(IF(BQ73&lt;0,1-(BR73-BQ73)/BQ73,IF(BQ73=0,"",BR73/BQ73))&lt;0,0,IF(BQ73&lt;0,1-(BR73-BQ73)/BQ73,IF(BQ73=0,"",BR73/BQ73)))</f>
        <v>3.8317196422677342E-2</v>
      </c>
      <c r="BT73" s="15">
        <v>25.44173</v>
      </c>
      <c r="BU73" s="15">
        <v>26.210070246000001</v>
      </c>
      <c r="BV73" s="15">
        <v>89</v>
      </c>
      <c r="BW73" s="16">
        <f>IF(IF(BU73&lt;0,1-(BV73-BU73)/BU73,IF(BU73=0,"",BV73/BU73))&lt;0,0,IF(BU73&lt;0,1-(BV73-BU73)/BU73,IF(BU73=0,"",BV73/BU73)))</f>
        <v>3.3956414143370166</v>
      </c>
      <c r="BX73" s="13">
        <v>0</v>
      </c>
      <c r="BY73" s="13">
        <v>0</v>
      </c>
      <c r="BZ73" s="13">
        <v>0</v>
      </c>
      <c r="CA73" s="14" t="str">
        <f>IF(IF(BY73&lt;0,1-(BZ73-BY73)/BY73,IF(BY73=0,"",BZ73/BY73))&lt;0,0,IF(BY73&lt;0,1-(BZ73-BY73)/BY73,IF(BY73=0,"",BZ73/BY73)))</f>
        <v/>
      </c>
      <c r="CB73" s="15">
        <v>75.851787931678928</v>
      </c>
      <c r="CC73" s="15">
        <v>78.2938283612134</v>
      </c>
      <c r="CD73" s="15">
        <v>3</v>
      </c>
      <c r="CE73" s="16">
        <f>IF(IF(CC73&lt;0,1-(CD73-CC73)/CC73,IF(CC73=0,"",CD73/CC73))&lt;0,0,IF(CC73&lt;0,1-(CD73-CC73)/CC73,IF(CC73=0,"",CD73/CC73)))</f>
        <v>3.8317196422677342E-2</v>
      </c>
      <c r="CF73" s="13">
        <v>526.54900000000009</v>
      </c>
      <c r="CG73" s="13">
        <v>542.45077980000008</v>
      </c>
      <c r="CH73" s="13">
        <v>1752</v>
      </c>
      <c r="CI73" s="14">
        <f>IF(IF(CG73&lt;0,1-(CH73-CG73)/CG73,IF(CG73=0,"",CH73/CG73))&lt;0,0,IF(CG73&lt;0,1-(CH73-CG73)/CG73,IF(CG73=0,"",CH73/CG73)))</f>
        <v>3.2297861211407182</v>
      </c>
      <c r="CJ73" s="15">
        <v>1727.6960525465829</v>
      </c>
      <c r="CK73" s="15">
        <v>1784.7669329348569</v>
      </c>
      <c r="CL73" s="15">
        <v>1613</v>
      </c>
      <c r="CM73" s="17">
        <f>IF(IF(CK73&lt;0,1-(CL73-CK73)/CK73,IF(CK73=0,"",CL73/CK73))&lt;0,0,IF(CK73&lt;0,1-(CL73-CK73)/CK73,IF(CK73=0,"",CL73/CK73)))</f>
        <v>0.90375946026050324</v>
      </c>
      <c r="CN73" s="13">
        <v>-641.63995254371434</v>
      </c>
      <c r="CO73" s="13">
        <v>-663.56263440789178</v>
      </c>
      <c r="CP73" s="13">
        <v>-1670</v>
      </c>
      <c r="CQ73" s="17">
        <f>IF(IF(CO73&lt;0,1-(CP73-CO73)/CO73,IF(CO73=0,"",CP73/CO73))&lt;0,0,IF(CO73&lt;0,1-(CP73-CO73)/CO73,IF(CO73=0,"",CP73/CO73)))</f>
        <v>0</v>
      </c>
      <c r="CR73" s="15">
        <v>83.956157948763163</v>
      </c>
      <c r="CS73" s="15">
        <v>83.956157948763163</v>
      </c>
      <c r="CT73" s="15">
        <v>9</v>
      </c>
      <c r="CU73" s="17">
        <f>IF(IF(CS73&lt;0,1-(CT73-CS73)/CS73,IF(CS73=0,"",CT73/CS73))&lt;0,0,IF(CS73&lt;0,1-(CT73-CS73)/CS73,IF(CS73=0,"",CT73/CS73)))</f>
        <v>0.10719880732861224</v>
      </c>
      <c r="CV73" s="13">
        <v>1161.9078879345475</v>
      </c>
      <c r="CW73" s="13">
        <v>1199.4981268881784</v>
      </c>
      <c r="CX73" s="13">
        <v>1272</v>
      </c>
      <c r="CY73" s="14">
        <f>IF(IF(CW73&lt;0,1-(CX73-CW73)/CW73,IF(CW73=0,"",CX73/CW73))&lt;0,0,IF(CW73&lt;0,1-(CX73-CW73)/CW73,IF(CW73=0,"",CX73/CW73)))</f>
        <v>1.0604435067355302</v>
      </c>
      <c r="CZ73" s="15">
        <v>-76.300258443492723</v>
      </c>
      <c r="DA73" s="15">
        <v>-77.65390119387051</v>
      </c>
      <c r="DB73" s="15">
        <v>-55</v>
      </c>
      <c r="DC73" s="17">
        <f>IF(IF(DA73&lt;0,1-(DB73-DA73)/DA73,IF(DA73=0,"",DB73/DA73))&lt;0,0,IF(DA73&lt;0,1-(DB73-DA73)/DA73,IF(DA73=0,"",DB73/DA73)))</f>
        <v>1.2917290805173181</v>
      </c>
      <c r="DD73" s="13">
        <v>0</v>
      </c>
      <c r="DE73" s="13">
        <v>0</v>
      </c>
      <c r="DF73" s="13">
        <v>0</v>
      </c>
      <c r="DG73" s="14" t="str">
        <f>IF(IF(DE73&lt;0,1-(DF73-DE73)/DE73,IF(DE73=0,"",DF73/DE73))&lt;0,0,IF(DE73&lt;0,1-(DF73-DE73)/DE73,IF(DE73=0,"",DF73/DE73)))</f>
        <v/>
      </c>
      <c r="DH73" s="15">
        <v>158.87308918416605</v>
      </c>
      <c r="DI73" s="15">
        <v>164.75887247439479</v>
      </c>
      <c r="DJ73" s="15">
        <v>20</v>
      </c>
      <c r="DK73" s="17">
        <f>IF(IF(DI73&lt;0,1-(DJ73-DI73)/DI73,IF(DI73=0,"",DJ73/DI73))&lt;0,0,IF(DI73&lt;0,1-(DJ73-DI73)/DI73,IF(DI73=0,"",DJ73/DI73)))</f>
        <v>0.12138951729660692</v>
      </c>
      <c r="DL73" s="13">
        <v>0</v>
      </c>
      <c r="DM73" s="13">
        <v>0</v>
      </c>
      <c r="DN73" s="13">
        <v>10</v>
      </c>
      <c r="DO73" s="17" t="str">
        <f>IF(IF(DM73&lt;0,1-(DN73-DM73)/DM73,IF(DM73=0,"",DN73/DM73))&lt;0,0,IF(DM73&lt;0,1-(DN73-DM73)/DM73,IF(DM73=0,"",DN73/DM73)))</f>
        <v/>
      </c>
      <c r="DP73" s="18"/>
      <c r="DQ73" s="19" t="e">
        <f>IF(AND(BB73/BA73&gt;1.05, ((BB73-BA73)/VLOOKUP(E73,#REF!,2,0))&gt;10),"YES","")</f>
        <v>#DIV/0!</v>
      </c>
      <c r="DR73" s="18"/>
      <c r="DS73" s="19" t="str">
        <f>AX73</f>
        <v>YES</v>
      </c>
      <c r="DT73" s="64"/>
      <c r="DU73" s="64"/>
      <c r="DV73" s="64"/>
      <c r="DW73" s="64"/>
      <c r="DX73" s="64"/>
      <c r="DY73" s="65"/>
      <c r="DZ73" s="64"/>
      <c r="EA73" s="64"/>
    </row>
    <row r="74" spans="1:131" x14ac:dyDescent="0.35">
      <c r="A74" s="4">
        <v>2022</v>
      </c>
      <c r="B74" s="20" t="s">
        <v>131</v>
      </c>
      <c r="C74" s="20" t="s">
        <v>159</v>
      </c>
      <c r="D74" s="20"/>
      <c r="E74" s="20" t="s">
        <v>130</v>
      </c>
      <c r="F74" s="20" t="s">
        <v>126</v>
      </c>
      <c r="G74" s="20"/>
      <c r="H74" s="20">
        <v>10208802</v>
      </c>
      <c r="I74" s="64" t="s">
        <v>727</v>
      </c>
      <c r="J74" s="64"/>
      <c r="K74" s="64" t="s">
        <v>547</v>
      </c>
      <c r="L74" s="20" t="s">
        <v>430</v>
      </c>
      <c r="M74" s="20" t="s">
        <v>429</v>
      </c>
      <c r="N74" s="64" t="s">
        <v>548</v>
      </c>
      <c r="O74" s="20" t="s">
        <v>427</v>
      </c>
      <c r="P74" s="20" t="s">
        <v>426</v>
      </c>
      <c r="Q74" s="20" t="s">
        <v>491</v>
      </c>
      <c r="R74" s="20" t="s">
        <v>146</v>
      </c>
      <c r="S74" s="20" t="s">
        <v>547</v>
      </c>
      <c r="T74" s="20" t="s">
        <v>150</v>
      </c>
      <c r="U74" s="65">
        <v>43887</v>
      </c>
      <c r="V74" s="64"/>
      <c r="W74" s="72">
        <v>55753.904755290554</v>
      </c>
      <c r="X74" s="72">
        <v>0</v>
      </c>
      <c r="Y74" s="64" t="s">
        <v>443</v>
      </c>
      <c r="Z74" s="20" t="s">
        <v>146</v>
      </c>
      <c r="AA74" s="64" t="s">
        <v>146</v>
      </c>
      <c r="AB74" s="64"/>
      <c r="AC74" s="64"/>
      <c r="AD74" s="63"/>
      <c r="AE74" s="20">
        <v>2020</v>
      </c>
      <c r="AF74" s="20"/>
      <c r="AG74" s="64" t="s">
        <v>728</v>
      </c>
      <c r="AH74" s="71"/>
      <c r="AI74" s="20" t="s">
        <v>141</v>
      </c>
      <c r="AJ74" s="64" t="s">
        <v>545</v>
      </c>
      <c r="AK74" s="63"/>
      <c r="AL74" s="5">
        <v>0</v>
      </c>
      <c r="AM74" s="70" t="s">
        <v>144</v>
      </c>
      <c r="AN74" s="6">
        <f>IF(AM74="YES",0,AL74*BA74)</f>
        <v>0</v>
      </c>
      <c r="AO74" s="6">
        <f>IF(AM74="YES",0,BA74)</f>
        <v>0</v>
      </c>
      <c r="AP74" s="7">
        <v>0</v>
      </c>
      <c r="AQ74" s="69" t="s">
        <v>144</v>
      </c>
      <c r="AR74" s="8">
        <f>IF(AQ74="YES",0,AP74*BA74)</f>
        <v>0</v>
      </c>
      <c r="AS74" s="8">
        <f>IF(AQ74="YES",0,BA74)</f>
        <v>0</v>
      </c>
      <c r="AT74" s="9">
        <v>0</v>
      </c>
      <c r="AU74" s="9">
        <v>0</v>
      </c>
      <c r="AV74" s="9">
        <v>0</v>
      </c>
      <c r="AW74" s="10" t="str">
        <f>IF(IF(AU74&lt;0,1-(AV74-AU74)/AU74,IF(AU74=0,"",AV74/AU74))&lt;0,0,IF(AU74&lt;0,1-(AV74-AU74)/AU74,IF(AU74=0,"",AV74/AU74)))</f>
        <v/>
      </c>
      <c r="AX74" s="10" t="str">
        <f>IF(AW74&lt;90%,"YES","")</f>
        <v/>
      </c>
      <c r="AY74" s="68">
        <f>+AV74-AT74</f>
        <v>0</v>
      </c>
      <c r="AZ74" s="10">
        <v>0.83972865498933735</v>
      </c>
      <c r="BA74" s="11">
        <v>0</v>
      </c>
      <c r="BB74" s="11">
        <f>W74/1000</f>
        <v>55.753904755290556</v>
      </c>
      <c r="BC74" s="12" t="str">
        <f>IF(AND(BA74=0,BB74=0),"no capex",IF(AND(BA74=0,BB74&lt;&gt;0),"check!",IF(BB74/BA74&lt;0.8,BB74/BA74,IF(BB74/BA74&lt;=1.05,1,IF(BB74/BA74&gt;1.05,MAX(1-(BB74/BA74-1)*2,0),"check!")))))</f>
        <v>check!</v>
      </c>
      <c r="BD74" s="11">
        <v>0</v>
      </c>
      <c r="BE74" s="11">
        <v>0</v>
      </c>
      <c r="BF74" s="12" t="str">
        <f>IF(AND(BD74=0,BE74=0),"no capex",IF(AND(BD74=0,BE74&lt;&gt;0),"check!",IF(BE74/BD74&lt;0.8,BE74/BD74,IF(BE74/BD74&lt;=1.05,1,IF(BE74/BD74&gt;1.05,MAX(1-(BE74/BD74-1)*2,0),"check!")))))</f>
        <v>no capex</v>
      </c>
      <c r="BG74" s="67"/>
      <c r="BH74" s="73">
        <v>0</v>
      </c>
      <c r="BI74" s="73">
        <v>0</v>
      </c>
      <c r="BJ74" s="13">
        <v>0</v>
      </c>
      <c r="BK74" s="14" t="str">
        <f>IF(BI74=0,"",BJ74/BI74)</f>
        <v/>
      </c>
      <c r="BL74" s="15">
        <v>0</v>
      </c>
      <c r="BM74" s="15">
        <v>0</v>
      </c>
      <c r="BN74" s="15">
        <v>0</v>
      </c>
      <c r="BO74" s="16" t="str">
        <f>IF(BM74=0,"",BN74/BM74)</f>
        <v/>
      </c>
      <c r="BP74" s="13">
        <v>0</v>
      </c>
      <c r="BQ74" s="13">
        <v>0</v>
      </c>
      <c r="BR74" s="13">
        <v>0</v>
      </c>
      <c r="BS74" s="14" t="str">
        <f>IF(IF(BQ74&lt;0,1-(BR74-BQ74)/BQ74,IF(BQ74=0,"",BR74/BQ74))&lt;0,0,IF(BQ74&lt;0,1-(BR74-BQ74)/BQ74,IF(BQ74=0,"",BR74/BQ74)))</f>
        <v/>
      </c>
      <c r="BT74" s="15">
        <v>0</v>
      </c>
      <c r="BU74" s="15">
        <v>0</v>
      </c>
      <c r="BV74" s="15">
        <v>0</v>
      </c>
      <c r="BW74" s="16" t="str">
        <f>IF(IF(BU74&lt;0,1-(BV74-BU74)/BU74,IF(BU74=0,"",BV74/BU74))&lt;0,0,IF(BU74&lt;0,1-(BV74-BU74)/BU74,IF(BU74=0,"",BV74/BU74)))</f>
        <v/>
      </c>
      <c r="BX74" s="13">
        <v>0</v>
      </c>
      <c r="BY74" s="13">
        <v>0</v>
      </c>
      <c r="BZ74" s="13">
        <v>0</v>
      </c>
      <c r="CA74" s="14" t="str">
        <f>IF(IF(BY74&lt;0,1-(BZ74-BY74)/BY74,IF(BY74=0,"",BZ74/BY74))&lt;0,0,IF(BY74&lt;0,1-(BZ74-BY74)/BY74,IF(BY74=0,"",BZ74/BY74)))</f>
        <v/>
      </c>
      <c r="CB74" s="15">
        <v>0</v>
      </c>
      <c r="CC74" s="15">
        <v>0</v>
      </c>
      <c r="CD74" s="15">
        <v>0</v>
      </c>
      <c r="CE74" s="16" t="str">
        <f>IF(IF(CC74&lt;0,1-(CD74-CC74)/CC74,IF(CC74=0,"",CD74/CC74))&lt;0,0,IF(CC74&lt;0,1-(CD74-CC74)/CC74,IF(CC74=0,"",CD74/CC74)))</f>
        <v/>
      </c>
      <c r="CF74" s="13">
        <v>0</v>
      </c>
      <c r="CG74" s="13">
        <v>0</v>
      </c>
      <c r="CH74" s="13">
        <v>0</v>
      </c>
      <c r="CI74" s="14" t="str">
        <f>IF(IF(CG74&lt;0,1-(CH74-CG74)/CG74,IF(CG74=0,"",CH74/CG74))&lt;0,0,IF(CG74&lt;0,1-(CH74-CG74)/CG74,IF(CG74=0,"",CH74/CG74)))</f>
        <v/>
      </c>
      <c r="CJ74" s="15">
        <v>0</v>
      </c>
      <c r="CK74" s="15">
        <v>0</v>
      </c>
      <c r="CL74" s="15">
        <v>0</v>
      </c>
      <c r="CM74" s="17" t="str">
        <f>IF(IF(CK74&lt;0,1-(CL74-CK74)/CK74,IF(CK74=0,"",CL74/CK74))&lt;0,0,IF(CK74&lt;0,1-(CL74-CK74)/CK74,IF(CK74=0,"",CL74/CK74)))</f>
        <v/>
      </c>
      <c r="CN74" s="13">
        <v>0</v>
      </c>
      <c r="CO74" s="13">
        <v>0</v>
      </c>
      <c r="CP74" s="13">
        <v>0</v>
      </c>
      <c r="CQ74" s="17" t="str">
        <f>IF(IF(CO74&lt;0,1-(CP74-CO74)/CO74,IF(CO74=0,"",CP74/CO74))&lt;0,0,IF(CO74&lt;0,1-(CP74-CO74)/CO74,IF(CO74=0,"",CP74/CO74)))</f>
        <v/>
      </c>
      <c r="CR74" s="15">
        <v>0</v>
      </c>
      <c r="CS74" s="15">
        <v>0</v>
      </c>
      <c r="CT74" s="15">
        <v>0</v>
      </c>
      <c r="CU74" s="17" t="str">
        <f>IF(IF(CS74&lt;0,1-(CT74-CS74)/CS74,IF(CS74=0,"",CT74/CS74))&lt;0,0,IF(CS74&lt;0,1-(CT74-CS74)/CS74,IF(CS74=0,"",CT74/CS74)))</f>
        <v/>
      </c>
      <c r="CV74" s="13">
        <v>0</v>
      </c>
      <c r="CW74" s="13">
        <v>0</v>
      </c>
      <c r="CX74" s="13">
        <v>0</v>
      </c>
      <c r="CY74" s="14" t="str">
        <f>IF(IF(CW74&lt;0,1-(CX74-CW74)/CW74,IF(CW74=0,"",CX74/CW74))&lt;0,0,IF(CW74&lt;0,1-(CX74-CW74)/CW74,IF(CW74=0,"",CX74/CW74)))</f>
        <v/>
      </c>
      <c r="CZ74" s="15">
        <v>0</v>
      </c>
      <c r="DA74" s="15">
        <v>0</v>
      </c>
      <c r="DB74" s="15">
        <v>0</v>
      </c>
      <c r="DC74" s="17" t="str">
        <f>IF(IF(DA74&lt;0,1-(DB74-DA74)/DA74,IF(DA74=0,"",DB74/DA74))&lt;0,0,IF(DA74&lt;0,1-(DB74-DA74)/DA74,IF(DA74=0,"",DB74/DA74)))</f>
        <v/>
      </c>
      <c r="DD74" s="13">
        <v>0</v>
      </c>
      <c r="DE74" s="13">
        <v>0</v>
      </c>
      <c r="DF74" s="13">
        <v>0</v>
      </c>
      <c r="DG74" s="14" t="str">
        <f>IF(IF(DE74&lt;0,1-(DF74-DE74)/DE74,IF(DE74=0,"",DF74/DE74))&lt;0,0,IF(DE74&lt;0,1-(DF74-DE74)/DE74,IF(DE74=0,"",DF74/DE74)))</f>
        <v/>
      </c>
      <c r="DH74" s="15">
        <v>0</v>
      </c>
      <c r="DI74" s="15">
        <v>0</v>
      </c>
      <c r="DJ74" s="15">
        <v>0</v>
      </c>
      <c r="DK74" s="17" t="str">
        <f>IF(IF(DI74&lt;0,1-(DJ74-DI74)/DI74,IF(DI74=0,"",DJ74/DI74))&lt;0,0,IF(DI74&lt;0,1-(DJ74-DI74)/DI74,IF(DI74=0,"",DJ74/DI74)))</f>
        <v/>
      </c>
      <c r="DL74" s="13">
        <v>0</v>
      </c>
      <c r="DM74" s="13">
        <v>0</v>
      </c>
      <c r="DN74" s="13">
        <v>0</v>
      </c>
      <c r="DO74" s="17" t="str">
        <f>IF(IF(DM74&lt;0,1-(DN74-DM74)/DM74,IF(DM74=0,"",DN74/DM74))&lt;0,0,IF(DM74&lt;0,1-(DN74-DM74)/DM74,IF(DM74=0,"",DN74/DM74)))</f>
        <v/>
      </c>
      <c r="DP74" s="18"/>
      <c r="DQ74" s="19"/>
      <c r="DR74" s="18"/>
      <c r="DS74" s="19" t="str">
        <f>AX74</f>
        <v/>
      </c>
      <c r="DT74" s="64"/>
      <c r="DU74" s="64"/>
      <c r="DV74" s="64"/>
      <c r="DW74" s="64"/>
      <c r="DX74" s="64"/>
      <c r="DY74" s="65"/>
      <c r="DZ74" s="64"/>
      <c r="EA74" s="64"/>
    </row>
    <row r="75" spans="1:131" x14ac:dyDescent="0.35">
      <c r="A75" s="4">
        <v>2022</v>
      </c>
      <c r="B75" s="20" t="s">
        <v>131</v>
      </c>
      <c r="C75" s="20" t="s">
        <v>159</v>
      </c>
      <c r="D75" s="20"/>
      <c r="E75" s="20" t="s">
        <v>130</v>
      </c>
      <c r="F75" s="20" t="s">
        <v>126</v>
      </c>
      <c r="G75" s="20"/>
      <c r="H75" s="20">
        <v>10208802</v>
      </c>
      <c r="I75" s="64" t="s">
        <v>727</v>
      </c>
      <c r="J75" s="64"/>
      <c r="K75" s="64" t="s">
        <v>452</v>
      </c>
      <c r="L75" s="20" t="s">
        <v>430</v>
      </c>
      <c r="M75" s="20" t="s">
        <v>456</v>
      </c>
      <c r="N75" s="64" t="s">
        <v>455</v>
      </c>
      <c r="O75" s="20" t="s">
        <v>427</v>
      </c>
      <c r="P75" s="20" t="s">
        <v>454</v>
      </c>
      <c r="Q75" s="20"/>
      <c r="R75" s="20" t="s">
        <v>146</v>
      </c>
      <c r="S75" s="20" t="s">
        <v>452</v>
      </c>
      <c r="T75" s="20" t="s">
        <v>150</v>
      </c>
      <c r="U75" s="65">
        <v>43830</v>
      </c>
      <c r="V75" s="64"/>
      <c r="W75" s="72">
        <v>221357.75999999998</v>
      </c>
      <c r="X75" s="72">
        <v>0</v>
      </c>
      <c r="Y75" s="64" t="s">
        <v>443</v>
      </c>
      <c r="Z75" s="20" t="s">
        <v>146</v>
      </c>
      <c r="AA75" s="64" t="s">
        <v>146</v>
      </c>
      <c r="AB75" s="64"/>
      <c r="AC75" s="64"/>
      <c r="AD75" s="63"/>
      <c r="AE75" s="20">
        <v>2019</v>
      </c>
      <c r="AF75" s="20"/>
      <c r="AG75" s="64" t="s">
        <v>726</v>
      </c>
      <c r="AH75" s="71"/>
      <c r="AI75" s="20" t="s">
        <v>141</v>
      </c>
      <c r="AJ75" s="64" t="s">
        <v>450</v>
      </c>
      <c r="AK75" s="63"/>
      <c r="AL75" s="5">
        <v>0</v>
      </c>
      <c r="AM75" s="70" t="s">
        <v>144</v>
      </c>
      <c r="AN75" s="6">
        <f>IF(AM75="YES",0,AL75*BA75)</f>
        <v>0</v>
      </c>
      <c r="AO75" s="6">
        <f>IF(AM75="YES",0,BA75)</f>
        <v>0</v>
      </c>
      <c r="AP75" s="7">
        <v>0</v>
      </c>
      <c r="AQ75" s="69" t="s">
        <v>144</v>
      </c>
      <c r="AR75" s="8">
        <f>IF(AQ75="YES",0,AP75*BA75)</f>
        <v>0</v>
      </c>
      <c r="AS75" s="8">
        <f>IF(AQ75="YES",0,BA75)</f>
        <v>0</v>
      </c>
      <c r="AT75" s="9">
        <v>0</v>
      </c>
      <c r="AU75" s="9">
        <v>0</v>
      </c>
      <c r="AV75" s="9">
        <v>0</v>
      </c>
      <c r="AW75" s="10" t="str">
        <f>IF(IF(AU75&lt;0,1-(AV75-AU75)/AU75,IF(AU75=0,"",AV75/AU75))&lt;0,0,IF(AU75&lt;0,1-(AV75-AU75)/AU75,IF(AU75=0,"",AV75/AU75)))</f>
        <v/>
      </c>
      <c r="AX75" s="10" t="str">
        <f>IF(AW75&lt;90%,"YES","")</f>
        <v/>
      </c>
      <c r="AY75" s="68">
        <f>+AV75-AT75</f>
        <v>0</v>
      </c>
      <c r="AZ75" s="10">
        <v>0.73177664717664126</v>
      </c>
      <c r="BA75" s="11">
        <v>0</v>
      </c>
      <c r="BB75" s="11">
        <f>W75/1000</f>
        <v>221.35775999999998</v>
      </c>
      <c r="BC75" s="12" t="str">
        <f>IF(AND(BA75=0,BB75=0),"no capex",IF(AND(BA75=0,BB75&lt;&gt;0),"check!",IF(BB75/BA75&lt;0.8,BB75/BA75,IF(BB75/BA75&lt;=1.05,1,IF(BB75/BA75&gt;1.05,MAX(1-(BB75/BA75-1)*2,0),"check!")))))</f>
        <v>check!</v>
      </c>
      <c r="BD75" s="11">
        <v>0</v>
      </c>
      <c r="BE75" s="11">
        <v>0</v>
      </c>
      <c r="BF75" s="12" t="str">
        <f>IF(AND(BD75=0,BE75=0),"no capex",IF(AND(BD75=0,BE75&lt;&gt;0),"check!",IF(BE75/BD75&lt;0.8,BE75/BD75,IF(BE75/BD75&lt;=1.05,1,IF(BE75/BD75&gt;1.05,MAX(1-(BE75/BD75-1)*2,0),"check!")))))</f>
        <v>no capex</v>
      </c>
      <c r="BG75" s="67"/>
      <c r="BH75" s="13">
        <v>0</v>
      </c>
      <c r="BI75" s="13">
        <v>0</v>
      </c>
      <c r="BJ75" s="13">
        <v>0</v>
      </c>
      <c r="BK75" s="14" t="str">
        <f>IF(BI75=0,"",BJ75/BI75)</f>
        <v/>
      </c>
      <c r="BL75" s="15">
        <v>0</v>
      </c>
      <c r="BM75" s="15">
        <v>0</v>
      </c>
      <c r="BN75" s="15">
        <v>0</v>
      </c>
      <c r="BO75" s="16" t="str">
        <f>IF(BM75=0,"",BN75/BM75)</f>
        <v/>
      </c>
      <c r="BP75" s="13">
        <v>0</v>
      </c>
      <c r="BQ75" s="13">
        <v>0</v>
      </c>
      <c r="BR75" s="13">
        <v>0</v>
      </c>
      <c r="BS75" s="14" t="str">
        <f>IF(IF(BQ75&lt;0,1-(BR75-BQ75)/BQ75,IF(BQ75=0,"",BR75/BQ75))&lt;0,0,IF(BQ75&lt;0,1-(BR75-BQ75)/BQ75,IF(BQ75=0,"",BR75/BQ75)))</f>
        <v/>
      </c>
      <c r="BT75" s="15">
        <v>0</v>
      </c>
      <c r="BU75" s="15">
        <v>0</v>
      </c>
      <c r="BV75" s="15">
        <v>0</v>
      </c>
      <c r="BW75" s="16" t="str">
        <f>IF(IF(BU75&lt;0,1-(BV75-BU75)/BU75,IF(BU75=0,"",BV75/BU75))&lt;0,0,IF(BU75&lt;0,1-(BV75-BU75)/BU75,IF(BU75=0,"",BV75/BU75)))</f>
        <v/>
      </c>
      <c r="BX75" s="13">
        <v>0</v>
      </c>
      <c r="BY75" s="13">
        <v>0</v>
      </c>
      <c r="BZ75" s="13">
        <v>0</v>
      </c>
      <c r="CA75" s="14" t="str">
        <f>IF(IF(BY75&lt;0,1-(BZ75-BY75)/BY75,IF(BY75=0,"",BZ75/BY75))&lt;0,0,IF(BY75&lt;0,1-(BZ75-BY75)/BY75,IF(BY75=0,"",BZ75/BY75)))</f>
        <v/>
      </c>
      <c r="CB75" s="15">
        <v>0</v>
      </c>
      <c r="CC75" s="15">
        <v>0</v>
      </c>
      <c r="CD75" s="15">
        <v>0</v>
      </c>
      <c r="CE75" s="16" t="str">
        <f>IF(IF(CC75&lt;0,1-(CD75-CC75)/CC75,IF(CC75=0,"",CD75/CC75))&lt;0,0,IF(CC75&lt;0,1-(CD75-CC75)/CC75,IF(CC75=0,"",CD75/CC75)))</f>
        <v/>
      </c>
      <c r="CF75" s="13">
        <v>0</v>
      </c>
      <c r="CG75" s="13">
        <v>0</v>
      </c>
      <c r="CH75" s="13">
        <v>0</v>
      </c>
      <c r="CI75" s="14" t="str">
        <f>IF(IF(CG75&lt;0,1-(CH75-CG75)/CG75,IF(CG75=0,"",CH75/CG75))&lt;0,0,IF(CG75&lt;0,1-(CH75-CG75)/CG75,IF(CG75=0,"",CH75/CG75)))</f>
        <v/>
      </c>
      <c r="CJ75" s="15">
        <v>0</v>
      </c>
      <c r="CK75" s="15">
        <v>0</v>
      </c>
      <c r="CL75" s="15">
        <v>0</v>
      </c>
      <c r="CM75" s="17" t="str">
        <f>IF(IF(CK75&lt;0,1-(CL75-CK75)/CK75,IF(CK75=0,"",CL75/CK75))&lt;0,0,IF(CK75&lt;0,1-(CL75-CK75)/CK75,IF(CK75=0,"",CL75/CK75)))</f>
        <v/>
      </c>
      <c r="CN75" s="13">
        <v>0</v>
      </c>
      <c r="CO75" s="13">
        <v>0</v>
      </c>
      <c r="CP75" s="13">
        <v>0</v>
      </c>
      <c r="CQ75" s="17" t="str">
        <f>IF(IF(CO75&lt;0,1-(CP75-CO75)/CO75,IF(CO75=0,"",CP75/CO75))&lt;0,0,IF(CO75&lt;0,1-(CP75-CO75)/CO75,IF(CO75=0,"",CP75/CO75)))</f>
        <v/>
      </c>
      <c r="CR75" s="15">
        <v>0</v>
      </c>
      <c r="CS75" s="15">
        <v>0</v>
      </c>
      <c r="CT75" s="15">
        <v>0</v>
      </c>
      <c r="CU75" s="17" t="str">
        <f>IF(IF(CS75&lt;0,1-(CT75-CS75)/CS75,IF(CS75=0,"",CT75/CS75))&lt;0,0,IF(CS75&lt;0,1-(CT75-CS75)/CS75,IF(CS75=0,"",CT75/CS75)))</f>
        <v/>
      </c>
      <c r="CV75" s="13">
        <v>0</v>
      </c>
      <c r="CW75" s="13">
        <v>0</v>
      </c>
      <c r="CX75" s="13">
        <v>0</v>
      </c>
      <c r="CY75" s="14" t="str">
        <f>IF(IF(CW75&lt;0,1-(CX75-CW75)/CW75,IF(CW75=0,"",CX75/CW75))&lt;0,0,IF(CW75&lt;0,1-(CX75-CW75)/CW75,IF(CW75=0,"",CX75/CW75)))</f>
        <v/>
      </c>
      <c r="CZ75" s="15">
        <v>0</v>
      </c>
      <c r="DA75" s="15">
        <v>0</v>
      </c>
      <c r="DB75" s="15">
        <v>0</v>
      </c>
      <c r="DC75" s="17" t="str">
        <f>IF(IF(DA75&lt;0,1-(DB75-DA75)/DA75,IF(DA75=0,"",DB75/DA75))&lt;0,0,IF(DA75&lt;0,1-(DB75-DA75)/DA75,IF(DA75=0,"",DB75/DA75)))</f>
        <v/>
      </c>
      <c r="DD75" s="13">
        <v>0</v>
      </c>
      <c r="DE75" s="13">
        <v>0</v>
      </c>
      <c r="DF75" s="13">
        <v>0</v>
      </c>
      <c r="DG75" s="14" t="str">
        <f>IF(IF(DE75&lt;0,1-(DF75-DE75)/DE75,IF(DE75=0,"",DF75/DE75))&lt;0,0,IF(DE75&lt;0,1-(DF75-DE75)/DE75,IF(DE75=0,"",DF75/DE75)))</f>
        <v/>
      </c>
      <c r="DH75" s="15">
        <v>0</v>
      </c>
      <c r="DI75" s="15">
        <v>0</v>
      </c>
      <c r="DJ75" s="15">
        <v>0</v>
      </c>
      <c r="DK75" s="17" t="str">
        <f>IF(IF(DI75&lt;0,1-(DJ75-DI75)/DI75,IF(DI75=0,"",DJ75/DI75))&lt;0,0,IF(DI75&lt;0,1-(DJ75-DI75)/DI75,IF(DI75=0,"",DJ75/DI75)))</f>
        <v/>
      </c>
      <c r="DL75" s="13">
        <v>0</v>
      </c>
      <c r="DM75" s="13">
        <v>0</v>
      </c>
      <c r="DN75" s="13">
        <v>0</v>
      </c>
      <c r="DO75" s="17" t="str">
        <f>IF(IF(DM75&lt;0,1-(DN75-DM75)/DM75,IF(DM75=0,"",DN75/DM75))&lt;0,0,IF(DM75&lt;0,1-(DN75-DM75)/DM75,IF(DM75=0,"",DN75/DM75)))</f>
        <v/>
      </c>
      <c r="DP75" s="18"/>
      <c r="DQ75" s="19"/>
      <c r="DR75" s="18"/>
      <c r="DS75" s="19" t="str">
        <f>AX75</f>
        <v/>
      </c>
      <c r="DT75" s="64"/>
      <c r="DU75" s="64"/>
      <c r="DV75" s="64"/>
      <c r="DW75" s="64"/>
      <c r="DX75" s="64"/>
      <c r="DY75" s="65"/>
      <c r="DZ75" s="64"/>
      <c r="EA75" s="64"/>
    </row>
    <row r="76" spans="1:131" x14ac:dyDescent="0.35">
      <c r="A76" s="4">
        <v>2022</v>
      </c>
      <c r="B76" s="20" t="s">
        <v>131</v>
      </c>
      <c r="C76" s="20" t="s">
        <v>159</v>
      </c>
      <c r="D76" s="20"/>
      <c r="E76" s="20" t="s">
        <v>130</v>
      </c>
      <c r="F76" s="20" t="s">
        <v>126</v>
      </c>
      <c r="G76" s="20"/>
      <c r="H76" s="20">
        <v>10208820</v>
      </c>
      <c r="I76" s="64" t="s">
        <v>725</v>
      </c>
      <c r="J76" s="64"/>
      <c r="K76" s="64" t="s">
        <v>452</v>
      </c>
      <c r="L76" s="20" t="s">
        <v>430</v>
      </c>
      <c r="M76" s="20" t="s">
        <v>456</v>
      </c>
      <c r="N76" s="64" t="s">
        <v>455</v>
      </c>
      <c r="O76" s="20" t="s">
        <v>427</v>
      </c>
      <c r="P76" s="20" t="s">
        <v>454</v>
      </c>
      <c r="Q76" s="20"/>
      <c r="R76" s="20" t="s">
        <v>146</v>
      </c>
      <c r="S76" s="20" t="s">
        <v>452</v>
      </c>
      <c r="T76" s="20" t="s">
        <v>150</v>
      </c>
      <c r="U76" s="65">
        <v>43830</v>
      </c>
      <c r="V76" s="64"/>
      <c r="W76" s="72">
        <v>210541.06999999998</v>
      </c>
      <c r="X76" s="72">
        <v>0</v>
      </c>
      <c r="Y76" s="64" t="s">
        <v>443</v>
      </c>
      <c r="Z76" s="20" t="s">
        <v>146</v>
      </c>
      <c r="AA76" s="64" t="s">
        <v>146</v>
      </c>
      <c r="AB76" s="64"/>
      <c r="AC76" s="64"/>
      <c r="AD76" s="63"/>
      <c r="AE76" s="20">
        <v>2019</v>
      </c>
      <c r="AF76" s="20"/>
      <c r="AG76" s="64" t="s">
        <v>724</v>
      </c>
      <c r="AH76" s="71"/>
      <c r="AI76" s="20" t="s">
        <v>141</v>
      </c>
      <c r="AJ76" s="64" t="s">
        <v>450</v>
      </c>
      <c r="AK76" s="63"/>
      <c r="AL76" s="5">
        <v>0</v>
      </c>
      <c r="AM76" s="70" t="s">
        <v>144</v>
      </c>
      <c r="AN76" s="6">
        <f>IF(AM76="YES",0,AL76*BA76)</f>
        <v>0</v>
      </c>
      <c r="AO76" s="6">
        <f>IF(AM76="YES",0,BA76)</f>
        <v>0</v>
      </c>
      <c r="AP76" s="7">
        <v>0</v>
      </c>
      <c r="AQ76" s="69" t="s">
        <v>144</v>
      </c>
      <c r="AR76" s="8">
        <f>IF(AQ76="YES",0,AP76*BA76)</f>
        <v>0</v>
      </c>
      <c r="AS76" s="8">
        <f>IF(AQ76="YES",0,BA76)</f>
        <v>0</v>
      </c>
      <c r="AT76" s="9">
        <v>0</v>
      </c>
      <c r="AU76" s="9">
        <v>0</v>
      </c>
      <c r="AV76" s="9">
        <v>0</v>
      </c>
      <c r="AW76" s="10" t="str">
        <f>IF(IF(AU76&lt;0,1-(AV76-AU76)/AU76,IF(AU76=0,"",AV76/AU76))&lt;0,0,IF(AU76&lt;0,1-(AV76-AU76)/AU76,IF(AU76=0,"",AV76/AU76)))</f>
        <v/>
      </c>
      <c r="AX76" s="10" t="str">
        <f>IF(AW76&lt;90%,"YES","")</f>
        <v/>
      </c>
      <c r="AY76" s="68">
        <f>+AV76-AT76</f>
        <v>0</v>
      </c>
      <c r="AZ76" s="10">
        <v>0.73183602401505399</v>
      </c>
      <c r="BA76" s="11">
        <v>0</v>
      </c>
      <c r="BB76" s="11">
        <f>W76/1000</f>
        <v>210.54106999999999</v>
      </c>
      <c r="BC76" s="12" t="str">
        <f>IF(AND(BA76=0,BB76=0),"no capex",IF(AND(BA76=0,BB76&lt;&gt;0),"check!",IF(BB76/BA76&lt;0.8,BB76/BA76,IF(BB76/BA76&lt;=1.05,1,IF(BB76/BA76&gt;1.05,MAX(1-(BB76/BA76-1)*2,0),"check!")))))</f>
        <v>check!</v>
      </c>
      <c r="BD76" s="11">
        <v>0</v>
      </c>
      <c r="BE76" s="11">
        <v>0</v>
      </c>
      <c r="BF76" s="12" t="str">
        <f>IF(AND(BD76=0,BE76=0),"no capex",IF(AND(BD76=0,BE76&lt;&gt;0),"check!",IF(BE76/BD76&lt;0.8,BE76/BD76,IF(BE76/BD76&lt;=1.05,1,IF(BE76/BD76&gt;1.05,MAX(1-(BE76/BD76-1)*2,0),"check!")))))</f>
        <v>no capex</v>
      </c>
      <c r="BG76" s="67"/>
      <c r="BH76" s="13">
        <v>0</v>
      </c>
      <c r="BI76" s="13">
        <v>0</v>
      </c>
      <c r="BJ76" s="13">
        <v>0</v>
      </c>
      <c r="BK76" s="14" t="str">
        <f>IF(BI76=0,"",BJ76/BI76)</f>
        <v/>
      </c>
      <c r="BL76" s="15">
        <v>0</v>
      </c>
      <c r="BM76" s="15">
        <v>0</v>
      </c>
      <c r="BN76" s="15">
        <v>0</v>
      </c>
      <c r="BO76" s="16" t="str">
        <f>IF(BM76=0,"",BN76/BM76)</f>
        <v/>
      </c>
      <c r="BP76" s="13">
        <v>0</v>
      </c>
      <c r="BQ76" s="13">
        <v>0</v>
      </c>
      <c r="BR76" s="13">
        <v>0</v>
      </c>
      <c r="BS76" s="14" t="str">
        <f>IF(IF(BQ76&lt;0,1-(BR76-BQ76)/BQ76,IF(BQ76=0,"",BR76/BQ76))&lt;0,0,IF(BQ76&lt;0,1-(BR76-BQ76)/BQ76,IF(BQ76=0,"",BR76/BQ76)))</f>
        <v/>
      </c>
      <c r="BT76" s="15">
        <v>0</v>
      </c>
      <c r="BU76" s="15">
        <v>0</v>
      </c>
      <c r="BV76" s="15">
        <v>0</v>
      </c>
      <c r="BW76" s="16" t="str">
        <f>IF(IF(BU76&lt;0,1-(BV76-BU76)/BU76,IF(BU76=0,"",BV76/BU76))&lt;0,0,IF(BU76&lt;0,1-(BV76-BU76)/BU76,IF(BU76=0,"",BV76/BU76)))</f>
        <v/>
      </c>
      <c r="BX76" s="13">
        <v>0</v>
      </c>
      <c r="BY76" s="13">
        <v>0</v>
      </c>
      <c r="BZ76" s="13">
        <v>0</v>
      </c>
      <c r="CA76" s="14" t="str">
        <f>IF(IF(BY76&lt;0,1-(BZ76-BY76)/BY76,IF(BY76=0,"",BZ76/BY76))&lt;0,0,IF(BY76&lt;0,1-(BZ76-BY76)/BY76,IF(BY76=0,"",BZ76/BY76)))</f>
        <v/>
      </c>
      <c r="CB76" s="15">
        <v>0</v>
      </c>
      <c r="CC76" s="15">
        <v>0</v>
      </c>
      <c r="CD76" s="15">
        <v>0</v>
      </c>
      <c r="CE76" s="16" t="str">
        <f>IF(IF(CC76&lt;0,1-(CD76-CC76)/CC76,IF(CC76=0,"",CD76/CC76))&lt;0,0,IF(CC76&lt;0,1-(CD76-CC76)/CC76,IF(CC76=0,"",CD76/CC76)))</f>
        <v/>
      </c>
      <c r="CF76" s="13">
        <v>0</v>
      </c>
      <c r="CG76" s="13">
        <v>0</v>
      </c>
      <c r="CH76" s="13">
        <v>0</v>
      </c>
      <c r="CI76" s="14" t="str">
        <f>IF(IF(CG76&lt;0,1-(CH76-CG76)/CG76,IF(CG76=0,"",CH76/CG76))&lt;0,0,IF(CG76&lt;0,1-(CH76-CG76)/CG76,IF(CG76=0,"",CH76/CG76)))</f>
        <v/>
      </c>
      <c r="CJ76" s="15">
        <v>0</v>
      </c>
      <c r="CK76" s="15">
        <v>0</v>
      </c>
      <c r="CL76" s="15">
        <v>0</v>
      </c>
      <c r="CM76" s="17" t="str">
        <f>IF(IF(CK76&lt;0,1-(CL76-CK76)/CK76,IF(CK76=0,"",CL76/CK76))&lt;0,0,IF(CK76&lt;0,1-(CL76-CK76)/CK76,IF(CK76=0,"",CL76/CK76)))</f>
        <v/>
      </c>
      <c r="CN76" s="13">
        <v>0</v>
      </c>
      <c r="CO76" s="13">
        <v>0</v>
      </c>
      <c r="CP76" s="13">
        <v>0</v>
      </c>
      <c r="CQ76" s="17" t="str">
        <f>IF(IF(CO76&lt;0,1-(CP76-CO76)/CO76,IF(CO76=0,"",CP76/CO76))&lt;0,0,IF(CO76&lt;0,1-(CP76-CO76)/CO76,IF(CO76=0,"",CP76/CO76)))</f>
        <v/>
      </c>
      <c r="CR76" s="15">
        <v>0</v>
      </c>
      <c r="CS76" s="15">
        <v>0</v>
      </c>
      <c r="CT76" s="15">
        <v>0</v>
      </c>
      <c r="CU76" s="17" t="str">
        <f>IF(IF(CS76&lt;0,1-(CT76-CS76)/CS76,IF(CS76=0,"",CT76/CS76))&lt;0,0,IF(CS76&lt;0,1-(CT76-CS76)/CS76,IF(CS76=0,"",CT76/CS76)))</f>
        <v/>
      </c>
      <c r="CV76" s="13">
        <v>0</v>
      </c>
      <c r="CW76" s="13">
        <v>0</v>
      </c>
      <c r="CX76" s="13">
        <v>0</v>
      </c>
      <c r="CY76" s="14" t="str">
        <f>IF(IF(CW76&lt;0,1-(CX76-CW76)/CW76,IF(CW76=0,"",CX76/CW76))&lt;0,0,IF(CW76&lt;0,1-(CX76-CW76)/CW76,IF(CW76=0,"",CX76/CW76)))</f>
        <v/>
      </c>
      <c r="CZ76" s="15">
        <v>0</v>
      </c>
      <c r="DA76" s="15">
        <v>0</v>
      </c>
      <c r="DB76" s="15">
        <v>0</v>
      </c>
      <c r="DC76" s="17" t="str">
        <f>IF(IF(DA76&lt;0,1-(DB76-DA76)/DA76,IF(DA76=0,"",DB76/DA76))&lt;0,0,IF(DA76&lt;0,1-(DB76-DA76)/DA76,IF(DA76=0,"",DB76/DA76)))</f>
        <v/>
      </c>
      <c r="DD76" s="13">
        <v>0</v>
      </c>
      <c r="DE76" s="13">
        <v>0</v>
      </c>
      <c r="DF76" s="13">
        <v>0</v>
      </c>
      <c r="DG76" s="14" t="str">
        <f>IF(IF(DE76&lt;0,1-(DF76-DE76)/DE76,IF(DE76=0,"",DF76/DE76))&lt;0,0,IF(DE76&lt;0,1-(DF76-DE76)/DE76,IF(DE76=0,"",DF76/DE76)))</f>
        <v/>
      </c>
      <c r="DH76" s="15">
        <v>0</v>
      </c>
      <c r="DI76" s="15">
        <v>0</v>
      </c>
      <c r="DJ76" s="15">
        <v>0</v>
      </c>
      <c r="DK76" s="17" t="str">
        <f>IF(IF(DI76&lt;0,1-(DJ76-DI76)/DI76,IF(DI76=0,"",DJ76/DI76))&lt;0,0,IF(DI76&lt;0,1-(DJ76-DI76)/DI76,IF(DI76=0,"",DJ76/DI76)))</f>
        <v/>
      </c>
      <c r="DL76" s="13">
        <v>0</v>
      </c>
      <c r="DM76" s="13">
        <v>0</v>
      </c>
      <c r="DN76" s="13">
        <v>0</v>
      </c>
      <c r="DO76" s="17" t="str">
        <f>IF(IF(DM76&lt;0,1-(DN76-DM76)/DM76,IF(DM76=0,"",DN76/DM76))&lt;0,0,IF(DM76&lt;0,1-(DN76-DM76)/DM76,IF(DM76=0,"",DN76/DM76)))</f>
        <v/>
      </c>
      <c r="DP76" s="18"/>
      <c r="DQ76" s="19"/>
      <c r="DR76" s="18"/>
      <c r="DS76" s="19" t="str">
        <f>AX76</f>
        <v/>
      </c>
      <c r="DT76" s="64"/>
      <c r="DU76" s="64"/>
      <c r="DV76" s="64"/>
      <c r="DW76" s="64"/>
      <c r="DX76" s="64"/>
      <c r="DY76" s="65"/>
      <c r="DZ76" s="64"/>
      <c r="EA76" s="64"/>
    </row>
    <row r="77" spans="1:131" x14ac:dyDescent="0.35">
      <c r="A77" s="4">
        <v>2022</v>
      </c>
      <c r="B77" s="20" t="s">
        <v>132</v>
      </c>
      <c r="C77" s="20" t="s">
        <v>159</v>
      </c>
      <c r="D77" s="20"/>
      <c r="E77" s="20" t="s">
        <v>130</v>
      </c>
      <c r="F77" s="20" t="s">
        <v>126</v>
      </c>
      <c r="G77" s="20"/>
      <c r="H77" s="20">
        <v>10208826</v>
      </c>
      <c r="I77" s="64" t="s">
        <v>723</v>
      </c>
      <c r="J77" s="64"/>
      <c r="K77" s="64" t="s">
        <v>567</v>
      </c>
      <c r="L77" s="20" t="s">
        <v>430</v>
      </c>
      <c r="M77" s="20" t="s">
        <v>429</v>
      </c>
      <c r="N77" s="64" t="s">
        <v>428</v>
      </c>
      <c r="O77" s="20" t="s">
        <v>427</v>
      </c>
      <c r="P77" s="20" t="s">
        <v>426</v>
      </c>
      <c r="Q77" s="20" t="s">
        <v>425</v>
      </c>
      <c r="R77" s="20" t="s">
        <v>146</v>
      </c>
      <c r="S77" s="20" t="s">
        <v>567</v>
      </c>
      <c r="T77" s="20" t="s">
        <v>150</v>
      </c>
      <c r="U77" s="65">
        <v>44060</v>
      </c>
      <c r="V77" s="64"/>
      <c r="W77" s="72">
        <v>183692.08950000009</v>
      </c>
      <c r="X77" s="72">
        <v>0</v>
      </c>
      <c r="Y77" s="64" t="s">
        <v>443</v>
      </c>
      <c r="Z77" s="20" t="s">
        <v>141</v>
      </c>
      <c r="AA77" s="64"/>
      <c r="AB77" s="64"/>
      <c r="AC77" s="64"/>
      <c r="AD77" s="63"/>
      <c r="AE77" s="20">
        <v>2020</v>
      </c>
      <c r="AF77" s="20"/>
      <c r="AG77" s="64" t="s">
        <v>722</v>
      </c>
      <c r="AH77" s="71"/>
      <c r="AI77" s="20" t="s">
        <v>141</v>
      </c>
      <c r="AJ77" s="64" t="s">
        <v>504</v>
      </c>
      <c r="AK77" s="63"/>
      <c r="AL77" s="5">
        <v>0</v>
      </c>
      <c r="AM77" s="70" t="s">
        <v>144</v>
      </c>
      <c r="AN77" s="6">
        <f>IF(AM77="YES",0,AL77*BA77)</f>
        <v>0</v>
      </c>
      <c r="AO77" s="6">
        <f>IF(AM77="YES",0,BA77)</f>
        <v>0</v>
      </c>
      <c r="AP77" s="7">
        <v>0</v>
      </c>
      <c r="AQ77" s="69" t="s">
        <v>144</v>
      </c>
      <c r="AR77" s="8">
        <f>IF(AQ77="YES",0,AP77*BA77)</f>
        <v>0</v>
      </c>
      <c r="AS77" s="8">
        <f>IF(AQ77="YES",0,BA77)</f>
        <v>0</v>
      </c>
      <c r="AT77" s="9">
        <v>0</v>
      </c>
      <c r="AU77" s="9">
        <v>0</v>
      </c>
      <c r="AV77" s="9">
        <v>0</v>
      </c>
      <c r="AW77" s="10" t="str">
        <f>IF(IF(AU77&lt;0,1-(AV77-AU77)/AU77,IF(AU77=0,"",AV77/AU77))&lt;0,0,IF(AU77&lt;0,1-(AV77-AU77)/AU77,IF(AU77=0,"",AV77/AU77)))</f>
        <v/>
      </c>
      <c r="AX77" s="10" t="str">
        <f>IF(AW77&lt;90%,"YES","")</f>
        <v/>
      </c>
      <c r="AY77" s="68">
        <f>+AV77-AT77</f>
        <v>0</v>
      </c>
      <c r="AZ77" s="10"/>
      <c r="BA77" s="11">
        <v>0</v>
      </c>
      <c r="BB77" s="11">
        <f>W77/1000</f>
        <v>183.69208950000009</v>
      </c>
      <c r="BC77" s="12" t="str">
        <f>IF(AND(BA77=0,BB77=0),"no capex",IF(AND(BA77=0,BB77&lt;&gt;0),"check!",IF(BB77/BA77&lt;0.8,BB77/BA77,IF(BB77/BA77&lt;=1.05,1,IF(BB77/BA77&gt;1.05,MAX(1-(BB77/BA77-1)*2,0),"check!")))))</f>
        <v>check!</v>
      </c>
      <c r="BD77" s="11">
        <v>0</v>
      </c>
      <c r="BE77" s="11">
        <v>0</v>
      </c>
      <c r="BF77" s="12" t="str">
        <f>IF(AND(BD77=0,BE77=0),"no capex",IF(AND(BD77=0,BE77&lt;&gt;0),"check!",IF(BE77/BD77&lt;0.8,BE77/BD77,IF(BE77/BD77&lt;=1.05,1,IF(BE77/BD77&gt;1.05,MAX(1-(BE77/BD77-1)*2,0),"check!")))))</f>
        <v>no capex</v>
      </c>
      <c r="BG77" s="67"/>
      <c r="BH77" s="13">
        <v>0</v>
      </c>
      <c r="BI77" s="13">
        <v>0</v>
      </c>
      <c r="BJ77" s="13">
        <v>0</v>
      </c>
      <c r="BK77" s="14" t="str">
        <f>IF(BI77=0,"",BJ77/BI77)</f>
        <v/>
      </c>
      <c r="BL77" s="15">
        <v>0</v>
      </c>
      <c r="BM77" s="15">
        <v>0</v>
      </c>
      <c r="BN77" s="15">
        <v>0</v>
      </c>
      <c r="BO77" s="16" t="str">
        <f>IF(BM77=0,"",BN77/BM77)</f>
        <v/>
      </c>
      <c r="BP77" s="13">
        <v>0</v>
      </c>
      <c r="BQ77" s="13">
        <v>0</v>
      </c>
      <c r="BR77" s="13">
        <v>0</v>
      </c>
      <c r="BS77" s="14" t="str">
        <f>IF(IF(BQ77&lt;0,1-(BR77-BQ77)/BQ77,IF(BQ77=0,"",BR77/BQ77))&lt;0,0,IF(BQ77&lt;0,1-(BR77-BQ77)/BQ77,IF(BQ77=0,"",BR77/BQ77)))</f>
        <v/>
      </c>
      <c r="BT77" s="15">
        <v>0</v>
      </c>
      <c r="BU77" s="15">
        <v>0</v>
      </c>
      <c r="BV77" s="15">
        <v>0</v>
      </c>
      <c r="BW77" s="16" t="str">
        <f>IF(IF(BU77&lt;0,1-(BV77-BU77)/BU77,IF(BU77=0,"",BV77/BU77))&lt;0,0,IF(BU77&lt;0,1-(BV77-BU77)/BU77,IF(BU77=0,"",BV77/BU77)))</f>
        <v/>
      </c>
      <c r="BX77" s="13">
        <v>0</v>
      </c>
      <c r="BY77" s="13">
        <v>0</v>
      </c>
      <c r="BZ77" s="13">
        <v>0</v>
      </c>
      <c r="CA77" s="14" t="str">
        <f>IF(IF(BY77&lt;0,1-(BZ77-BY77)/BY77,IF(BY77=0,"",BZ77/BY77))&lt;0,0,IF(BY77&lt;0,1-(BZ77-BY77)/BY77,IF(BY77=0,"",BZ77/BY77)))</f>
        <v/>
      </c>
      <c r="CB77" s="15">
        <v>0</v>
      </c>
      <c r="CC77" s="15">
        <v>0</v>
      </c>
      <c r="CD77" s="15">
        <v>0</v>
      </c>
      <c r="CE77" s="16" t="str">
        <f>IF(IF(CC77&lt;0,1-(CD77-CC77)/CC77,IF(CC77=0,"",CD77/CC77))&lt;0,0,IF(CC77&lt;0,1-(CD77-CC77)/CC77,IF(CC77=0,"",CD77/CC77)))</f>
        <v/>
      </c>
      <c r="CF77" s="13">
        <v>0</v>
      </c>
      <c r="CG77" s="13">
        <v>0</v>
      </c>
      <c r="CH77" s="13">
        <v>0</v>
      </c>
      <c r="CI77" s="14" t="str">
        <f>IF(IF(CG77&lt;0,1-(CH77-CG77)/CG77,IF(CG77=0,"",CH77/CG77))&lt;0,0,IF(CG77&lt;0,1-(CH77-CG77)/CG77,IF(CG77=0,"",CH77/CG77)))</f>
        <v/>
      </c>
      <c r="CJ77" s="15">
        <v>0</v>
      </c>
      <c r="CK77" s="15">
        <v>0</v>
      </c>
      <c r="CL77" s="15">
        <v>0</v>
      </c>
      <c r="CM77" s="17" t="str">
        <f>IF(IF(CK77&lt;0,1-(CL77-CK77)/CK77,IF(CK77=0,"",CL77/CK77))&lt;0,0,IF(CK77&lt;0,1-(CL77-CK77)/CK77,IF(CK77=0,"",CL77/CK77)))</f>
        <v/>
      </c>
      <c r="CN77" s="13">
        <v>0</v>
      </c>
      <c r="CO77" s="13">
        <v>0</v>
      </c>
      <c r="CP77" s="13">
        <v>0</v>
      </c>
      <c r="CQ77" s="17" t="str">
        <f>IF(IF(CO77&lt;0,1-(CP77-CO77)/CO77,IF(CO77=0,"",CP77/CO77))&lt;0,0,IF(CO77&lt;0,1-(CP77-CO77)/CO77,IF(CO77=0,"",CP77/CO77)))</f>
        <v/>
      </c>
      <c r="CR77" s="15">
        <v>0</v>
      </c>
      <c r="CS77" s="15">
        <v>0</v>
      </c>
      <c r="CT77" s="15">
        <v>0</v>
      </c>
      <c r="CU77" s="17" t="str">
        <f>IF(IF(CS77&lt;0,1-(CT77-CS77)/CS77,IF(CS77=0,"",CT77/CS77))&lt;0,0,IF(CS77&lt;0,1-(CT77-CS77)/CS77,IF(CS77=0,"",CT77/CS77)))</f>
        <v/>
      </c>
      <c r="CV77" s="13">
        <v>0</v>
      </c>
      <c r="CW77" s="13">
        <v>0</v>
      </c>
      <c r="CX77" s="13">
        <v>0</v>
      </c>
      <c r="CY77" s="14" t="str">
        <f>IF(IF(CW77&lt;0,1-(CX77-CW77)/CW77,IF(CW77=0,"",CX77/CW77))&lt;0,0,IF(CW77&lt;0,1-(CX77-CW77)/CW77,IF(CW77=0,"",CX77/CW77)))</f>
        <v/>
      </c>
      <c r="CZ77" s="15">
        <v>0</v>
      </c>
      <c r="DA77" s="15">
        <v>0</v>
      </c>
      <c r="DB77" s="15">
        <v>0</v>
      </c>
      <c r="DC77" s="17" t="str">
        <f>IF(IF(DA77&lt;0,1-(DB77-DA77)/DA77,IF(DA77=0,"",DB77/DA77))&lt;0,0,IF(DA77&lt;0,1-(DB77-DA77)/DA77,IF(DA77=0,"",DB77/DA77)))</f>
        <v/>
      </c>
      <c r="DD77" s="13">
        <v>0</v>
      </c>
      <c r="DE77" s="13">
        <v>0</v>
      </c>
      <c r="DF77" s="13">
        <v>0</v>
      </c>
      <c r="DG77" s="14" t="str">
        <f>IF(IF(DE77&lt;0,1-(DF77-DE77)/DE77,IF(DE77=0,"",DF77/DE77))&lt;0,0,IF(DE77&lt;0,1-(DF77-DE77)/DE77,IF(DE77=0,"",DF77/DE77)))</f>
        <v/>
      </c>
      <c r="DH77" s="15">
        <v>0</v>
      </c>
      <c r="DI77" s="15">
        <v>0</v>
      </c>
      <c r="DJ77" s="15">
        <v>0</v>
      </c>
      <c r="DK77" s="17" t="str">
        <f>IF(IF(DI77&lt;0,1-(DJ77-DI77)/DI77,IF(DI77=0,"",DJ77/DI77))&lt;0,0,IF(DI77&lt;0,1-(DJ77-DI77)/DI77,IF(DI77=0,"",DJ77/DI77)))</f>
        <v/>
      </c>
      <c r="DL77" s="13">
        <v>0</v>
      </c>
      <c r="DM77" s="13">
        <v>0</v>
      </c>
      <c r="DN77" s="13">
        <v>0</v>
      </c>
      <c r="DO77" s="17" t="str">
        <f>IF(IF(DM77&lt;0,1-(DN77-DM77)/DM77,IF(DM77=0,"",DN77/DM77))&lt;0,0,IF(DM77&lt;0,1-(DN77-DM77)/DM77,IF(DM77=0,"",DN77/DM77)))</f>
        <v/>
      </c>
      <c r="DP77" s="18"/>
      <c r="DQ77" s="19" t="e">
        <f>IF(AND(BB77/BA77&gt;1.05, ((BB77-BA77)/VLOOKUP(E77,#REF!,2,0))&gt;10),"YES","")</f>
        <v>#DIV/0!</v>
      </c>
      <c r="DR77" s="18"/>
      <c r="DS77" s="19" t="str">
        <f>AX77</f>
        <v/>
      </c>
      <c r="DT77" s="64" t="s">
        <v>141</v>
      </c>
      <c r="DU77" s="64" t="s">
        <v>162</v>
      </c>
      <c r="DV77" s="64" t="s">
        <v>585</v>
      </c>
      <c r="DW77" s="64" t="s">
        <v>141</v>
      </c>
      <c r="DX77" s="64" t="s">
        <v>197</v>
      </c>
      <c r="DY77" s="65">
        <v>45077</v>
      </c>
      <c r="DZ77" s="64"/>
      <c r="EA77" s="64"/>
    </row>
    <row r="78" spans="1:131" x14ac:dyDescent="0.35">
      <c r="A78" s="4">
        <v>2022</v>
      </c>
      <c r="B78" s="20" t="s">
        <v>131</v>
      </c>
      <c r="C78" s="20" t="s">
        <v>159</v>
      </c>
      <c r="D78" s="20"/>
      <c r="E78" s="20" t="s">
        <v>130</v>
      </c>
      <c r="F78" s="20" t="s">
        <v>126</v>
      </c>
      <c r="G78" s="20"/>
      <c r="H78" s="20">
        <v>10208828</v>
      </c>
      <c r="I78" s="64" t="s">
        <v>721</v>
      </c>
      <c r="J78" s="64"/>
      <c r="K78" s="64" t="s">
        <v>444</v>
      </c>
      <c r="L78" s="20" t="s">
        <v>430</v>
      </c>
      <c r="M78" s="20" t="s">
        <v>429</v>
      </c>
      <c r="N78" s="64" t="s">
        <v>428</v>
      </c>
      <c r="O78" s="20" t="s">
        <v>427</v>
      </c>
      <c r="P78" s="20" t="s">
        <v>426</v>
      </c>
      <c r="Q78" s="20" t="s">
        <v>425</v>
      </c>
      <c r="R78" s="20" t="s">
        <v>146</v>
      </c>
      <c r="S78" s="20" t="s">
        <v>444</v>
      </c>
      <c r="T78" s="20" t="s">
        <v>150</v>
      </c>
      <c r="U78" s="65">
        <v>43845</v>
      </c>
      <c r="V78" s="64"/>
      <c r="W78" s="72">
        <v>127769.36500000001</v>
      </c>
      <c r="X78" s="72">
        <v>0</v>
      </c>
      <c r="Y78" s="64" t="s">
        <v>443</v>
      </c>
      <c r="Z78" s="20" t="s">
        <v>146</v>
      </c>
      <c r="AA78" s="64" t="s">
        <v>146</v>
      </c>
      <c r="AB78" s="64"/>
      <c r="AC78" s="64"/>
      <c r="AD78" s="63"/>
      <c r="AE78" s="20">
        <v>2020</v>
      </c>
      <c r="AF78" s="20"/>
      <c r="AG78" s="64" t="s">
        <v>720</v>
      </c>
      <c r="AH78" s="71"/>
      <c r="AI78" s="20" t="s">
        <v>141</v>
      </c>
      <c r="AJ78" s="64" t="s">
        <v>441</v>
      </c>
      <c r="AK78" s="63"/>
      <c r="AL78" s="5">
        <v>0</v>
      </c>
      <c r="AM78" s="70" t="s">
        <v>144</v>
      </c>
      <c r="AN78" s="6">
        <f>IF(AM78="YES",0,AL78*BA78)</f>
        <v>0</v>
      </c>
      <c r="AO78" s="6">
        <f>IF(AM78="YES",0,BA78)</f>
        <v>0</v>
      </c>
      <c r="AP78" s="7">
        <v>0</v>
      </c>
      <c r="AQ78" s="69" t="s">
        <v>144</v>
      </c>
      <c r="AR78" s="8">
        <f>IF(AQ78="YES",0,AP78*BA78)</f>
        <v>0</v>
      </c>
      <c r="AS78" s="8">
        <f>IF(AQ78="YES",0,BA78)</f>
        <v>0</v>
      </c>
      <c r="AT78" s="9">
        <v>0</v>
      </c>
      <c r="AU78" s="9">
        <v>0</v>
      </c>
      <c r="AV78" s="9">
        <v>0</v>
      </c>
      <c r="AW78" s="10" t="str">
        <f>IF(IF(AU78&lt;0,1-(AV78-AU78)/AU78,IF(AU78=0,"",AV78/AU78))&lt;0,0,IF(AU78&lt;0,1-(AV78-AU78)/AU78,IF(AU78=0,"",AV78/AU78)))</f>
        <v/>
      </c>
      <c r="AX78" s="10" t="str">
        <f>IF(AW78&lt;90%,"YES","")</f>
        <v/>
      </c>
      <c r="AY78" s="68">
        <f>+AV78-AT78</f>
        <v>0</v>
      </c>
      <c r="AZ78" s="10">
        <v>0.75295843593032075</v>
      </c>
      <c r="BA78" s="11">
        <v>0</v>
      </c>
      <c r="BB78" s="11">
        <f>W78/1000</f>
        <v>127.76936500000001</v>
      </c>
      <c r="BC78" s="12" t="str">
        <f>IF(AND(BA78=0,BB78=0),"no capex",IF(AND(BA78=0,BB78&lt;&gt;0),"check!",IF(BB78/BA78&lt;0.8,BB78/BA78,IF(BB78/BA78&lt;=1.05,1,IF(BB78/BA78&gt;1.05,MAX(1-(BB78/BA78-1)*2,0),"check!")))))</f>
        <v>check!</v>
      </c>
      <c r="BD78" s="11">
        <v>0</v>
      </c>
      <c r="BE78" s="11">
        <v>0</v>
      </c>
      <c r="BF78" s="12" t="str">
        <f>IF(AND(BD78=0,BE78=0),"no capex",IF(AND(BD78=0,BE78&lt;&gt;0),"check!",IF(BE78/BD78&lt;0.8,BE78/BD78,IF(BE78/BD78&lt;=1.05,1,IF(BE78/BD78&gt;1.05,MAX(1-(BE78/BD78-1)*2,0),"check!")))))</f>
        <v>no capex</v>
      </c>
      <c r="BG78" s="67"/>
      <c r="BH78" s="13">
        <v>0</v>
      </c>
      <c r="BI78" s="13">
        <v>0</v>
      </c>
      <c r="BJ78" s="13">
        <v>0</v>
      </c>
      <c r="BK78" s="14" t="str">
        <f>IF(BI78=0,"",BJ78/BI78)</f>
        <v/>
      </c>
      <c r="BL78" s="15">
        <v>0</v>
      </c>
      <c r="BM78" s="15">
        <v>0</v>
      </c>
      <c r="BN78" s="15">
        <v>0</v>
      </c>
      <c r="BO78" s="16" t="str">
        <f>IF(BM78=0,"",BN78/BM78)</f>
        <v/>
      </c>
      <c r="BP78" s="13">
        <v>0</v>
      </c>
      <c r="BQ78" s="13">
        <v>0</v>
      </c>
      <c r="BR78" s="13">
        <v>0</v>
      </c>
      <c r="BS78" s="14" t="str">
        <f>IF(IF(BQ78&lt;0,1-(BR78-BQ78)/BQ78,IF(BQ78=0,"",BR78/BQ78))&lt;0,0,IF(BQ78&lt;0,1-(BR78-BQ78)/BQ78,IF(BQ78=0,"",BR78/BQ78)))</f>
        <v/>
      </c>
      <c r="BT78" s="15">
        <v>0</v>
      </c>
      <c r="BU78" s="15">
        <v>0</v>
      </c>
      <c r="BV78" s="15">
        <v>0</v>
      </c>
      <c r="BW78" s="16" t="str">
        <f>IF(IF(BU78&lt;0,1-(BV78-BU78)/BU78,IF(BU78=0,"",BV78/BU78))&lt;0,0,IF(BU78&lt;0,1-(BV78-BU78)/BU78,IF(BU78=0,"",BV78/BU78)))</f>
        <v/>
      </c>
      <c r="BX78" s="13">
        <v>0</v>
      </c>
      <c r="BY78" s="13">
        <v>0</v>
      </c>
      <c r="BZ78" s="13">
        <v>0</v>
      </c>
      <c r="CA78" s="14" t="str">
        <f>IF(IF(BY78&lt;0,1-(BZ78-BY78)/BY78,IF(BY78=0,"",BZ78/BY78))&lt;0,0,IF(BY78&lt;0,1-(BZ78-BY78)/BY78,IF(BY78=0,"",BZ78/BY78)))</f>
        <v/>
      </c>
      <c r="CB78" s="15">
        <v>0</v>
      </c>
      <c r="CC78" s="15">
        <v>0</v>
      </c>
      <c r="CD78" s="15">
        <v>0</v>
      </c>
      <c r="CE78" s="16" t="str">
        <f>IF(IF(CC78&lt;0,1-(CD78-CC78)/CC78,IF(CC78=0,"",CD78/CC78))&lt;0,0,IF(CC78&lt;0,1-(CD78-CC78)/CC78,IF(CC78=0,"",CD78/CC78)))</f>
        <v/>
      </c>
      <c r="CF78" s="13">
        <v>0</v>
      </c>
      <c r="CG78" s="13">
        <v>0</v>
      </c>
      <c r="CH78" s="13">
        <v>0</v>
      </c>
      <c r="CI78" s="14" t="str">
        <f>IF(IF(CG78&lt;0,1-(CH78-CG78)/CG78,IF(CG78=0,"",CH78/CG78))&lt;0,0,IF(CG78&lt;0,1-(CH78-CG78)/CG78,IF(CG78=0,"",CH78/CG78)))</f>
        <v/>
      </c>
      <c r="CJ78" s="15">
        <v>0</v>
      </c>
      <c r="CK78" s="15">
        <v>0</v>
      </c>
      <c r="CL78" s="15">
        <v>0</v>
      </c>
      <c r="CM78" s="17" t="str">
        <f>IF(IF(CK78&lt;0,1-(CL78-CK78)/CK78,IF(CK78=0,"",CL78/CK78))&lt;0,0,IF(CK78&lt;0,1-(CL78-CK78)/CK78,IF(CK78=0,"",CL78/CK78)))</f>
        <v/>
      </c>
      <c r="CN78" s="13">
        <v>0</v>
      </c>
      <c r="CO78" s="13">
        <v>0</v>
      </c>
      <c r="CP78" s="13">
        <v>0</v>
      </c>
      <c r="CQ78" s="17" t="str">
        <f>IF(IF(CO78&lt;0,1-(CP78-CO78)/CO78,IF(CO78=0,"",CP78/CO78))&lt;0,0,IF(CO78&lt;0,1-(CP78-CO78)/CO78,IF(CO78=0,"",CP78/CO78)))</f>
        <v/>
      </c>
      <c r="CR78" s="15">
        <v>0</v>
      </c>
      <c r="CS78" s="15">
        <v>0</v>
      </c>
      <c r="CT78" s="15">
        <v>0</v>
      </c>
      <c r="CU78" s="17" t="str">
        <f>IF(IF(CS78&lt;0,1-(CT78-CS78)/CS78,IF(CS78=0,"",CT78/CS78))&lt;0,0,IF(CS78&lt;0,1-(CT78-CS78)/CS78,IF(CS78=0,"",CT78/CS78)))</f>
        <v/>
      </c>
      <c r="CV78" s="13">
        <v>0</v>
      </c>
      <c r="CW78" s="13">
        <v>0</v>
      </c>
      <c r="CX78" s="13">
        <v>0</v>
      </c>
      <c r="CY78" s="14" t="str">
        <f>IF(IF(CW78&lt;0,1-(CX78-CW78)/CW78,IF(CW78=0,"",CX78/CW78))&lt;0,0,IF(CW78&lt;0,1-(CX78-CW78)/CW78,IF(CW78=0,"",CX78/CW78)))</f>
        <v/>
      </c>
      <c r="CZ78" s="15">
        <v>0</v>
      </c>
      <c r="DA78" s="15">
        <v>0</v>
      </c>
      <c r="DB78" s="15">
        <v>0</v>
      </c>
      <c r="DC78" s="17" t="str">
        <f>IF(IF(DA78&lt;0,1-(DB78-DA78)/DA78,IF(DA78=0,"",DB78/DA78))&lt;0,0,IF(DA78&lt;0,1-(DB78-DA78)/DA78,IF(DA78=0,"",DB78/DA78)))</f>
        <v/>
      </c>
      <c r="DD78" s="13">
        <v>0</v>
      </c>
      <c r="DE78" s="13">
        <v>0</v>
      </c>
      <c r="DF78" s="13">
        <v>0</v>
      </c>
      <c r="DG78" s="14" t="str">
        <f>IF(IF(DE78&lt;0,1-(DF78-DE78)/DE78,IF(DE78=0,"",DF78/DE78))&lt;0,0,IF(DE78&lt;0,1-(DF78-DE78)/DE78,IF(DE78=0,"",DF78/DE78)))</f>
        <v/>
      </c>
      <c r="DH78" s="15">
        <v>0</v>
      </c>
      <c r="DI78" s="15">
        <v>0</v>
      </c>
      <c r="DJ78" s="15">
        <v>0</v>
      </c>
      <c r="DK78" s="17" t="str">
        <f>IF(IF(DI78&lt;0,1-(DJ78-DI78)/DI78,IF(DI78=0,"",DJ78/DI78))&lt;0,0,IF(DI78&lt;0,1-(DJ78-DI78)/DI78,IF(DI78=0,"",DJ78/DI78)))</f>
        <v/>
      </c>
      <c r="DL78" s="13">
        <v>0</v>
      </c>
      <c r="DM78" s="13">
        <v>0</v>
      </c>
      <c r="DN78" s="13">
        <v>0</v>
      </c>
      <c r="DO78" s="17" t="str">
        <f>IF(IF(DM78&lt;0,1-(DN78-DM78)/DM78,IF(DM78=0,"",DN78/DM78))&lt;0,0,IF(DM78&lt;0,1-(DN78-DM78)/DM78,IF(DM78=0,"",DN78/DM78)))</f>
        <v/>
      </c>
      <c r="DP78" s="18"/>
      <c r="DQ78" s="19"/>
      <c r="DR78" s="18"/>
      <c r="DS78" s="19" t="str">
        <f>AX78</f>
        <v/>
      </c>
      <c r="DT78" s="64"/>
      <c r="DU78" s="64"/>
      <c r="DV78" s="64"/>
      <c r="DW78" s="64"/>
      <c r="DX78" s="64"/>
      <c r="DY78" s="65"/>
      <c r="DZ78" s="64"/>
      <c r="EA78" s="64"/>
    </row>
    <row r="79" spans="1:131" x14ac:dyDescent="0.35">
      <c r="A79" s="4">
        <v>2022</v>
      </c>
      <c r="B79" s="20" t="s">
        <v>131</v>
      </c>
      <c r="C79" s="20" t="s">
        <v>159</v>
      </c>
      <c r="D79" s="20"/>
      <c r="E79" s="20" t="s">
        <v>130</v>
      </c>
      <c r="F79" s="20" t="s">
        <v>126</v>
      </c>
      <c r="G79" s="20"/>
      <c r="H79" s="20">
        <v>10208830</v>
      </c>
      <c r="I79" s="64" t="s">
        <v>719</v>
      </c>
      <c r="J79" s="64"/>
      <c r="K79" s="64" t="s">
        <v>452</v>
      </c>
      <c r="L79" s="20" t="s">
        <v>430</v>
      </c>
      <c r="M79" s="20" t="s">
        <v>456</v>
      </c>
      <c r="N79" s="64" t="s">
        <v>455</v>
      </c>
      <c r="O79" s="20" t="s">
        <v>427</v>
      </c>
      <c r="P79" s="20" t="s">
        <v>454</v>
      </c>
      <c r="Q79" s="20"/>
      <c r="R79" s="20" t="s">
        <v>146</v>
      </c>
      <c r="S79" s="20" t="s">
        <v>452</v>
      </c>
      <c r="T79" s="20" t="s">
        <v>150</v>
      </c>
      <c r="U79" s="65">
        <v>43830</v>
      </c>
      <c r="V79" s="64"/>
      <c r="W79" s="72">
        <v>226756.66999999998</v>
      </c>
      <c r="X79" s="72">
        <v>0</v>
      </c>
      <c r="Y79" s="64" t="s">
        <v>443</v>
      </c>
      <c r="Z79" s="20" t="s">
        <v>146</v>
      </c>
      <c r="AA79" s="64" t="s">
        <v>146</v>
      </c>
      <c r="AB79" s="64"/>
      <c r="AC79" s="64"/>
      <c r="AD79" s="63"/>
      <c r="AE79" s="20">
        <v>2019</v>
      </c>
      <c r="AF79" s="20"/>
      <c r="AG79" s="64" t="s">
        <v>718</v>
      </c>
      <c r="AH79" s="71"/>
      <c r="AI79" s="20" t="s">
        <v>141</v>
      </c>
      <c r="AJ79" s="64" t="s">
        <v>450</v>
      </c>
      <c r="AK79" s="63"/>
      <c r="AL79" s="5">
        <v>0</v>
      </c>
      <c r="AM79" s="70" t="s">
        <v>144</v>
      </c>
      <c r="AN79" s="6">
        <f>IF(AM79="YES",0,AL79*BA79)</f>
        <v>0</v>
      </c>
      <c r="AO79" s="6">
        <f>IF(AM79="YES",0,BA79)</f>
        <v>0</v>
      </c>
      <c r="AP79" s="7">
        <v>0</v>
      </c>
      <c r="AQ79" s="69" t="s">
        <v>144</v>
      </c>
      <c r="AR79" s="8">
        <f>IF(AQ79="YES",0,AP79*BA79)</f>
        <v>0</v>
      </c>
      <c r="AS79" s="8">
        <f>IF(AQ79="YES",0,BA79)</f>
        <v>0</v>
      </c>
      <c r="AT79" s="9">
        <v>0</v>
      </c>
      <c r="AU79" s="9">
        <v>0</v>
      </c>
      <c r="AV79" s="9">
        <v>0</v>
      </c>
      <c r="AW79" s="10" t="str">
        <f>IF(IF(AU79&lt;0,1-(AV79-AU79)/AU79,IF(AU79=0,"",AV79/AU79))&lt;0,0,IF(AU79&lt;0,1-(AV79-AU79)/AU79,IF(AU79=0,"",AV79/AU79)))</f>
        <v/>
      </c>
      <c r="AX79" s="10" t="str">
        <f>IF(AW79&lt;90%,"YES","")</f>
        <v/>
      </c>
      <c r="AY79" s="68">
        <f>+AV79-AT79</f>
        <v>0</v>
      </c>
      <c r="AZ79" s="10">
        <v>0.52304118715895476</v>
      </c>
      <c r="BA79" s="11">
        <v>0</v>
      </c>
      <c r="BB79" s="11">
        <f>W79/1000</f>
        <v>226.75666999999999</v>
      </c>
      <c r="BC79" s="12" t="str">
        <f>IF(AND(BA79=0,BB79=0),"no capex",IF(AND(BA79=0,BB79&lt;&gt;0),"check!",IF(BB79/BA79&lt;0.8,BB79/BA79,IF(BB79/BA79&lt;=1.05,1,IF(BB79/BA79&gt;1.05,MAX(1-(BB79/BA79-1)*2,0),"check!")))))</f>
        <v>check!</v>
      </c>
      <c r="BD79" s="11">
        <v>0</v>
      </c>
      <c r="BE79" s="11">
        <v>0</v>
      </c>
      <c r="BF79" s="12" t="str">
        <f>IF(AND(BD79=0,BE79=0),"no capex",IF(AND(BD79=0,BE79&lt;&gt;0),"check!",IF(BE79/BD79&lt;0.8,BE79/BD79,IF(BE79/BD79&lt;=1.05,1,IF(BE79/BD79&gt;1.05,MAX(1-(BE79/BD79-1)*2,0),"check!")))))</f>
        <v>no capex</v>
      </c>
      <c r="BG79" s="67"/>
      <c r="BH79" s="13">
        <v>0</v>
      </c>
      <c r="BI79" s="13">
        <v>0</v>
      </c>
      <c r="BJ79" s="13">
        <v>0</v>
      </c>
      <c r="BK79" s="14" t="str">
        <f>IF(BI79=0,"",BJ79/BI79)</f>
        <v/>
      </c>
      <c r="BL79" s="15">
        <v>0</v>
      </c>
      <c r="BM79" s="15">
        <v>0</v>
      </c>
      <c r="BN79" s="15">
        <v>0</v>
      </c>
      <c r="BO79" s="16" t="str">
        <f>IF(BM79=0,"",BN79/BM79)</f>
        <v/>
      </c>
      <c r="BP79" s="13">
        <v>0</v>
      </c>
      <c r="BQ79" s="13">
        <v>0</v>
      </c>
      <c r="BR79" s="13">
        <v>0</v>
      </c>
      <c r="BS79" s="14" t="str">
        <f>IF(IF(BQ79&lt;0,1-(BR79-BQ79)/BQ79,IF(BQ79=0,"",BR79/BQ79))&lt;0,0,IF(BQ79&lt;0,1-(BR79-BQ79)/BQ79,IF(BQ79=0,"",BR79/BQ79)))</f>
        <v/>
      </c>
      <c r="BT79" s="15">
        <v>0</v>
      </c>
      <c r="BU79" s="15">
        <v>0</v>
      </c>
      <c r="BV79" s="15">
        <v>0</v>
      </c>
      <c r="BW79" s="16" t="str">
        <f>IF(IF(BU79&lt;0,1-(BV79-BU79)/BU79,IF(BU79=0,"",BV79/BU79))&lt;0,0,IF(BU79&lt;0,1-(BV79-BU79)/BU79,IF(BU79=0,"",BV79/BU79)))</f>
        <v/>
      </c>
      <c r="BX79" s="13">
        <v>0</v>
      </c>
      <c r="BY79" s="13">
        <v>0</v>
      </c>
      <c r="BZ79" s="13">
        <v>0</v>
      </c>
      <c r="CA79" s="14" t="str">
        <f>IF(IF(BY79&lt;0,1-(BZ79-BY79)/BY79,IF(BY79=0,"",BZ79/BY79))&lt;0,0,IF(BY79&lt;0,1-(BZ79-BY79)/BY79,IF(BY79=0,"",BZ79/BY79)))</f>
        <v/>
      </c>
      <c r="CB79" s="15">
        <v>0</v>
      </c>
      <c r="CC79" s="15">
        <v>0</v>
      </c>
      <c r="CD79" s="15">
        <v>0</v>
      </c>
      <c r="CE79" s="16" t="str">
        <f>IF(IF(CC79&lt;0,1-(CD79-CC79)/CC79,IF(CC79=0,"",CD79/CC79))&lt;0,0,IF(CC79&lt;0,1-(CD79-CC79)/CC79,IF(CC79=0,"",CD79/CC79)))</f>
        <v/>
      </c>
      <c r="CF79" s="13">
        <v>0</v>
      </c>
      <c r="CG79" s="13">
        <v>0</v>
      </c>
      <c r="CH79" s="13">
        <v>0</v>
      </c>
      <c r="CI79" s="14" t="str">
        <f>IF(IF(CG79&lt;0,1-(CH79-CG79)/CG79,IF(CG79=0,"",CH79/CG79))&lt;0,0,IF(CG79&lt;0,1-(CH79-CG79)/CG79,IF(CG79=0,"",CH79/CG79)))</f>
        <v/>
      </c>
      <c r="CJ79" s="15">
        <v>0</v>
      </c>
      <c r="CK79" s="15">
        <v>0</v>
      </c>
      <c r="CL79" s="15">
        <v>0</v>
      </c>
      <c r="CM79" s="17" t="str">
        <f>IF(IF(CK79&lt;0,1-(CL79-CK79)/CK79,IF(CK79=0,"",CL79/CK79))&lt;0,0,IF(CK79&lt;0,1-(CL79-CK79)/CK79,IF(CK79=0,"",CL79/CK79)))</f>
        <v/>
      </c>
      <c r="CN79" s="13">
        <v>0</v>
      </c>
      <c r="CO79" s="13">
        <v>0</v>
      </c>
      <c r="CP79" s="13">
        <v>0</v>
      </c>
      <c r="CQ79" s="17" t="str">
        <f>IF(IF(CO79&lt;0,1-(CP79-CO79)/CO79,IF(CO79=0,"",CP79/CO79))&lt;0,0,IF(CO79&lt;0,1-(CP79-CO79)/CO79,IF(CO79=0,"",CP79/CO79)))</f>
        <v/>
      </c>
      <c r="CR79" s="15">
        <v>0</v>
      </c>
      <c r="CS79" s="15">
        <v>0</v>
      </c>
      <c r="CT79" s="15">
        <v>0</v>
      </c>
      <c r="CU79" s="17" t="str">
        <f>IF(IF(CS79&lt;0,1-(CT79-CS79)/CS79,IF(CS79=0,"",CT79/CS79))&lt;0,0,IF(CS79&lt;0,1-(CT79-CS79)/CS79,IF(CS79=0,"",CT79/CS79)))</f>
        <v/>
      </c>
      <c r="CV79" s="13">
        <v>0</v>
      </c>
      <c r="CW79" s="13">
        <v>0</v>
      </c>
      <c r="CX79" s="13">
        <v>0</v>
      </c>
      <c r="CY79" s="14" t="str">
        <f>IF(IF(CW79&lt;0,1-(CX79-CW79)/CW79,IF(CW79=0,"",CX79/CW79))&lt;0,0,IF(CW79&lt;0,1-(CX79-CW79)/CW79,IF(CW79=0,"",CX79/CW79)))</f>
        <v/>
      </c>
      <c r="CZ79" s="15">
        <v>0</v>
      </c>
      <c r="DA79" s="15">
        <v>0</v>
      </c>
      <c r="DB79" s="15">
        <v>0</v>
      </c>
      <c r="DC79" s="17" t="str">
        <f>IF(IF(DA79&lt;0,1-(DB79-DA79)/DA79,IF(DA79=0,"",DB79/DA79))&lt;0,0,IF(DA79&lt;0,1-(DB79-DA79)/DA79,IF(DA79=0,"",DB79/DA79)))</f>
        <v/>
      </c>
      <c r="DD79" s="13">
        <v>0</v>
      </c>
      <c r="DE79" s="13">
        <v>0</v>
      </c>
      <c r="DF79" s="13">
        <v>0</v>
      </c>
      <c r="DG79" s="14" t="str">
        <f>IF(IF(DE79&lt;0,1-(DF79-DE79)/DE79,IF(DE79=0,"",DF79/DE79))&lt;0,0,IF(DE79&lt;0,1-(DF79-DE79)/DE79,IF(DE79=0,"",DF79/DE79)))</f>
        <v/>
      </c>
      <c r="DH79" s="15">
        <v>0</v>
      </c>
      <c r="DI79" s="15">
        <v>0</v>
      </c>
      <c r="DJ79" s="15">
        <v>0</v>
      </c>
      <c r="DK79" s="17" t="str">
        <f>IF(IF(DI79&lt;0,1-(DJ79-DI79)/DI79,IF(DI79=0,"",DJ79/DI79))&lt;0,0,IF(DI79&lt;0,1-(DJ79-DI79)/DI79,IF(DI79=0,"",DJ79/DI79)))</f>
        <v/>
      </c>
      <c r="DL79" s="13">
        <v>0</v>
      </c>
      <c r="DM79" s="13">
        <v>0</v>
      </c>
      <c r="DN79" s="13">
        <v>0</v>
      </c>
      <c r="DO79" s="17" t="str">
        <f>IF(IF(DM79&lt;0,1-(DN79-DM79)/DM79,IF(DM79=0,"",DN79/DM79))&lt;0,0,IF(DM79&lt;0,1-(DN79-DM79)/DM79,IF(DM79=0,"",DN79/DM79)))</f>
        <v/>
      </c>
      <c r="DP79" s="18"/>
      <c r="DQ79" s="19"/>
      <c r="DR79" s="18"/>
      <c r="DS79" s="19" t="str">
        <f>AX79</f>
        <v/>
      </c>
      <c r="DT79" s="64"/>
      <c r="DU79" s="64"/>
      <c r="DV79" s="64"/>
      <c r="DW79" s="64"/>
      <c r="DX79" s="64"/>
      <c r="DY79" s="65"/>
      <c r="DZ79" s="64"/>
      <c r="EA79" s="64"/>
    </row>
    <row r="80" spans="1:131" x14ac:dyDescent="0.35">
      <c r="A80" s="4">
        <v>2022</v>
      </c>
      <c r="B80" s="20" t="s">
        <v>131</v>
      </c>
      <c r="C80" s="20" t="s">
        <v>159</v>
      </c>
      <c r="D80" s="20"/>
      <c r="E80" s="20" t="s">
        <v>130</v>
      </c>
      <c r="F80" s="20" t="s">
        <v>126</v>
      </c>
      <c r="G80" s="20"/>
      <c r="H80" s="20">
        <v>10208842</v>
      </c>
      <c r="I80" s="64" t="s">
        <v>717</v>
      </c>
      <c r="J80" s="64"/>
      <c r="K80" s="64" t="s">
        <v>452</v>
      </c>
      <c r="L80" s="20" t="s">
        <v>430</v>
      </c>
      <c r="M80" s="20" t="s">
        <v>456</v>
      </c>
      <c r="N80" s="64" t="s">
        <v>455</v>
      </c>
      <c r="O80" s="20" t="s">
        <v>427</v>
      </c>
      <c r="P80" s="20" t="s">
        <v>454</v>
      </c>
      <c r="Q80" s="20"/>
      <c r="R80" s="20" t="s">
        <v>146</v>
      </c>
      <c r="S80" s="20" t="s">
        <v>452</v>
      </c>
      <c r="T80" s="20" t="s">
        <v>150</v>
      </c>
      <c r="U80" s="65">
        <v>43830</v>
      </c>
      <c r="V80" s="64"/>
      <c r="W80" s="72">
        <v>221800.45</v>
      </c>
      <c r="X80" s="72">
        <v>0</v>
      </c>
      <c r="Y80" s="64" t="s">
        <v>443</v>
      </c>
      <c r="Z80" s="20" t="s">
        <v>146</v>
      </c>
      <c r="AA80" s="64" t="s">
        <v>146</v>
      </c>
      <c r="AB80" s="64"/>
      <c r="AC80" s="64"/>
      <c r="AD80" s="63"/>
      <c r="AE80" s="20">
        <v>2019</v>
      </c>
      <c r="AF80" s="20"/>
      <c r="AG80" s="64" t="s">
        <v>716</v>
      </c>
      <c r="AH80" s="71"/>
      <c r="AI80" s="20" t="s">
        <v>141</v>
      </c>
      <c r="AJ80" s="64" t="s">
        <v>450</v>
      </c>
      <c r="AK80" s="63"/>
      <c r="AL80" s="5">
        <v>0</v>
      </c>
      <c r="AM80" s="70" t="s">
        <v>144</v>
      </c>
      <c r="AN80" s="6">
        <f>IF(AM80="YES",0,AL80*BA80)</f>
        <v>0</v>
      </c>
      <c r="AO80" s="6">
        <f>IF(AM80="YES",0,BA80)</f>
        <v>0</v>
      </c>
      <c r="AP80" s="7">
        <v>0</v>
      </c>
      <c r="AQ80" s="69" t="s">
        <v>144</v>
      </c>
      <c r="AR80" s="8">
        <f>IF(AQ80="YES",0,AP80*BA80)</f>
        <v>0</v>
      </c>
      <c r="AS80" s="8">
        <f>IF(AQ80="YES",0,BA80)</f>
        <v>0</v>
      </c>
      <c r="AT80" s="9">
        <v>0</v>
      </c>
      <c r="AU80" s="9">
        <v>0</v>
      </c>
      <c r="AV80" s="9">
        <v>0</v>
      </c>
      <c r="AW80" s="10" t="str">
        <f>IF(IF(AU80&lt;0,1-(AV80-AU80)/AU80,IF(AU80=0,"",AV80/AU80))&lt;0,0,IF(AU80&lt;0,1-(AV80-AU80)/AU80,IF(AU80=0,"",AV80/AU80)))</f>
        <v/>
      </c>
      <c r="AX80" s="10" t="str">
        <f>IF(AW80&lt;90%,"YES","")</f>
        <v/>
      </c>
      <c r="AY80" s="68">
        <f>+AV80-AT80</f>
        <v>0</v>
      </c>
      <c r="AZ80" s="10">
        <v>0.74785616410589617</v>
      </c>
      <c r="BA80" s="11">
        <v>0</v>
      </c>
      <c r="BB80" s="11">
        <f>W80/1000</f>
        <v>221.80045000000001</v>
      </c>
      <c r="BC80" s="12" t="str">
        <f>IF(AND(BA80=0,BB80=0),"no capex",IF(AND(BA80=0,BB80&lt;&gt;0),"check!",IF(BB80/BA80&lt;0.8,BB80/BA80,IF(BB80/BA80&lt;=1.05,1,IF(BB80/BA80&gt;1.05,MAX(1-(BB80/BA80-1)*2,0),"check!")))))</f>
        <v>check!</v>
      </c>
      <c r="BD80" s="11">
        <v>0</v>
      </c>
      <c r="BE80" s="11">
        <v>0</v>
      </c>
      <c r="BF80" s="12" t="str">
        <f>IF(AND(BD80=0,BE80=0),"no capex",IF(AND(BD80=0,BE80&lt;&gt;0),"check!",IF(BE80/BD80&lt;0.8,BE80/BD80,IF(BE80/BD80&lt;=1.05,1,IF(BE80/BD80&gt;1.05,MAX(1-(BE80/BD80-1)*2,0),"check!")))))</f>
        <v>no capex</v>
      </c>
      <c r="BG80" s="67"/>
      <c r="BH80" s="13">
        <v>0</v>
      </c>
      <c r="BI80" s="13">
        <v>0</v>
      </c>
      <c r="BJ80" s="13">
        <v>0</v>
      </c>
      <c r="BK80" s="14" t="str">
        <f>IF(BI80=0,"",BJ80/BI80)</f>
        <v/>
      </c>
      <c r="BL80" s="15">
        <v>0</v>
      </c>
      <c r="BM80" s="15">
        <v>0</v>
      </c>
      <c r="BN80" s="15">
        <v>0</v>
      </c>
      <c r="BO80" s="16" t="str">
        <f>IF(BM80=0,"",BN80/BM80)</f>
        <v/>
      </c>
      <c r="BP80" s="13">
        <v>0</v>
      </c>
      <c r="BQ80" s="13">
        <v>0</v>
      </c>
      <c r="BR80" s="13">
        <v>0</v>
      </c>
      <c r="BS80" s="14" t="str">
        <f>IF(IF(BQ80&lt;0,1-(BR80-BQ80)/BQ80,IF(BQ80=0,"",BR80/BQ80))&lt;0,0,IF(BQ80&lt;0,1-(BR80-BQ80)/BQ80,IF(BQ80=0,"",BR80/BQ80)))</f>
        <v/>
      </c>
      <c r="BT80" s="15">
        <v>0</v>
      </c>
      <c r="BU80" s="15">
        <v>0</v>
      </c>
      <c r="BV80" s="15">
        <v>0</v>
      </c>
      <c r="BW80" s="16" t="str">
        <f>IF(IF(BU80&lt;0,1-(BV80-BU80)/BU80,IF(BU80=0,"",BV80/BU80))&lt;0,0,IF(BU80&lt;0,1-(BV80-BU80)/BU80,IF(BU80=0,"",BV80/BU80)))</f>
        <v/>
      </c>
      <c r="BX80" s="13">
        <v>0</v>
      </c>
      <c r="BY80" s="13">
        <v>0</v>
      </c>
      <c r="BZ80" s="13">
        <v>0</v>
      </c>
      <c r="CA80" s="14" t="str">
        <f>IF(IF(BY80&lt;0,1-(BZ80-BY80)/BY80,IF(BY80=0,"",BZ80/BY80))&lt;0,0,IF(BY80&lt;0,1-(BZ80-BY80)/BY80,IF(BY80=0,"",BZ80/BY80)))</f>
        <v/>
      </c>
      <c r="CB80" s="15">
        <v>0</v>
      </c>
      <c r="CC80" s="15">
        <v>0</v>
      </c>
      <c r="CD80" s="15">
        <v>0</v>
      </c>
      <c r="CE80" s="16" t="str">
        <f>IF(IF(CC80&lt;0,1-(CD80-CC80)/CC80,IF(CC80=0,"",CD80/CC80))&lt;0,0,IF(CC80&lt;0,1-(CD80-CC80)/CC80,IF(CC80=0,"",CD80/CC80)))</f>
        <v/>
      </c>
      <c r="CF80" s="13">
        <v>0</v>
      </c>
      <c r="CG80" s="13">
        <v>0</v>
      </c>
      <c r="CH80" s="13">
        <v>0</v>
      </c>
      <c r="CI80" s="14" t="str">
        <f>IF(IF(CG80&lt;0,1-(CH80-CG80)/CG80,IF(CG80=0,"",CH80/CG80))&lt;0,0,IF(CG80&lt;0,1-(CH80-CG80)/CG80,IF(CG80=0,"",CH80/CG80)))</f>
        <v/>
      </c>
      <c r="CJ80" s="15">
        <v>0</v>
      </c>
      <c r="CK80" s="15">
        <v>0</v>
      </c>
      <c r="CL80" s="15">
        <v>0</v>
      </c>
      <c r="CM80" s="17" t="str">
        <f>IF(IF(CK80&lt;0,1-(CL80-CK80)/CK80,IF(CK80=0,"",CL80/CK80))&lt;0,0,IF(CK80&lt;0,1-(CL80-CK80)/CK80,IF(CK80=0,"",CL80/CK80)))</f>
        <v/>
      </c>
      <c r="CN80" s="13">
        <v>0</v>
      </c>
      <c r="CO80" s="13">
        <v>0</v>
      </c>
      <c r="CP80" s="13">
        <v>0</v>
      </c>
      <c r="CQ80" s="17" t="str">
        <f>IF(IF(CO80&lt;0,1-(CP80-CO80)/CO80,IF(CO80=0,"",CP80/CO80))&lt;0,0,IF(CO80&lt;0,1-(CP80-CO80)/CO80,IF(CO80=0,"",CP80/CO80)))</f>
        <v/>
      </c>
      <c r="CR80" s="15">
        <v>0</v>
      </c>
      <c r="CS80" s="15">
        <v>0</v>
      </c>
      <c r="CT80" s="15">
        <v>0</v>
      </c>
      <c r="CU80" s="17" t="str">
        <f>IF(IF(CS80&lt;0,1-(CT80-CS80)/CS80,IF(CS80=0,"",CT80/CS80))&lt;0,0,IF(CS80&lt;0,1-(CT80-CS80)/CS80,IF(CS80=0,"",CT80/CS80)))</f>
        <v/>
      </c>
      <c r="CV80" s="13">
        <v>0</v>
      </c>
      <c r="CW80" s="13">
        <v>0</v>
      </c>
      <c r="CX80" s="13">
        <v>0</v>
      </c>
      <c r="CY80" s="14" t="str">
        <f>IF(IF(CW80&lt;0,1-(CX80-CW80)/CW80,IF(CW80=0,"",CX80/CW80))&lt;0,0,IF(CW80&lt;0,1-(CX80-CW80)/CW80,IF(CW80=0,"",CX80/CW80)))</f>
        <v/>
      </c>
      <c r="CZ80" s="15">
        <v>0</v>
      </c>
      <c r="DA80" s="15">
        <v>0</v>
      </c>
      <c r="DB80" s="15">
        <v>0</v>
      </c>
      <c r="DC80" s="17" t="str">
        <f>IF(IF(DA80&lt;0,1-(DB80-DA80)/DA80,IF(DA80=0,"",DB80/DA80))&lt;0,0,IF(DA80&lt;0,1-(DB80-DA80)/DA80,IF(DA80=0,"",DB80/DA80)))</f>
        <v/>
      </c>
      <c r="DD80" s="13">
        <v>0</v>
      </c>
      <c r="DE80" s="13">
        <v>0</v>
      </c>
      <c r="DF80" s="13">
        <v>0</v>
      </c>
      <c r="DG80" s="14" t="str">
        <f>IF(IF(DE80&lt;0,1-(DF80-DE80)/DE80,IF(DE80=0,"",DF80/DE80))&lt;0,0,IF(DE80&lt;0,1-(DF80-DE80)/DE80,IF(DE80=0,"",DF80/DE80)))</f>
        <v/>
      </c>
      <c r="DH80" s="15">
        <v>0</v>
      </c>
      <c r="DI80" s="15">
        <v>0</v>
      </c>
      <c r="DJ80" s="15">
        <v>0</v>
      </c>
      <c r="DK80" s="17" t="str">
        <f>IF(IF(DI80&lt;0,1-(DJ80-DI80)/DI80,IF(DI80=0,"",DJ80/DI80))&lt;0,0,IF(DI80&lt;0,1-(DJ80-DI80)/DI80,IF(DI80=0,"",DJ80/DI80)))</f>
        <v/>
      </c>
      <c r="DL80" s="13">
        <v>0</v>
      </c>
      <c r="DM80" s="13">
        <v>0</v>
      </c>
      <c r="DN80" s="13">
        <v>0</v>
      </c>
      <c r="DO80" s="17" t="str">
        <f>IF(IF(DM80&lt;0,1-(DN80-DM80)/DM80,IF(DM80=0,"",DN80/DM80))&lt;0,0,IF(DM80&lt;0,1-(DN80-DM80)/DM80,IF(DM80=0,"",DN80/DM80)))</f>
        <v/>
      </c>
      <c r="DP80" s="18"/>
      <c r="DQ80" s="19"/>
      <c r="DR80" s="18"/>
      <c r="DS80" s="19" t="str">
        <f>AX80</f>
        <v/>
      </c>
      <c r="DT80" s="64"/>
      <c r="DU80" s="64"/>
      <c r="DV80" s="64"/>
      <c r="DW80" s="64"/>
      <c r="DX80" s="64"/>
      <c r="DY80" s="65"/>
      <c r="DZ80" s="64"/>
      <c r="EA80" s="64"/>
    </row>
    <row r="81" spans="1:131" x14ac:dyDescent="0.35">
      <c r="A81" s="4">
        <v>2022</v>
      </c>
      <c r="B81" s="20" t="s">
        <v>131</v>
      </c>
      <c r="C81" s="20" t="s">
        <v>159</v>
      </c>
      <c r="D81" s="20"/>
      <c r="E81" s="20" t="s">
        <v>130</v>
      </c>
      <c r="F81" s="20" t="s">
        <v>126</v>
      </c>
      <c r="G81" s="20"/>
      <c r="H81" s="20">
        <v>10208847</v>
      </c>
      <c r="I81" s="64" t="s">
        <v>715</v>
      </c>
      <c r="J81" s="64"/>
      <c r="K81" s="64" t="s">
        <v>452</v>
      </c>
      <c r="L81" s="20" t="s">
        <v>430</v>
      </c>
      <c r="M81" s="20" t="s">
        <v>456</v>
      </c>
      <c r="N81" s="64" t="s">
        <v>455</v>
      </c>
      <c r="O81" s="20" t="s">
        <v>427</v>
      </c>
      <c r="P81" s="20" t="s">
        <v>454</v>
      </c>
      <c r="Q81" s="20"/>
      <c r="R81" s="20" t="s">
        <v>146</v>
      </c>
      <c r="S81" s="20" t="s">
        <v>452</v>
      </c>
      <c r="T81" s="20" t="s">
        <v>150</v>
      </c>
      <c r="U81" s="65">
        <v>43830</v>
      </c>
      <c r="V81" s="64"/>
      <c r="W81" s="72">
        <v>148687.75</v>
      </c>
      <c r="X81" s="72">
        <v>0</v>
      </c>
      <c r="Y81" s="64" t="s">
        <v>443</v>
      </c>
      <c r="Z81" s="20" t="s">
        <v>146</v>
      </c>
      <c r="AA81" s="64" t="s">
        <v>146</v>
      </c>
      <c r="AB81" s="64"/>
      <c r="AC81" s="64"/>
      <c r="AD81" s="63"/>
      <c r="AE81" s="20">
        <v>2019</v>
      </c>
      <c r="AF81" s="20"/>
      <c r="AG81" s="64" t="s">
        <v>714</v>
      </c>
      <c r="AH81" s="71"/>
      <c r="AI81" s="20" t="s">
        <v>141</v>
      </c>
      <c r="AJ81" s="64" t="s">
        <v>450</v>
      </c>
      <c r="AK81" s="63"/>
      <c r="AL81" s="5">
        <v>0</v>
      </c>
      <c r="AM81" s="70" t="s">
        <v>144</v>
      </c>
      <c r="AN81" s="6">
        <f>IF(AM81="YES",0,AL81*BA81)</f>
        <v>0</v>
      </c>
      <c r="AO81" s="6">
        <f>IF(AM81="YES",0,BA81)</f>
        <v>0</v>
      </c>
      <c r="AP81" s="7">
        <v>0</v>
      </c>
      <c r="AQ81" s="69" t="s">
        <v>144</v>
      </c>
      <c r="AR81" s="8">
        <f>IF(AQ81="YES",0,AP81*BA81)</f>
        <v>0</v>
      </c>
      <c r="AS81" s="8">
        <f>IF(AQ81="YES",0,BA81)</f>
        <v>0</v>
      </c>
      <c r="AT81" s="9">
        <v>0</v>
      </c>
      <c r="AU81" s="9">
        <v>0</v>
      </c>
      <c r="AV81" s="9">
        <v>0</v>
      </c>
      <c r="AW81" s="10" t="str">
        <f>IF(IF(AU81&lt;0,1-(AV81-AU81)/AU81,IF(AU81=0,"",AV81/AU81))&lt;0,0,IF(AU81&lt;0,1-(AV81-AU81)/AU81,IF(AU81=0,"",AV81/AU81)))</f>
        <v/>
      </c>
      <c r="AX81" s="10" t="str">
        <f>IF(AW81&lt;90%,"YES","")</f>
        <v/>
      </c>
      <c r="AY81" s="68">
        <f>+AV81-AT81</f>
        <v>0</v>
      </c>
      <c r="AZ81" s="10">
        <v>0.69556411205203728</v>
      </c>
      <c r="BA81" s="11">
        <v>0</v>
      </c>
      <c r="BB81" s="11">
        <f>W81/1000</f>
        <v>148.68774999999999</v>
      </c>
      <c r="BC81" s="12" t="str">
        <f>IF(AND(BA81=0,BB81=0),"no capex",IF(AND(BA81=0,BB81&lt;&gt;0),"check!",IF(BB81/BA81&lt;0.8,BB81/BA81,IF(BB81/BA81&lt;=1.05,1,IF(BB81/BA81&gt;1.05,MAX(1-(BB81/BA81-1)*2,0),"check!")))))</f>
        <v>check!</v>
      </c>
      <c r="BD81" s="11">
        <v>0</v>
      </c>
      <c r="BE81" s="11">
        <v>0</v>
      </c>
      <c r="BF81" s="12" t="str">
        <f>IF(AND(BD81=0,BE81=0),"no capex",IF(AND(BD81=0,BE81&lt;&gt;0),"check!",IF(BE81/BD81&lt;0.8,BE81/BD81,IF(BE81/BD81&lt;=1.05,1,IF(BE81/BD81&gt;1.05,MAX(1-(BE81/BD81-1)*2,0),"check!")))))</f>
        <v>no capex</v>
      </c>
      <c r="BG81" s="67"/>
      <c r="BH81" s="13">
        <v>0</v>
      </c>
      <c r="BI81" s="13">
        <v>0</v>
      </c>
      <c r="BJ81" s="13">
        <v>0</v>
      </c>
      <c r="BK81" s="14" t="str">
        <f>IF(BI81=0,"",BJ81/BI81)</f>
        <v/>
      </c>
      <c r="BL81" s="15">
        <v>0</v>
      </c>
      <c r="BM81" s="15">
        <v>0</v>
      </c>
      <c r="BN81" s="15">
        <v>0</v>
      </c>
      <c r="BO81" s="16" t="str">
        <f>IF(BM81=0,"",BN81/BM81)</f>
        <v/>
      </c>
      <c r="BP81" s="13">
        <v>0</v>
      </c>
      <c r="BQ81" s="13">
        <v>0</v>
      </c>
      <c r="BR81" s="13">
        <v>0</v>
      </c>
      <c r="BS81" s="14" t="str">
        <f>IF(IF(BQ81&lt;0,1-(BR81-BQ81)/BQ81,IF(BQ81=0,"",BR81/BQ81))&lt;0,0,IF(BQ81&lt;0,1-(BR81-BQ81)/BQ81,IF(BQ81=0,"",BR81/BQ81)))</f>
        <v/>
      </c>
      <c r="BT81" s="15">
        <v>0</v>
      </c>
      <c r="BU81" s="15">
        <v>0</v>
      </c>
      <c r="BV81" s="15">
        <v>0</v>
      </c>
      <c r="BW81" s="16" t="str">
        <f>IF(IF(BU81&lt;0,1-(BV81-BU81)/BU81,IF(BU81=0,"",BV81/BU81))&lt;0,0,IF(BU81&lt;0,1-(BV81-BU81)/BU81,IF(BU81=0,"",BV81/BU81)))</f>
        <v/>
      </c>
      <c r="BX81" s="13">
        <v>0</v>
      </c>
      <c r="BY81" s="13">
        <v>0</v>
      </c>
      <c r="BZ81" s="13">
        <v>0</v>
      </c>
      <c r="CA81" s="14" t="str">
        <f>IF(IF(BY81&lt;0,1-(BZ81-BY81)/BY81,IF(BY81=0,"",BZ81/BY81))&lt;0,0,IF(BY81&lt;0,1-(BZ81-BY81)/BY81,IF(BY81=0,"",BZ81/BY81)))</f>
        <v/>
      </c>
      <c r="CB81" s="15">
        <v>0</v>
      </c>
      <c r="CC81" s="15">
        <v>0</v>
      </c>
      <c r="CD81" s="15">
        <v>0</v>
      </c>
      <c r="CE81" s="16" t="str">
        <f>IF(IF(CC81&lt;0,1-(CD81-CC81)/CC81,IF(CC81=0,"",CD81/CC81))&lt;0,0,IF(CC81&lt;0,1-(CD81-CC81)/CC81,IF(CC81=0,"",CD81/CC81)))</f>
        <v/>
      </c>
      <c r="CF81" s="13">
        <v>0</v>
      </c>
      <c r="CG81" s="13">
        <v>0</v>
      </c>
      <c r="CH81" s="13">
        <v>0</v>
      </c>
      <c r="CI81" s="14" t="str">
        <f>IF(IF(CG81&lt;0,1-(CH81-CG81)/CG81,IF(CG81=0,"",CH81/CG81))&lt;0,0,IF(CG81&lt;0,1-(CH81-CG81)/CG81,IF(CG81=0,"",CH81/CG81)))</f>
        <v/>
      </c>
      <c r="CJ81" s="15">
        <v>0</v>
      </c>
      <c r="CK81" s="15">
        <v>0</v>
      </c>
      <c r="CL81" s="15">
        <v>0</v>
      </c>
      <c r="CM81" s="17" t="str">
        <f>IF(IF(CK81&lt;0,1-(CL81-CK81)/CK81,IF(CK81=0,"",CL81/CK81))&lt;0,0,IF(CK81&lt;0,1-(CL81-CK81)/CK81,IF(CK81=0,"",CL81/CK81)))</f>
        <v/>
      </c>
      <c r="CN81" s="13">
        <v>0</v>
      </c>
      <c r="CO81" s="13">
        <v>0</v>
      </c>
      <c r="CP81" s="13">
        <v>0</v>
      </c>
      <c r="CQ81" s="17" t="str">
        <f>IF(IF(CO81&lt;0,1-(CP81-CO81)/CO81,IF(CO81=0,"",CP81/CO81))&lt;0,0,IF(CO81&lt;0,1-(CP81-CO81)/CO81,IF(CO81=0,"",CP81/CO81)))</f>
        <v/>
      </c>
      <c r="CR81" s="15">
        <v>0</v>
      </c>
      <c r="CS81" s="15">
        <v>0</v>
      </c>
      <c r="CT81" s="15">
        <v>0</v>
      </c>
      <c r="CU81" s="17" t="str">
        <f>IF(IF(CS81&lt;0,1-(CT81-CS81)/CS81,IF(CS81=0,"",CT81/CS81))&lt;0,0,IF(CS81&lt;0,1-(CT81-CS81)/CS81,IF(CS81=0,"",CT81/CS81)))</f>
        <v/>
      </c>
      <c r="CV81" s="13">
        <v>0</v>
      </c>
      <c r="CW81" s="13">
        <v>0</v>
      </c>
      <c r="CX81" s="13">
        <v>0</v>
      </c>
      <c r="CY81" s="14" t="str">
        <f>IF(IF(CW81&lt;0,1-(CX81-CW81)/CW81,IF(CW81=0,"",CX81/CW81))&lt;0,0,IF(CW81&lt;0,1-(CX81-CW81)/CW81,IF(CW81=0,"",CX81/CW81)))</f>
        <v/>
      </c>
      <c r="CZ81" s="15">
        <v>0</v>
      </c>
      <c r="DA81" s="15">
        <v>0</v>
      </c>
      <c r="DB81" s="15">
        <v>0</v>
      </c>
      <c r="DC81" s="17" t="str">
        <f>IF(IF(DA81&lt;0,1-(DB81-DA81)/DA81,IF(DA81=0,"",DB81/DA81))&lt;0,0,IF(DA81&lt;0,1-(DB81-DA81)/DA81,IF(DA81=0,"",DB81/DA81)))</f>
        <v/>
      </c>
      <c r="DD81" s="13">
        <v>0</v>
      </c>
      <c r="DE81" s="13">
        <v>0</v>
      </c>
      <c r="DF81" s="13">
        <v>0</v>
      </c>
      <c r="DG81" s="14" t="str">
        <f>IF(IF(DE81&lt;0,1-(DF81-DE81)/DE81,IF(DE81=0,"",DF81/DE81))&lt;0,0,IF(DE81&lt;0,1-(DF81-DE81)/DE81,IF(DE81=0,"",DF81/DE81)))</f>
        <v/>
      </c>
      <c r="DH81" s="15">
        <v>0</v>
      </c>
      <c r="DI81" s="15">
        <v>0</v>
      </c>
      <c r="DJ81" s="15">
        <v>0</v>
      </c>
      <c r="DK81" s="17" t="str">
        <f>IF(IF(DI81&lt;0,1-(DJ81-DI81)/DI81,IF(DI81=0,"",DJ81/DI81))&lt;0,0,IF(DI81&lt;0,1-(DJ81-DI81)/DI81,IF(DI81=0,"",DJ81/DI81)))</f>
        <v/>
      </c>
      <c r="DL81" s="13">
        <v>0</v>
      </c>
      <c r="DM81" s="13">
        <v>0</v>
      </c>
      <c r="DN81" s="13">
        <v>0</v>
      </c>
      <c r="DO81" s="17" t="str">
        <f>IF(IF(DM81&lt;0,1-(DN81-DM81)/DM81,IF(DM81=0,"",DN81/DM81))&lt;0,0,IF(DM81&lt;0,1-(DN81-DM81)/DM81,IF(DM81=0,"",DN81/DM81)))</f>
        <v/>
      </c>
      <c r="DP81" s="18"/>
      <c r="DQ81" s="19"/>
      <c r="DR81" s="18"/>
      <c r="DS81" s="19" t="str">
        <f>AX81</f>
        <v/>
      </c>
      <c r="DT81" s="64" t="s">
        <v>141</v>
      </c>
      <c r="DU81" s="64" t="s">
        <v>143</v>
      </c>
      <c r="DV81" s="64" t="s">
        <v>573</v>
      </c>
      <c r="DW81" s="64" t="s">
        <v>141</v>
      </c>
      <c r="DX81" s="64"/>
      <c r="DY81" s="65"/>
      <c r="DZ81" s="64"/>
      <c r="EA81" s="64"/>
    </row>
    <row r="82" spans="1:131" x14ac:dyDescent="0.35">
      <c r="A82" s="4">
        <v>2022</v>
      </c>
      <c r="B82" s="20" t="s">
        <v>132</v>
      </c>
      <c r="C82" s="20" t="s">
        <v>159</v>
      </c>
      <c r="D82" s="20"/>
      <c r="E82" s="20" t="s">
        <v>130</v>
      </c>
      <c r="F82" s="20" t="s">
        <v>126</v>
      </c>
      <c r="G82" s="20"/>
      <c r="H82" s="20">
        <v>10208852</v>
      </c>
      <c r="I82" s="64" t="s">
        <v>713</v>
      </c>
      <c r="J82" s="64"/>
      <c r="K82" s="64" t="s">
        <v>567</v>
      </c>
      <c r="L82" s="20" t="s">
        <v>430</v>
      </c>
      <c r="M82" s="20" t="s">
        <v>429</v>
      </c>
      <c r="N82" s="64" t="s">
        <v>428</v>
      </c>
      <c r="O82" s="20" t="s">
        <v>427</v>
      </c>
      <c r="P82" s="20" t="s">
        <v>426</v>
      </c>
      <c r="Q82" s="20" t="s">
        <v>425</v>
      </c>
      <c r="R82" s="20" t="s">
        <v>146</v>
      </c>
      <c r="S82" s="20" t="s">
        <v>567</v>
      </c>
      <c r="T82" s="20" t="s">
        <v>150</v>
      </c>
      <c r="U82" s="65">
        <v>44076</v>
      </c>
      <c r="V82" s="64"/>
      <c r="W82" s="72">
        <v>172838.87619999997</v>
      </c>
      <c r="X82" s="72">
        <v>0</v>
      </c>
      <c r="Y82" s="64" t="s">
        <v>443</v>
      </c>
      <c r="Z82" s="20" t="s">
        <v>141</v>
      </c>
      <c r="AA82" s="64"/>
      <c r="AB82" s="64"/>
      <c r="AC82" s="64"/>
      <c r="AD82" s="63"/>
      <c r="AE82" s="20">
        <v>2020</v>
      </c>
      <c r="AF82" s="20"/>
      <c r="AG82" s="64" t="s">
        <v>712</v>
      </c>
      <c r="AH82" s="71"/>
      <c r="AI82" s="20" t="s">
        <v>141</v>
      </c>
      <c r="AJ82" s="64" t="s">
        <v>504</v>
      </c>
      <c r="AK82" s="63"/>
      <c r="AL82" s="5">
        <v>0</v>
      </c>
      <c r="AM82" s="70" t="s">
        <v>144</v>
      </c>
      <c r="AN82" s="6">
        <f>IF(AM82="YES",0,AL82*BA82)</f>
        <v>0</v>
      </c>
      <c r="AO82" s="6">
        <f>IF(AM82="YES",0,BA82)</f>
        <v>0</v>
      </c>
      <c r="AP82" s="7">
        <v>0</v>
      </c>
      <c r="AQ82" s="69" t="s">
        <v>144</v>
      </c>
      <c r="AR82" s="8">
        <f>IF(AQ82="YES",0,AP82*BA82)</f>
        <v>0</v>
      </c>
      <c r="AS82" s="8">
        <f>IF(AQ82="YES",0,BA82)</f>
        <v>0</v>
      </c>
      <c r="AT82" s="9">
        <v>0</v>
      </c>
      <c r="AU82" s="9">
        <v>0</v>
      </c>
      <c r="AV82" s="9">
        <v>0</v>
      </c>
      <c r="AW82" s="10" t="str">
        <f>IF(IF(AU82&lt;0,1-(AV82-AU82)/AU82,IF(AU82=0,"",AV82/AU82))&lt;0,0,IF(AU82&lt;0,1-(AV82-AU82)/AU82,IF(AU82=0,"",AV82/AU82)))</f>
        <v/>
      </c>
      <c r="AX82" s="10" t="str">
        <f>IF(AW82&lt;90%,"YES","")</f>
        <v/>
      </c>
      <c r="AY82" s="68">
        <f>+AV82-AT82</f>
        <v>0</v>
      </c>
      <c r="AZ82" s="10"/>
      <c r="BA82" s="11">
        <v>0</v>
      </c>
      <c r="BB82" s="11">
        <f>W82/1000</f>
        <v>172.83887619999996</v>
      </c>
      <c r="BC82" s="12" t="str">
        <f>IF(AND(BA82=0,BB82=0),"no capex",IF(AND(BA82=0,BB82&lt;&gt;0),"check!",IF(BB82/BA82&lt;0.8,BB82/BA82,IF(BB82/BA82&lt;=1.05,1,IF(BB82/BA82&gt;1.05,MAX(1-(BB82/BA82-1)*2,0),"check!")))))</f>
        <v>check!</v>
      </c>
      <c r="BD82" s="11">
        <v>0</v>
      </c>
      <c r="BE82" s="11">
        <v>0</v>
      </c>
      <c r="BF82" s="12" t="str">
        <f>IF(AND(BD82=0,BE82=0),"no capex",IF(AND(BD82=0,BE82&lt;&gt;0),"check!",IF(BE82/BD82&lt;0.8,BE82/BD82,IF(BE82/BD82&lt;=1.05,1,IF(BE82/BD82&gt;1.05,MAX(1-(BE82/BD82-1)*2,0),"check!")))))</f>
        <v>no capex</v>
      </c>
      <c r="BG82" s="67"/>
      <c r="BH82" s="13">
        <v>0</v>
      </c>
      <c r="BI82" s="13">
        <v>0</v>
      </c>
      <c r="BJ82" s="13">
        <v>0</v>
      </c>
      <c r="BK82" s="14" t="str">
        <f>IF(BI82=0,"",BJ82/BI82)</f>
        <v/>
      </c>
      <c r="BL82" s="15">
        <v>0</v>
      </c>
      <c r="BM82" s="15">
        <v>0</v>
      </c>
      <c r="BN82" s="15">
        <v>0</v>
      </c>
      <c r="BO82" s="16" t="str">
        <f>IF(BM82=0,"",BN82/BM82)</f>
        <v/>
      </c>
      <c r="BP82" s="13">
        <v>0</v>
      </c>
      <c r="BQ82" s="13">
        <v>0</v>
      </c>
      <c r="BR82" s="13">
        <v>0</v>
      </c>
      <c r="BS82" s="14" t="str">
        <f>IF(IF(BQ82&lt;0,1-(BR82-BQ82)/BQ82,IF(BQ82=0,"",BR82/BQ82))&lt;0,0,IF(BQ82&lt;0,1-(BR82-BQ82)/BQ82,IF(BQ82=0,"",BR82/BQ82)))</f>
        <v/>
      </c>
      <c r="BT82" s="15">
        <v>0</v>
      </c>
      <c r="BU82" s="15">
        <v>0</v>
      </c>
      <c r="BV82" s="15">
        <v>0</v>
      </c>
      <c r="BW82" s="16" t="str">
        <f>IF(IF(BU82&lt;0,1-(BV82-BU82)/BU82,IF(BU82=0,"",BV82/BU82))&lt;0,0,IF(BU82&lt;0,1-(BV82-BU82)/BU82,IF(BU82=0,"",BV82/BU82)))</f>
        <v/>
      </c>
      <c r="BX82" s="13">
        <v>0</v>
      </c>
      <c r="BY82" s="13">
        <v>0</v>
      </c>
      <c r="BZ82" s="13">
        <v>0</v>
      </c>
      <c r="CA82" s="14" t="str">
        <f>IF(IF(BY82&lt;0,1-(BZ82-BY82)/BY82,IF(BY82=0,"",BZ82/BY82))&lt;0,0,IF(BY82&lt;0,1-(BZ82-BY82)/BY82,IF(BY82=0,"",BZ82/BY82)))</f>
        <v/>
      </c>
      <c r="CB82" s="15">
        <v>0</v>
      </c>
      <c r="CC82" s="15">
        <v>0</v>
      </c>
      <c r="CD82" s="15">
        <v>0</v>
      </c>
      <c r="CE82" s="16" t="str">
        <f>IF(IF(CC82&lt;0,1-(CD82-CC82)/CC82,IF(CC82=0,"",CD82/CC82))&lt;0,0,IF(CC82&lt;0,1-(CD82-CC82)/CC82,IF(CC82=0,"",CD82/CC82)))</f>
        <v/>
      </c>
      <c r="CF82" s="13">
        <v>0</v>
      </c>
      <c r="CG82" s="13">
        <v>0</v>
      </c>
      <c r="CH82" s="13">
        <v>0</v>
      </c>
      <c r="CI82" s="14" t="str">
        <f>IF(IF(CG82&lt;0,1-(CH82-CG82)/CG82,IF(CG82=0,"",CH82/CG82))&lt;0,0,IF(CG82&lt;0,1-(CH82-CG82)/CG82,IF(CG82=0,"",CH82/CG82)))</f>
        <v/>
      </c>
      <c r="CJ82" s="15">
        <v>0</v>
      </c>
      <c r="CK82" s="15">
        <v>0</v>
      </c>
      <c r="CL82" s="15">
        <v>0</v>
      </c>
      <c r="CM82" s="17" t="str">
        <f>IF(IF(CK82&lt;0,1-(CL82-CK82)/CK82,IF(CK82=0,"",CL82/CK82))&lt;0,0,IF(CK82&lt;0,1-(CL82-CK82)/CK82,IF(CK82=0,"",CL82/CK82)))</f>
        <v/>
      </c>
      <c r="CN82" s="13">
        <v>0</v>
      </c>
      <c r="CO82" s="13">
        <v>0</v>
      </c>
      <c r="CP82" s="13">
        <v>0</v>
      </c>
      <c r="CQ82" s="17" t="str">
        <f>IF(IF(CO82&lt;0,1-(CP82-CO82)/CO82,IF(CO82=0,"",CP82/CO82))&lt;0,0,IF(CO82&lt;0,1-(CP82-CO82)/CO82,IF(CO82=0,"",CP82/CO82)))</f>
        <v/>
      </c>
      <c r="CR82" s="15">
        <v>0</v>
      </c>
      <c r="CS82" s="15">
        <v>0</v>
      </c>
      <c r="CT82" s="15">
        <v>0</v>
      </c>
      <c r="CU82" s="17" t="str">
        <f>IF(IF(CS82&lt;0,1-(CT82-CS82)/CS82,IF(CS82=0,"",CT82/CS82))&lt;0,0,IF(CS82&lt;0,1-(CT82-CS82)/CS82,IF(CS82=0,"",CT82/CS82)))</f>
        <v/>
      </c>
      <c r="CV82" s="13">
        <v>0</v>
      </c>
      <c r="CW82" s="13">
        <v>0</v>
      </c>
      <c r="CX82" s="13">
        <v>0</v>
      </c>
      <c r="CY82" s="14" t="str">
        <f>IF(IF(CW82&lt;0,1-(CX82-CW82)/CW82,IF(CW82=0,"",CX82/CW82))&lt;0,0,IF(CW82&lt;0,1-(CX82-CW82)/CW82,IF(CW82=0,"",CX82/CW82)))</f>
        <v/>
      </c>
      <c r="CZ82" s="15">
        <v>0</v>
      </c>
      <c r="DA82" s="15">
        <v>0</v>
      </c>
      <c r="DB82" s="15">
        <v>0</v>
      </c>
      <c r="DC82" s="17" t="str">
        <f>IF(IF(DA82&lt;0,1-(DB82-DA82)/DA82,IF(DA82=0,"",DB82/DA82))&lt;0,0,IF(DA82&lt;0,1-(DB82-DA82)/DA82,IF(DA82=0,"",DB82/DA82)))</f>
        <v/>
      </c>
      <c r="DD82" s="13">
        <v>0</v>
      </c>
      <c r="DE82" s="13">
        <v>0</v>
      </c>
      <c r="DF82" s="13">
        <v>0</v>
      </c>
      <c r="DG82" s="14" t="str">
        <f>IF(IF(DE82&lt;0,1-(DF82-DE82)/DE82,IF(DE82=0,"",DF82/DE82))&lt;0,0,IF(DE82&lt;0,1-(DF82-DE82)/DE82,IF(DE82=0,"",DF82/DE82)))</f>
        <v/>
      </c>
      <c r="DH82" s="15">
        <v>0</v>
      </c>
      <c r="DI82" s="15">
        <v>0</v>
      </c>
      <c r="DJ82" s="15">
        <v>0</v>
      </c>
      <c r="DK82" s="17" t="str">
        <f>IF(IF(DI82&lt;0,1-(DJ82-DI82)/DI82,IF(DI82=0,"",DJ82/DI82))&lt;0,0,IF(DI82&lt;0,1-(DJ82-DI82)/DI82,IF(DI82=0,"",DJ82/DI82)))</f>
        <v/>
      </c>
      <c r="DL82" s="13">
        <v>0</v>
      </c>
      <c r="DM82" s="13">
        <v>0</v>
      </c>
      <c r="DN82" s="13">
        <v>0</v>
      </c>
      <c r="DO82" s="17" t="str">
        <f>IF(IF(DM82&lt;0,1-(DN82-DM82)/DM82,IF(DM82=0,"",DN82/DM82))&lt;0,0,IF(DM82&lt;0,1-(DN82-DM82)/DM82,IF(DM82=0,"",DN82/DM82)))</f>
        <v/>
      </c>
      <c r="DP82" s="18"/>
      <c r="DQ82" s="19" t="e">
        <f>IF(AND(BB82/BA82&gt;1.05, ((BB82-BA82)/VLOOKUP(E82,#REF!,2,0))&gt;10),"YES","")</f>
        <v>#DIV/0!</v>
      </c>
      <c r="DR82" s="18"/>
      <c r="DS82" s="19" t="str">
        <f>AX82</f>
        <v/>
      </c>
      <c r="DT82" s="64" t="s">
        <v>141</v>
      </c>
      <c r="DU82" s="64" t="s">
        <v>162</v>
      </c>
      <c r="DV82" s="64" t="s">
        <v>585</v>
      </c>
      <c r="DW82" s="64" t="s">
        <v>141</v>
      </c>
      <c r="DX82" s="64" t="s">
        <v>197</v>
      </c>
      <c r="DY82" s="65">
        <v>45077</v>
      </c>
      <c r="DZ82" s="64"/>
      <c r="EA82" s="64"/>
    </row>
    <row r="83" spans="1:131" x14ac:dyDescent="0.35">
      <c r="A83" s="4">
        <v>2022</v>
      </c>
      <c r="B83" s="20" t="s">
        <v>132</v>
      </c>
      <c r="C83" s="20" t="s">
        <v>159</v>
      </c>
      <c r="D83" s="20"/>
      <c r="E83" s="20" t="s">
        <v>130</v>
      </c>
      <c r="F83" s="20" t="s">
        <v>126</v>
      </c>
      <c r="G83" s="20"/>
      <c r="H83" s="20">
        <v>10208872</v>
      </c>
      <c r="I83" s="64" t="s">
        <v>711</v>
      </c>
      <c r="J83" s="64"/>
      <c r="K83" s="64" t="s">
        <v>567</v>
      </c>
      <c r="L83" s="20" t="s">
        <v>430</v>
      </c>
      <c r="M83" s="20" t="s">
        <v>429</v>
      </c>
      <c r="N83" s="64" t="s">
        <v>428</v>
      </c>
      <c r="O83" s="20" t="s">
        <v>427</v>
      </c>
      <c r="P83" s="20" t="s">
        <v>426</v>
      </c>
      <c r="Q83" s="20" t="s">
        <v>425</v>
      </c>
      <c r="R83" s="20" t="s">
        <v>146</v>
      </c>
      <c r="S83" s="20" t="s">
        <v>567</v>
      </c>
      <c r="T83" s="20" t="s">
        <v>150</v>
      </c>
      <c r="U83" s="65">
        <v>44076</v>
      </c>
      <c r="V83" s="64"/>
      <c r="W83" s="72">
        <v>194935.45690000002</v>
      </c>
      <c r="X83" s="72">
        <v>0</v>
      </c>
      <c r="Y83" s="64" t="s">
        <v>443</v>
      </c>
      <c r="Z83" s="20" t="s">
        <v>141</v>
      </c>
      <c r="AA83" s="64"/>
      <c r="AB83" s="64"/>
      <c r="AC83" s="64"/>
      <c r="AD83" s="63"/>
      <c r="AE83" s="20">
        <v>2020</v>
      </c>
      <c r="AF83" s="20"/>
      <c r="AG83" s="64" t="s">
        <v>710</v>
      </c>
      <c r="AH83" s="71"/>
      <c r="AI83" s="20" t="s">
        <v>141</v>
      </c>
      <c r="AJ83" s="64" t="s">
        <v>504</v>
      </c>
      <c r="AK83" s="63"/>
      <c r="AL83" s="5">
        <v>0</v>
      </c>
      <c r="AM83" s="70" t="s">
        <v>144</v>
      </c>
      <c r="AN83" s="6">
        <f>IF(AM83="YES",0,AL83*BA83)</f>
        <v>0</v>
      </c>
      <c r="AO83" s="6">
        <f>IF(AM83="YES",0,BA83)</f>
        <v>0</v>
      </c>
      <c r="AP83" s="7">
        <v>0</v>
      </c>
      <c r="AQ83" s="69" t="s">
        <v>144</v>
      </c>
      <c r="AR83" s="8">
        <f>IF(AQ83="YES",0,AP83*BA83)</f>
        <v>0</v>
      </c>
      <c r="AS83" s="8">
        <f>IF(AQ83="YES",0,BA83)</f>
        <v>0</v>
      </c>
      <c r="AT83" s="9">
        <v>0</v>
      </c>
      <c r="AU83" s="9">
        <v>0</v>
      </c>
      <c r="AV83" s="9">
        <v>0</v>
      </c>
      <c r="AW83" s="10" t="str">
        <f>IF(IF(AU83&lt;0,1-(AV83-AU83)/AU83,IF(AU83=0,"",AV83/AU83))&lt;0,0,IF(AU83&lt;0,1-(AV83-AU83)/AU83,IF(AU83=0,"",AV83/AU83)))</f>
        <v/>
      </c>
      <c r="AX83" s="10" t="str">
        <f>IF(AW83&lt;90%,"YES","")</f>
        <v/>
      </c>
      <c r="AY83" s="68">
        <f>+AV83-AT83</f>
        <v>0</v>
      </c>
      <c r="AZ83" s="10"/>
      <c r="BA83" s="11">
        <v>0</v>
      </c>
      <c r="BB83" s="11">
        <f>W83/1000</f>
        <v>194.93545690000002</v>
      </c>
      <c r="BC83" s="12" t="str">
        <f>IF(AND(BA83=0,BB83=0),"no capex",IF(AND(BA83=0,BB83&lt;&gt;0),"check!",IF(BB83/BA83&lt;0.8,BB83/BA83,IF(BB83/BA83&lt;=1.05,1,IF(BB83/BA83&gt;1.05,MAX(1-(BB83/BA83-1)*2,0),"check!")))))</f>
        <v>check!</v>
      </c>
      <c r="BD83" s="11">
        <v>0</v>
      </c>
      <c r="BE83" s="11">
        <v>0</v>
      </c>
      <c r="BF83" s="12" t="str">
        <f>IF(AND(BD83=0,BE83=0),"no capex",IF(AND(BD83=0,BE83&lt;&gt;0),"check!",IF(BE83/BD83&lt;0.8,BE83/BD83,IF(BE83/BD83&lt;=1.05,1,IF(BE83/BD83&gt;1.05,MAX(1-(BE83/BD83-1)*2,0),"check!")))))</f>
        <v>no capex</v>
      </c>
      <c r="BG83" s="67"/>
      <c r="BH83" s="13">
        <v>0</v>
      </c>
      <c r="BI83" s="13">
        <v>0</v>
      </c>
      <c r="BJ83" s="13">
        <v>0</v>
      </c>
      <c r="BK83" s="14" t="str">
        <f>IF(BI83=0,"",BJ83/BI83)</f>
        <v/>
      </c>
      <c r="BL83" s="15">
        <v>0</v>
      </c>
      <c r="BM83" s="15">
        <v>0</v>
      </c>
      <c r="BN83" s="15">
        <v>0</v>
      </c>
      <c r="BO83" s="16" t="str">
        <f>IF(BM83=0,"",BN83/BM83)</f>
        <v/>
      </c>
      <c r="BP83" s="13">
        <v>0</v>
      </c>
      <c r="BQ83" s="13">
        <v>0</v>
      </c>
      <c r="BR83" s="13">
        <v>0</v>
      </c>
      <c r="BS83" s="14" t="str">
        <f>IF(IF(BQ83&lt;0,1-(BR83-BQ83)/BQ83,IF(BQ83=0,"",BR83/BQ83))&lt;0,0,IF(BQ83&lt;0,1-(BR83-BQ83)/BQ83,IF(BQ83=0,"",BR83/BQ83)))</f>
        <v/>
      </c>
      <c r="BT83" s="15">
        <v>0</v>
      </c>
      <c r="BU83" s="15">
        <v>0</v>
      </c>
      <c r="BV83" s="15">
        <v>0</v>
      </c>
      <c r="BW83" s="16" t="str">
        <f>IF(IF(BU83&lt;0,1-(BV83-BU83)/BU83,IF(BU83=0,"",BV83/BU83))&lt;0,0,IF(BU83&lt;0,1-(BV83-BU83)/BU83,IF(BU83=0,"",BV83/BU83)))</f>
        <v/>
      </c>
      <c r="BX83" s="13">
        <v>0</v>
      </c>
      <c r="BY83" s="13">
        <v>0</v>
      </c>
      <c r="BZ83" s="13">
        <v>0</v>
      </c>
      <c r="CA83" s="14" t="str">
        <f>IF(IF(BY83&lt;0,1-(BZ83-BY83)/BY83,IF(BY83=0,"",BZ83/BY83))&lt;0,0,IF(BY83&lt;0,1-(BZ83-BY83)/BY83,IF(BY83=0,"",BZ83/BY83)))</f>
        <v/>
      </c>
      <c r="CB83" s="15">
        <v>0</v>
      </c>
      <c r="CC83" s="15">
        <v>0</v>
      </c>
      <c r="CD83" s="15">
        <v>0</v>
      </c>
      <c r="CE83" s="16" t="str">
        <f>IF(IF(CC83&lt;0,1-(CD83-CC83)/CC83,IF(CC83=0,"",CD83/CC83))&lt;0,0,IF(CC83&lt;0,1-(CD83-CC83)/CC83,IF(CC83=0,"",CD83/CC83)))</f>
        <v/>
      </c>
      <c r="CF83" s="13">
        <v>0</v>
      </c>
      <c r="CG83" s="13">
        <v>0</v>
      </c>
      <c r="CH83" s="13">
        <v>0</v>
      </c>
      <c r="CI83" s="14" t="str">
        <f>IF(IF(CG83&lt;0,1-(CH83-CG83)/CG83,IF(CG83=0,"",CH83/CG83))&lt;0,0,IF(CG83&lt;0,1-(CH83-CG83)/CG83,IF(CG83=0,"",CH83/CG83)))</f>
        <v/>
      </c>
      <c r="CJ83" s="15">
        <v>0</v>
      </c>
      <c r="CK83" s="15">
        <v>0</v>
      </c>
      <c r="CL83" s="15">
        <v>0</v>
      </c>
      <c r="CM83" s="17" t="str">
        <f>IF(IF(CK83&lt;0,1-(CL83-CK83)/CK83,IF(CK83=0,"",CL83/CK83))&lt;0,0,IF(CK83&lt;0,1-(CL83-CK83)/CK83,IF(CK83=0,"",CL83/CK83)))</f>
        <v/>
      </c>
      <c r="CN83" s="13">
        <v>0</v>
      </c>
      <c r="CO83" s="13">
        <v>0</v>
      </c>
      <c r="CP83" s="13">
        <v>0</v>
      </c>
      <c r="CQ83" s="17" t="str">
        <f>IF(IF(CO83&lt;0,1-(CP83-CO83)/CO83,IF(CO83=0,"",CP83/CO83))&lt;0,0,IF(CO83&lt;0,1-(CP83-CO83)/CO83,IF(CO83=0,"",CP83/CO83)))</f>
        <v/>
      </c>
      <c r="CR83" s="15">
        <v>0</v>
      </c>
      <c r="CS83" s="15">
        <v>0</v>
      </c>
      <c r="CT83" s="15">
        <v>0</v>
      </c>
      <c r="CU83" s="17" t="str">
        <f>IF(IF(CS83&lt;0,1-(CT83-CS83)/CS83,IF(CS83=0,"",CT83/CS83))&lt;0,0,IF(CS83&lt;0,1-(CT83-CS83)/CS83,IF(CS83=0,"",CT83/CS83)))</f>
        <v/>
      </c>
      <c r="CV83" s="13">
        <v>0</v>
      </c>
      <c r="CW83" s="13">
        <v>0</v>
      </c>
      <c r="CX83" s="13">
        <v>0</v>
      </c>
      <c r="CY83" s="14" t="str">
        <f>IF(IF(CW83&lt;0,1-(CX83-CW83)/CW83,IF(CW83=0,"",CX83/CW83))&lt;0,0,IF(CW83&lt;0,1-(CX83-CW83)/CW83,IF(CW83=0,"",CX83/CW83)))</f>
        <v/>
      </c>
      <c r="CZ83" s="15">
        <v>0</v>
      </c>
      <c r="DA83" s="15">
        <v>0</v>
      </c>
      <c r="DB83" s="15">
        <v>0</v>
      </c>
      <c r="DC83" s="17" t="str">
        <f>IF(IF(DA83&lt;0,1-(DB83-DA83)/DA83,IF(DA83=0,"",DB83/DA83))&lt;0,0,IF(DA83&lt;0,1-(DB83-DA83)/DA83,IF(DA83=0,"",DB83/DA83)))</f>
        <v/>
      </c>
      <c r="DD83" s="13">
        <v>0</v>
      </c>
      <c r="DE83" s="13">
        <v>0</v>
      </c>
      <c r="DF83" s="13">
        <v>0</v>
      </c>
      <c r="DG83" s="14" t="str">
        <f>IF(IF(DE83&lt;0,1-(DF83-DE83)/DE83,IF(DE83=0,"",DF83/DE83))&lt;0,0,IF(DE83&lt;0,1-(DF83-DE83)/DE83,IF(DE83=0,"",DF83/DE83)))</f>
        <v/>
      </c>
      <c r="DH83" s="15">
        <v>0</v>
      </c>
      <c r="DI83" s="15">
        <v>0</v>
      </c>
      <c r="DJ83" s="15">
        <v>0</v>
      </c>
      <c r="DK83" s="17" t="str">
        <f>IF(IF(DI83&lt;0,1-(DJ83-DI83)/DI83,IF(DI83=0,"",DJ83/DI83))&lt;0,0,IF(DI83&lt;0,1-(DJ83-DI83)/DI83,IF(DI83=0,"",DJ83/DI83)))</f>
        <v/>
      </c>
      <c r="DL83" s="13">
        <v>0</v>
      </c>
      <c r="DM83" s="13">
        <v>0</v>
      </c>
      <c r="DN83" s="13">
        <v>0</v>
      </c>
      <c r="DO83" s="17" t="str">
        <f>IF(IF(DM83&lt;0,1-(DN83-DM83)/DM83,IF(DM83=0,"",DN83/DM83))&lt;0,0,IF(DM83&lt;0,1-(DN83-DM83)/DM83,IF(DM83=0,"",DN83/DM83)))</f>
        <v/>
      </c>
      <c r="DP83" s="18"/>
      <c r="DQ83" s="19" t="e">
        <f>IF(AND(BB83/BA83&gt;1.05, ((BB83-BA83)/VLOOKUP(E83,#REF!,2,0))&gt;10),"YES","")</f>
        <v>#DIV/0!</v>
      </c>
      <c r="DR83" s="18"/>
      <c r="DS83" s="19" t="str">
        <f>AX83</f>
        <v/>
      </c>
      <c r="DT83" s="64"/>
      <c r="DU83" s="64"/>
      <c r="DV83" s="64"/>
      <c r="DW83" s="64"/>
      <c r="DX83" s="64"/>
      <c r="DY83" s="65"/>
      <c r="DZ83" s="64"/>
      <c r="EA83" s="64"/>
    </row>
    <row r="84" spans="1:131" x14ac:dyDescent="0.35">
      <c r="A84" s="4">
        <v>2022</v>
      </c>
      <c r="B84" s="20" t="s">
        <v>131</v>
      </c>
      <c r="C84" s="20" t="s">
        <v>159</v>
      </c>
      <c r="D84" s="20"/>
      <c r="E84" s="20" t="s">
        <v>130</v>
      </c>
      <c r="F84" s="20" t="s">
        <v>126</v>
      </c>
      <c r="G84" s="20"/>
      <c r="H84" s="20">
        <v>10208882</v>
      </c>
      <c r="I84" s="64" t="s">
        <v>709</v>
      </c>
      <c r="J84" s="64"/>
      <c r="K84" s="64" t="s">
        <v>452</v>
      </c>
      <c r="L84" s="20" t="s">
        <v>430</v>
      </c>
      <c r="M84" s="20" t="s">
        <v>456</v>
      </c>
      <c r="N84" s="64" t="s">
        <v>455</v>
      </c>
      <c r="O84" s="20" t="s">
        <v>427</v>
      </c>
      <c r="P84" s="20" t="s">
        <v>454</v>
      </c>
      <c r="Q84" s="20"/>
      <c r="R84" s="20" t="s">
        <v>146</v>
      </c>
      <c r="S84" s="20" t="s">
        <v>452</v>
      </c>
      <c r="T84" s="20" t="s">
        <v>150</v>
      </c>
      <c r="U84" s="65">
        <v>43830</v>
      </c>
      <c r="V84" s="64"/>
      <c r="W84" s="72">
        <v>98997.450000000026</v>
      </c>
      <c r="X84" s="72">
        <v>0</v>
      </c>
      <c r="Y84" s="64" t="s">
        <v>443</v>
      </c>
      <c r="Z84" s="20" t="s">
        <v>146</v>
      </c>
      <c r="AA84" s="64" t="s">
        <v>146</v>
      </c>
      <c r="AB84" s="64"/>
      <c r="AC84" s="64"/>
      <c r="AD84" s="63"/>
      <c r="AE84" s="20">
        <v>2019</v>
      </c>
      <c r="AF84" s="20"/>
      <c r="AG84" s="64" t="s">
        <v>708</v>
      </c>
      <c r="AH84" s="71"/>
      <c r="AI84" s="20" t="s">
        <v>141</v>
      </c>
      <c r="AJ84" s="64" t="s">
        <v>450</v>
      </c>
      <c r="AK84" s="63"/>
      <c r="AL84" s="5">
        <v>0</v>
      </c>
      <c r="AM84" s="70" t="s">
        <v>144</v>
      </c>
      <c r="AN84" s="6">
        <f>IF(AM84="YES",0,AL84*BA84)</f>
        <v>0</v>
      </c>
      <c r="AO84" s="6">
        <f>IF(AM84="YES",0,BA84)</f>
        <v>0</v>
      </c>
      <c r="AP84" s="7">
        <v>0</v>
      </c>
      <c r="AQ84" s="69" t="s">
        <v>144</v>
      </c>
      <c r="AR84" s="8">
        <f>IF(AQ84="YES",0,AP84*BA84)</f>
        <v>0</v>
      </c>
      <c r="AS84" s="8">
        <f>IF(AQ84="YES",0,BA84)</f>
        <v>0</v>
      </c>
      <c r="AT84" s="9">
        <v>0</v>
      </c>
      <c r="AU84" s="9">
        <v>0</v>
      </c>
      <c r="AV84" s="9">
        <v>0</v>
      </c>
      <c r="AW84" s="10" t="str">
        <f>IF(IF(AU84&lt;0,1-(AV84-AU84)/AU84,IF(AU84=0,"",AV84/AU84))&lt;0,0,IF(AU84&lt;0,1-(AV84-AU84)/AU84,IF(AU84=0,"",AV84/AU84)))</f>
        <v/>
      </c>
      <c r="AX84" s="10" t="str">
        <f>IF(AW84&lt;90%,"YES","")</f>
        <v/>
      </c>
      <c r="AY84" s="68">
        <f>+AV84-AT84</f>
        <v>0</v>
      </c>
      <c r="AZ84" s="10">
        <v>0.82360083417247409</v>
      </c>
      <c r="BA84" s="11">
        <v>0</v>
      </c>
      <c r="BB84" s="11">
        <f>W84/1000</f>
        <v>98.997450000000029</v>
      </c>
      <c r="BC84" s="12" t="str">
        <f>IF(AND(BA84=0,BB84=0),"no capex",IF(AND(BA84=0,BB84&lt;&gt;0),"check!",IF(BB84/BA84&lt;0.8,BB84/BA84,IF(BB84/BA84&lt;=1.05,1,IF(BB84/BA84&gt;1.05,MAX(1-(BB84/BA84-1)*2,0),"check!")))))</f>
        <v>check!</v>
      </c>
      <c r="BD84" s="11">
        <v>0</v>
      </c>
      <c r="BE84" s="11">
        <v>0</v>
      </c>
      <c r="BF84" s="12" t="str">
        <f>IF(AND(BD84=0,BE84=0),"no capex",IF(AND(BD84=0,BE84&lt;&gt;0),"check!",IF(BE84/BD84&lt;0.8,BE84/BD84,IF(BE84/BD84&lt;=1.05,1,IF(BE84/BD84&gt;1.05,MAX(1-(BE84/BD84-1)*2,0),"check!")))))</f>
        <v>no capex</v>
      </c>
      <c r="BG84" s="67"/>
      <c r="BH84" s="13">
        <v>0</v>
      </c>
      <c r="BI84" s="13">
        <v>0</v>
      </c>
      <c r="BJ84" s="13">
        <v>0</v>
      </c>
      <c r="BK84" s="14" t="str">
        <f>IF(BI84=0,"",BJ84/BI84)</f>
        <v/>
      </c>
      <c r="BL84" s="15">
        <v>0</v>
      </c>
      <c r="BM84" s="15">
        <v>0</v>
      </c>
      <c r="BN84" s="15">
        <v>0</v>
      </c>
      <c r="BO84" s="16" t="str">
        <f>IF(BM84=0,"",BN84/BM84)</f>
        <v/>
      </c>
      <c r="BP84" s="13">
        <v>0</v>
      </c>
      <c r="BQ84" s="13">
        <v>0</v>
      </c>
      <c r="BR84" s="13">
        <v>0</v>
      </c>
      <c r="BS84" s="14" t="str">
        <f>IF(IF(BQ84&lt;0,1-(BR84-BQ84)/BQ84,IF(BQ84=0,"",BR84/BQ84))&lt;0,0,IF(BQ84&lt;0,1-(BR84-BQ84)/BQ84,IF(BQ84=0,"",BR84/BQ84)))</f>
        <v/>
      </c>
      <c r="BT84" s="15">
        <v>0</v>
      </c>
      <c r="BU84" s="15">
        <v>0</v>
      </c>
      <c r="BV84" s="15">
        <v>0</v>
      </c>
      <c r="BW84" s="16" t="str">
        <f>IF(IF(BU84&lt;0,1-(BV84-BU84)/BU84,IF(BU84=0,"",BV84/BU84))&lt;0,0,IF(BU84&lt;0,1-(BV84-BU84)/BU84,IF(BU84=0,"",BV84/BU84)))</f>
        <v/>
      </c>
      <c r="BX84" s="13">
        <v>0</v>
      </c>
      <c r="BY84" s="13">
        <v>0</v>
      </c>
      <c r="BZ84" s="13">
        <v>0</v>
      </c>
      <c r="CA84" s="14" t="str">
        <f>IF(IF(BY84&lt;0,1-(BZ84-BY84)/BY84,IF(BY84=0,"",BZ84/BY84))&lt;0,0,IF(BY84&lt;0,1-(BZ84-BY84)/BY84,IF(BY84=0,"",BZ84/BY84)))</f>
        <v/>
      </c>
      <c r="CB84" s="15">
        <v>0</v>
      </c>
      <c r="CC84" s="15">
        <v>0</v>
      </c>
      <c r="CD84" s="15">
        <v>0</v>
      </c>
      <c r="CE84" s="16" t="str">
        <f>IF(IF(CC84&lt;0,1-(CD84-CC84)/CC84,IF(CC84=0,"",CD84/CC84))&lt;0,0,IF(CC84&lt;0,1-(CD84-CC84)/CC84,IF(CC84=0,"",CD84/CC84)))</f>
        <v/>
      </c>
      <c r="CF84" s="13">
        <v>0</v>
      </c>
      <c r="CG84" s="13">
        <v>0</v>
      </c>
      <c r="CH84" s="13">
        <v>0</v>
      </c>
      <c r="CI84" s="14" t="str">
        <f>IF(IF(CG84&lt;0,1-(CH84-CG84)/CG84,IF(CG84=0,"",CH84/CG84))&lt;0,0,IF(CG84&lt;0,1-(CH84-CG84)/CG84,IF(CG84=0,"",CH84/CG84)))</f>
        <v/>
      </c>
      <c r="CJ84" s="15">
        <v>0</v>
      </c>
      <c r="CK84" s="15">
        <v>0</v>
      </c>
      <c r="CL84" s="15">
        <v>0</v>
      </c>
      <c r="CM84" s="17" t="str">
        <f>IF(IF(CK84&lt;0,1-(CL84-CK84)/CK84,IF(CK84=0,"",CL84/CK84))&lt;0,0,IF(CK84&lt;0,1-(CL84-CK84)/CK84,IF(CK84=0,"",CL84/CK84)))</f>
        <v/>
      </c>
      <c r="CN84" s="13">
        <v>0</v>
      </c>
      <c r="CO84" s="13">
        <v>0</v>
      </c>
      <c r="CP84" s="13">
        <v>0</v>
      </c>
      <c r="CQ84" s="17" t="str">
        <f>IF(IF(CO84&lt;0,1-(CP84-CO84)/CO84,IF(CO84=0,"",CP84/CO84))&lt;0,0,IF(CO84&lt;0,1-(CP84-CO84)/CO84,IF(CO84=0,"",CP84/CO84)))</f>
        <v/>
      </c>
      <c r="CR84" s="15">
        <v>0</v>
      </c>
      <c r="CS84" s="15">
        <v>0</v>
      </c>
      <c r="CT84" s="15">
        <v>0</v>
      </c>
      <c r="CU84" s="17" t="str">
        <f>IF(IF(CS84&lt;0,1-(CT84-CS84)/CS84,IF(CS84=0,"",CT84/CS84))&lt;0,0,IF(CS84&lt;0,1-(CT84-CS84)/CS84,IF(CS84=0,"",CT84/CS84)))</f>
        <v/>
      </c>
      <c r="CV84" s="13">
        <v>0</v>
      </c>
      <c r="CW84" s="13">
        <v>0</v>
      </c>
      <c r="CX84" s="13">
        <v>0</v>
      </c>
      <c r="CY84" s="14" t="str">
        <f>IF(IF(CW84&lt;0,1-(CX84-CW84)/CW84,IF(CW84=0,"",CX84/CW84))&lt;0,0,IF(CW84&lt;0,1-(CX84-CW84)/CW84,IF(CW84=0,"",CX84/CW84)))</f>
        <v/>
      </c>
      <c r="CZ84" s="15">
        <v>0</v>
      </c>
      <c r="DA84" s="15">
        <v>0</v>
      </c>
      <c r="DB84" s="15">
        <v>0</v>
      </c>
      <c r="DC84" s="17" t="str">
        <f>IF(IF(DA84&lt;0,1-(DB84-DA84)/DA84,IF(DA84=0,"",DB84/DA84))&lt;0,0,IF(DA84&lt;0,1-(DB84-DA84)/DA84,IF(DA84=0,"",DB84/DA84)))</f>
        <v/>
      </c>
      <c r="DD84" s="13">
        <v>0</v>
      </c>
      <c r="DE84" s="13">
        <v>0</v>
      </c>
      <c r="DF84" s="13">
        <v>0</v>
      </c>
      <c r="DG84" s="14" t="str">
        <f>IF(IF(DE84&lt;0,1-(DF84-DE84)/DE84,IF(DE84=0,"",DF84/DE84))&lt;0,0,IF(DE84&lt;0,1-(DF84-DE84)/DE84,IF(DE84=0,"",DF84/DE84)))</f>
        <v/>
      </c>
      <c r="DH84" s="15">
        <v>0</v>
      </c>
      <c r="DI84" s="15">
        <v>0</v>
      </c>
      <c r="DJ84" s="15">
        <v>0</v>
      </c>
      <c r="DK84" s="17" t="str">
        <f>IF(IF(DI84&lt;0,1-(DJ84-DI84)/DI84,IF(DI84=0,"",DJ84/DI84))&lt;0,0,IF(DI84&lt;0,1-(DJ84-DI84)/DI84,IF(DI84=0,"",DJ84/DI84)))</f>
        <v/>
      </c>
      <c r="DL84" s="13">
        <v>0</v>
      </c>
      <c r="DM84" s="13">
        <v>0</v>
      </c>
      <c r="DN84" s="13">
        <v>0</v>
      </c>
      <c r="DO84" s="17" t="str">
        <f>IF(IF(DM84&lt;0,1-(DN84-DM84)/DM84,IF(DM84=0,"",DN84/DM84))&lt;0,0,IF(DM84&lt;0,1-(DN84-DM84)/DM84,IF(DM84=0,"",DN84/DM84)))</f>
        <v/>
      </c>
      <c r="DP84" s="18"/>
      <c r="DQ84" s="19"/>
      <c r="DR84" s="18"/>
      <c r="DS84" s="19" t="str">
        <f>AX84</f>
        <v/>
      </c>
      <c r="DT84" s="64"/>
      <c r="DU84" s="64"/>
      <c r="DV84" s="64"/>
      <c r="DW84" s="64"/>
      <c r="DX84" s="64"/>
      <c r="DY84" s="65"/>
      <c r="DZ84" s="64"/>
      <c r="EA84" s="64"/>
    </row>
    <row r="85" spans="1:131" x14ac:dyDescent="0.35">
      <c r="A85" s="4">
        <v>2022</v>
      </c>
      <c r="B85" s="20" t="s">
        <v>132</v>
      </c>
      <c r="C85" s="20" t="s">
        <v>159</v>
      </c>
      <c r="D85" s="20"/>
      <c r="E85" s="20" t="s">
        <v>130</v>
      </c>
      <c r="F85" s="20" t="s">
        <v>126</v>
      </c>
      <c r="G85" s="20"/>
      <c r="H85" s="20">
        <v>10208888</v>
      </c>
      <c r="I85" s="64" t="s">
        <v>707</v>
      </c>
      <c r="J85" s="64"/>
      <c r="K85" s="64" t="s">
        <v>547</v>
      </c>
      <c r="L85" s="20" t="s">
        <v>430</v>
      </c>
      <c r="M85" s="20" t="s">
        <v>429</v>
      </c>
      <c r="N85" s="64" t="s">
        <v>548</v>
      </c>
      <c r="O85" s="20" t="s">
        <v>427</v>
      </c>
      <c r="P85" s="20" t="s">
        <v>426</v>
      </c>
      <c r="Q85" s="20" t="s">
        <v>491</v>
      </c>
      <c r="R85" s="20" t="s">
        <v>146</v>
      </c>
      <c r="S85" s="20" t="s">
        <v>547</v>
      </c>
      <c r="T85" s="20" t="s">
        <v>150</v>
      </c>
      <c r="U85" s="65">
        <v>44111</v>
      </c>
      <c r="V85" s="64"/>
      <c r="W85" s="72">
        <v>64034.15</v>
      </c>
      <c r="X85" s="72">
        <v>0</v>
      </c>
      <c r="Y85" s="64" t="s">
        <v>443</v>
      </c>
      <c r="Z85" s="20" t="s">
        <v>141</v>
      </c>
      <c r="AA85" s="64"/>
      <c r="AB85" s="64"/>
      <c r="AC85" s="64"/>
      <c r="AD85" s="63"/>
      <c r="AE85" s="20">
        <v>2020</v>
      </c>
      <c r="AF85" s="20"/>
      <c r="AG85" s="64" t="s">
        <v>706</v>
      </c>
      <c r="AH85" s="71"/>
      <c r="AI85" s="20" t="s">
        <v>141</v>
      </c>
      <c r="AJ85" s="64" t="s">
        <v>545</v>
      </c>
      <c r="AK85" s="63"/>
      <c r="AL85" s="5">
        <v>0</v>
      </c>
      <c r="AM85" s="70" t="s">
        <v>144</v>
      </c>
      <c r="AN85" s="6">
        <f>IF(AM85="YES",0,AL85*BA85)</f>
        <v>0</v>
      </c>
      <c r="AO85" s="6">
        <f>IF(AM85="YES",0,BA85)</f>
        <v>0</v>
      </c>
      <c r="AP85" s="7">
        <v>0</v>
      </c>
      <c r="AQ85" s="69" t="s">
        <v>144</v>
      </c>
      <c r="AR85" s="8">
        <f>IF(AQ85="YES",0,AP85*BA85)</f>
        <v>0</v>
      </c>
      <c r="AS85" s="8">
        <f>IF(AQ85="YES",0,BA85)</f>
        <v>0</v>
      </c>
      <c r="AT85" s="9">
        <v>0</v>
      </c>
      <c r="AU85" s="9">
        <v>0</v>
      </c>
      <c r="AV85" s="9">
        <v>0</v>
      </c>
      <c r="AW85" s="10" t="str">
        <f>IF(IF(AU85&lt;0,1-(AV85-AU85)/AU85,IF(AU85=0,"",AV85/AU85))&lt;0,0,IF(AU85&lt;0,1-(AV85-AU85)/AU85,IF(AU85=0,"",AV85/AU85)))</f>
        <v/>
      </c>
      <c r="AX85" s="10" t="str">
        <f>IF(AW85&lt;90%,"YES","")</f>
        <v/>
      </c>
      <c r="AY85" s="68">
        <f>+AV85-AT85</f>
        <v>0</v>
      </c>
      <c r="AZ85" s="10"/>
      <c r="BA85" s="11">
        <v>0</v>
      </c>
      <c r="BB85" s="11">
        <f>W85/1000</f>
        <v>64.034149999999997</v>
      </c>
      <c r="BC85" s="12" t="str">
        <f>IF(AND(BA85=0,BB85=0),"no capex",IF(AND(BA85=0,BB85&lt;&gt;0),"check!",IF(BB85/BA85&lt;0.8,BB85/BA85,IF(BB85/BA85&lt;=1.05,1,IF(BB85/BA85&gt;1.05,MAX(1-(BB85/BA85-1)*2,0),"check!")))))</f>
        <v>check!</v>
      </c>
      <c r="BD85" s="11">
        <v>0</v>
      </c>
      <c r="BE85" s="11">
        <v>0</v>
      </c>
      <c r="BF85" s="12" t="str">
        <f>IF(AND(BD85=0,BE85=0),"no capex",IF(AND(BD85=0,BE85&lt;&gt;0),"check!",IF(BE85/BD85&lt;0.8,BE85/BD85,IF(BE85/BD85&lt;=1.05,1,IF(BE85/BD85&gt;1.05,MAX(1-(BE85/BD85-1)*2,0),"check!")))))</f>
        <v>no capex</v>
      </c>
      <c r="BG85" s="67"/>
      <c r="BH85" s="73">
        <v>0</v>
      </c>
      <c r="BI85" s="73">
        <v>0</v>
      </c>
      <c r="BJ85" s="13">
        <v>0</v>
      </c>
      <c r="BK85" s="14" t="str">
        <f>IF(BI85=0,"",BJ85/BI85)</f>
        <v/>
      </c>
      <c r="BL85" s="15">
        <v>0</v>
      </c>
      <c r="BM85" s="15">
        <v>0</v>
      </c>
      <c r="BN85" s="15">
        <v>0</v>
      </c>
      <c r="BO85" s="16" t="str">
        <f>IF(BM85=0,"",BN85/BM85)</f>
        <v/>
      </c>
      <c r="BP85" s="13">
        <v>0</v>
      </c>
      <c r="BQ85" s="13">
        <v>0</v>
      </c>
      <c r="BR85" s="13">
        <v>0</v>
      </c>
      <c r="BS85" s="14" t="str">
        <f>IF(IF(BQ85&lt;0,1-(BR85-BQ85)/BQ85,IF(BQ85=0,"",BR85/BQ85))&lt;0,0,IF(BQ85&lt;0,1-(BR85-BQ85)/BQ85,IF(BQ85=0,"",BR85/BQ85)))</f>
        <v/>
      </c>
      <c r="BT85" s="15">
        <v>0</v>
      </c>
      <c r="BU85" s="15">
        <v>0</v>
      </c>
      <c r="BV85" s="15">
        <v>0</v>
      </c>
      <c r="BW85" s="16" t="str">
        <f>IF(IF(BU85&lt;0,1-(BV85-BU85)/BU85,IF(BU85=0,"",BV85/BU85))&lt;0,0,IF(BU85&lt;0,1-(BV85-BU85)/BU85,IF(BU85=0,"",BV85/BU85)))</f>
        <v/>
      </c>
      <c r="BX85" s="13">
        <v>0</v>
      </c>
      <c r="BY85" s="13">
        <v>0</v>
      </c>
      <c r="BZ85" s="13">
        <v>0</v>
      </c>
      <c r="CA85" s="14" t="str">
        <f>IF(IF(BY85&lt;0,1-(BZ85-BY85)/BY85,IF(BY85=0,"",BZ85/BY85))&lt;0,0,IF(BY85&lt;0,1-(BZ85-BY85)/BY85,IF(BY85=0,"",BZ85/BY85)))</f>
        <v/>
      </c>
      <c r="CB85" s="15">
        <v>0</v>
      </c>
      <c r="CC85" s="15">
        <v>0</v>
      </c>
      <c r="CD85" s="15">
        <v>0</v>
      </c>
      <c r="CE85" s="16" t="str">
        <f>IF(IF(CC85&lt;0,1-(CD85-CC85)/CC85,IF(CC85=0,"",CD85/CC85))&lt;0,0,IF(CC85&lt;0,1-(CD85-CC85)/CC85,IF(CC85=0,"",CD85/CC85)))</f>
        <v/>
      </c>
      <c r="CF85" s="13">
        <v>0</v>
      </c>
      <c r="CG85" s="13">
        <v>0</v>
      </c>
      <c r="CH85" s="13">
        <v>0</v>
      </c>
      <c r="CI85" s="14" t="str">
        <f>IF(IF(CG85&lt;0,1-(CH85-CG85)/CG85,IF(CG85=0,"",CH85/CG85))&lt;0,0,IF(CG85&lt;0,1-(CH85-CG85)/CG85,IF(CG85=0,"",CH85/CG85)))</f>
        <v/>
      </c>
      <c r="CJ85" s="15">
        <v>0</v>
      </c>
      <c r="CK85" s="15">
        <v>0</v>
      </c>
      <c r="CL85" s="15">
        <v>0</v>
      </c>
      <c r="CM85" s="17" t="str">
        <f>IF(IF(CK85&lt;0,1-(CL85-CK85)/CK85,IF(CK85=0,"",CL85/CK85))&lt;0,0,IF(CK85&lt;0,1-(CL85-CK85)/CK85,IF(CK85=0,"",CL85/CK85)))</f>
        <v/>
      </c>
      <c r="CN85" s="13">
        <v>0</v>
      </c>
      <c r="CO85" s="13">
        <v>0</v>
      </c>
      <c r="CP85" s="13">
        <v>0</v>
      </c>
      <c r="CQ85" s="17" t="str">
        <f>IF(IF(CO85&lt;0,1-(CP85-CO85)/CO85,IF(CO85=0,"",CP85/CO85))&lt;0,0,IF(CO85&lt;0,1-(CP85-CO85)/CO85,IF(CO85=0,"",CP85/CO85)))</f>
        <v/>
      </c>
      <c r="CR85" s="15">
        <v>0</v>
      </c>
      <c r="CS85" s="15">
        <v>0</v>
      </c>
      <c r="CT85" s="15">
        <v>0</v>
      </c>
      <c r="CU85" s="17" t="str">
        <f>IF(IF(CS85&lt;0,1-(CT85-CS85)/CS85,IF(CS85=0,"",CT85/CS85))&lt;0,0,IF(CS85&lt;0,1-(CT85-CS85)/CS85,IF(CS85=0,"",CT85/CS85)))</f>
        <v/>
      </c>
      <c r="CV85" s="13">
        <v>0</v>
      </c>
      <c r="CW85" s="13">
        <v>0</v>
      </c>
      <c r="CX85" s="13">
        <v>0</v>
      </c>
      <c r="CY85" s="14" t="str">
        <f>IF(IF(CW85&lt;0,1-(CX85-CW85)/CW85,IF(CW85=0,"",CX85/CW85))&lt;0,0,IF(CW85&lt;0,1-(CX85-CW85)/CW85,IF(CW85=0,"",CX85/CW85)))</f>
        <v/>
      </c>
      <c r="CZ85" s="15">
        <v>0</v>
      </c>
      <c r="DA85" s="15">
        <v>0</v>
      </c>
      <c r="DB85" s="15">
        <v>0</v>
      </c>
      <c r="DC85" s="17" t="str">
        <f>IF(IF(DA85&lt;0,1-(DB85-DA85)/DA85,IF(DA85=0,"",DB85/DA85))&lt;0,0,IF(DA85&lt;0,1-(DB85-DA85)/DA85,IF(DA85=0,"",DB85/DA85)))</f>
        <v/>
      </c>
      <c r="DD85" s="13">
        <v>0</v>
      </c>
      <c r="DE85" s="13">
        <v>0</v>
      </c>
      <c r="DF85" s="13">
        <v>0</v>
      </c>
      <c r="DG85" s="14" t="str">
        <f>IF(IF(DE85&lt;0,1-(DF85-DE85)/DE85,IF(DE85=0,"",DF85/DE85))&lt;0,0,IF(DE85&lt;0,1-(DF85-DE85)/DE85,IF(DE85=0,"",DF85/DE85)))</f>
        <v/>
      </c>
      <c r="DH85" s="15">
        <v>0</v>
      </c>
      <c r="DI85" s="15">
        <v>0</v>
      </c>
      <c r="DJ85" s="15">
        <v>0</v>
      </c>
      <c r="DK85" s="17" t="str">
        <f>IF(IF(DI85&lt;0,1-(DJ85-DI85)/DI85,IF(DI85=0,"",DJ85/DI85))&lt;0,0,IF(DI85&lt;0,1-(DJ85-DI85)/DI85,IF(DI85=0,"",DJ85/DI85)))</f>
        <v/>
      </c>
      <c r="DL85" s="13">
        <v>0</v>
      </c>
      <c r="DM85" s="13">
        <v>0</v>
      </c>
      <c r="DN85" s="13">
        <v>0</v>
      </c>
      <c r="DO85" s="17" t="str">
        <f>IF(IF(DM85&lt;0,1-(DN85-DM85)/DM85,IF(DM85=0,"",DN85/DM85))&lt;0,0,IF(DM85&lt;0,1-(DN85-DM85)/DM85,IF(DM85=0,"",DN85/DM85)))</f>
        <v/>
      </c>
      <c r="DP85" s="18"/>
      <c r="DQ85" s="19" t="e">
        <f>IF(AND(BB85/BA85&gt;1.05, ((BB85-BA85)/VLOOKUP(E85,#REF!,2,0))&gt;10),"YES","")</f>
        <v>#DIV/0!</v>
      </c>
      <c r="DR85" s="18"/>
      <c r="DS85" s="19" t="str">
        <f>AX85</f>
        <v/>
      </c>
      <c r="DT85" s="64"/>
      <c r="DU85" s="64"/>
      <c r="DV85" s="64"/>
      <c r="DW85" s="64"/>
      <c r="DX85" s="64"/>
      <c r="DY85" s="65"/>
      <c r="DZ85" s="64"/>
      <c r="EA85" s="64"/>
    </row>
    <row r="86" spans="1:131" x14ac:dyDescent="0.35">
      <c r="A86" s="4">
        <v>2022</v>
      </c>
      <c r="B86" s="20" t="s">
        <v>132</v>
      </c>
      <c r="C86" s="20" t="s">
        <v>159</v>
      </c>
      <c r="D86" s="20"/>
      <c r="E86" s="20" t="s">
        <v>130</v>
      </c>
      <c r="F86" s="20" t="s">
        <v>126</v>
      </c>
      <c r="G86" s="20"/>
      <c r="H86" s="20">
        <v>10208889</v>
      </c>
      <c r="I86" s="64" t="s">
        <v>705</v>
      </c>
      <c r="J86" s="64"/>
      <c r="K86" s="64" t="s">
        <v>498</v>
      </c>
      <c r="L86" s="20" t="s">
        <v>430</v>
      </c>
      <c r="M86" s="20" t="s">
        <v>456</v>
      </c>
      <c r="N86" s="64" t="s">
        <v>499</v>
      </c>
      <c r="O86" s="20" t="s">
        <v>427</v>
      </c>
      <c r="P86" s="20" t="s">
        <v>454</v>
      </c>
      <c r="Q86" s="20" t="s">
        <v>453</v>
      </c>
      <c r="R86" s="20" t="s">
        <v>146</v>
      </c>
      <c r="S86" s="20" t="s">
        <v>498</v>
      </c>
      <c r="T86" s="20" t="s">
        <v>150</v>
      </c>
      <c r="U86" s="65">
        <v>44307</v>
      </c>
      <c r="V86" s="64"/>
      <c r="W86" s="72">
        <v>128978.98770000001</v>
      </c>
      <c r="X86" s="72">
        <v>0</v>
      </c>
      <c r="Y86" s="64" t="s">
        <v>443</v>
      </c>
      <c r="Z86" s="20" t="s">
        <v>141</v>
      </c>
      <c r="AA86" s="64"/>
      <c r="AB86" s="64"/>
      <c r="AC86" s="64"/>
      <c r="AD86" s="63"/>
      <c r="AE86" s="20">
        <v>2021</v>
      </c>
      <c r="AF86" s="20"/>
      <c r="AG86" s="64" t="s">
        <v>704</v>
      </c>
      <c r="AH86" s="71"/>
      <c r="AI86" s="20" t="s">
        <v>141</v>
      </c>
      <c r="AJ86" s="64" t="s">
        <v>450</v>
      </c>
      <c r="AK86" s="63"/>
      <c r="AL86" s="5">
        <v>0</v>
      </c>
      <c r="AM86" s="70" t="s">
        <v>144</v>
      </c>
      <c r="AN86" s="6">
        <f>IF(AM86="YES",0,AL86*BA86)</f>
        <v>0</v>
      </c>
      <c r="AO86" s="6">
        <f>IF(AM86="YES",0,BA86)</f>
        <v>0</v>
      </c>
      <c r="AP86" s="7">
        <v>0</v>
      </c>
      <c r="AQ86" s="69" t="s">
        <v>144</v>
      </c>
      <c r="AR86" s="8">
        <f>IF(AQ86="YES",0,AP86*BA86)</f>
        <v>0</v>
      </c>
      <c r="AS86" s="8">
        <f>IF(AQ86="YES",0,BA86)</f>
        <v>0</v>
      </c>
      <c r="AT86" s="9">
        <v>0</v>
      </c>
      <c r="AU86" s="9">
        <v>0</v>
      </c>
      <c r="AV86" s="9">
        <v>0</v>
      </c>
      <c r="AW86" s="10" t="str">
        <f>IF(IF(AU86&lt;0,1-(AV86-AU86)/AU86,IF(AU86=0,"",AV86/AU86))&lt;0,0,IF(AU86&lt;0,1-(AV86-AU86)/AU86,IF(AU86=0,"",AV86/AU86)))</f>
        <v/>
      </c>
      <c r="AX86" s="10" t="str">
        <f>IF(AW86&lt;90%,"YES","")</f>
        <v/>
      </c>
      <c r="AY86" s="68">
        <f>+AV86-AT86</f>
        <v>0</v>
      </c>
      <c r="AZ86" s="10"/>
      <c r="BA86" s="11">
        <v>0</v>
      </c>
      <c r="BB86" s="11">
        <f>W86/1000</f>
        <v>128.9789877</v>
      </c>
      <c r="BC86" s="12" t="str">
        <f>IF(AND(BA86=0,BB86=0),"no capex",IF(AND(BA86=0,BB86&lt;&gt;0),"check!",IF(BB86/BA86&lt;0.8,BB86/BA86,IF(BB86/BA86&lt;=1.05,1,IF(BB86/BA86&gt;1.05,MAX(1-(BB86/BA86-1)*2,0),"check!")))))</f>
        <v>check!</v>
      </c>
      <c r="BD86" s="11">
        <v>0</v>
      </c>
      <c r="BE86" s="11">
        <v>0</v>
      </c>
      <c r="BF86" s="12" t="str">
        <f>IF(AND(BD86=0,BE86=0),"no capex",IF(AND(BD86=0,BE86&lt;&gt;0),"check!",IF(BE86/BD86&lt;0.8,BE86/BD86,IF(BE86/BD86&lt;=1.05,1,IF(BE86/BD86&gt;1.05,MAX(1-(BE86/BD86-1)*2,0),"check!")))))</f>
        <v>no capex</v>
      </c>
      <c r="BG86" s="67"/>
      <c r="BH86" s="13">
        <v>0</v>
      </c>
      <c r="BI86" s="13">
        <v>0</v>
      </c>
      <c r="BJ86" s="13">
        <v>0</v>
      </c>
      <c r="BK86" s="14" t="str">
        <f>IF(BI86=0,"",BJ86/BI86)</f>
        <v/>
      </c>
      <c r="BL86" s="15">
        <v>0</v>
      </c>
      <c r="BM86" s="15">
        <v>0</v>
      </c>
      <c r="BN86" s="15">
        <v>0</v>
      </c>
      <c r="BO86" s="16" t="str">
        <f>IF(BM86=0,"",BN86/BM86)</f>
        <v/>
      </c>
      <c r="BP86" s="13">
        <v>0</v>
      </c>
      <c r="BQ86" s="13">
        <v>0</v>
      </c>
      <c r="BR86" s="13">
        <v>0</v>
      </c>
      <c r="BS86" s="14" t="str">
        <f>IF(IF(BQ86&lt;0,1-(BR86-BQ86)/BQ86,IF(BQ86=0,"",BR86/BQ86))&lt;0,0,IF(BQ86&lt;0,1-(BR86-BQ86)/BQ86,IF(BQ86=0,"",BR86/BQ86)))</f>
        <v/>
      </c>
      <c r="BT86" s="15">
        <v>0</v>
      </c>
      <c r="BU86" s="15">
        <v>0</v>
      </c>
      <c r="BV86" s="15">
        <v>0</v>
      </c>
      <c r="BW86" s="16" t="str">
        <f>IF(IF(BU86&lt;0,1-(BV86-BU86)/BU86,IF(BU86=0,"",BV86/BU86))&lt;0,0,IF(BU86&lt;0,1-(BV86-BU86)/BU86,IF(BU86=0,"",BV86/BU86)))</f>
        <v/>
      </c>
      <c r="BX86" s="13">
        <v>0</v>
      </c>
      <c r="BY86" s="13">
        <v>0</v>
      </c>
      <c r="BZ86" s="13">
        <v>0</v>
      </c>
      <c r="CA86" s="14" t="str">
        <f>IF(IF(BY86&lt;0,1-(BZ86-BY86)/BY86,IF(BY86=0,"",BZ86/BY86))&lt;0,0,IF(BY86&lt;0,1-(BZ86-BY86)/BY86,IF(BY86=0,"",BZ86/BY86)))</f>
        <v/>
      </c>
      <c r="CB86" s="15">
        <v>0</v>
      </c>
      <c r="CC86" s="15">
        <v>0</v>
      </c>
      <c r="CD86" s="15">
        <v>0</v>
      </c>
      <c r="CE86" s="16" t="str">
        <f>IF(IF(CC86&lt;0,1-(CD86-CC86)/CC86,IF(CC86=0,"",CD86/CC86))&lt;0,0,IF(CC86&lt;0,1-(CD86-CC86)/CC86,IF(CC86=0,"",CD86/CC86)))</f>
        <v/>
      </c>
      <c r="CF86" s="13">
        <v>0</v>
      </c>
      <c r="CG86" s="13">
        <v>0</v>
      </c>
      <c r="CH86" s="13">
        <v>0</v>
      </c>
      <c r="CI86" s="14" t="str">
        <f>IF(IF(CG86&lt;0,1-(CH86-CG86)/CG86,IF(CG86=0,"",CH86/CG86))&lt;0,0,IF(CG86&lt;0,1-(CH86-CG86)/CG86,IF(CG86=0,"",CH86/CG86)))</f>
        <v/>
      </c>
      <c r="CJ86" s="15">
        <v>0</v>
      </c>
      <c r="CK86" s="15">
        <v>0</v>
      </c>
      <c r="CL86" s="15">
        <v>0</v>
      </c>
      <c r="CM86" s="17" t="str">
        <f>IF(IF(CK86&lt;0,1-(CL86-CK86)/CK86,IF(CK86=0,"",CL86/CK86))&lt;0,0,IF(CK86&lt;0,1-(CL86-CK86)/CK86,IF(CK86=0,"",CL86/CK86)))</f>
        <v/>
      </c>
      <c r="CN86" s="13">
        <v>0</v>
      </c>
      <c r="CO86" s="13">
        <v>0</v>
      </c>
      <c r="CP86" s="13">
        <v>0</v>
      </c>
      <c r="CQ86" s="17" t="str">
        <f>IF(IF(CO86&lt;0,1-(CP86-CO86)/CO86,IF(CO86=0,"",CP86/CO86))&lt;0,0,IF(CO86&lt;0,1-(CP86-CO86)/CO86,IF(CO86=0,"",CP86/CO86)))</f>
        <v/>
      </c>
      <c r="CR86" s="15">
        <v>0</v>
      </c>
      <c r="CS86" s="15">
        <v>0</v>
      </c>
      <c r="CT86" s="15">
        <v>0</v>
      </c>
      <c r="CU86" s="17" t="str">
        <f>IF(IF(CS86&lt;0,1-(CT86-CS86)/CS86,IF(CS86=0,"",CT86/CS86))&lt;0,0,IF(CS86&lt;0,1-(CT86-CS86)/CS86,IF(CS86=0,"",CT86/CS86)))</f>
        <v/>
      </c>
      <c r="CV86" s="13">
        <v>0</v>
      </c>
      <c r="CW86" s="13">
        <v>0</v>
      </c>
      <c r="CX86" s="13">
        <v>0</v>
      </c>
      <c r="CY86" s="14" t="str">
        <f>IF(IF(CW86&lt;0,1-(CX86-CW86)/CW86,IF(CW86=0,"",CX86/CW86))&lt;0,0,IF(CW86&lt;0,1-(CX86-CW86)/CW86,IF(CW86=0,"",CX86/CW86)))</f>
        <v/>
      </c>
      <c r="CZ86" s="15">
        <v>0</v>
      </c>
      <c r="DA86" s="15">
        <v>0</v>
      </c>
      <c r="DB86" s="15">
        <v>0</v>
      </c>
      <c r="DC86" s="17" t="str">
        <f>IF(IF(DA86&lt;0,1-(DB86-DA86)/DA86,IF(DA86=0,"",DB86/DA86))&lt;0,0,IF(DA86&lt;0,1-(DB86-DA86)/DA86,IF(DA86=0,"",DB86/DA86)))</f>
        <v/>
      </c>
      <c r="DD86" s="13">
        <v>0</v>
      </c>
      <c r="DE86" s="13">
        <v>0</v>
      </c>
      <c r="DF86" s="13">
        <v>0</v>
      </c>
      <c r="DG86" s="14" t="str">
        <f>IF(IF(DE86&lt;0,1-(DF86-DE86)/DE86,IF(DE86=0,"",DF86/DE86))&lt;0,0,IF(DE86&lt;0,1-(DF86-DE86)/DE86,IF(DE86=0,"",DF86/DE86)))</f>
        <v/>
      </c>
      <c r="DH86" s="15">
        <v>0</v>
      </c>
      <c r="DI86" s="15">
        <v>0</v>
      </c>
      <c r="DJ86" s="15">
        <v>0</v>
      </c>
      <c r="DK86" s="17" t="str">
        <f>IF(IF(DI86&lt;0,1-(DJ86-DI86)/DI86,IF(DI86=0,"",DJ86/DI86))&lt;0,0,IF(DI86&lt;0,1-(DJ86-DI86)/DI86,IF(DI86=0,"",DJ86/DI86)))</f>
        <v/>
      </c>
      <c r="DL86" s="13">
        <v>0</v>
      </c>
      <c r="DM86" s="13">
        <v>0</v>
      </c>
      <c r="DN86" s="13">
        <v>0</v>
      </c>
      <c r="DO86" s="17" t="str">
        <f>IF(IF(DM86&lt;0,1-(DN86-DM86)/DM86,IF(DM86=0,"",DN86/DM86))&lt;0,0,IF(DM86&lt;0,1-(DN86-DM86)/DM86,IF(DM86=0,"",DN86/DM86)))</f>
        <v/>
      </c>
      <c r="DP86" s="18"/>
      <c r="DQ86" s="19" t="e">
        <f>IF(AND(BB86/BA86&gt;1.05, ((BB86-BA86)/VLOOKUP(E86,#REF!,2,0))&gt;10),"YES","")</f>
        <v>#DIV/0!</v>
      </c>
      <c r="DR86" s="18"/>
      <c r="DS86" s="19" t="str">
        <f>AX86</f>
        <v/>
      </c>
      <c r="DT86" s="64"/>
      <c r="DU86" s="64"/>
      <c r="DV86" s="64"/>
      <c r="DW86" s="64"/>
      <c r="DX86" s="64"/>
      <c r="DY86" s="65"/>
      <c r="DZ86" s="64"/>
      <c r="EA86" s="64"/>
    </row>
    <row r="87" spans="1:131" x14ac:dyDescent="0.35">
      <c r="A87" s="4">
        <v>2022</v>
      </c>
      <c r="B87" s="20" t="s">
        <v>131</v>
      </c>
      <c r="C87" s="20" t="s">
        <v>159</v>
      </c>
      <c r="D87" s="20"/>
      <c r="E87" s="20" t="s">
        <v>130</v>
      </c>
      <c r="F87" s="20" t="s">
        <v>126</v>
      </c>
      <c r="G87" s="20"/>
      <c r="H87" s="20">
        <v>10208890</v>
      </c>
      <c r="I87" s="64" t="s">
        <v>703</v>
      </c>
      <c r="J87" s="64"/>
      <c r="K87" s="64" t="s">
        <v>452</v>
      </c>
      <c r="L87" s="20" t="s">
        <v>430</v>
      </c>
      <c r="M87" s="20" t="s">
        <v>456</v>
      </c>
      <c r="N87" s="64" t="s">
        <v>455</v>
      </c>
      <c r="O87" s="20" t="s">
        <v>427</v>
      </c>
      <c r="P87" s="20" t="s">
        <v>454</v>
      </c>
      <c r="Q87" s="20"/>
      <c r="R87" s="20" t="s">
        <v>146</v>
      </c>
      <c r="S87" s="20" t="s">
        <v>452</v>
      </c>
      <c r="T87" s="20" t="s">
        <v>150</v>
      </c>
      <c r="U87" s="65">
        <v>43830</v>
      </c>
      <c r="V87" s="64"/>
      <c r="W87" s="72">
        <v>193278.62999999998</v>
      </c>
      <c r="X87" s="72">
        <v>0</v>
      </c>
      <c r="Y87" s="64" t="s">
        <v>443</v>
      </c>
      <c r="Z87" s="20" t="s">
        <v>146</v>
      </c>
      <c r="AA87" s="64" t="s">
        <v>146</v>
      </c>
      <c r="AB87" s="64"/>
      <c r="AC87" s="64"/>
      <c r="AD87" s="63"/>
      <c r="AE87" s="20">
        <v>2019</v>
      </c>
      <c r="AF87" s="20"/>
      <c r="AG87" s="64" t="s">
        <v>702</v>
      </c>
      <c r="AH87" s="71"/>
      <c r="AI87" s="20" t="s">
        <v>141</v>
      </c>
      <c r="AJ87" s="64" t="s">
        <v>450</v>
      </c>
      <c r="AK87" s="63"/>
      <c r="AL87" s="5">
        <v>0</v>
      </c>
      <c r="AM87" s="70" t="s">
        <v>144</v>
      </c>
      <c r="AN87" s="6">
        <f>IF(AM87="YES",0,AL87*BA87)</f>
        <v>0</v>
      </c>
      <c r="AO87" s="6">
        <f>IF(AM87="YES",0,BA87)</f>
        <v>0</v>
      </c>
      <c r="AP87" s="7">
        <v>0</v>
      </c>
      <c r="AQ87" s="69" t="s">
        <v>144</v>
      </c>
      <c r="AR87" s="8">
        <f>IF(AQ87="YES",0,AP87*BA87)</f>
        <v>0</v>
      </c>
      <c r="AS87" s="8">
        <f>IF(AQ87="YES",0,BA87)</f>
        <v>0</v>
      </c>
      <c r="AT87" s="9">
        <v>0</v>
      </c>
      <c r="AU87" s="9">
        <v>0</v>
      </c>
      <c r="AV87" s="9">
        <v>0</v>
      </c>
      <c r="AW87" s="10" t="str">
        <f>IF(IF(AU87&lt;0,1-(AV87-AU87)/AU87,IF(AU87=0,"",AV87/AU87))&lt;0,0,IF(AU87&lt;0,1-(AV87-AU87)/AU87,IF(AU87=0,"",AV87/AU87)))</f>
        <v/>
      </c>
      <c r="AX87" s="10" t="str">
        <f>IF(AW87&lt;90%,"YES","")</f>
        <v/>
      </c>
      <c r="AY87" s="68">
        <f>+AV87-AT87</f>
        <v>0</v>
      </c>
      <c r="AZ87" s="10">
        <v>0.64900915029134143</v>
      </c>
      <c r="BA87" s="11">
        <v>0</v>
      </c>
      <c r="BB87" s="11">
        <f>W87/1000</f>
        <v>193.27862999999996</v>
      </c>
      <c r="BC87" s="12" t="str">
        <f>IF(AND(BA87=0,BB87=0),"no capex",IF(AND(BA87=0,BB87&lt;&gt;0),"check!",IF(BB87/BA87&lt;0.8,BB87/BA87,IF(BB87/BA87&lt;=1.05,1,IF(BB87/BA87&gt;1.05,MAX(1-(BB87/BA87-1)*2,0),"check!")))))</f>
        <v>check!</v>
      </c>
      <c r="BD87" s="11">
        <v>0</v>
      </c>
      <c r="BE87" s="11">
        <v>0</v>
      </c>
      <c r="BF87" s="12" t="str">
        <f>IF(AND(BD87=0,BE87=0),"no capex",IF(AND(BD87=0,BE87&lt;&gt;0),"check!",IF(BE87/BD87&lt;0.8,BE87/BD87,IF(BE87/BD87&lt;=1.05,1,IF(BE87/BD87&gt;1.05,MAX(1-(BE87/BD87-1)*2,0),"check!")))))</f>
        <v>no capex</v>
      </c>
      <c r="BG87" s="67"/>
      <c r="BH87" s="13">
        <v>0</v>
      </c>
      <c r="BI87" s="13">
        <v>0</v>
      </c>
      <c r="BJ87" s="13">
        <v>0</v>
      </c>
      <c r="BK87" s="14" t="str">
        <f>IF(BI87=0,"",BJ87/BI87)</f>
        <v/>
      </c>
      <c r="BL87" s="15">
        <v>0</v>
      </c>
      <c r="BM87" s="15">
        <v>0</v>
      </c>
      <c r="BN87" s="15">
        <v>0</v>
      </c>
      <c r="BO87" s="16" t="str">
        <f>IF(BM87=0,"",BN87/BM87)</f>
        <v/>
      </c>
      <c r="BP87" s="13">
        <v>0</v>
      </c>
      <c r="BQ87" s="13">
        <v>0</v>
      </c>
      <c r="BR87" s="13">
        <v>0</v>
      </c>
      <c r="BS87" s="14" t="str">
        <f>IF(IF(BQ87&lt;0,1-(BR87-BQ87)/BQ87,IF(BQ87=0,"",BR87/BQ87))&lt;0,0,IF(BQ87&lt;0,1-(BR87-BQ87)/BQ87,IF(BQ87=0,"",BR87/BQ87)))</f>
        <v/>
      </c>
      <c r="BT87" s="15">
        <v>0</v>
      </c>
      <c r="BU87" s="15">
        <v>0</v>
      </c>
      <c r="BV87" s="15">
        <v>0</v>
      </c>
      <c r="BW87" s="16" t="str">
        <f>IF(IF(BU87&lt;0,1-(BV87-BU87)/BU87,IF(BU87=0,"",BV87/BU87))&lt;0,0,IF(BU87&lt;0,1-(BV87-BU87)/BU87,IF(BU87=0,"",BV87/BU87)))</f>
        <v/>
      </c>
      <c r="BX87" s="13">
        <v>0</v>
      </c>
      <c r="BY87" s="13">
        <v>0</v>
      </c>
      <c r="BZ87" s="13">
        <v>0</v>
      </c>
      <c r="CA87" s="14" t="str">
        <f>IF(IF(BY87&lt;0,1-(BZ87-BY87)/BY87,IF(BY87=0,"",BZ87/BY87))&lt;0,0,IF(BY87&lt;0,1-(BZ87-BY87)/BY87,IF(BY87=0,"",BZ87/BY87)))</f>
        <v/>
      </c>
      <c r="CB87" s="15">
        <v>0</v>
      </c>
      <c r="CC87" s="15">
        <v>0</v>
      </c>
      <c r="CD87" s="15">
        <v>0</v>
      </c>
      <c r="CE87" s="16" t="str">
        <f>IF(IF(CC87&lt;0,1-(CD87-CC87)/CC87,IF(CC87=0,"",CD87/CC87))&lt;0,0,IF(CC87&lt;0,1-(CD87-CC87)/CC87,IF(CC87=0,"",CD87/CC87)))</f>
        <v/>
      </c>
      <c r="CF87" s="13">
        <v>0</v>
      </c>
      <c r="CG87" s="13">
        <v>0</v>
      </c>
      <c r="CH87" s="13">
        <v>0</v>
      </c>
      <c r="CI87" s="14" t="str">
        <f>IF(IF(CG87&lt;0,1-(CH87-CG87)/CG87,IF(CG87=0,"",CH87/CG87))&lt;0,0,IF(CG87&lt;0,1-(CH87-CG87)/CG87,IF(CG87=0,"",CH87/CG87)))</f>
        <v/>
      </c>
      <c r="CJ87" s="15">
        <v>0</v>
      </c>
      <c r="CK87" s="15">
        <v>0</v>
      </c>
      <c r="CL87" s="15">
        <v>0</v>
      </c>
      <c r="CM87" s="17" t="str">
        <f>IF(IF(CK87&lt;0,1-(CL87-CK87)/CK87,IF(CK87=0,"",CL87/CK87))&lt;0,0,IF(CK87&lt;0,1-(CL87-CK87)/CK87,IF(CK87=0,"",CL87/CK87)))</f>
        <v/>
      </c>
      <c r="CN87" s="13">
        <v>0</v>
      </c>
      <c r="CO87" s="13">
        <v>0</v>
      </c>
      <c r="CP87" s="13">
        <v>0</v>
      </c>
      <c r="CQ87" s="17" t="str">
        <f>IF(IF(CO87&lt;0,1-(CP87-CO87)/CO87,IF(CO87=0,"",CP87/CO87))&lt;0,0,IF(CO87&lt;0,1-(CP87-CO87)/CO87,IF(CO87=0,"",CP87/CO87)))</f>
        <v/>
      </c>
      <c r="CR87" s="15">
        <v>0</v>
      </c>
      <c r="CS87" s="15">
        <v>0</v>
      </c>
      <c r="CT87" s="15">
        <v>0</v>
      </c>
      <c r="CU87" s="17" t="str">
        <f>IF(IF(CS87&lt;0,1-(CT87-CS87)/CS87,IF(CS87=0,"",CT87/CS87))&lt;0,0,IF(CS87&lt;0,1-(CT87-CS87)/CS87,IF(CS87=0,"",CT87/CS87)))</f>
        <v/>
      </c>
      <c r="CV87" s="13">
        <v>0</v>
      </c>
      <c r="CW87" s="13">
        <v>0</v>
      </c>
      <c r="CX87" s="13">
        <v>0</v>
      </c>
      <c r="CY87" s="14" t="str">
        <f>IF(IF(CW87&lt;0,1-(CX87-CW87)/CW87,IF(CW87=0,"",CX87/CW87))&lt;0,0,IF(CW87&lt;0,1-(CX87-CW87)/CW87,IF(CW87=0,"",CX87/CW87)))</f>
        <v/>
      </c>
      <c r="CZ87" s="15">
        <v>0</v>
      </c>
      <c r="DA87" s="15">
        <v>0</v>
      </c>
      <c r="DB87" s="15">
        <v>0</v>
      </c>
      <c r="DC87" s="17" t="str">
        <f>IF(IF(DA87&lt;0,1-(DB87-DA87)/DA87,IF(DA87=0,"",DB87/DA87))&lt;0,0,IF(DA87&lt;0,1-(DB87-DA87)/DA87,IF(DA87=0,"",DB87/DA87)))</f>
        <v/>
      </c>
      <c r="DD87" s="13">
        <v>0</v>
      </c>
      <c r="DE87" s="13">
        <v>0</v>
      </c>
      <c r="DF87" s="13">
        <v>0</v>
      </c>
      <c r="DG87" s="14" t="str">
        <f>IF(IF(DE87&lt;0,1-(DF87-DE87)/DE87,IF(DE87=0,"",DF87/DE87))&lt;0,0,IF(DE87&lt;0,1-(DF87-DE87)/DE87,IF(DE87=0,"",DF87/DE87)))</f>
        <v/>
      </c>
      <c r="DH87" s="15">
        <v>0</v>
      </c>
      <c r="DI87" s="15">
        <v>0</v>
      </c>
      <c r="DJ87" s="15">
        <v>0</v>
      </c>
      <c r="DK87" s="17" t="str">
        <f>IF(IF(DI87&lt;0,1-(DJ87-DI87)/DI87,IF(DI87=0,"",DJ87/DI87))&lt;0,0,IF(DI87&lt;0,1-(DJ87-DI87)/DI87,IF(DI87=0,"",DJ87/DI87)))</f>
        <v/>
      </c>
      <c r="DL87" s="13">
        <v>0</v>
      </c>
      <c r="DM87" s="13">
        <v>0</v>
      </c>
      <c r="DN87" s="13">
        <v>0</v>
      </c>
      <c r="DO87" s="17" t="str">
        <f>IF(IF(DM87&lt;0,1-(DN87-DM87)/DM87,IF(DM87=0,"",DN87/DM87))&lt;0,0,IF(DM87&lt;0,1-(DN87-DM87)/DM87,IF(DM87=0,"",DN87/DM87)))</f>
        <v/>
      </c>
      <c r="DP87" s="18"/>
      <c r="DQ87" s="19"/>
      <c r="DR87" s="18"/>
      <c r="DS87" s="19" t="str">
        <f>AX87</f>
        <v/>
      </c>
      <c r="DT87" s="64" t="s">
        <v>141</v>
      </c>
      <c r="DU87" s="64" t="s">
        <v>143</v>
      </c>
      <c r="DV87" s="64" t="s">
        <v>532</v>
      </c>
      <c r="DW87" s="64" t="s">
        <v>141</v>
      </c>
      <c r="DX87" s="64"/>
      <c r="DY87" s="65"/>
      <c r="DZ87" s="64"/>
      <c r="EA87" s="64"/>
    </row>
    <row r="88" spans="1:131" x14ac:dyDescent="0.35">
      <c r="A88" s="4">
        <v>2022</v>
      </c>
      <c r="B88" s="20" t="s">
        <v>132</v>
      </c>
      <c r="C88" s="20" t="s">
        <v>159</v>
      </c>
      <c r="D88" s="20"/>
      <c r="E88" s="20" t="s">
        <v>130</v>
      </c>
      <c r="F88" s="20" t="s">
        <v>126</v>
      </c>
      <c r="G88" s="20"/>
      <c r="H88" s="20">
        <v>10208892</v>
      </c>
      <c r="I88" s="64" t="s">
        <v>701</v>
      </c>
      <c r="J88" s="64"/>
      <c r="K88" s="64" t="s">
        <v>547</v>
      </c>
      <c r="L88" s="20" t="s">
        <v>430</v>
      </c>
      <c r="M88" s="20" t="s">
        <v>429</v>
      </c>
      <c r="N88" s="64" t="s">
        <v>548</v>
      </c>
      <c r="O88" s="20" t="s">
        <v>427</v>
      </c>
      <c r="P88" s="20" t="s">
        <v>426</v>
      </c>
      <c r="Q88" s="20" t="s">
        <v>491</v>
      </c>
      <c r="R88" s="20" t="s">
        <v>146</v>
      </c>
      <c r="S88" s="20" t="s">
        <v>547</v>
      </c>
      <c r="T88" s="20" t="s">
        <v>150</v>
      </c>
      <c r="U88" s="65">
        <v>44126</v>
      </c>
      <c r="V88" s="64"/>
      <c r="W88" s="72">
        <v>65039.950000000004</v>
      </c>
      <c r="X88" s="72">
        <v>0</v>
      </c>
      <c r="Y88" s="64" t="s">
        <v>443</v>
      </c>
      <c r="Z88" s="20" t="s">
        <v>141</v>
      </c>
      <c r="AA88" s="64"/>
      <c r="AB88" s="64"/>
      <c r="AC88" s="64"/>
      <c r="AD88" s="63"/>
      <c r="AE88" s="20">
        <v>2020</v>
      </c>
      <c r="AF88" s="20"/>
      <c r="AG88" s="64" t="s">
        <v>700</v>
      </c>
      <c r="AH88" s="71"/>
      <c r="AI88" s="20" t="s">
        <v>141</v>
      </c>
      <c r="AJ88" s="64" t="s">
        <v>545</v>
      </c>
      <c r="AK88" s="63"/>
      <c r="AL88" s="5">
        <v>0</v>
      </c>
      <c r="AM88" s="70" t="s">
        <v>144</v>
      </c>
      <c r="AN88" s="6">
        <f>IF(AM88="YES",0,AL88*BA88)</f>
        <v>0</v>
      </c>
      <c r="AO88" s="6">
        <f>IF(AM88="YES",0,BA88)</f>
        <v>0</v>
      </c>
      <c r="AP88" s="7">
        <v>0</v>
      </c>
      <c r="AQ88" s="69" t="s">
        <v>144</v>
      </c>
      <c r="AR88" s="8">
        <f>IF(AQ88="YES",0,AP88*BA88)</f>
        <v>0</v>
      </c>
      <c r="AS88" s="8">
        <f>IF(AQ88="YES",0,BA88)</f>
        <v>0</v>
      </c>
      <c r="AT88" s="9">
        <v>0</v>
      </c>
      <c r="AU88" s="9">
        <v>0</v>
      </c>
      <c r="AV88" s="9">
        <v>0</v>
      </c>
      <c r="AW88" s="10" t="str">
        <f>IF(IF(AU88&lt;0,1-(AV88-AU88)/AU88,IF(AU88=0,"",AV88/AU88))&lt;0,0,IF(AU88&lt;0,1-(AV88-AU88)/AU88,IF(AU88=0,"",AV88/AU88)))</f>
        <v/>
      </c>
      <c r="AX88" s="10" t="str">
        <f>IF(AW88&lt;90%,"YES","")</f>
        <v/>
      </c>
      <c r="AY88" s="68">
        <f>+AV88-AT88</f>
        <v>0</v>
      </c>
      <c r="AZ88" s="10"/>
      <c r="BA88" s="11">
        <v>0</v>
      </c>
      <c r="BB88" s="11">
        <f>W88/1000</f>
        <v>65.039950000000005</v>
      </c>
      <c r="BC88" s="12" t="str">
        <f>IF(AND(BA88=0,BB88=0),"no capex",IF(AND(BA88=0,BB88&lt;&gt;0),"check!",IF(BB88/BA88&lt;0.8,BB88/BA88,IF(BB88/BA88&lt;=1.05,1,IF(BB88/BA88&gt;1.05,MAX(1-(BB88/BA88-1)*2,0),"check!")))))</f>
        <v>check!</v>
      </c>
      <c r="BD88" s="11">
        <v>0</v>
      </c>
      <c r="BE88" s="11">
        <v>0</v>
      </c>
      <c r="BF88" s="12" t="str">
        <f>IF(AND(BD88=0,BE88=0),"no capex",IF(AND(BD88=0,BE88&lt;&gt;0),"check!",IF(BE88/BD88&lt;0.8,BE88/BD88,IF(BE88/BD88&lt;=1.05,1,IF(BE88/BD88&gt;1.05,MAX(1-(BE88/BD88-1)*2,0),"check!")))))</f>
        <v>no capex</v>
      </c>
      <c r="BG88" s="67"/>
      <c r="BH88" s="73">
        <v>0</v>
      </c>
      <c r="BI88" s="73">
        <v>0</v>
      </c>
      <c r="BJ88" s="13">
        <v>0</v>
      </c>
      <c r="BK88" s="14" t="str">
        <f>IF(BI88=0,"",BJ88/BI88)</f>
        <v/>
      </c>
      <c r="BL88" s="15">
        <v>0</v>
      </c>
      <c r="BM88" s="15">
        <v>0</v>
      </c>
      <c r="BN88" s="15">
        <v>0</v>
      </c>
      <c r="BO88" s="16" t="str">
        <f>IF(BM88=0,"",BN88/BM88)</f>
        <v/>
      </c>
      <c r="BP88" s="13">
        <v>0</v>
      </c>
      <c r="BQ88" s="13">
        <v>0</v>
      </c>
      <c r="BR88" s="13">
        <v>0</v>
      </c>
      <c r="BS88" s="14" t="str">
        <f>IF(IF(BQ88&lt;0,1-(BR88-BQ88)/BQ88,IF(BQ88=0,"",BR88/BQ88))&lt;0,0,IF(BQ88&lt;0,1-(BR88-BQ88)/BQ88,IF(BQ88=0,"",BR88/BQ88)))</f>
        <v/>
      </c>
      <c r="BT88" s="15">
        <v>0</v>
      </c>
      <c r="BU88" s="15">
        <v>0</v>
      </c>
      <c r="BV88" s="15">
        <v>0</v>
      </c>
      <c r="BW88" s="16" t="str">
        <f>IF(IF(BU88&lt;0,1-(BV88-BU88)/BU88,IF(BU88=0,"",BV88/BU88))&lt;0,0,IF(BU88&lt;0,1-(BV88-BU88)/BU88,IF(BU88=0,"",BV88/BU88)))</f>
        <v/>
      </c>
      <c r="BX88" s="13">
        <v>0</v>
      </c>
      <c r="BY88" s="13">
        <v>0</v>
      </c>
      <c r="BZ88" s="13">
        <v>0</v>
      </c>
      <c r="CA88" s="14" t="str">
        <f>IF(IF(BY88&lt;0,1-(BZ88-BY88)/BY88,IF(BY88=0,"",BZ88/BY88))&lt;0,0,IF(BY88&lt;0,1-(BZ88-BY88)/BY88,IF(BY88=0,"",BZ88/BY88)))</f>
        <v/>
      </c>
      <c r="CB88" s="15">
        <v>0</v>
      </c>
      <c r="CC88" s="15">
        <v>0</v>
      </c>
      <c r="CD88" s="15">
        <v>0</v>
      </c>
      <c r="CE88" s="16" t="str">
        <f>IF(IF(CC88&lt;0,1-(CD88-CC88)/CC88,IF(CC88=0,"",CD88/CC88))&lt;0,0,IF(CC88&lt;0,1-(CD88-CC88)/CC88,IF(CC88=0,"",CD88/CC88)))</f>
        <v/>
      </c>
      <c r="CF88" s="13">
        <v>0</v>
      </c>
      <c r="CG88" s="13">
        <v>0</v>
      </c>
      <c r="CH88" s="13">
        <v>0</v>
      </c>
      <c r="CI88" s="14" t="str">
        <f>IF(IF(CG88&lt;0,1-(CH88-CG88)/CG88,IF(CG88=0,"",CH88/CG88))&lt;0,0,IF(CG88&lt;0,1-(CH88-CG88)/CG88,IF(CG88=0,"",CH88/CG88)))</f>
        <v/>
      </c>
      <c r="CJ88" s="15">
        <v>0</v>
      </c>
      <c r="CK88" s="15">
        <v>0</v>
      </c>
      <c r="CL88" s="15">
        <v>0</v>
      </c>
      <c r="CM88" s="17" t="str">
        <f>IF(IF(CK88&lt;0,1-(CL88-CK88)/CK88,IF(CK88=0,"",CL88/CK88))&lt;0,0,IF(CK88&lt;0,1-(CL88-CK88)/CK88,IF(CK88=0,"",CL88/CK88)))</f>
        <v/>
      </c>
      <c r="CN88" s="13">
        <v>0</v>
      </c>
      <c r="CO88" s="13">
        <v>0</v>
      </c>
      <c r="CP88" s="13">
        <v>0</v>
      </c>
      <c r="CQ88" s="17" t="str">
        <f>IF(IF(CO88&lt;0,1-(CP88-CO88)/CO88,IF(CO88=0,"",CP88/CO88))&lt;0,0,IF(CO88&lt;0,1-(CP88-CO88)/CO88,IF(CO88=0,"",CP88/CO88)))</f>
        <v/>
      </c>
      <c r="CR88" s="15">
        <v>0</v>
      </c>
      <c r="CS88" s="15">
        <v>0</v>
      </c>
      <c r="CT88" s="15">
        <v>0</v>
      </c>
      <c r="CU88" s="17" t="str">
        <f>IF(IF(CS88&lt;0,1-(CT88-CS88)/CS88,IF(CS88=0,"",CT88/CS88))&lt;0,0,IF(CS88&lt;0,1-(CT88-CS88)/CS88,IF(CS88=0,"",CT88/CS88)))</f>
        <v/>
      </c>
      <c r="CV88" s="13">
        <v>0</v>
      </c>
      <c r="CW88" s="13">
        <v>0</v>
      </c>
      <c r="CX88" s="13">
        <v>0</v>
      </c>
      <c r="CY88" s="14" t="str">
        <f>IF(IF(CW88&lt;0,1-(CX88-CW88)/CW88,IF(CW88=0,"",CX88/CW88))&lt;0,0,IF(CW88&lt;0,1-(CX88-CW88)/CW88,IF(CW88=0,"",CX88/CW88)))</f>
        <v/>
      </c>
      <c r="CZ88" s="15">
        <v>0</v>
      </c>
      <c r="DA88" s="15">
        <v>0</v>
      </c>
      <c r="DB88" s="15">
        <v>0</v>
      </c>
      <c r="DC88" s="17" t="str">
        <f>IF(IF(DA88&lt;0,1-(DB88-DA88)/DA88,IF(DA88=0,"",DB88/DA88))&lt;0,0,IF(DA88&lt;0,1-(DB88-DA88)/DA88,IF(DA88=0,"",DB88/DA88)))</f>
        <v/>
      </c>
      <c r="DD88" s="13">
        <v>0</v>
      </c>
      <c r="DE88" s="13">
        <v>0</v>
      </c>
      <c r="DF88" s="13">
        <v>0</v>
      </c>
      <c r="DG88" s="14" t="str">
        <f>IF(IF(DE88&lt;0,1-(DF88-DE88)/DE88,IF(DE88=0,"",DF88/DE88))&lt;0,0,IF(DE88&lt;0,1-(DF88-DE88)/DE88,IF(DE88=0,"",DF88/DE88)))</f>
        <v/>
      </c>
      <c r="DH88" s="15">
        <v>0</v>
      </c>
      <c r="DI88" s="15">
        <v>0</v>
      </c>
      <c r="DJ88" s="15">
        <v>0</v>
      </c>
      <c r="DK88" s="17" t="str">
        <f>IF(IF(DI88&lt;0,1-(DJ88-DI88)/DI88,IF(DI88=0,"",DJ88/DI88))&lt;0,0,IF(DI88&lt;0,1-(DJ88-DI88)/DI88,IF(DI88=0,"",DJ88/DI88)))</f>
        <v/>
      </c>
      <c r="DL88" s="13">
        <v>0</v>
      </c>
      <c r="DM88" s="13">
        <v>0</v>
      </c>
      <c r="DN88" s="13">
        <v>0</v>
      </c>
      <c r="DO88" s="17" t="str">
        <f>IF(IF(DM88&lt;0,1-(DN88-DM88)/DM88,IF(DM88=0,"",DN88/DM88))&lt;0,0,IF(DM88&lt;0,1-(DN88-DM88)/DM88,IF(DM88=0,"",DN88/DM88)))</f>
        <v/>
      </c>
      <c r="DP88" s="18"/>
      <c r="DQ88" s="19" t="e">
        <f>IF(AND(BB88/BA88&gt;1.05, ((BB88-BA88)/VLOOKUP(E88,#REF!,2,0))&gt;10),"YES","")</f>
        <v>#DIV/0!</v>
      </c>
      <c r="DR88" s="18"/>
      <c r="DS88" s="19" t="str">
        <f>AX88</f>
        <v/>
      </c>
      <c r="DT88" s="64" t="s">
        <v>141</v>
      </c>
      <c r="DU88" s="64" t="s">
        <v>162</v>
      </c>
      <c r="DV88" s="64" t="s">
        <v>699</v>
      </c>
      <c r="DW88" s="64" t="s">
        <v>141</v>
      </c>
      <c r="DX88" s="64" t="s">
        <v>611</v>
      </c>
      <c r="DY88" s="65">
        <v>45077</v>
      </c>
      <c r="DZ88" s="64"/>
      <c r="EA88" s="64"/>
    </row>
    <row r="89" spans="1:131" x14ac:dyDescent="0.35">
      <c r="A89" s="4">
        <v>2022</v>
      </c>
      <c r="B89" s="20" t="s">
        <v>131</v>
      </c>
      <c r="C89" s="20" t="s">
        <v>159</v>
      </c>
      <c r="D89" s="20"/>
      <c r="E89" s="20" t="s">
        <v>130</v>
      </c>
      <c r="F89" s="20" t="s">
        <v>126</v>
      </c>
      <c r="G89" s="20"/>
      <c r="H89" s="20">
        <v>10208900</v>
      </c>
      <c r="I89" s="64" t="s">
        <v>695</v>
      </c>
      <c r="J89" s="64"/>
      <c r="K89" s="64" t="s">
        <v>467</v>
      </c>
      <c r="L89" s="20" t="s">
        <v>430</v>
      </c>
      <c r="M89" s="20" t="s">
        <v>456</v>
      </c>
      <c r="N89" s="64" t="s">
        <v>466</v>
      </c>
      <c r="O89" s="20" t="s">
        <v>427</v>
      </c>
      <c r="P89" s="20" t="s">
        <v>454</v>
      </c>
      <c r="Q89" s="20"/>
      <c r="R89" s="20" t="s">
        <v>141</v>
      </c>
      <c r="S89" s="20" t="s">
        <v>151</v>
      </c>
      <c r="T89" s="20" t="s">
        <v>150</v>
      </c>
      <c r="U89" s="65">
        <v>44085</v>
      </c>
      <c r="V89" s="64"/>
      <c r="W89" s="72">
        <v>302270.31339999998</v>
      </c>
      <c r="X89" s="72">
        <v>0</v>
      </c>
      <c r="Y89" s="64" t="s">
        <v>698</v>
      </c>
      <c r="Z89" s="20" t="s">
        <v>141</v>
      </c>
      <c r="AA89" s="64"/>
      <c r="AB89" s="64"/>
      <c r="AC89" s="64"/>
      <c r="AD89" s="63"/>
      <c r="AE89" s="20">
        <v>2020</v>
      </c>
      <c r="AF89" s="20"/>
      <c r="AG89" s="64" t="s">
        <v>697</v>
      </c>
      <c r="AH89" s="71"/>
      <c r="AI89" s="20" t="s">
        <v>141</v>
      </c>
      <c r="AJ89" s="64"/>
      <c r="AK89" s="63"/>
      <c r="AL89" s="5">
        <v>0</v>
      </c>
      <c r="AM89" s="70" t="s">
        <v>144</v>
      </c>
      <c r="AN89" s="6">
        <f>IF(AM89="YES",0,AL89*BA89)</f>
        <v>0</v>
      </c>
      <c r="AO89" s="6">
        <f>IF(AM89="YES",0,BA89)</f>
        <v>0</v>
      </c>
      <c r="AP89" s="7">
        <v>1.9351460144628689</v>
      </c>
      <c r="AQ89" s="69"/>
      <c r="AR89" s="8">
        <f>IF(AQ89="YES",0,AP89*BA89)</f>
        <v>0</v>
      </c>
      <c r="AS89" s="8">
        <f>IF(AQ89="YES",0,BA89)</f>
        <v>0</v>
      </c>
      <c r="AT89" s="9">
        <v>777.55608084641165</v>
      </c>
      <c r="AU89" s="9">
        <v>826.34609308451343</v>
      </c>
      <c r="AV89" s="9">
        <v>520</v>
      </c>
      <c r="AW89" s="10">
        <f>IF(IF(AU89&lt;0,1-(AV89-AU89)/AU89,IF(AU89=0,"",AV89/AU89))&lt;0,0,IF(AU89&lt;0,1-(AV89-AU89)/AU89,IF(AU89=0,"",AV89/AU89)))</f>
        <v>0.62927628550767256</v>
      </c>
      <c r="AX89" s="10" t="str">
        <f>IF(AW89&lt;90%,"YES","")</f>
        <v>YES</v>
      </c>
      <c r="AY89" s="68">
        <f>+AV89-AT89</f>
        <v>-257.55608084641165</v>
      </c>
      <c r="AZ89" s="10">
        <v>0.69488042082065438</v>
      </c>
      <c r="BA89" s="11">
        <v>0</v>
      </c>
      <c r="BB89" s="11">
        <f>W89/1000</f>
        <v>302.27031339999996</v>
      </c>
      <c r="BC89" s="12" t="str">
        <f>IF(AND(BA89=0,BB89=0),"no capex",IF(AND(BA89=0,BB89&lt;&gt;0),"check!",IF(BB89/BA89&lt;0.8,BB89/BA89,IF(BB89/BA89&lt;=1.05,1,IF(BB89/BA89&gt;1.05,MAX(1-(BB89/BA89-1)*2,0),"check!")))))</f>
        <v>check!</v>
      </c>
      <c r="BD89" s="11">
        <v>0</v>
      </c>
      <c r="BE89" s="11">
        <v>0</v>
      </c>
      <c r="BF89" s="12" t="str">
        <f>IF(AND(BD89=0,BE89=0),"no capex",IF(AND(BD89=0,BE89&lt;&gt;0),"check!",IF(BE89/BD89&lt;0.8,BE89/BD89,IF(BE89/BD89&lt;=1.05,1,IF(BE89/BD89&gt;1.05,MAX(1-(BE89/BD89-1)*2,0),"check!")))))</f>
        <v>no capex</v>
      </c>
      <c r="BG89" s="67"/>
      <c r="BH89" s="13">
        <v>6975.1440000000002</v>
      </c>
      <c r="BI89" s="13">
        <v>7436.5554900000006</v>
      </c>
      <c r="BJ89" s="13">
        <v>418</v>
      </c>
      <c r="BK89" s="14">
        <f>IF(BI89=0,"",BJ89/BI89)</f>
        <v>5.6208818795487794E-2</v>
      </c>
      <c r="BL89" s="15">
        <v>527.54</v>
      </c>
      <c r="BM89" s="15">
        <v>538.09079999999994</v>
      </c>
      <c r="BN89" s="15">
        <v>129</v>
      </c>
      <c r="BO89" s="16">
        <f>IF(BM89=0,"",BN89/BM89)</f>
        <v>0.23973649056999305</v>
      </c>
      <c r="BP89" s="13">
        <v>0</v>
      </c>
      <c r="BQ89" s="13">
        <v>0</v>
      </c>
      <c r="BR89" s="13">
        <v>0</v>
      </c>
      <c r="BS89" s="14" t="str">
        <f>IF(IF(BQ89&lt;0,1-(BR89-BQ89)/BQ89,IF(BQ89=0,"",BR89/BQ89))&lt;0,0,IF(BQ89&lt;0,1-(BR89-BQ89)/BQ89,IF(BQ89=0,"",BR89/BQ89)))</f>
        <v/>
      </c>
      <c r="BT89" s="15">
        <v>0</v>
      </c>
      <c r="BU89" s="15">
        <v>0</v>
      </c>
      <c r="BV89" s="15">
        <v>0</v>
      </c>
      <c r="BW89" s="16" t="str">
        <f>IF(IF(BU89&lt;0,1-(BV89-BU89)/BU89,IF(BU89=0,"",BV89/BU89))&lt;0,0,IF(BU89&lt;0,1-(BV89-BU89)/BU89,IF(BU89=0,"",BV89/BU89)))</f>
        <v/>
      </c>
      <c r="BX89" s="13">
        <v>4.68</v>
      </c>
      <c r="BY89" s="13">
        <v>4.68</v>
      </c>
      <c r="BZ89" s="13">
        <v>70</v>
      </c>
      <c r="CA89" s="14">
        <f>IF(IF(BY89&lt;0,1-(BZ89-BY89)/BY89,IF(BY89=0,"",BZ89/BY89))&lt;0,0,IF(BY89&lt;0,1-(BZ89-BY89)/BY89,IF(BY89=0,"",BZ89/BY89)))</f>
        <v>14.957264957264957</v>
      </c>
      <c r="CB89" s="15">
        <v>4.68</v>
      </c>
      <c r="CC89" s="15">
        <v>4.68</v>
      </c>
      <c r="CD89" s="15">
        <v>70</v>
      </c>
      <c r="CE89" s="16">
        <f>IF(IF(CC89&lt;0,1-(CD89-CC89)/CC89,IF(CC89=0,"",CD89/CC89))&lt;0,0,IF(CC89&lt;0,1-(CD89-CC89)/CC89,IF(CC89=0,"",CD89/CC89)))</f>
        <v>14.957264957264957</v>
      </c>
      <c r="CF89" s="13">
        <v>0</v>
      </c>
      <c r="CG89" s="13">
        <v>0</v>
      </c>
      <c r="CH89" s="13">
        <v>0</v>
      </c>
      <c r="CI89" s="14" t="str">
        <f>IF(IF(CG89&lt;0,1-(CH89-CG89)/CG89,IF(CG89=0,"",CH89/CG89))&lt;0,0,IF(CG89&lt;0,1-(CH89-CG89)/CG89,IF(CG89=0,"",CH89/CG89)))</f>
        <v/>
      </c>
      <c r="CJ89" s="15">
        <v>1536.4087409307413</v>
      </c>
      <c r="CK89" s="15">
        <v>1631.3875948913155</v>
      </c>
      <c r="CL89" s="15">
        <v>1469</v>
      </c>
      <c r="CM89" s="17">
        <f>IF(IF(CK89&lt;0,1-(CL89-CK89)/CK89,IF(CK89=0,"",CL89/CK89))&lt;0,0,IF(CK89&lt;0,1-(CL89-CK89)/CK89,IF(CK89=0,"",CL89/CK89)))</f>
        <v>0.90046044520638036</v>
      </c>
      <c r="CN89" s="13">
        <v>-772.24093969594469</v>
      </c>
      <c r="CO89" s="13">
        <v>-823.36942202001228</v>
      </c>
      <c r="CP89" s="13">
        <v>-517</v>
      </c>
      <c r="CQ89" s="17">
        <f>IF(IF(CO89&lt;0,1-(CP89-CO89)/CO89,IF(CO89=0,"",CP89/CO89))&lt;0,0,IF(CO89&lt;0,1-(CP89-CO89)/CO89,IF(CO89=0,"",CP89/CO89)))</f>
        <v>1.3720923000375473</v>
      </c>
      <c r="CR89" s="15">
        <v>75.714497455840359</v>
      </c>
      <c r="CS89" s="15">
        <v>75.714497455840359</v>
      </c>
      <c r="CT89" s="15">
        <v>40</v>
      </c>
      <c r="CU89" s="17">
        <f>IF(IF(CS89&lt;0,1-(CT89-CS89)/CS89,IF(CS89=0,"",CT89/CS89))&lt;0,0,IF(CS89&lt;0,1-(CT89-CS89)/CS89,IF(CS89=0,"",CT89/CS89)))</f>
        <v>0.52830040935462275</v>
      </c>
      <c r="CV89" s="13">
        <v>764.16780123479657</v>
      </c>
      <c r="CW89" s="13">
        <v>808.01817287130325</v>
      </c>
      <c r="CX89" s="13">
        <v>194</v>
      </c>
      <c r="CY89" s="14">
        <f>IF(IF(CW89&lt;0,1-(CX89-CW89)/CW89,IF(CW89=0,"",CX89/CW89))&lt;0,0,IF(CW89&lt;0,1-(CX89-CW89)/CW89,IF(CW89=0,"",CX89/CW89)))</f>
        <v>0.24009360991302761</v>
      </c>
      <c r="CZ89" s="15">
        <v>-120.05533861578489</v>
      </c>
      <c r="DA89" s="15">
        <v>-123.64175180870782</v>
      </c>
      <c r="DB89" s="15">
        <v>-5</v>
      </c>
      <c r="DC89" s="17">
        <f>IF(IF(DA89&lt;0,1-(DB89-DA89)/DA89,IF(DA89=0,"",DB89/DA89))&lt;0,0,IF(DA89&lt;0,1-(DB89-DA89)/DA89,IF(DA89=0,"",DB89/DA89)))</f>
        <v>1.9595605859116607</v>
      </c>
      <c r="DD89" s="13">
        <v>0</v>
      </c>
      <c r="DE89" s="13">
        <v>0</v>
      </c>
      <c r="DF89" s="13">
        <v>0</v>
      </c>
      <c r="DG89" s="14" t="str">
        <f>IF(IF(DE89&lt;0,1-(DF89-DE89)/DE89,IF(DE89=0,"",DF89/DE89))&lt;0,0,IF(DE89&lt;0,1-(DF89-DE89)/DE89,IF(DE89=0,"",DF89/DE89)))</f>
        <v/>
      </c>
      <c r="DH89" s="15">
        <v>128.76361822740003</v>
      </c>
      <c r="DI89" s="15">
        <v>137.28967202191802</v>
      </c>
      <c r="DJ89" s="15">
        <v>25</v>
      </c>
      <c r="DK89" s="17">
        <f>IF(IF(DI89&lt;0,1-(DJ89-DI89)/DI89,IF(DI89=0,"",DJ89/DI89))&lt;0,0,IF(DI89&lt;0,1-(DJ89-DI89)/DI89,IF(DI89=0,"",DJ89/DI89)))</f>
        <v>0.18209672753831621</v>
      </c>
      <c r="DL89" s="13">
        <v>0</v>
      </c>
      <c r="DM89" s="13">
        <v>0</v>
      </c>
      <c r="DN89" s="13">
        <v>15</v>
      </c>
      <c r="DO89" s="17" t="str">
        <f>IF(IF(DM89&lt;0,1-(DN89-DM89)/DM89,IF(DM89=0,"",DN89/DM89))&lt;0,0,IF(DM89&lt;0,1-(DN89-DM89)/DM89,IF(DM89=0,"",DN89/DM89)))</f>
        <v/>
      </c>
      <c r="DP89" s="18"/>
      <c r="DQ89" s="19"/>
      <c r="DR89" s="18"/>
      <c r="DS89" s="19" t="str">
        <f>AX89</f>
        <v>YES</v>
      </c>
      <c r="DT89" s="64"/>
      <c r="DU89" s="64"/>
      <c r="DV89" s="64"/>
      <c r="DW89" s="64"/>
      <c r="DX89" s="64"/>
      <c r="DY89" s="65"/>
      <c r="DZ89" s="64"/>
      <c r="EA89" s="64"/>
    </row>
    <row r="90" spans="1:131" x14ac:dyDescent="0.35">
      <c r="A90" s="4">
        <v>2022</v>
      </c>
      <c r="B90" s="20" t="s">
        <v>131</v>
      </c>
      <c r="C90" s="20" t="s">
        <v>159</v>
      </c>
      <c r="D90" s="20"/>
      <c r="E90" s="20" t="s">
        <v>130</v>
      </c>
      <c r="F90" s="20" t="s">
        <v>126</v>
      </c>
      <c r="G90" s="20"/>
      <c r="H90" s="20">
        <v>10208900</v>
      </c>
      <c r="I90" s="64" t="s">
        <v>695</v>
      </c>
      <c r="J90" s="64"/>
      <c r="K90" s="64" t="s">
        <v>452</v>
      </c>
      <c r="L90" s="20" t="s">
        <v>430</v>
      </c>
      <c r="M90" s="20" t="s">
        <v>456</v>
      </c>
      <c r="N90" s="64" t="s">
        <v>455</v>
      </c>
      <c r="O90" s="20" t="s">
        <v>427</v>
      </c>
      <c r="P90" s="20" t="s">
        <v>454</v>
      </c>
      <c r="Q90" s="20"/>
      <c r="R90" s="20" t="s">
        <v>146</v>
      </c>
      <c r="S90" s="20" t="s">
        <v>452</v>
      </c>
      <c r="T90" s="20" t="s">
        <v>150</v>
      </c>
      <c r="U90" s="65">
        <v>43830</v>
      </c>
      <c r="V90" s="64"/>
      <c r="W90" s="72">
        <v>96851.09</v>
      </c>
      <c r="X90" s="72">
        <v>0</v>
      </c>
      <c r="Y90" s="64" t="s">
        <v>443</v>
      </c>
      <c r="Z90" s="20" t="s">
        <v>146</v>
      </c>
      <c r="AA90" s="64" t="s">
        <v>146</v>
      </c>
      <c r="AB90" s="64"/>
      <c r="AC90" s="64"/>
      <c r="AD90" s="63"/>
      <c r="AE90" s="20">
        <v>2019</v>
      </c>
      <c r="AF90" s="20"/>
      <c r="AG90" s="64" t="s">
        <v>696</v>
      </c>
      <c r="AH90" s="71"/>
      <c r="AI90" s="20" t="s">
        <v>141</v>
      </c>
      <c r="AJ90" s="64" t="s">
        <v>450</v>
      </c>
      <c r="AK90" s="63"/>
      <c r="AL90" s="5">
        <v>0</v>
      </c>
      <c r="AM90" s="70" t="s">
        <v>144</v>
      </c>
      <c r="AN90" s="6">
        <f>IF(AM90="YES",0,AL90*BA90)</f>
        <v>0</v>
      </c>
      <c r="AO90" s="6">
        <f>IF(AM90="YES",0,BA90)</f>
        <v>0</v>
      </c>
      <c r="AP90" s="7">
        <v>0</v>
      </c>
      <c r="AQ90" s="69" t="s">
        <v>144</v>
      </c>
      <c r="AR90" s="8">
        <f>IF(AQ90="YES",0,AP90*BA90)</f>
        <v>0</v>
      </c>
      <c r="AS90" s="8">
        <f>IF(AQ90="YES",0,BA90)</f>
        <v>0</v>
      </c>
      <c r="AT90" s="9">
        <v>0</v>
      </c>
      <c r="AU90" s="9">
        <v>0</v>
      </c>
      <c r="AV90" s="9">
        <v>0</v>
      </c>
      <c r="AW90" s="10" t="str">
        <f>IF(IF(AU90&lt;0,1-(AV90-AU90)/AU90,IF(AU90=0,"",AV90/AU90))&lt;0,0,IF(AU90&lt;0,1-(AV90-AU90)/AU90,IF(AU90=0,"",AV90/AU90)))</f>
        <v/>
      </c>
      <c r="AX90" s="10" t="str">
        <f>IF(AW90&lt;90%,"YES","")</f>
        <v/>
      </c>
      <c r="AY90" s="68">
        <f>+AV90-AT90</f>
        <v>0</v>
      </c>
      <c r="AZ90" s="10">
        <v>0.87277295648759179</v>
      </c>
      <c r="BA90" s="11">
        <v>0</v>
      </c>
      <c r="BB90" s="11">
        <f>W90/1000</f>
        <v>96.851089999999999</v>
      </c>
      <c r="BC90" s="12" t="str">
        <f>IF(AND(BA90=0,BB90=0),"no capex",IF(AND(BA90=0,BB90&lt;&gt;0),"check!",IF(BB90/BA90&lt;0.8,BB90/BA90,IF(BB90/BA90&lt;=1.05,1,IF(BB90/BA90&gt;1.05,MAX(1-(BB90/BA90-1)*2,0),"check!")))))</f>
        <v>check!</v>
      </c>
      <c r="BD90" s="11">
        <v>0</v>
      </c>
      <c r="BE90" s="11">
        <v>0</v>
      </c>
      <c r="BF90" s="12" t="str">
        <f>IF(AND(BD90=0,BE90=0),"no capex",IF(AND(BD90=0,BE90&lt;&gt;0),"check!",IF(BE90/BD90&lt;0.8,BE90/BD90,IF(BE90/BD90&lt;=1.05,1,IF(BE90/BD90&gt;1.05,MAX(1-(BE90/BD90-1)*2,0),"check!")))))</f>
        <v>no capex</v>
      </c>
      <c r="BG90" s="67"/>
      <c r="BH90" s="13">
        <v>0</v>
      </c>
      <c r="BI90" s="13">
        <v>0</v>
      </c>
      <c r="BJ90" s="13">
        <v>0</v>
      </c>
      <c r="BK90" s="14" t="str">
        <f>IF(BI90=0,"",BJ90/BI90)</f>
        <v/>
      </c>
      <c r="BL90" s="15">
        <v>0</v>
      </c>
      <c r="BM90" s="15">
        <v>0</v>
      </c>
      <c r="BN90" s="15">
        <v>0</v>
      </c>
      <c r="BO90" s="16" t="str">
        <f>IF(BM90=0,"",BN90/BM90)</f>
        <v/>
      </c>
      <c r="BP90" s="13">
        <v>0</v>
      </c>
      <c r="BQ90" s="13">
        <v>0</v>
      </c>
      <c r="BR90" s="13">
        <v>0</v>
      </c>
      <c r="BS90" s="14" t="str">
        <f>IF(IF(BQ90&lt;0,1-(BR90-BQ90)/BQ90,IF(BQ90=0,"",BR90/BQ90))&lt;0,0,IF(BQ90&lt;0,1-(BR90-BQ90)/BQ90,IF(BQ90=0,"",BR90/BQ90)))</f>
        <v/>
      </c>
      <c r="BT90" s="15">
        <v>0</v>
      </c>
      <c r="BU90" s="15">
        <v>0</v>
      </c>
      <c r="BV90" s="15">
        <v>0</v>
      </c>
      <c r="BW90" s="16" t="str">
        <f>IF(IF(BU90&lt;0,1-(BV90-BU90)/BU90,IF(BU90=0,"",BV90/BU90))&lt;0,0,IF(BU90&lt;0,1-(BV90-BU90)/BU90,IF(BU90=0,"",BV90/BU90)))</f>
        <v/>
      </c>
      <c r="BX90" s="13">
        <v>0</v>
      </c>
      <c r="BY90" s="13">
        <v>0</v>
      </c>
      <c r="BZ90" s="13">
        <v>0</v>
      </c>
      <c r="CA90" s="14" t="str">
        <f>IF(IF(BY90&lt;0,1-(BZ90-BY90)/BY90,IF(BY90=0,"",BZ90/BY90))&lt;0,0,IF(BY90&lt;0,1-(BZ90-BY90)/BY90,IF(BY90=0,"",BZ90/BY90)))</f>
        <v/>
      </c>
      <c r="CB90" s="15">
        <v>0</v>
      </c>
      <c r="CC90" s="15">
        <v>0</v>
      </c>
      <c r="CD90" s="15">
        <v>0</v>
      </c>
      <c r="CE90" s="16" t="str">
        <f>IF(IF(CC90&lt;0,1-(CD90-CC90)/CC90,IF(CC90=0,"",CD90/CC90))&lt;0,0,IF(CC90&lt;0,1-(CD90-CC90)/CC90,IF(CC90=0,"",CD90/CC90)))</f>
        <v/>
      </c>
      <c r="CF90" s="13">
        <v>0</v>
      </c>
      <c r="CG90" s="13">
        <v>0</v>
      </c>
      <c r="CH90" s="13">
        <v>0</v>
      </c>
      <c r="CI90" s="14" t="str">
        <f>IF(IF(CG90&lt;0,1-(CH90-CG90)/CG90,IF(CG90=0,"",CH90/CG90))&lt;0,0,IF(CG90&lt;0,1-(CH90-CG90)/CG90,IF(CG90=0,"",CH90/CG90)))</f>
        <v/>
      </c>
      <c r="CJ90" s="15">
        <v>0</v>
      </c>
      <c r="CK90" s="15">
        <v>0</v>
      </c>
      <c r="CL90" s="15">
        <v>0</v>
      </c>
      <c r="CM90" s="17" t="str">
        <f>IF(IF(CK90&lt;0,1-(CL90-CK90)/CK90,IF(CK90=0,"",CL90/CK90))&lt;0,0,IF(CK90&lt;0,1-(CL90-CK90)/CK90,IF(CK90=0,"",CL90/CK90)))</f>
        <v/>
      </c>
      <c r="CN90" s="13">
        <v>0</v>
      </c>
      <c r="CO90" s="13">
        <v>0</v>
      </c>
      <c r="CP90" s="13">
        <v>0</v>
      </c>
      <c r="CQ90" s="17" t="str">
        <f>IF(IF(CO90&lt;0,1-(CP90-CO90)/CO90,IF(CO90=0,"",CP90/CO90))&lt;0,0,IF(CO90&lt;0,1-(CP90-CO90)/CO90,IF(CO90=0,"",CP90/CO90)))</f>
        <v/>
      </c>
      <c r="CR90" s="15">
        <v>0</v>
      </c>
      <c r="CS90" s="15">
        <v>0</v>
      </c>
      <c r="CT90" s="15">
        <v>0</v>
      </c>
      <c r="CU90" s="17" t="str">
        <f>IF(IF(CS90&lt;0,1-(CT90-CS90)/CS90,IF(CS90=0,"",CT90/CS90))&lt;0,0,IF(CS90&lt;0,1-(CT90-CS90)/CS90,IF(CS90=0,"",CT90/CS90)))</f>
        <v/>
      </c>
      <c r="CV90" s="13">
        <v>0</v>
      </c>
      <c r="CW90" s="13">
        <v>0</v>
      </c>
      <c r="CX90" s="13">
        <v>0</v>
      </c>
      <c r="CY90" s="14" t="str">
        <f>IF(IF(CW90&lt;0,1-(CX90-CW90)/CW90,IF(CW90=0,"",CX90/CW90))&lt;0,0,IF(CW90&lt;0,1-(CX90-CW90)/CW90,IF(CW90=0,"",CX90/CW90)))</f>
        <v/>
      </c>
      <c r="CZ90" s="15">
        <v>0</v>
      </c>
      <c r="DA90" s="15">
        <v>0</v>
      </c>
      <c r="DB90" s="15">
        <v>0</v>
      </c>
      <c r="DC90" s="17" t="str">
        <f>IF(IF(DA90&lt;0,1-(DB90-DA90)/DA90,IF(DA90=0,"",DB90/DA90))&lt;0,0,IF(DA90&lt;0,1-(DB90-DA90)/DA90,IF(DA90=0,"",DB90/DA90)))</f>
        <v/>
      </c>
      <c r="DD90" s="13">
        <v>0</v>
      </c>
      <c r="DE90" s="13">
        <v>0</v>
      </c>
      <c r="DF90" s="13">
        <v>0</v>
      </c>
      <c r="DG90" s="14" t="str">
        <f>IF(IF(DE90&lt;0,1-(DF90-DE90)/DE90,IF(DE90=0,"",DF90/DE90))&lt;0,0,IF(DE90&lt;0,1-(DF90-DE90)/DE90,IF(DE90=0,"",DF90/DE90)))</f>
        <v/>
      </c>
      <c r="DH90" s="15">
        <v>0</v>
      </c>
      <c r="DI90" s="15">
        <v>0</v>
      </c>
      <c r="DJ90" s="15">
        <v>0</v>
      </c>
      <c r="DK90" s="17" t="str">
        <f>IF(IF(DI90&lt;0,1-(DJ90-DI90)/DI90,IF(DI90=0,"",DJ90/DI90))&lt;0,0,IF(DI90&lt;0,1-(DJ90-DI90)/DI90,IF(DI90=0,"",DJ90/DI90)))</f>
        <v/>
      </c>
      <c r="DL90" s="13">
        <v>0</v>
      </c>
      <c r="DM90" s="13">
        <v>0</v>
      </c>
      <c r="DN90" s="13">
        <v>0</v>
      </c>
      <c r="DO90" s="17" t="str">
        <f>IF(IF(DM90&lt;0,1-(DN90-DM90)/DM90,IF(DM90=0,"",DN90/DM90))&lt;0,0,IF(DM90&lt;0,1-(DN90-DM90)/DM90,IF(DM90=0,"",DN90/DM90)))</f>
        <v/>
      </c>
      <c r="DP90" s="18"/>
      <c r="DQ90" s="19"/>
      <c r="DR90" s="18"/>
      <c r="DS90" s="19" t="str">
        <f>AX90</f>
        <v/>
      </c>
      <c r="DT90" s="64" t="s">
        <v>141</v>
      </c>
      <c r="DU90" s="64" t="s">
        <v>143</v>
      </c>
      <c r="DV90" s="64" t="s">
        <v>532</v>
      </c>
      <c r="DW90" s="64" t="s">
        <v>141</v>
      </c>
      <c r="DX90" s="64"/>
      <c r="DY90" s="65"/>
      <c r="DZ90" s="64"/>
      <c r="EA90" s="64"/>
    </row>
    <row r="91" spans="1:131" x14ac:dyDescent="0.35">
      <c r="A91" s="4">
        <v>2022</v>
      </c>
      <c r="B91" s="20" t="s">
        <v>132</v>
      </c>
      <c r="C91" s="20" t="s">
        <v>159</v>
      </c>
      <c r="D91" s="20"/>
      <c r="E91" s="20" t="s">
        <v>130</v>
      </c>
      <c r="F91" s="20" t="s">
        <v>126</v>
      </c>
      <c r="G91" s="20"/>
      <c r="H91" s="20">
        <v>10208900</v>
      </c>
      <c r="I91" s="64" t="s">
        <v>695</v>
      </c>
      <c r="J91" s="64"/>
      <c r="K91" s="64" t="s">
        <v>567</v>
      </c>
      <c r="L91" s="20" t="s">
        <v>430</v>
      </c>
      <c r="M91" s="20" t="s">
        <v>429</v>
      </c>
      <c r="N91" s="64" t="s">
        <v>428</v>
      </c>
      <c r="O91" s="20" t="s">
        <v>427</v>
      </c>
      <c r="P91" s="20" t="s">
        <v>426</v>
      </c>
      <c r="Q91" s="20" t="s">
        <v>425</v>
      </c>
      <c r="R91" s="20" t="s">
        <v>146</v>
      </c>
      <c r="S91" s="20" t="s">
        <v>567</v>
      </c>
      <c r="T91" s="20" t="s">
        <v>150</v>
      </c>
      <c r="U91" s="65">
        <v>44182</v>
      </c>
      <c r="V91" s="64"/>
      <c r="W91" s="72">
        <v>200016.64079999999</v>
      </c>
      <c r="X91" s="72">
        <v>0</v>
      </c>
      <c r="Y91" s="64" t="s">
        <v>443</v>
      </c>
      <c r="Z91" s="20" t="s">
        <v>141</v>
      </c>
      <c r="AA91" s="64"/>
      <c r="AB91" s="64"/>
      <c r="AC91" s="64"/>
      <c r="AD91" s="63"/>
      <c r="AE91" s="20">
        <v>2020</v>
      </c>
      <c r="AF91" s="20"/>
      <c r="AG91" s="64" t="s">
        <v>694</v>
      </c>
      <c r="AH91" s="71"/>
      <c r="AI91" s="20" t="s">
        <v>141</v>
      </c>
      <c r="AJ91" s="64" t="s">
        <v>504</v>
      </c>
      <c r="AK91" s="63"/>
      <c r="AL91" s="5">
        <v>0</v>
      </c>
      <c r="AM91" s="70" t="s">
        <v>144</v>
      </c>
      <c r="AN91" s="6">
        <f>IF(AM91="YES",0,AL91*BA91)</f>
        <v>0</v>
      </c>
      <c r="AO91" s="6">
        <f>IF(AM91="YES",0,BA91)</f>
        <v>0</v>
      </c>
      <c r="AP91" s="7">
        <v>0</v>
      </c>
      <c r="AQ91" s="69" t="s">
        <v>144</v>
      </c>
      <c r="AR91" s="8">
        <f>IF(AQ91="YES",0,AP91*BA91)</f>
        <v>0</v>
      </c>
      <c r="AS91" s="8">
        <f>IF(AQ91="YES",0,BA91)</f>
        <v>0</v>
      </c>
      <c r="AT91" s="9">
        <v>0</v>
      </c>
      <c r="AU91" s="9">
        <v>0</v>
      </c>
      <c r="AV91" s="9">
        <v>0</v>
      </c>
      <c r="AW91" s="10" t="str">
        <f>IF(IF(AU91&lt;0,1-(AV91-AU91)/AU91,IF(AU91=0,"",AV91/AU91))&lt;0,0,IF(AU91&lt;0,1-(AV91-AU91)/AU91,IF(AU91=0,"",AV91/AU91)))</f>
        <v/>
      </c>
      <c r="AX91" s="10" t="str">
        <f>IF(AW91&lt;90%,"YES","")</f>
        <v/>
      </c>
      <c r="AY91" s="68">
        <f>+AV91-AT91</f>
        <v>0</v>
      </c>
      <c r="AZ91" s="10"/>
      <c r="BA91" s="11">
        <v>0</v>
      </c>
      <c r="BB91" s="11">
        <f>W91/1000</f>
        <v>200.0166408</v>
      </c>
      <c r="BC91" s="12" t="str">
        <f>IF(AND(BA91=0,BB91=0),"no capex",IF(AND(BA91=0,BB91&lt;&gt;0),"check!",IF(BB91/BA91&lt;0.8,BB91/BA91,IF(BB91/BA91&lt;=1.05,1,IF(BB91/BA91&gt;1.05,MAX(1-(BB91/BA91-1)*2,0),"check!")))))</f>
        <v>check!</v>
      </c>
      <c r="BD91" s="11">
        <v>0</v>
      </c>
      <c r="BE91" s="11">
        <v>0</v>
      </c>
      <c r="BF91" s="12" t="str">
        <f>IF(AND(BD91=0,BE91=0),"no capex",IF(AND(BD91=0,BE91&lt;&gt;0),"check!",IF(BE91/BD91&lt;0.8,BE91/BD91,IF(BE91/BD91&lt;=1.05,1,IF(BE91/BD91&gt;1.05,MAX(1-(BE91/BD91-1)*2,0),"check!")))))</f>
        <v>no capex</v>
      </c>
      <c r="BG91" s="67"/>
      <c r="BH91" s="13">
        <v>0</v>
      </c>
      <c r="BI91" s="13">
        <v>0</v>
      </c>
      <c r="BJ91" s="13">
        <v>0</v>
      </c>
      <c r="BK91" s="14" t="str">
        <f>IF(BI91=0,"",BJ91/BI91)</f>
        <v/>
      </c>
      <c r="BL91" s="15">
        <v>0</v>
      </c>
      <c r="BM91" s="15">
        <v>0</v>
      </c>
      <c r="BN91" s="15">
        <v>0</v>
      </c>
      <c r="BO91" s="16" t="str">
        <f>IF(BM91=0,"",BN91/BM91)</f>
        <v/>
      </c>
      <c r="BP91" s="13">
        <v>0</v>
      </c>
      <c r="BQ91" s="13">
        <v>0</v>
      </c>
      <c r="BR91" s="13">
        <v>0</v>
      </c>
      <c r="BS91" s="14" t="str">
        <f>IF(IF(BQ91&lt;0,1-(BR91-BQ91)/BQ91,IF(BQ91=0,"",BR91/BQ91))&lt;0,0,IF(BQ91&lt;0,1-(BR91-BQ91)/BQ91,IF(BQ91=0,"",BR91/BQ91)))</f>
        <v/>
      </c>
      <c r="BT91" s="15">
        <v>0</v>
      </c>
      <c r="BU91" s="15">
        <v>0</v>
      </c>
      <c r="BV91" s="15">
        <v>0</v>
      </c>
      <c r="BW91" s="16" t="str">
        <f>IF(IF(BU91&lt;0,1-(BV91-BU91)/BU91,IF(BU91=0,"",BV91/BU91))&lt;0,0,IF(BU91&lt;0,1-(BV91-BU91)/BU91,IF(BU91=0,"",BV91/BU91)))</f>
        <v/>
      </c>
      <c r="BX91" s="13">
        <v>0</v>
      </c>
      <c r="BY91" s="13">
        <v>0</v>
      </c>
      <c r="BZ91" s="13">
        <v>0</v>
      </c>
      <c r="CA91" s="14" t="str">
        <f>IF(IF(BY91&lt;0,1-(BZ91-BY91)/BY91,IF(BY91=0,"",BZ91/BY91))&lt;0,0,IF(BY91&lt;0,1-(BZ91-BY91)/BY91,IF(BY91=0,"",BZ91/BY91)))</f>
        <v/>
      </c>
      <c r="CB91" s="15">
        <v>0</v>
      </c>
      <c r="CC91" s="15">
        <v>0</v>
      </c>
      <c r="CD91" s="15">
        <v>0</v>
      </c>
      <c r="CE91" s="16" t="str">
        <f>IF(IF(CC91&lt;0,1-(CD91-CC91)/CC91,IF(CC91=0,"",CD91/CC91))&lt;0,0,IF(CC91&lt;0,1-(CD91-CC91)/CC91,IF(CC91=0,"",CD91/CC91)))</f>
        <v/>
      </c>
      <c r="CF91" s="13">
        <v>0</v>
      </c>
      <c r="CG91" s="13">
        <v>0</v>
      </c>
      <c r="CH91" s="13">
        <v>0</v>
      </c>
      <c r="CI91" s="14" t="str">
        <f>IF(IF(CG91&lt;0,1-(CH91-CG91)/CG91,IF(CG91=0,"",CH91/CG91))&lt;0,0,IF(CG91&lt;0,1-(CH91-CG91)/CG91,IF(CG91=0,"",CH91/CG91)))</f>
        <v/>
      </c>
      <c r="CJ91" s="15">
        <v>0</v>
      </c>
      <c r="CK91" s="15">
        <v>0</v>
      </c>
      <c r="CL91" s="15">
        <v>0</v>
      </c>
      <c r="CM91" s="17" t="str">
        <f>IF(IF(CK91&lt;0,1-(CL91-CK91)/CK91,IF(CK91=0,"",CL91/CK91))&lt;0,0,IF(CK91&lt;0,1-(CL91-CK91)/CK91,IF(CK91=0,"",CL91/CK91)))</f>
        <v/>
      </c>
      <c r="CN91" s="13">
        <v>0</v>
      </c>
      <c r="CO91" s="13">
        <v>0</v>
      </c>
      <c r="CP91" s="13">
        <v>0</v>
      </c>
      <c r="CQ91" s="17" t="str">
        <f>IF(IF(CO91&lt;0,1-(CP91-CO91)/CO91,IF(CO91=0,"",CP91/CO91))&lt;0,0,IF(CO91&lt;0,1-(CP91-CO91)/CO91,IF(CO91=0,"",CP91/CO91)))</f>
        <v/>
      </c>
      <c r="CR91" s="15">
        <v>0</v>
      </c>
      <c r="CS91" s="15">
        <v>0</v>
      </c>
      <c r="CT91" s="15">
        <v>0</v>
      </c>
      <c r="CU91" s="17" t="str">
        <f>IF(IF(CS91&lt;0,1-(CT91-CS91)/CS91,IF(CS91=0,"",CT91/CS91))&lt;0,0,IF(CS91&lt;0,1-(CT91-CS91)/CS91,IF(CS91=0,"",CT91/CS91)))</f>
        <v/>
      </c>
      <c r="CV91" s="13">
        <v>0</v>
      </c>
      <c r="CW91" s="13">
        <v>0</v>
      </c>
      <c r="CX91" s="13">
        <v>0</v>
      </c>
      <c r="CY91" s="14" t="str">
        <f>IF(IF(CW91&lt;0,1-(CX91-CW91)/CW91,IF(CW91=0,"",CX91/CW91))&lt;0,0,IF(CW91&lt;0,1-(CX91-CW91)/CW91,IF(CW91=0,"",CX91/CW91)))</f>
        <v/>
      </c>
      <c r="CZ91" s="15">
        <v>0</v>
      </c>
      <c r="DA91" s="15">
        <v>0</v>
      </c>
      <c r="DB91" s="15">
        <v>0</v>
      </c>
      <c r="DC91" s="17" t="str">
        <f>IF(IF(DA91&lt;0,1-(DB91-DA91)/DA91,IF(DA91=0,"",DB91/DA91))&lt;0,0,IF(DA91&lt;0,1-(DB91-DA91)/DA91,IF(DA91=0,"",DB91/DA91)))</f>
        <v/>
      </c>
      <c r="DD91" s="13">
        <v>0</v>
      </c>
      <c r="DE91" s="13">
        <v>0</v>
      </c>
      <c r="DF91" s="13">
        <v>0</v>
      </c>
      <c r="DG91" s="14" t="str">
        <f>IF(IF(DE91&lt;0,1-(DF91-DE91)/DE91,IF(DE91=0,"",DF91/DE91))&lt;0,0,IF(DE91&lt;0,1-(DF91-DE91)/DE91,IF(DE91=0,"",DF91/DE91)))</f>
        <v/>
      </c>
      <c r="DH91" s="15">
        <v>0</v>
      </c>
      <c r="DI91" s="15">
        <v>0</v>
      </c>
      <c r="DJ91" s="15">
        <v>0</v>
      </c>
      <c r="DK91" s="17" t="str">
        <f>IF(IF(DI91&lt;0,1-(DJ91-DI91)/DI91,IF(DI91=0,"",DJ91/DI91))&lt;0,0,IF(DI91&lt;0,1-(DJ91-DI91)/DI91,IF(DI91=0,"",DJ91/DI91)))</f>
        <v/>
      </c>
      <c r="DL91" s="13">
        <v>0</v>
      </c>
      <c r="DM91" s="13">
        <v>0</v>
      </c>
      <c r="DN91" s="13">
        <v>0</v>
      </c>
      <c r="DO91" s="17" t="str">
        <f>IF(IF(DM91&lt;0,1-(DN91-DM91)/DM91,IF(DM91=0,"",DN91/DM91))&lt;0,0,IF(DM91&lt;0,1-(DN91-DM91)/DM91,IF(DM91=0,"",DN91/DM91)))</f>
        <v/>
      </c>
      <c r="DP91" s="18"/>
      <c r="DQ91" s="19" t="e">
        <f>IF(AND(BB91/BA91&gt;1.05, ((BB91-BA91)/VLOOKUP(E91,#REF!,2,0))&gt;10),"YES","")</f>
        <v>#DIV/0!</v>
      </c>
      <c r="DR91" s="18"/>
      <c r="DS91" s="19" t="str">
        <f>AX91</f>
        <v/>
      </c>
      <c r="DT91" s="64" t="s">
        <v>141</v>
      </c>
      <c r="DU91" s="64" t="s">
        <v>162</v>
      </c>
      <c r="DV91" s="64" t="s">
        <v>585</v>
      </c>
      <c r="DW91" s="64" t="s">
        <v>141</v>
      </c>
      <c r="DX91" s="64" t="s">
        <v>197</v>
      </c>
      <c r="DY91" s="65">
        <v>45077</v>
      </c>
      <c r="DZ91" s="64"/>
      <c r="EA91" s="64"/>
    </row>
    <row r="92" spans="1:131" x14ac:dyDescent="0.35">
      <c r="A92" s="4">
        <v>2022</v>
      </c>
      <c r="B92" s="20" t="s">
        <v>131</v>
      </c>
      <c r="C92" s="20" t="s">
        <v>159</v>
      </c>
      <c r="D92" s="20"/>
      <c r="E92" s="20" t="s">
        <v>130</v>
      </c>
      <c r="F92" s="20" t="s">
        <v>126</v>
      </c>
      <c r="G92" s="20"/>
      <c r="H92" s="20">
        <v>10208914</v>
      </c>
      <c r="I92" s="64" t="s">
        <v>693</v>
      </c>
      <c r="J92" s="64"/>
      <c r="K92" s="64" t="s">
        <v>452</v>
      </c>
      <c r="L92" s="20" t="s">
        <v>430</v>
      </c>
      <c r="M92" s="20" t="s">
        <v>456</v>
      </c>
      <c r="N92" s="64" t="s">
        <v>455</v>
      </c>
      <c r="O92" s="20" t="s">
        <v>427</v>
      </c>
      <c r="P92" s="20" t="s">
        <v>454</v>
      </c>
      <c r="Q92" s="20"/>
      <c r="R92" s="20" t="s">
        <v>146</v>
      </c>
      <c r="S92" s="20" t="s">
        <v>452</v>
      </c>
      <c r="T92" s="20" t="s">
        <v>150</v>
      </c>
      <c r="U92" s="65">
        <v>43830</v>
      </c>
      <c r="V92" s="64"/>
      <c r="W92" s="72">
        <v>124400.72000000003</v>
      </c>
      <c r="X92" s="72">
        <v>0</v>
      </c>
      <c r="Y92" s="64" t="s">
        <v>443</v>
      </c>
      <c r="Z92" s="20" t="s">
        <v>146</v>
      </c>
      <c r="AA92" s="64" t="s">
        <v>146</v>
      </c>
      <c r="AB92" s="64"/>
      <c r="AC92" s="64"/>
      <c r="AD92" s="63"/>
      <c r="AE92" s="20">
        <v>2019</v>
      </c>
      <c r="AF92" s="20"/>
      <c r="AG92" s="64" t="s">
        <v>692</v>
      </c>
      <c r="AH92" s="71"/>
      <c r="AI92" s="20" t="s">
        <v>141</v>
      </c>
      <c r="AJ92" s="64" t="s">
        <v>450</v>
      </c>
      <c r="AK92" s="63"/>
      <c r="AL92" s="5">
        <v>0</v>
      </c>
      <c r="AM92" s="70" t="s">
        <v>144</v>
      </c>
      <c r="AN92" s="6">
        <f>IF(AM92="YES",0,AL92*BA92)</f>
        <v>0</v>
      </c>
      <c r="AO92" s="6">
        <f>IF(AM92="YES",0,BA92)</f>
        <v>0</v>
      </c>
      <c r="AP92" s="7">
        <v>0</v>
      </c>
      <c r="AQ92" s="69" t="s">
        <v>144</v>
      </c>
      <c r="AR92" s="8">
        <f>IF(AQ92="YES",0,AP92*BA92)</f>
        <v>0</v>
      </c>
      <c r="AS92" s="8">
        <f>IF(AQ92="YES",0,BA92)</f>
        <v>0</v>
      </c>
      <c r="AT92" s="9">
        <v>0</v>
      </c>
      <c r="AU92" s="9">
        <v>0</v>
      </c>
      <c r="AV92" s="9">
        <v>0</v>
      </c>
      <c r="AW92" s="10" t="str">
        <f>IF(IF(AU92&lt;0,1-(AV92-AU92)/AU92,IF(AU92=0,"",AV92/AU92))&lt;0,0,IF(AU92&lt;0,1-(AV92-AU92)/AU92,IF(AU92=0,"",AV92/AU92)))</f>
        <v/>
      </c>
      <c r="AX92" s="10" t="str">
        <f>IF(AW92&lt;90%,"YES","")</f>
        <v/>
      </c>
      <c r="AY92" s="68">
        <f>+AV92-AT92</f>
        <v>0</v>
      </c>
      <c r="AZ92" s="10">
        <v>0.76004968059350042</v>
      </c>
      <c r="BA92" s="11">
        <v>0</v>
      </c>
      <c r="BB92" s="11">
        <f>W92/1000</f>
        <v>124.40072000000004</v>
      </c>
      <c r="BC92" s="12" t="str">
        <f>IF(AND(BA92=0,BB92=0),"no capex",IF(AND(BA92=0,BB92&lt;&gt;0),"check!",IF(BB92/BA92&lt;0.8,BB92/BA92,IF(BB92/BA92&lt;=1.05,1,IF(BB92/BA92&gt;1.05,MAX(1-(BB92/BA92-1)*2,0),"check!")))))</f>
        <v>check!</v>
      </c>
      <c r="BD92" s="11">
        <v>0</v>
      </c>
      <c r="BE92" s="11">
        <v>0</v>
      </c>
      <c r="BF92" s="12" t="str">
        <f>IF(AND(BD92=0,BE92=0),"no capex",IF(AND(BD92=0,BE92&lt;&gt;0),"check!",IF(BE92/BD92&lt;0.8,BE92/BD92,IF(BE92/BD92&lt;=1.05,1,IF(BE92/BD92&gt;1.05,MAX(1-(BE92/BD92-1)*2,0),"check!")))))</f>
        <v>no capex</v>
      </c>
      <c r="BG92" s="67"/>
      <c r="BH92" s="13">
        <v>0</v>
      </c>
      <c r="BI92" s="13">
        <v>0</v>
      </c>
      <c r="BJ92" s="13">
        <v>0</v>
      </c>
      <c r="BK92" s="14" t="str">
        <f>IF(BI92=0,"",BJ92/BI92)</f>
        <v/>
      </c>
      <c r="BL92" s="15">
        <v>0</v>
      </c>
      <c r="BM92" s="15">
        <v>0</v>
      </c>
      <c r="BN92" s="15">
        <v>0</v>
      </c>
      <c r="BO92" s="16" t="str">
        <f>IF(BM92=0,"",BN92/BM92)</f>
        <v/>
      </c>
      <c r="BP92" s="13">
        <v>0</v>
      </c>
      <c r="BQ92" s="13">
        <v>0</v>
      </c>
      <c r="BR92" s="13">
        <v>0</v>
      </c>
      <c r="BS92" s="14" t="str">
        <f>IF(IF(BQ92&lt;0,1-(BR92-BQ92)/BQ92,IF(BQ92=0,"",BR92/BQ92))&lt;0,0,IF(BQ92&lt;0,1-(BR92-BQ92)/BQ92,IF(BQ92=0,"",BR92/BQ92)))</f>
        <v/>
      </c>
      <c r="BT92" s="15">
        <v>0</v>
      </c>
      <c r="BU92" s="15">
        <v>0</v>
      </c>
      <c r="BV92" s="15">
        <v>0</v>
      </c>
      <c r="BW92" s="16" t="str">
        <f>IF(IF(BU92&lt;0,1-(BV92-BU92)/BU92,IF(BU92=0,"",BV92/BU92))&lt;0,0,IF(BU92&lt;0,1-(BV92-BU92)/BU92,IF(BU92=0,"",BV92/BU92)))</f>
        <v/>
      </c>
      <c r="BX92" s="13">
        <v>0</v>
      </c>
      <c r="BY92" s="13">
        <v>0</v>
      </c>
      <c r="BZ92" s="13">
        <v>0</v>
      </c>
      <c r="CA92" s="14" t="str">
        <f>IF(IF(BY92&lt;0,1-(BZ92-BY92)/BY92,IF(BY92=0,"",BZ92/BY92))&lt;0,0,IF(BY92&lt;0,1-(BZ92-BY92)/BY92,IF(BY92=0,"",BZ92/BY92)))</f>
        <v/>
      </c>
      <c r="CB92" s="15">
        <v>0</v>
      </c>
      <c r="CC92" s="15">
        <v>0</v>
      </c>
      <c r="CD92" s="15">
        <v>0</v>
      </c>
      <c r="CE92" s="16" t="str">
        <f>IF(IF(CC92&lt;0,1-(CD92-CC92)/CC92,IF(CC92=0,"",CD92/CC92))&lt;0,0,IF(CC92&lt;0,1-(CD92-CC92)/CC92,IF(CC92=0,"",CD92/CC92)))</f>
        <v/>
      </c>
      <c r="CF92" s="13">
        <v>0</v>
      </c>
      <c r="CG92" s="13">
        <v>0</v>
      </c>
      <c r="CH92" s="13">
        <v>0</v>
      </c>
      <c r="CI92" s="14" t="str">
        <f>IF(IF(CG92&lt;0,1-(CH92-CG92)/CG92,IF(CG92=0,"",CH92/CG92))&lt;0,0,IF(CG92&lt;0,1-(CH92-CG92)/CG92,IF(CG92=0,"",CH92/CG92)))</f>
        <v/>
      </c>
      <c r="CJ92" s="15">
        <v>0</v>
      </c>
      <c r="CK92" s="15">
        <v>0</v>
      </c>
      <c r="CL92" s="15">
        <v>0</v>
      </c>
      <c r="CM92" s="17" t="str">
        <f>IF(IF(CK92&lt;0,1-(CL92-CK92)/CK92,IF(CK92=0,"",CL92/CK92))&lt;0,0,IF(CK92&lt;0,1-(CL92-CK92)/CK92,IF(CK92=0,"",CL92/CK92)))</f>
        <v/>
      </c>
      <c r="CN92" s="13">
        <v>0</v>
      </c>
      <c r="CO92" s="13">
        <v>0</v>
      </c>
      <c r="CP92" s="13">
        <v>0</v>
      </c>
      <c r="CQ92" s="17" t="str">
        <f>IF(IF(CO92&lt;0,1-(CP92-CO92)/CO92,IF(CO92=0,"",CP92/CO92))&lt;0,0,IF(CO92&lt;0,1-(CP92-CO92)/CO92,IF(CO92=0,"",CP92/CO92)))</f>
        <v/>
      </c>
      <c r="CR92" s="15">
        <v>0</v>
      </c>
      <c r="CS92" s="15">
        <v>0</v>
      </c>
      <c r="CT92" s="15">
        <v>0</v>
      </c>
      <c r="CU92" s="17" t="str">
        <f>IF(IF(CS92&lt;0,1-(CT92-CS92)/CS92,IF(CS92=0,"",CT92/CS92))&lt;0,0,IF(CS92&lt;0,1-(CT92-CS92)/CS92,IF(CS92=0,"",CT92/CS92)))</f>
        <v/>
      </c>
      <c r="CV92" s="13">
        <v>0</v>
      </c>
      <c r="CW92" s="13">
        <v>0</v>
      </c>
      <c r="CX92" s="13">
        <v>0</v>
      </c>
      <c r="CY92" s="14" t="str">
        <f>IF(IF(CW92&lt;0,1-(CX92-CW92)/CW92,IF(CW92=0,"",CX92/CW92))&lt;0,0,IF(CW92&lt;0,1-(CX92-CW92)/CW92,IF(CW92=0,"",CX92/CW92)))</f>
        <v/>
      </c>
      <c r="CZ92" s="15">
        <v>0</v>
      </c>
      <c r="DA92" s="15">
        <v>0</v>
      </c>
      <c r="DB92" s="15">
        <v>0</v>
      </c>
      <c r="DC92" s="17" t="str">
        <f>IF(IF(DA92&lt;0,1-(DB92-DA92)/DA92,IF(DA92=0,"",DB92/DA92))&lt;0,0,IF(DA92&lt;0,1-(DB92-DA92)/DA92,IF(DA92=0,"",DB92/DA92)))</f>
        <v/>
      </c>
      <c r="DD92" s="13">
        <v>0</v>
      </c>
      <c r="DE92" s="13">
        <v>0</v>
      </c>
      <c r="DF92" s="13">
        <v>0</v>
      </c>
      <c r="DG92" s="14" t="str">
        <f>IF(IF(DE92&lt;0,1-(DF92-DE92)/DE92,IF(DE92=0,"",DF92/DE92))&lt;0,0,IF(DE92&lt;0,1-(DF92-DE92)/DE92,IF(DE92=0,"",DF92/DE92)))</f>
        <v/>
      </c>
      <c r="DH92" s="15">
        <v>0</v>
      </c>
      <c r="DI92" s="15">
        <v>0</v>
      </c>
      <c r="DJ92" s="15">
        <v>0</v>
      </c>
      <c r="DK92" s="17" t="str">
        <f>IF(IF(DI92&lt;0,1-(DJ92-DI92)/DI92,IF(DI92=0,"",DJ92/DI92))&lt;0,0,IF(DI92&lt;0,1-(DJ92-DI92)/DI92,IF(DI92=0,"",DJ92/DI92)))</f>
        <v/>
      </c>
      <c r="DL92" s="13">
        <v>0</v>
      </c>
      <c r="DM92" s="13">
        <v>0</v>
      </c>
      <c r="DN92" s="13">
        <v>0</v>
      </c>
      <c r="DO92" s="17" t="str">
        <f>IF(IF(DM92&lt;0,1-(DN92-DM92)/DM92,IF(DM92=0,"",DN92/DM92))&lt;0,0,IF(DM92&lt;0,1-(DN92-DM92)/DM92,IF(DM92=0,"",DN92/DM92)))</f>
        <v/>
      </c>
      <c r="DP92" s="18"/>
      <c r="DQ92" s="19"/>
      <c r="DR92" s="18"/>
      <c r="DS92" s="19" t="str">
        <f>AX92</f>
        <v/>
      </c>
      <c r="DT92" s="64" t="s">
        <v>141</v>
      </c>
      <c r="DU92" s="64" t="s">
        <v>143</v>
      </c>
      <c r="DV92" s="64" t="s">
        <v>532</v>
      </c>
      <c r="DW92" s="64" t="s">
        <v>141</v>
      </c>
      <c r="DX92" s="64"/>
      <c r="DY92" s="65"/>
      <c r="DZ92" s="64"/>
      <c r="EA92" s="64"/>
    </row>
    <row r="93" spans="1:131" x14ac:dyDescent="0.35">
      <c r="A93" s="4">
        <v>2022</v>
      </c>
      <c r="B93" s="20" t="s">
        <v>132</v>
      </c>
      <c r="C93" s="20" t="s">
        <v>159</v>
      </c>
      <c r="D93" s="20"/>
      <c r="E93" s="20" t="s">
        <v>130</v>
      </c>
      <c r="F93" s="20" t="s">
        <v>126</v>
      </c>
      <c r="G93" s="20"/>
      <c r="H93" s="20">
        <v>10208918</v>
      </c>
      <c r="I93" s="64" t="s">
        <v>691</v>
      </c>
      <c r="J93" s="64"/>
      <c r="K93" s="64" t="s">
        <v>567</v>
      </c>
      <c r="L93" s="20" t="s">
        <v>430</v>
      </c>
      <c r="M93" s="20" t="s">
        <v>456</v>
      </c>
      <c r="N93" s="64" t="s">
        <v>461</v>
      </c>
      <c r="O93" s="20" t="s">
        <v>427</v>
      </c>
      <c r="P93" s="20" t="s">
        <v>454</v>
      </c>
      <c r="Q93" s="20"/>
      <c r="R93" s="20" t="s">
        <v>141</v>
      </c>
      <c r="S93" s="20" t="s">
        <v>151</v>
      </c>
      <c r="T93" s="20" t="s">
        <v>150</v>
      </c>
      <c r="U93" s="65">
        <v>44260</v>
      </c>
      <c r="V93" s="64"/>
      <c r="W93" s="72">
        <v>3679332</v>
      </c>
      <c r="X93" s="72">
        <v>0</v>
      </c>
      <c r="Y93" s="64" t="s">
        <v>690</v>
      </c>
      <c r="Z93" s="20" t="s">
        <v>141</v>
      </c>
      <c r="AA93" s="64"/>
      <c r="AB93" s="64"/>
      <c r="AC93" s="64"/>
      <c r="AD93" s="63"/>
      <c r="AE93" s="20">
        <v>2021</v>
      </c>
      <c r="AF93" s="20"/>
      <c r="AG93" s="64" t="s">
        <v>689</v>
      </c>
      <c r="AH93" s="71"/>
      <c r="AI93" s="20" t="s">
        <v>141</v>
      </c>
      <c r="AJ93" s="64"/>
      <c r="AK93" s="63"/>
      <c r="AL93" s="5">
        <v>0</v>
      </c>
      <c r="AM93" s="70" t="s">
        <v>144</v>
      </c>
      <c r="AN93" s="6">
        <f>IF(AM93="YES",0,AL93*BA93)</f>
        <v>0</v>
      </c>
      <c r="AO93" s="6">
        <f>IF(AM93="YES",0,BA93)</f>
        <v>0</v>
      </c>
      <c r="AP93" s="7">
        <v>1.9504989747648926</v>
      </c>
      <c r="AQ93" s="69"/>
      <c r="AR93" s="8">
        <f>IF(AQ93="YES",0,AP93*BA93)</f>
        <v>6826.7464116771243</v>
      </c>
      <c r="AS93" s="8">
        <f>IF(AQ93="YES",0,BA93)</f>
        <v>3500</v>
      </c>
      <c r="AT93" s="9">
        <v>0</v>
      </c>
      <c r="AU93" s="9">
        <v>1119.5630728960186</v>
      </c>
      <c r="AV93" s="9">
        <v>733</v>
      </c>
      <c r="AW93" s="10">
        <f>IF(IF(AU93&lt;0,1-(AV93-AU93)/AU93,IF(AU93=0,"",AV93/AU93))&lt;0,0,IF(AU93&lt;0,1-(AV93-AU93)/AU93,IF(AU93=0,"",AV93/AU93)))</f>
        <v>0.6547197006988803</v>
      </c>
      <c r="AX93" s="10" t="str">
        <f>IF(AW93&lt;90%,"YES","")</f>
        <v>YES</v>
      </c>
      <c r="AY93" s="68">
        <f>+AV93-AT93</f>
        <v>733</v>
      </c>
      <c r="AZ93" s="10"/>
      <c r="BA93" s="11">
        <v>3500</v>
      </c>
      <c r="BB93" s="11">
        <f>W93/1000</f>
        <v>3679.3319999999999</v>
      </c>
      <c r="BC93" s="12">
        <f>IF(AND(BA93=0,BB93=0),"no capex",IF(AND(BA93=0,BB93&lt;&gt;0),"check!",IF(BB93/BA93&lt;0.8,BB93/BA93,IF(BB93/BA93&lt;=1.05,1,IF(BB93/BA93&gt;1.05,MAX(1-(BB93/BA93-1)*2,0),"check!")))))</f>
        <v>0.89752457142857134</v>
      </c>
      <c r="BD93" s="11">
        <v>0</v>
      </c>
      <c r="BE93" s="11">
        <v>0</v>
      </c>
      <c r="BF93" s="12" t="str">
        <f>IF(AND(BD93=0,BE93=0),"no capex",IF(AND(BD93=0,BE93&lt;&gt;0),"check!",IF(BE93/BD93&lt;0.8,BE93/BD93,IF(BE93/BD93&lt;=1.05,1,IF(BE93/BD93&gt;1.05,MAX(1-(BE93/BD93-1)*2,0),"check!")))))</f>
        <v>no capex</v>
      </c>
      <c r="BG93" s="67"/>
      <c r="BH93" s="13">
        <v>0</v>
      </c>
      <c r="BI93" s="13">
        <v>8886.8289438867723</v>
      </c>
      <c r="BJ93" s="13">
        <v>2072</v>
      </c>
      <c r="BK93" s="14">
        <f>IF(BI93=0,"",BJ93/BI93)</f>
        <v>0.23315403200433193</v>
      </c>
      <c r="BL93" s="15">
        <v>0</v>
      </c>
      <c r="BM93" s="15">
        <v>899.16872792499998</v>
      </c>
      <c r="BN93" s="15">
        <v>153</v>
      </c>
      <c r="BO93" s="16">
        <f>IF(BM93=0,"",BN93/BM93)</f>
        <v>0.17015716322016239</v>
      </c>
      <c r="BP93" s="13">
        <v>0</v>
      </c>
      <c r="BQ93" s="13">
        <v>111.82045741774388</v>
      </c>
      <c r="BR93" s="13">
        <v>50</v>
      </c>
      <c r="BS93" s="14">
        <f>IF(IF(BQ93&lt;0,1-(BR93-BQ93)/BQ93,IF(BQ93=0,"",BR93/BQ93))&lt;0,0,IF(BQ93&lt;0,1-(BR93-BQ93)/BQ93,IF(BQ93=0,"",BR93/BQ93)))</f>
        <v>0.44714537173826574</v>
      </c>
      <c r="BT93" s="15">
        <v>0</v>
      </c>
      <c r="BU93" s="15">
        <v>40.246863959874005</v>
      </c>
      <c r="BV93" s="15">
        <v>53</v>
      </c>
      <c r="BW93" s="16">
        <f>IF(IF(BU93&lt;0,1-(BV93-BU93)/BU93,IF(BU93=0,"",BV93/BU93))&lt;0,0,IF(BU93&lt;0,1-(BV93-BU93)/BU93,IF(BU93=0,"",BV93/BU93)))</f>
        <v>1.3168727892151009</v>
      </c>
      <c r="BX93" s="13">
        <v>0</v>
      </c>
      <c r="BY93" s="13">
        <v>6.24</v>
      </c>
      <c r="BZ93" s="13">
        <v>313</v>
      </c>
      <c r="CA93" s="14">
        <f>IF(IF(BY93&lt;0,1-(BZ93-BY93)/BY93,IF(BY93=0,"",BZ93/BY93))&lt;0,0,IF(BY93&lt;0,1-(BZ93-BY93)/BY93,IF(BY93=0,"",BZ93/BY93)))</f>
        <v>50.160256410256409</v>
      </c>
      <c r="CB93" s="15">
        <v>0</v>
      </c>
      <c r="CC93" s="15">
        <v>118.06045741774388</v>
      </c>
      <c r="CD93" s="15">
        <v>363</v>
      </c>
      <c r="CE93" s="16">
        <f>IF(IF(CC93&lt;0,1-(CD93-CC93)/CC93,IF(CC93=0,"",CD93/CC93))&lt;0,0,IF(CC93&lt;0,1-(CD93-CC93)/CC93,IF(CC93=0,"",CD93/CC93)))</f>
        <v>3.0746958629472747</v>
      </c>
      <c r="CF93" s="13">
        <v>0</v>
      </c>
      <c r="CG93" s="13">
        <v>731.76116290680011</v>
      </c>
      <c r="CH93" s="13">
        <v>2010</v>
      </c>
      <c r="CI93" s="14">
        <f>IF(IF(CG93&lt;0,1-(CH93-CG93)/CG93,IF(CG93=0,"",CH93/CG93))&lt;0,0,IF(CG93&lt;0,1-(CH93-CG93)/CG93,IF(CG93=0,"",CH93/CG93)))</f>
        <v>2.7467978650514979</v>
      </c>
      <c r="CJ93" s="15">
        <v>0</v>
      </c>
      <c r="CK93" s="15">
        <v>1668.0918032175362</v>
      </c>
      <c r="CL93" s="15">
        <v>1677</v>
      </c>
      <c r="CM93" s="17">
        <f>IF(IF(CK93&lt;0,1-(CL93-CK93)/CK93,IF(CK93=0,"",CL93/CK93))&lt;0,0,IF(CK93&lt;0,1-(CL93-CK93)/CK93,IF(CK93=0,"",CL93/CK93)))</f>
        <v>1.0053403516312958</v>
      </c>
      <c r="CN93" s="13">
        <v>0</v>
      </c>
      <c r="CO93" s="13">
        <v>-684.16999132364447</v>
      </c>
      <c r="CP93" s="13">
        <v>-644</v>
      </c>
      <c r="CQ93" s="17">
        <f>IF(IF(CO93&lt;0,1-(CP93-CO93)/CO93,IF(CO93=0,"",CP93/CO93))&lt;0,0,IF(CO93&lt;0,1-(CP93-CO93)/CO93,IF(CO93=0,"",CP93/CO93)))</f>
        <v>1.058713465707446</v>
      </c>
      <c r="CR93" s="15">
        <v>0</v>
      </c>
      <c r="CS93" s="15">
        <v>47.44601743573638</v>
      </c>
      <c r="CT93" s="15">
        <v>27</v>
      </c>
      <c r="CU93" s="17">
        <f>IF(IF(CS93&lt;0,1-(CT93-CS93)/CS93,IF(CS93=0,"",CT93/CS93))&lt;0,0,IF(CS93&lt;0,1-(CT93-CS93)/CS93,IF(CS93=0,"",CT93/CS93)))</f>
        <v>0.56906778396248658</v>
      </c>
      <c r="CV93" s="13">
        <v>0</v>
      </c>
      <c r="CW93" s="13">
        <v>1095.7422693116355</v>
      </c>
      <c r="CX93" s="13">
        <v>816</v>
      </c>
      <c r="CY93" s="14">
        <f>IF(IF(CW93&lt;0,1-(CX93-CW93)/CW93,IF(CW93=0,"",CX93/CW93))&lt;0,0,IF(CW93&lt;0,1-(CX93-CW93)/CW93,IF(CW93=0,"",CX93/CW93)))</f>
        <v>0.74470066808011848</v>
      </c>
      <c r="CZ93" s="15">
        <v>0</v>
      </c>
      <c r="DA93" s="15">
        <v>-121.55006559299139</v>
      </c>
      <c r="DB93" s="15">
        <v>-4</v>
      </c>
      <c r="DC93" s="17">
        <f>IF(IF(DA93&lt;0,1-(DB93-DA93)/DA93,IF(DA93=0,"",DB93/DA93))&lt;0,0,IF(DA93&lt;0,1-(DB93-DA93)/DA93,IF(DA93=0,"",DB93/DA93)))</f>
        <v>1.9670917495561546</v>
      </c>
      <c r="DD93" s="13">
        <v>0</v>
      </c>
      <c r="DE93" s="13">
        <v>0</v>
      </c>
      <c r="DF93" s="13">
        <v>0</v>
      </c>
      <c r="DG93" s="14" t="str">
        <f>IF(IF(DE93&lt;0,1-(DF93-DE93)/DE93,IF(DE93=0,"",DF93/DE93))&lt;0,0,IF(DE93&lt;0,1-(DF93-DE93)/DE93,IF(DE93=0,"",DF93/DE93)))</f>
        <v/>
      </c>
      <c r="DH93" s="15">
        <v>0</v>
      </c>
      <c r="DI93" s="15">
        <v>139.13086917737454</v>
      </c>
      <c r="DJ93" s="15">
        <v>19</v>
      </c>
      <c r="DK93" s="17">
        <f>IF(IF(DI93&lt;0,1-(DJ93-DI93)/DI93,IF(DI93=0,"",DJ93/DI93))&lt;0,0,IF(DI93&lt;0,1-(DJ93-DI93)/DI93,IF(DI93=0,"",DJ93/DI93)))</f>
        <v>0.13656207362420317</v>
      </c>
      <c r="DL93" s="13">
        <v>0</v>
      </c>
      <c r="DM93" s="13">
        <v>0</v>
      </c>
      <c r="DN93" s="13">
        <v>26</v>
      </c>
      <c r="DO93" s="17" t="str">
        <f>IF(IF(DM93&lt;0,1-(DN93-DM93)/DM93,IF(DM93=0,"",DN93/DM93))&lt;0,0,IF(DM93&lt;0,1-(DN93-DM93)/DM93,IF(DM93=0,"",DN93/DM93)))</f>
        <v/>
      </c>
      <c r="DP93" s="18"/>
      <c r="DQ93" s="19" t="e">
        <f>IF(AND(BB93/BA93&gt;1.05, ((BB93-BA93)/VLOOKUP(E93,#REF!,2,0))&gt;10),"YES","")</f>
        <v>#REF!</v>
      </c>
      <c r="DR93" s="18"/>
      <c r="DS93" s="19" t="str">
        <f>AX93</f>
        <v>YES</v>
      </c>
      <c r="DT93" s="64" t="s">
        <v>141</v>
      </c>
      <c r="DU93" s="64" t="s">
        <v>143</v>
      </c>
      <c r="DV93" s="64" t="s">
        <v>458</v>
      </c>
      <c r="DW93" s="64" t="s">
        <v>141</v>
      </c>
      <c r="DX93" s="64"/>
      <c r="DY93" s="65"/>
      <c r="DZ93" s="64"/>
      <c r="EA93" s="64"/>
    </row>
    <row r="94" spans="1:131" x14ac:dyDescent="0.35">
      <c r="A94" s="4">
        <v>2022</v>
      </c>
      <c r="B94" s="20" t="s">
        <v>131</v>
      </c>
      <c r="C94" s="20" t="s">
        <v>159</v>
      </c>
      <c r="D94" s="20"/>
      <c r="E94" s="20" t="s">
        <v>130</v>
      </c>
      <c r="F94" s="20" t="s">
        <v>126</v>
      </c>
      <c r="G94" s="20"/>
      <c r="H94" s="20">
        <v>10208920</v>
      </c>
      <c r="I94" s="64" t="s">
        <v>688</v>
      </c>
      <c r="J94" s="64"/>
      <c r="K94" s="64" t="s">
        <v>567</v>
      </c>
      <c r="L94" s="20" t="s">
        <v>430</v>
      </c>
      <c r="M94" s="20" t="s">
        <v>429</v>
      </c>
      <c r="N94" s="64" t="s">
        <v>428</v>
      </c>
      <c r="O94" s="20" t="s">
        <v>427</v>
      </c>
      <c r="P94" s="20" t="s">
        <v>426</v>
      </c>
      <c r="Q94" s="20" t="s">
        <v>425</v>
      </c>
      <c r="R94" s="20" t="s">
        <v>141</v>
      </c>
      <c r="S94" s="20" t="s">
        <v>151</v>
      </c>
      <c r="T94" s="20" t="s">
        <v>150</v>
      </c>
      <c r="U94" s="65">
        <v>44063</v>
      </c>
      <c r="V94" s="64"/>
      <c r="W94" s="72">
        <v>190379.21999999997</v>
      </c>
      <c r="X94" s="72">
        <v>0</v>
      </c>
      <c r="Y94" s="64" t="s">
        <v>443</v>
      </c>
      <c r="Z94" s="20" t="s">
        <v>146</v>
      </c>
      <c r="AA94" s="64" t="s">
        <v>146</v>
      </c>
      <c r="AB94" s="64"/>
      <c r="AC94" s="64"/>
      <c r="AD94" s="63"/>
      <c r="AE94" s="20">
        <v>2020</v>
      </c>
      <c r="AF94" s="20"/>
      <c r="AG94" s="64" t="s">
        <v>687</v>
      </c>
      <c r="AH94" s="71"/>
      <c r="AI94" s="20" t="s">
        <v>141</v>
      </c>
      <c r="AJ94" s="64" t="s">
        <v>504</v>
      </c>
      <c r="AK94" s="63"/>
      <c r="AL94" s="5">
        <v>0</v>
      </c>
      <c r="AM94" s="70" t="s">
        <v>144</v>
      </c>
      <c r="AN94" s="6">
        <f>IF(AM94="YES",0,AL94*BA94)</f>
        <v>0</v>
      </c>
      <c r="AO94" s="6">
        <f>IF(AM94="YES",0,BA94)</f>
        <v>0</v>
      </c>
      <c r="AP94" s="7">
        <v>0</v>
      </c>
      <c r="AQ94" s="69" t="s">
        <v>144</v>
      </c>
      <c r="AR94" s="8">
        <f>IF(AQ94="YES",0,AP94*BA94)</f>
        <v>0</v>
      </c>
      <c r="AS94" s="8">
        <f>IF(AQ94="YES",0,BA94)</f>
        <v>0</v>
      </c>
      <c r="AT94" s="9">
        <v>0</v>
      </c>
      <c r="AU94" s="9">
        <v>0</v>
      </c>
      <c r="AV94" s="9">
        <v>0</v>
      </c>
      <c r="AW94" s="10" t="str">
        <f>IF(IF(AU94&lt;0,1-(AV94-AU94)/AU94,IF(AU94=0,"",AV94/AU94))&lt;0,0,IF(AU94&lt;0,1-(AV94-AU94)/AU94,IF(AU94=0,"",AV94/AU94)))</f>
        <v/>
      </c>
      <c r="AX94" s="10" t="str">
        <f>IF(AW94&lt;90%,"YES","")</f>
        <v/>
      </c>
      <c r="AY94" s="68">
        <f>+AV94-AT94</f>
        <v>0</v>
      </c>
      <c r="AZ94" s="10">
        <v>0.83385541977868227</v>
      </c>
      <c r="BA94" s="11">
        <v>0</v>
      </c>
      <c r="BB94" s="11">
        <f>W94/1000</f>
        <v>190.37921999999998</v>
      </c>
      <c r="BC94" s="12" t="str">
        <f>IF(AND(BA94=0,BB94=0),"no capex",IF(AND(BA94=0,BB94&lt;&gt;0),"check!",IF(BB94/BA94&lt;0.8,BB94/BA94,IF(BB94/BA94&lt;=1.05,1,IF(BB94/BA94&gt;1.05,MAX(1-(BB94/BA94-1)*2,0),"check!")))))</f>
        <v>check!</v>
      </c>
      <c r="BD94" s="11">
        <v>0</v>
      </c>
      <c r="BE94" s="11">
        <v>0</v>
      </c>
      <c r="BF94" s="12" t="str">
        <f>IF(AND(BD94=0,BE94=0),"no capex",IF(AND(BD94=0,BE94&lt;&gt;0),"check!",IF(BE94/BD94&lt;0.8,BE94/BD94,IF(BE94/BD94&lt;=1.05,1,IF(BE94/BD94&gt;1.05,MAX(1-(BE94/BD94-1)*2,0),"check!")))))</f>
        <v>no capex</v>
      </c>
      <c r="BG94" s="67"/>
      <c r="BH94" s="13">
        <v>0</v>
      </c>
      <c r="BI94" s="13">
        <v>0</v>
      </c>
      <c r="BJ94" s="13">
        <v>0</v>
      </c>
      <c r="BK94" s="14" t="str">
        <f>IF(BI94=0,"",BJ94/BI94)</f>
        <v/>
      </c>
      <c r="BL94" s="15">
        <v>0</v>
      </c>
      <c r="BM94" s="15">
        <v>0</v>
      </c>
      <c r="BN94" s="15">
        <v>0</v>
      </c>
      <c r="BO94" s="16" t="str">
        <f>IF(BM94=0,"",BN94/BM94)</f>
        <v/>
      </c>
      <c r="BP94" s="13">
        <v>0</v>
      </c>
      <c r="BQ94" s="13">
        <v>0</v>
      </c>
      <c r="BR94" s="13">
        <v>0</v>
      </c>
      <c r="BS94" s="14" t="str">
        <f>IF(IF(BQ94&lt;0,1-(BR94-BQ94)/BQ94,IF(BQ94=0,"",BR94/BQ94))&lt;0,0,IF(BQ94&lt;0,1-(BR94-BQ94)/BQ94,IF(BQ94=0,"",BR94/BQ94)))</f>
        <v/>
      </c>
      <c r="BT94" s="15">
        <v>0</v>
      </c>
      <c r="BU94" s="15">
        <v>0</v>
      </c>
      <c r="BV94" s="15">
        <v>0</v>
      </c>
      <c r="BW94" s="16" t="str">
        <f>IF(IF(BU94&lt;0,1-(BV94-BU94)/BU94,IF(BU94=0,"",BV94/BU94))&lt;0,0,IF(BU94&lt;0,1-(BV94-BU94)/BU94,IF(BU94=0,"",BV94/BU94)))</f>
        <v/>
      </c>
      <c r="BX94" s="13">
        <v>0</v>
      </c>
      <c r="BY94" s="13">
        <v>0</v>
      </c>
      <c r="BZ94" s="13">
        <v>0</v>
      </c>
      <c r="CA94" s="14" t="str">
        <f>IF(IF(BY94&lt;0,1-(BZ94-BY94)/BY94,IF(BY94=0,"",BZ94/BY94))&lt;0,0,IF(BY94&lt;0,1-(BZ94-BY94)/BY94,IF(BY94=0,"",BZ94/BY94)))</f>
        <v/>
      </c>
      <c r="CB94" s="15">
        <v>0</v>
      </c>
      <c r="CC94" s="15">
        <v>0</v>
      </c>
      <c r="CD94" s="15">
        <v>0</v>
      </c>
      <c r="CE94" s="16" t="str">
        <f>IF(IF(CC94&lt;0,1-(CD94-CC94)/CC94,IF(CC94=0,"",CD94/CC94))&lt;0,0,IF(CC94&lt;0,1-(CD94-CC94)/CC94,IF(CC94=0,"",CD94/CC94)))</f>
        <v/>
      </c>
      <c r="CF94" s="13">
        <v>0</v>
      </c>
      <c r="CG94" s="13">
        <v>0</v>
      </c>
      <c r="CH94" s="13">
        <v>0</v>
      </c>
      <c r="CI94" s="14" t="str">
        <f>IF(IF(CG94&lt;0,1-(CH94-CG94)/CG94,IF(CG94=0,"",CH94/CG94))&lt;0,0,IF(CG94&lt;0,1-(CH94-CG94)/CG94,IF(CG94=0,"",CH94/CG94)))</f>
        <v/>
      </c>
      <c r="CJ94" s="15">
        <v>0</v>
      </c>
      <c r="CK94" s="15">
        <v>0</v>
      </c>
      <c r="CL94" s="15">
        <v>0</v>
      </c>
      <c r="CM94" s="17" t="str">
        <f>IF(IF(CK94&lt;0,1-(CL94-CK94)/CK94,IF(CK94=0,"",CL94/CK94))&lt;0,0,IF(CK94&lt;0,1-(CL94-CK94)/CK94,IF(CK94=0,"",CL94/CK94)))</f>
        <v/>
      </c>
      <c r="CN94" s="13">
        <v>0</v>
      </c>
      <c r="CO94" s="13">
        <v>0</v>
      </c>
      <c r="CP94" s="13">
        <v>0</v>
      </c>
      <c r="CQ94" s="17" t="str">
        <f>IF(IF(CO94&lt;0,1-(CP94-CO94)/CO94,IF(CO94=0,"",CP94/CO94))&lt;0,0,IF(CO94&lt;0,1-(CP94-CO94)/CO94,IF(CO94=0,"",CP94/CO94)))</f>
        <v/>
      </c>
      <c r="CR94" s="15">
        <v>0</v>
      </c>
      <c r="CS94" s="15">
        <v>0</v>
      </c>
      <c r="CT94" s="15">
        <v>0</v>
      </c>
      <c r="CU94" s="17" t="str">
        <f>IF(IF(CS94&lt;0,1-(CT94-CS94)/CS94,IF(CS94=0,"",CT94/CS94))&lt;0,0,IF(CS94&lt;0,1-(CT94-CS94)/CS94,IF(CS94=0,"",CT94/CS94)))</f>
        <v/>
      </c>
      <c r="CV94" s="13">
        <v>0</v>
      </c>
      <c r="CW94" s="13">
        <v>0</v>
      </c>
      <c r="CX94" s="13">
        <v>0</v>
      </c>
      <c r="CY94" s="14" t="str">
        <f>IF(IF(CW94&lt;0,1-(CX94-CW94)/CW94,IF(CW94=0,"",CX94/CW94))&lt;0,0,IF(CW94&lt;0,1-(CX94-CW94)/CW94,IF(CW94=0,"",CX94/CW94)))</f>
        <v/>
      </c>
      <c r="CZ94" s="15">
        <v>0</v>
      </c>
      <c r="DA94" s="15">
        <v>0</v>
      </c>
      <c r="DB94" s="15">
        <v>0</v>
      </c>
      <c r="DC94" s="17" t="str">
        <f>IF(IF(DA94&lt;0,1-(DB94-DA94)/DA94,IF(DA94=0,"",DB94/DA94))&lt;0,0,IF(DA94&lt;0,1-(DB94-DA94)/DA94,IF(DA94=0,"",DB94/DA94)))</f>
        <v/>
      </c>
      <c r="DD94" s="13">
        <v>0</v>
      </c>
      <c r="DE94" s="13">
        <v>0</v>
      </c>
      <c r="DF94" s="13">
        <v>0</v>
      </c>
      <c r="DG94" s="14" t="str">
        <f>IF(IF(DE94&lt;0,1-(DF94-DE94)/DE94,IF(DE94=0,"",DF94/DE94))&lt;0,0,IF(DE94&lt;0,1-(DF94-DE94)/DE94,IF(DE94=0,"",DF94/DE94)))</f>
        <v/>
      </c>
      <c r="DH94" s="15">
        <v>0</v>
      </c>
      <c r="DI94" s="15">
        <v>0</v>
      </c>
      <c r="DJ94" s="15">
        <v>0</v>
      </c>
      <c r="DK94" s="17" t="str">
        <f>IF(IF(DI94&lt;0,1-(DJ94-DI94)/DI94,IF(DI94=0,"",DJ94/DI94))&lt;0,0,IF(DI94&lt;0,1-(DJ94-DI94)/DI94,IF(DI94=0,"",DJ94/DI94)))</f>
        <v/>
      </c>
      <c r="DL94" s="13">
        <v>0</v>
      </c>
      <c r="DM94" s="13">
        <v>0</v>
      </c>
      <c r="DN94" s="13">
        <v>0</v>
      </c>
      <c r="DO94" s="17" t="str">
        <f>IF(IF(DM94&lt;0,1-(DN94-DM94)/DM94,IF(DM94=0,"",DN94/DM94))&lt;0,0,IF(DM94&lt;0,1-(DN94-DM94)/DM94,IF(DM94=0,"",DN94/DM94)))</f>
        <v/>
      </c>
      <c r="DP94" s="18"/>
      <c r="DQ94" s="19"/>
      <c r="DR94" s="18"/>
      <c r="DS94" s="19" t="str">
        <f>AX94</f>
        <v/>
      </c>
      <c r="DT94" s="64"/>
      <c r="DU94" s="64"/>
      <c r="DV94" s="64"/>
      <c r="DW94" s="64"/>
      <c r="DX94" s="64"/>
      <c r="DY94" s="65"/>
      <c r="DZ94" s="64"/>
      <c r="EA94" s="64"/>
    </row>
    <row r="95" spans="1:131" x14ac:dyDescent="0.35">
      <c r="A95" s="4">
        <v>2022</v>
      </c>
      <c r="B95" s="20" t="s">
        <v>131</v>
      </c>
      <c r="C95" s="20" t="s">
        <v>159</v>
      </c>
      <c r="D95" s="20"/>
      <c r="E95" s="20" t="s">
        <v>130</v>
      </c>
      <c r="F95" s="20" t="s">
        <v>126</v>
      </c>
      <c r="G95" s="20"/>
      <c r="H95" s="20">
        <v>10208921</v>
      </c>
      <c r="I95" s="64" t="s">
        <v>686</v>
      </c>
      <c r="J95" s="64"/>
      <c r="K95" s="64" t="s">
        <v>452</v>
      </c>
      <c r="L95" s="20" t="s">
        <v>430</v>
      </c>
      <c r="M95" s="20" t="s">
        <v>456</v>
      </c>
      <c r="N95" s="64" t="s">
        <v>455</v>
      </c>
      <c r="O95" s="20" t="s">
        <v>427</v>
      </c>
      <c r="P95" s="20" t="s">
        <v>454</v>
      </c>
      <c r="Q95" s="20"/>
      <c r="R95" s="20" t="s">
        <v>146</v>
      </c>
      <c r="S95" s="20" t="s">
        <v>452</v>
      </c>
      <c r="T95" s="20" t="s">
        <v>150</v>
      </c>
      <c r="U95" s="65">
        <v>43830</v>
      </c>
      <c r="V95" s="64"/>
      <c r="W95" s="72">
        <v>145227.48000000001</v>
      </c>
      <c r="X95" s="72">
        <v>0</v>
      </c>
      <c r="Y95" s="64" t="s">
        <v>443</v>
      </c>
      <c r="Z95" s="20" t="s">
        <v>146</v>
      </c>
      <c r="AA95" s="64" t="s">
        <v>146</v>
      </c>
      <c r="AB95" s="64"/>
      <c r="AC95" s="64"/>
      <c r="AD95" s="63"/>
      <c r="AE95" s="20">
        <v>2019</v>
      </c>
      <c r="AF95" s="20"/>
      <c r="AG95" s="64" t="s">
        <v>685</v>
      </c>
      <c r="AH95" s="71"/>
      <c r="AI95" s="20" t="s">
        <v>141</v>
      </c>
      <c r="AJ95" s="64" t="s">
        <v>450</v>
      </c>
      <c r="AK95" s="63"/>
      <c r="AL95" s="5">
        <v>0</v>
      </c>
      <c r="AM95" s="70" t="s">
        <v>144</v>
      </c>
      <c r="AN95" s="6">
        <f>IF(AM95="YES",0,AL95*BA95)</f>
        <v>0</v>
      </c>
      <c r="AO95" s="6">
        <f>IF(AM95="YES",0,BA95)</f>
        <v>0</v>
      </c>
      <c r="AP95" s="7">
        <v>0</v>
      </c>
      <c r="AQ95" s="69" t="s">
        <v>144</v>
      </c>
      <c r="AR95" s="8">
        <f>IF(AQ95="YES",0,AP95*BA95)</f>
        <v>0</v>
      </c>
      <c r="AS95" s="8">
        <f>IF(AQ95="YES",0,BA95)</f>
        <v>0</v>
      </c>
      <c r="AT95" s="9">
        <v>0</v>
      </c>
      <c r="AU95" s="9">
        <v>0</v>
      </c>
      <c r="AV95" s="9">
        <v>0</v>
      </c>
      <c r="AW95" s="10" t="str">
        <f>IF(IF(AU95&lt;0,1-(AV95-AU95)/AU95,IF(AU95=0,"",AV95/AU95))&lt;0,0,IF(AU95&lt;0,1-(AV95-AU95)/AU95,IF(AU95=0,"",AV95/AU95)))</f>
        <v/>
      </c>
      <c r="AX95" s="10" t="str">
        <f>IF(AW95&lt;90%,"YES","")</f>
        <v/>
      </c>
      <c r="AY95" s="68">
        <f>+AV95-AT95</f>
        <v>0</v>
      </c>
      <c r="AZ95" s="10">
        <v>0.71138619227547306</v>
      </c>
      <c r="BA95" s="11">
        <v>0</v>
      </c>
      <c r="BB95" s="11">
        <f>W95/1000</f>
        <v>145.22748000000001</v>
      </c>
      <c r="BC95" s="12" t="str">
        <f>IF(AND(BA95=0,BB95=0),"no capex",IF(AND(BA95=0,BB95&lt;&gt;0),"check!",IF(BB95/BA95&lt;0.8,BB95/BA95,IF(BB95/BA95&lt;=1.05,1,IF(BB95/BA95&gt;1.05,MAX(1-(BB95/BA95-1)*2,0),"check!")))))</f>
        <v>check!</v>
      </c>
      <c r="BD95" s="11">
        <v>0</v>
      </c>
      <c r="BE95" s="11">
        <v>0</v>
      </c>
      <c r="BF95" s="12" t="str">
        <f>IF(AND(BD95=0,BE95=0),"no capex",IF(AND(BD95=0,BE95&lt;&gt;0),"check!",IF(BE95/BD95&lt;0.8,BE95/BD95,IF(BE95/BD95&lt;=1.05,1,IF(BE95/BD95&gt;1.05,MAX(1-(BE95/BD95-1)*2,0),"check!")))))</f>
        <v>no capex</v>
      </c>
      <c r="BG95" s="67"/>
      <c r="BH95" s="13">
        <v>0</v>
      </c>
      <c r="BI95" s="13">
        <v>0</v>
      </c>
      <c r="BJ95" s="13">
        <v>0</v>
      </c>
      <c r="BK95" s="14" t="str">
        <f>IF(BI95=0,"",BJ95/BI95)</f>
        <v/>
      </c>
      <c r="BL95" s="15">
        <v>0</v>
      </c>
      <c r="BM95" s="15">
        <v>0</v>
      </c>
      <c r="BN95" s="15">
        <v>0</v>
      </c>
      <c r="BO95" s="16" t="str">
        <f>IF(BM95=0,"",BN95/BM95)</f>
        <v/>
      </c>
      <c r="BP95" s="13">
        <v>0</v>
      </c>
      <c r="BQ95" s="13">
        <v>0</v>
      </c>
      <c r="BR95" s="13">
        <v>0</v>
      </c>
      <c r="BS95" s="14" t="str">
        <f>IF(IF(BQ95&lt;0,1-(BR95-BQ95)/BQ95,IF(BQ95=0,"",BR95/BQ95))&lt;0,0,IF(BQ95&lt;0,1-(BR95-BQ95)/BQ95,IF(BQ95=0,"",BR95/BQ95)))</f>
        <v/>
      </c>
      <c r="BT95" s="15">
        <v>0</v>
      </c>
      <c r="BU95" s="15">
        <v>0</v>
      </c>
      <c r="BV95" s="15">
        <v>0</v>
      </c>
      <c r="BW95" s="16" t="str">
        <f>IF(IF(BU95&lt;0,1-(BV95-BU95)/BU95,IF(BU95=0,"",BV95/BU95))&lt;0,0,IF(BU95&lt;0,1-(BV95-BU95)/BU95,IF(BU95=0,"",BV95/BU95)))</f>
        <v/>
      </c>
      <c r="BX95" s="13">
        <v>0</v>
      </c>
      <c r="BY95" s="13">
        <v>0</v>
      </c>
      <c r="BZ95" s="13">
        <v>0</v>
      </c>
      <c r="CA95" s="14" t="str">
        <f>IF(IF(BY95&lt;0,1-(BZ95-BY95)/BY95,IF(BY95=0,"",BZ95/BY95))&lt;0,0,IF(BY95&lt;0,1-(BZ95-BY95)/BY95,IF(BY95=0,"",BZ95/BY95)))</f>
        <v/>
      </c>
      <c r="CB95" s="15">
        <v>0</v>
      </c>
      <c r="CC95" s="15">
        <v>0</v>
      </c>
      <c r="CD95" s="15">
        <v>0</v>
      </c>
      <c r="CE95" s="16" t="str">
        <f>IF(IF(CC95&lt;0,1-(CD95-CC95)/CC95,IF(CC95=0,"",CD95/CC95))&lt;0,0,IF(CC95&lt;0,1-(CD95-CC95)/CC95,IF(CC95=0,"",CD95/CC95)))</f>
        <v/>
      </c>
      <c r="CF95" s="13">
        <v>0</v>
      </c>
      <c r="CG95" s="13">
        <v>0</v>
      </c>
      <c r="CH95" s="13">
        <v>0</v>
      </c>
      <c r="CI95" s="14" t="str">
        <f>IF(IF(CG95&lt;0,1-(CH95-CG95)/CG95,IF(CG95=0,"",CH95/CG95))&lt;0,0,IF(CG95&lt;0,1-(CH95-CG95)/CG95,IF(CG95=0,"",CH95/CG95)))</f>
        <v/>
      </c>
      <c r="CJ95" s="15">
        <v>0</v>
      </c>
      <c r="CK95" s="15">
        <v>0</v>
      </c>
      <c r="CL95" s="15">
        <v>0</v>
      </c>
      <c r="CM95" s="17" t="str">
        <f>IF(IF(CK95&lt;0,1-(CL95-CK95)/CK95,IF(CK95=0,"",CL95/CK95))&lt;0,0,IF(CK95&lt;0,1-(CL95-CK95)/CK95,IF(CK95=0,"",CL95/CK95)))</f>
        <v/>
      </c>
      <c r="CN95" s="13">
        <v>0</v>
      </c>
      <c r="CO95" s="13">
        <v>0</v>
      </c>
      <c r="CP95" s="13">
        <v>0</v>
      </c>
      <c r="CQ95" s="17" t="str">
        <f>IF(IF(CO95&lt;0,1-(CP95-CO95)/CO95,IF(CO95=0,"",CP95/CO95))&lt;0,0,IF(CO95&lt;0,1-(CP95-CO95)/CO95,IF(CO95=0,"",CP95/CO95)))</f>
        <v/>
      </c>
      <c r="CR95" s="15">
        <v>0</v>
      </c>
      <c r="CS95" s="15">
        <v>0</v>
      </c>
      <c r="CT95" s="15">
        <v>0</v>
      </c>
      <c r="CU95" s="17" t="str">
        <f>IF(IF(CS95&lt;0,1-(CT95-CS95)/CS95,IF(CS95=0,"",CT95/CS95))&lt;0,0,IF(CS95&lt;0,1-(CT95-CS95)/CS95,IF(CS95=0,"",CT95/CS95)))</f>
        <v/>
      </c>
      <c r="CV95" s="13">
        <v>0</v>
      </c>
      <c r="CW95" s="13">
        <v>0</v>
      </c>
      <c r="CX95" s="13">
        <v>0</v>
      </c>
      <c r="CY95" s="14" t="str">
        <f>IF(IF(CW95&lt;0,1-(CX95-CW95)/CW95,IF(CW95=0,"",CX95/CW95))&lt;0,0,IF(CW95&lt;0,1-(CX95-CW95)/CW95,IF(CW95=0,"",CX95/CW95)))</f>
        <v/>
      </c>
      <c r="CZ95" s="15">
        <v>0</v>
      </c>
      <c r="DA95" s="15">
        <v>0</v>
      </c>
      <c r="DB95" s="15">
        <v>0</v>
      </c>
      <c r="DC95" s="17" t="str">
        <f>IF(IF(DA95&lt;0,1-(DB95-DA95)/DA95,IF(DA95=0,"",DB95/DA95))&lt;0,0,IF(DA95&lt;0,1-(DB95-DA95)/DA95,IF(DA95=0,"",DB95/DA95)))</f>
        <v/>
      </c>
      <c r="DD95" s="13">
        <v>0</v>
      </c>
      <c r="DE95" s="13">
        <v>0</v>
      </c>
      <c r="DF95" s="13">
        <v>0</v>
      </c>
      <c r="DG95" s="14" t="str">
        <f>IF(IF(DE95&lt;0,1-(DF95-DE95)/DE95,IF(DE95=0,"",DF95/DE95))&lt;0,0,IF(DE95&lt;0,1-(DF95-DE95)/DE95,IF(DE95=0,"",DF95/DE95)))</f>
        <v/>
      </c>
      <c r="DH95" s="15">
        <v>0</v>
      </c>
      <c r="DI95" s="15">
        <v>0</v>
      </c>
      <c r="DJ95" s="15">
        <v>0</v>
      </c>
      <c r="DK95" s="17" t="str">
        <f>IF(IF(DI95&lt;0,1-(DJ95-DI95)/DI95,IF(DI95=0,"",DJ95/DI95))&lt;0,0,IF(DI95&lt;0,1-(DJ95-DI95)/DI95,IF(DI95=0,"",DJ95/DI95)))</f>
        <v/>
      </c>
      <c r="DL95" s="13">
        <v>0</v>
      </c>
      <c r="DM95" s="13">
        <v>0</v>
      </c>
      <c r="DN95" s="13">
        <v>0</v>
      </c>
      <c r="DO95" s="17" t="str">
        <f>IF(IF(DM95&lt;0,1-(DN95-DM95)/DM95,IF(DM95=0,"",DN95/DM95))&lt;0,0,IF(DM95&lt;0,1-(DN95-DM95)/DM95,IF(DM95=0,"",DN95/DM95)))</f>
        <v/>
      </c>
      <c r="DP95" s="18"/>
      <c r="DQ95" s="19"/>
      <c r="DR95" s="18"/>
      <c r="DS95" s="19" t="str">
        <f>AX95</f>
        <v/>
      </c>
      <c r="DT95" s="64" t="s">
        <v>141</v>
      </c>
      <c r="DU95" s="64" t="s">
        <v>143</v>
      </c>
      <c r="DV95" s="64" t="s">
        <v>573</v>
      </c>
      <c r="DW95" s="64" t="s">
        <v>141</v>
      </c>
      <c r="DX95" s="64"/>
      <c r="DY95" s="65"/>
      <c r="DZ95" s="64"/>
      <c r="EA95" s="64"/>
    </row>
    <row r="96" spans="1:131" x14ac:dyDescent="0.35">
      <c r="A96" s="4">
        <v>2022</v>
      </c>
      <c r="B96" s="20" t="s">
        <v>131</v>
      </c>
      <c r="C96" s="20" t="s">
        <v>159</v>
      </c>
      <c r="D96" s="20"/>
      <c r="E96" s="20" t="s">
        <v>130</v>
      </c>
      <c r="F96" s="20" t="s">
        <v>126</v>
      </c>
      <c r="G96" s="20"/>
      <c r="H96" s="20">
        <v>10208927</v>
      </c>
      <c r="I96" s="64" t="s">
        <v>684</v>
      </c>
      <c r="J96" s="64"/>
      <c r="K96" s="64" t="s">
        <v>567</v>
      </c>
      <c r="L96" s="20" t="s">
        <v>430</v>
      </c>
      <c r="M96" s="20" t="s">
        <v>429</v>
      </c>
      <c r="N96" s="64" t="s">
        <v>428</v>
      </c>
      <c r="O96" s="20" t="s">
        <v>427</v>
      </c>
      <c r="P96" s="20" t="s">
        <v>426</v>
      </c>
      <c r="Q96" s="20" t="s">
        <v>425</v>
      </c>
      <c r="R96" s="20" t="s">
        <v>141</v>
      </c>
      <c r="S96" s="20" t="s">
        <v>151</v>
      </c>
      <c r="T96" s="20" t="s">
        <v>150</v>
      </c>
      <c r="U96" s="65">
        <v>44076</v>
      </c>
      <c r="V96" s="64"/>
      <c r="W96" s="72">
        <v>226246.90999999997</v>
      </c>
      <c r="X96" s="72">
        <v>0</v>
      </c>
      <c r="Y96" s="64" t="s">
        <v>443</v>
      </c>
      <c r="Z96" s="20" t="s">
        <v>146</v>
      </c>
      <c r="AA96" s="64" t="s">
        <v>146</v>
      </c>
      <c r="AB96" s="64"/>
      <c r="AC96" s="64"/>
      <c r="AD96" s="63"/>
      <c r="AE96" s="20">
        <v>2020</v>
      </c>
      <c r="AF96" s="20"/>
      <c r="AG96" s="64" t="s">
        <v>683</v>
      </c>
      <c r="AH96" s="71"/>
      <c r="AI96" s="20" t="s">
        <v>141</v>
      </c>
      <c r="AJ96" s="64" t="s">
        <v>504</v>
      </c>
      <c r="AK96" s="63"/>
      <c r="AL96" s="5">
        <v>0</v>
      </c>
      <c r="AM96" s="70" t="s">
        <v>144</v>
      </c>
      <c r="AN96" s="6">
        <f>IF(AM96="YES",0,AL96*BA96)</f>
        <v>0</v>
      </c>
      <c r="AO96" s="6">
        <f>IF(AM96="YES",0,BA96)</f>
        <v>0</v>
      </c>
      <c r="AP96" s="7">
        <v>0</v>
      </c>
      <c r="AQ96" s="69" t="s">
        <v>144</v>
      </c>
      <c r="AR96" s="8">
        <f>IF(AQ96="YES",0,AP96*BA96)</f>
        <v>0</v>
      </c>
      <c r="AS96" s="8">
        <f>IF(AQ96="YES",0,BA96)</f>
        <v>0</v>
      </c>
      <c r="AT96" s="9">
        <v>0</v>
      </c>
      <c r="AU96" s="9">
        <v>0</v>
      </c>
      <c r="AV96" s="9">
        <v>0</v>
      </c>
      <c r="AW96" s="10" t="str">
        <f>IF(IF(AU96&lt;0,1-(AV96-AU96)/AU96,IF(AU96=0,"",AV96/AU96))&lt;0,0,IF(AU96&lt;0,1-(AV96-AU96)/AU96,IF(AU96=0,"",AV96/AU96)))</f>
        <v/>
      </c>
      <c r="AX96" s="10" t="str">
        <f>IF(AW96&lt;90%,"YES","")</f>
        <v/>
      </c>
      <c r="AY96" s="68">
        <f>+AV96-AT96</f>
        <v>0</v>
      </c>
      <c r="AZ96" s="10">
        <v>1.0039833794462527</v>
      </c>
      <c r="BA96" s="11">
        <v>0</v>
      </c>
      <c r="BB96" s="11">
        <f>W96/1000</f>
        <v>226.24690999999999</v>
      </c>
      <c r="BC96" s="12" t="str">
        <f>IF(AND(BA96=0,BB96=0),"no capex",IF(AND(BA96=0,BB96&lt;&gt;0),"check!",IF(BB96/BA96&lt;0.8,BB96/BA96,IF(BB96/BA96&lt;=1.05,1,IF(BB96/BA96&gt;1.05,MAX(1-(BB96/BA96-1)*2,0),"check!")))))</f>
        <v>check!</v>
      </c>
      <c r="BD96" s="11">
        <v>0</v>
      </c>
      <c r="BE96" s="11">
        <v>0</v>
      </c>
      <c r="BF96" s="12" t="str">
        <f>IF(AND(BD96=0,BE96=0),"no capex",IF(AND(BD96=0,BE96&lt;&gt;0),"check!",IF(BE96/BD96&lt;0.8,BE96/BD96,IF(BE96/BD96&lt;=1.05,1,IF(BE96/BD96&gt;1.05,MAX(1-(BE96/BD96-1)*2,0),"check!")))))</f>
        <v>no capex</v>
      </c>
      <c r="BG96" s="67"/>
      <c r="BH96" s="13">
        <v>0</v>
      </c>
      <c r="BI96" s="13">
        <v>0</v>
      </c>
      <c r="BJ96" s="13">
        <v>0</v>
      </c>
      <c r="BK96" s="14" t="str">
        <f>IF(BI96=0,"",BJ96/BI96)</f>
        <v/>
      </c>
      <c r="BL96" s="15">
        <v>0</v>
      </c>
      <c r="BM96" s="15">
        <v>0</v>
      </c>
      <c r="BN96" s="15">
        <v>0</v>
      </c>
      <c r="BO96" s="16" t="str">
        <f>IF(BM96=0,"",BN96/BM96)</f>
        <v/>
      </c>
      <c r="BP96" s="13">
        <v>0</v>
      </c>
      <c r="BQ96" s="13">
        <v>0</v>
      </c>
      <c r="BR96" s="13">
        <v>0</v>
      </c>
      <c r="BS96" s="14" t="str">
        <f>IF(IF(BQ96&lt;0,1-(BR96-BQ96)/BQ96,IF(BQ96=0,"",BR96/BQ96))&lt;0,0,IF(BQ96&lt;0,1-(BR96-BQ96)/BQ96,IF(BQ96=0,"",BR96/BQ96)))</f>
        <v/>
      </c>
      <c r="BT96" s="15">
        <v>0</v>
      </c>
      <c r="BU96" s="15">
        <v>0</v>
      </c>
      <c r="BV96" s="15">
        <v>0</v>
      </c>
      <c r="BW96" s="16" t="str">
        <f>IF(IF(BU96&lt;0,1-(BV96-BU96)/BU96,IF(BU96=0,"",BV96/BU96))&lt;0,0,IF(BU96&lt;0,1-(BV96-BU96)/BU96,IF(BU96=0,"",BV96/BU96)))</f>
        <v/>
      </c>
      <c r="BX96" s="13">
        <v>0</v>
      </c>
      <c r="BY96" s="13">
        <v>0</v>
      </c>
      <c r="BZ96" s="13">
        <v>0</v>
      </c>
      <c r="CA96" s="14" t="str">
        <f>IF(IF(BY96&lt;0,1-(BZ96-BY96)/BY96,IF(BY96=0,"",BZ96/BY96))&lt;0,0,IF(BY96&lt;0,1-(BZ96-BY96)/BY96,IF(BY96=0,"",BZ96/BY96)))</f>
        <v/>
      </c>
      <c r="CB96" s="15">
        <v>0</v>
      </c>
      <c r="CC96" s="15">
        <v>0</v>
      </c>
      <c r="CD96" s="15">
        <v>0</v>
      </c>
      <c r="CE96" s="16" t="str">
        <f>IF(IF(CC96&lt;0,1-(CD96-CC96)/CC96,IF(CC96=0,"",CD96/CC96))&lt;0,0,IF(CC96&lt;0,1-(CD96-CC96)/CC96,IF(CC96=0,"",CD96/CC96)))</f>
        <v/>
      </c>
      <c r="CF96" s="13">
        <v>0</v>
      </c>
      <c r="CG96" s="13">
        <v>0</v>
      </c>
      <c r="CH96" s="13">
        <v>0</v>
      </c>
      <c r="CI96" s="14" t="str">
        <f>IF(IF(CG96&lt;0,1-(CH96-CG96)/CG96,IF(CG96=0,"",CH96/CG96))&lt;0,0,IF(CG96&lt;0,1-(CH96-CG96)/CG96,IF(CG96=0,"",CH96/CG96)))</f>
        <v/>
      </c>
      <c r="CJ96" s="15">
        <v>0</v>
      </c>
      <c r="CK96" s="15">
        <v>0</v>
      </c>
      <c r="CL96" s="15">
        <v>0</v>
      </c>
      <c r="CM96" s="17" t="str">
        <f>IF(IF(CK96&lt;0,1-(CL96-CK96)/CK96,IF(CK96=0,"",CL96/CK96))&lt;0,0,IF(CK96&lt;0,1-(CL96-CK96)/CK96,IF(CK96=0,"",CL96/CK96)))</f>
        <v/>
      </c>
      <c r="CN96" s="13">
        <v>0</v>
      </c>
      <c r="CO96" s="13">
        <v>0</v>
      </c>
      <c r="CP96" s="13">
        <v>0</v>
      </c>
      <c r="CQ96" s="17" t="str">
        <f>IF(IF(CO96&lt;0,1-(CP96-CO96)/CO96,IF(CO96=0,"",CP96/CO96))&lt;0,0,IF(CO96&lt;0,1-(CP96-CO96)/CO96,IF(CO96=0,"",CP96/CO96)))</f>
        <v/>
      </c>
      <c r="CR96" s="15">
        <v>0</v>
      </c>
      <c r="CS96" s="15">
        <v>0</v>
      </c>
      <c r="CT96" s="15">
        <v>0</v>
      </c>
      <c r="CU96" s="17" t="str">
        <f>IF(IF(CS96&lt;0,1-(CT96-CS96)/CS96,IF(CS96=0,"",CT96/CS96))&lt;0,0,IF(CS96&lt;0,1-(CT96-CS96)/CS96,IF(CS96=0,"",CT96/CS96)))</f>
        <v/>
      </c>
      <c r="CV96" s="13">
        <v>0</v>
      </c>
      <c r="CW96" s="13">
        <v>0</v>
      </c>
      <c r="CX96" s="13">
        <v>0</v>
      </c>
      <c r="CY96" s="14" t="str">
        <f>IF(IF(CW96&lt;0,1-(CX96-CW96)/CW96,IF(CW96=0,"",CX96/CW96))&lt;0,0,IF(CW96&lt;0,1-(CX96-CW96)/CW96,IF(CW96=0,"",CX96/CW96)))</f>
        <v/>
      </c>
      <c r="CZ96" s="15">
        <v>0</v>
      </c>
      <c r="DA96" s="15">
        <v>0</v>
      </c>
      <c r="DB96" s="15">
        <v>0</v>
      </c>
      <c r="DC96" s="17" t="str">
        <f>IF(IF(DA96&lt;0,1-(DB96-DA96)/DA96,IF(DA96=0,"",DB96/DA96))&lt;0,0,IF(DA96&lt;0,1-(DB96-DA96)/DA96,IF(DA96=0,"",DB96/DA96)))</f>
        <v/>
      </c>
      <c r="DD96" s="13">
        <v>0</v>
      </c>
      <c r="DE96" s="13">
        <v>0</v>
      </c>
      <c r="DF96" s="13">
        <v>0</v>
      </c>
      <c r="DG96" s="14" t="str">
        <f>IF(IF(DE96&lt;0,1-(DF96-DE96)/DE96,IF(DE96=0,"",DF96/DE96))&lt;0,0,IF(DE96&lt;0,1-(DF96-DE96)/DE96,IF(DE96=0,"",DF96/DE96)))</f>
        <v/>
      </c>
      <c r="DH96" s="15">
        <v>0</v>
      </c>
      <c r="DI96" s="15">
        <v>0</v>
      </c>
      <c r="DJ96" s="15">
        <v>0</v>
      </c>
      <c r="DK96" s="17" t="str">
        <f>IF(IF(DI96&lt;0,1-(DJ96-DI96)/DI96,IF(DI96=0,"",DJ96/DI96))&lt;0,0,IF(DI96&lt;0,1-(DJ96-DI96)/DI96,IF(DI96=0,"",DJ96/DI96)))</f>
        <v/>
      </c>
      <c r="DL96" s="13">
        <v>0</v>
      </c>
      <c r="DM96" s="13">
        <v>0</v>
      </c>
      <c r="DN96" s="13">
        <v>0</v>
      </c>
      <c r="DO96" s="17" t="str">
        <f>IF(IF(DM96&lt;0,1-(DN96-DM96)/DM96,IF(DM96=0,"",DN96/DM96))&lt;0,0,IF(DM96&lt;0,1-(DN96-DM96)/DM96,IF(DM96=0,"",DN96/DM96)))</f>
        <v/>
      </c>
      <c r="DP96" s="18"/>
      <c r="DQ96" s="19"/>
      <c r="DR96" s="18"/>
      <c r="DS96" s="19" t="str">
        <f>AX96</f>
        <v/>
      </c>
      <c r="DT96" s="64"/>
      <c r="DU96" s="64"/>
      <c r="DV96" s="64"/>
      <c r="DW96" s="64"/>
      <c r="DX96" s="64"/>
      <c r="DY96" s="65"/>
      <c r="DZ96" s="64"/>
      <c r="EA96" s="64"/>
    </row>
    <row r="97" spans="1:131" x14ac:dyDescent="0.35">
      <c r="A97" s="4">
        <v>2022</v>
      </c>
      <c r="B97" s="20" t="s">
        <v>132</v>
      </c>
      <c r="C97" s="20" t="s">
        <v>159</v>
      </c>
      <c r="D97" s="20"/>
      <c r="E97" s="20" t="s">
        <v>130</v>
      </c>
      <c r="F97" s="20" t="s">
        <v>126</v>
      </c>
      <c r="G97" s="20"/>
      <c r="H97" s="20">
        <v>10208928</v>
      </c>
      <c r="I97" s="64" t="s">
        <v>682</v>
      </c>
      <c r="J97" s="64"/>
      <c r="K97" s="64" t="s">
        <v>567</v>
      </c>
      <c r="L97" s="20" t="s">
        <v>430</v>
      </c>
      <c r="M97" s="20" t="s">
        <v>429</v>
      </c>
      <c r="N97" s="64" t="s">
        <v>428</v>
      </c>
      <c r="O97" s="20" t="s">
        <v>427</v>
      </c>
      <c r="P97" s="20" t="s">
        <v>426</v>
      </c>
      <c r="Q97" s="20" t="s">
        <v>425</v>
      </c>
      <c r="R97" s="20" t="s">
        <v>146</v>
      </c>
      <c r="S97" s="20" t="s">
        <v>567</v>
      </c>
      <c r="T97" s="20" t="s">
        <v>150</v>
      </c>
      <c r="U97" s="65">
        <v>44276</v>
      </c>
      <c r="V97" s="64"/>
      <c r="W97" s="72">
        <v>210321.96060000002</v>
      </c>
      <c r="X97" s="72">
        <v>0</v>
      </c>
      <c r="Y97" s="64" t="s">
        <v>443</v>
      </c>
      <c r="Z97" s="20" t="s">
        <v>141</v>
      </c>
      <c r="AA97" s="64"/>
      <c r="AB97" s="64"/>
      <c r="AC97" s="64"/>
      <c r="AD97" s="63"/>
      <c r="AE97" s="20">
        <v>2021</v>
      </c>
      <c r="AF97" s="20"/>
      <c r="AG97" s="64" t="s">
        <v>681</v>
      </c>
      <c r="AH97" s="71"/>
      <c r="AI97" s="20" t="s">
        <v>141</v>
      </c>
      <c r="AJ97" s="64" t="s">
        <v>504</v>
      </c>
      <c r="AK97" s="63"/>
      <c r="AL97" s="5">
        <v>0</v>
      </c>
      <c r="AM97" s="70" t="s">
        <v>144</v>
      </c>
      <c r="AN97" s="6">
        <f>IF(AM97="YES",0,AL97*BA97)</f>
        <v>0</v>
      </c>
      <c r="AO97" s="6">
        <f>IF(AM97="YES",0,BA97)</f>
        <v>0</v>
      </c>
      <c r="AP97" s="7">
        <v>0</v>
      </c>
      <c r="AQ97" s="69" t="s">
        <v>144</v>
      </c>
      <c r="AR97" s="8">
        <f>IF(AQ97="YES",0,AP97*BA97)</f>
        <v>0</v>
      </c>
      <c r="AS97" s="8">
        <f>IF(AQ97="YES",0,BA97)</f>
        <v>0</v>
      </c>
      <c r="AT97" s="9">
        <v>0</v>
      </c>
      <c r="AU97" s="9">
        <v>0</v>
      </c>
      <c r="AV97" s="9">
        <v>0</v>
      </c>
      <c r="AW97" s="10" t="str">
        <f>IF(IF(AU97&lt;0,1-(AV97-AU97)/AU97,IF(AU97=0,"",AV97/AU97))&lt;0,0,IF(AU97&lt;0,1-(AV97-AU97)/AU97,IF(AU97=0,"",AV97/AU97)))</f>
        <v/>
      </c>
      <c r="AX97" s="10" t="str">
        <f>IF(AW97&lt;90%,"YES","")</f>
        <v/>
      </c>
      <c r="AY97" s="68">
        <f>+AV97-AT97</f>
        <v>0</v>
      </c>
      <c r="AZ97" s="10"/>
      <c r="BA97" s="11">
        <v>0</v>
      </c>
      <c r="BB97" s="11">
        <f>W97/1000</f>
        <v>210.32196060000001</v>
      </c>
      <c r="BC97" s="12" t="str">
        <f>IF(AND(BA97=0,BB97=0),"no capex",IF(AND(BA97=0,BB97&lt;&gt;0),"check!",IF(BB97/BA97&lt;0.8,BB97/BA97,IF(BB97/BA97&lt;=1.05,1,IF(BB97/BA97&gt;1.05,MAX(1-(BB97/BA97-1)*2,0),"check!")))))</f>
        <v>check!</v>
      </c>
      <c r="BD97" s="11">
        <v>0</v>
      </c>
      <c r="BE97" s="11">
        <v>0</v>
      </c>
      <c r="BF97" s="12" t="str">
        <f>IF(AND(BD97=0,BE97=0),"no capex",IF(AND(BD97=0,BE97&lt;&gt;0),"check!",IF(BE97/BD97&lt;0.8,BE97/BD97,IF(BE97/BD97&lt;=1.05,1,IF(BE97/BD97&gt;1.05,MAX(1-(BE97/BD97-1)*2,0),"check!")))))</f>
        <v>no capex</v>
      </c>
      <c r="BG97" s="67"/>
      <c r="BH97" s="13">
        <v>0</v>
      </c>
      <c r="BI97" s="13">
        <v>0</v>
      </c>
      <c r="BJ97" s="13">
        <v>0</v>
      </c>
      <c r="BK97" s="14" t="str">
        <f>IF(BI97=0,"",BJ97/BI97)</f>
        <v/>
      </c>
      <c r="BL97" s="15">
        <v>0</v>
      </c>
      <c r="BM97" s="15">
        <v>0</v>
      </c>
      <c r="BN97" s="15">
        <v>0</v>
      </c>
      <c r="BO97" s="16" t="str">
        <f>IF(BM97=0,"",BN97/BM97)</f>
        <v/>
      </c>
      <c r="BP97" s="13">
        <v>0</v>
      </c>
      <c r="BQ97" s="13">
        <v>0</v>
      </c>
      <c r="BR97" s="13">
        <v>0</v>
      </c>
      <c r="BS97" s="14" t="str">
        <f>IF(IF(BQ97&lt;0,1-(BR97-BQ97)/BQ97,IF(BQ97=0,"",BR97/BQ97))&lt;0,0,IF(BQ97&lt;0,1-(BR97-BQ97)/BQ97,IF(BQ97=0,"",BR97/BQ97)))</f>
        <v/>
      </c>
      <c r="BT97" s="15">
        <v>0</v>
      </c>
      <c r="BU97" s="15">
        <v>0</v>
      </c>
      <c r="BV97" s="15">
        <v>0</v>
      </c>
      <c r="BW97" s="16" t="str">
        <f>IF(IF(BU97&lt;0,1-(BV97-BU97)/BU97,IF(BU97=0,"",BV97/BU97))&lt;0,0,IF(BU97&lt;0,1-(BV97-BU97)/BU97,IF(BU97=0,"",BV97/BU97)))</f>
        <v/>
      </c>
      <c r="BX97" s="13">
        <v>0</v>
      </c>
      <c r="BY97" s="13">
        <v>0</v>
      </c>
      <c r="BZ97" s="13">
        <v>0</v>
      </c>
      <c r="CA97" s="14" t="str">
        <f>IF(IF(BY97&lt;0,1-(BZ97-BY97)/BY97,IF(BY97=0,"",BZ97/BY97))&lt;0,0,IF(BY97&lt;0,1-(BZ97-BY97)/BY97,IF(BY97=0,"",BZ97/BY97)))</f>
        <v/>
      </c>
      <c r="CB97" s="15">
        <v>0</v>
      </c>
      <c r="CC97" s="15">
        <v>0</v>
      </c>
      <c r="CD97" s="15">
        <v>0</v>
      </c>
      <c r="CE97" s="16" t="str">
        <f>IF(IF(CC97&lt;0,1-(CD97-CC97)/CC97,IF(CC97=0,"",CD97/CC97))&lt;0,0,IF(CC97&lt;0,1-(CD97-CC97)/CC97,IF(CC97=0,"",CD97/CC97)))</f>
        <v/>
      </c>
      <c r="CF97" s="13">
        <v>0</v>
      </c>
      <c r="CG97" s="13">
        <v>0</v>
      </c>
      <c r="CH97" s="13">
        <v>0</v>
      </c>
      <c r="CI97" s="14" t="str">
        <f>IF(IF(CG97&lt;0,1-(CH97-CG97)/CG97,IF(CG97=0,"",CH97/CG97))&lt;0,0,IF(CG97&lt;0,1-(CH97-CG97)/CG97,IF(CG97=0,"",CH97/CG97)))</f>
        <v/>
      </c>
      <c r="CJ97" s="15">
        <v>0</v>
      </c>
      <c r="CK97" s="15">
        <v>0</v>
      </c>
      <c r="CL97" s="15">
        <v>0</v>
      </c>
      <c r="CM97" s="17" t="str">
        <f>IF(IF(CK97&lt;0,1-(CL97-CK97)/CK97,IF(CK97=0,"",CL97/CK97))&lt;0,0,IF(CK97&lt;0,1-(CL97-CK97)/CK97,IF(CK97=0,"",CL97/CK97)))</f>
        <v/>
      </c>
      <c r="CN97" s="13">
        <v>0</v>
      </c>
      <c r="CO97" s="13">
        <v>0</v>
      </c>
      <c r="CP97" s="13">
        <v>0</v>
      </c>
      <c r="CQ97" s="17" t="str">
        <f>IF(IF(CO97&lt;0,1-(CP97-CO97)/CO97,IF(CO97=0,"",CP97/CO97))&lt;0,0,IF(CO97&lt;0,1-(CP97-CO97)/CO97,IF(CO97=0,"",CP97/CO97)))</f>
        <v/>
      </c>
      <c r="CR97" s="15">
        <v>0</v>
      </c>
      <c r="CS97" s="15">
        <v>0</v>
      </c>
      <c r="CT97" s="15">
        <v>0</v>
      </c>
      <c r="CU97" s="17" t="str">
        <f>IF(IF(CS97&lt;0,1-(CT97-CS97)/CS97,IF(CS97=0,"",CT97/CS97))&lt;0,0,IF(CS97&lt;0,1-(CT97-CS97)/CS97,IF(CS97=0,"",CT97/CS97)))</f>
        <v/>
      </c>
      <c r="CV97" s="13">
        <v>0</v>
      </c>
      <c r="CW97" s="13">
        <v>0</v>
      </c>
      <c r="CX97" s="13">
        <v>0</v>
      </c>
      <c r="CY97" s="14" t="str">
        <f>IF(IF(CW97&lt;0,1-(CX97-CW97)/CW97,IF(CW97=0,"",CX97/CW97))&lt;0,0,IF(CW97&lt;0,1-(CX97-CW97)/CW97,IF(CW97=0,"",CX97/CW97)))</f>
        <v/>
      </c>
      <c r="CZ97" s="15">
        <v>0</v>
      </c>
      <c r="DA97" s="15">
        <v>0</v>
      </c>
      <c r="DB97" s="15">
        <v>0</v>
      </c>
      <c r="DC97" s="17" t="str">
        <f>IF(IF(DA97&lt;0,1-(DB97-DA97)/DA97,IF(DA97=0,"",DB97/DA97))&lt;0,0,IF(DA97&lt;0,1-(DB97-DA97)/DA97,IF(DA97=0,"",DB97/DA97)))</f>
        <v/>
      </c>
      <c r="DD97" s="13">
        <v>0</v>
      </c>
      <c r="DE97" s="13">
        <v>0</v>
      </c>
      <c r="DF97" s="13">
        <v>0</v>
      </c>
      <c r="DG97" s="14" t="str">
        <f>IF(IF(DE97&lt;0,1-(DF97-DE97)/DE97,IF(DE97=0,"",DF97/DE97))&lt;0,0,IF(DE97&lt;0,1-(DF97-DE97)/DE97,IF(DE97=0,"",DF97/DE97)))</f>
        <v/>
      </c>
      <c r="DH97" s="15">
        <v>0</v>
      </c>
      <c r="DI97" s="15">
        <v>0</v>
      </c>
      <c r="DJ97" s="15">
        <v>0</v>
      </c>
      <c r="DK97" s="17" t="str">
        <f>IF(IF(DI97&lt;0,1-(DJ97-DI97)/DI97,IF(DI97=0,"",DJ97/DI97))&lt;0,0,IF(DI97&lt;0,1-(DJ97-DI97)/DI97,IF(DI97=0,"",DJ97/DI97)))</f>
        <v/>
      </c>
      <c r="DL97" s="13">
        <v>0</v>
      </c>
      <c r="DM97" s="13">
        <v>0</v>
      </c>
      <c r="DN97" s="13">
        <v>0</v>
      </c>
      <c r="DO97" s="17" t="str">
        <f>IF(IF(DM97&lt;0,1-(DN97-DM97)/DM97,IF(DM97=0,"",DN97/DM97))&lt;0,0,IF(DM97&lt;0,1-(DN97-DM97)/DM97,IF(DM97=0,"",DN97/DM97)))</f>
        <v/>
      </c>
      <c r="DP97" s="18"/>
      <c r="DQ97" s="19" t="e">
        <f>IF(AND(BB97/BA97&gt;1.05, ((BB97-BA97)/VLOOKUP(E97,#REF!,2,0))&gt;10),"YES","")</f>
        <v>#DIV/0!</v>
      </c>
      <c r="DR97" s="18"/>
      <c r="DS97" s="19" t="str">
        <f>AX97</f>
        <v/>
      </c>
      <c r="DT97" s="64"/>
      <c r="DU97" s="64"/>
      <c r="DV97" s="64"/>
      <c r="DW97" s="64"/>
      <c r="DX97" s="64"/>
      <c r="DY97" s="65"/>
      <c r="DZ97" s="64"/>
      <c r="EA97" s="64"/>
    </row>
    <row r="98" spans="1:131" x14ac:dyDescent="0.35">
      <c r="A98" s="4">
        <v>2022</v>
      </c>
      <c r="B98" s="20" t="s">
        <v>131</v>
      </c>
      <c r="C98" s="20" t="s">
        <v>159</v>
      </c>
      <c r="D98" s="20"/>
      <c r="E98" s="20" t="s">
        <v>130</v>
      </c>
      <c r="F98" s="20" t="s">
        <v>126</v>
      </c>
      <c r="G98" s="20"/>
      <c r="H98" s="20">
        <v>10208929</v>
      </c>
      <c r="I98" s="64" t="s">
        <v>680</v>
      </c>
      <c r="J98" s="64"/>
      <c r="K98" s="64" t="s">
        <v>452</v>
      </c>
      <c r="L98" s="20" t="s">
        <v>430</v>
      </c>
      <c r="M98" s="20" t="s">
        <v>456</v>
      </c>
      <c r="N98" s="64" t="s">
        <v>455</v>
      </c>
      <c r="O98" s="20" t="s">
        <v>427</v>
      </c>
      <c r="P98" s="20" t="s">
        <v>454</v>
      </c>
      <c r="Q98" s="20"/>
      <c r="R98" s="20" t="s">
        <v>146</v>
      </c>
      <c r="S98" s="20" t="s">
        <v>452</v>
      </c>
      <c r="T98" s="20" t="s">
        <v>150</v>
      </c>
      <c r="U98" s="65">
        <v>43830</v>
      </c>
      <c r="V98" s="64"/>
      <c r="W98" s="72">
        <v>218321.01</v>
      </c>
      <c r="X98" s="72">
        <v>0</v>
      </c>
      <c r="Y98" s="64" t="s">
        <v>443</v>
      </c>
      <c r="Z98" s="20" t="s">
        <v>146</v>
      </c>
      <c r="AA98" s="64" t="s">
        <v>146</v>
      </c>
      <c r="AB98" s="64"/>
      <c r="AC98" s="64"/>
      <c r="AD98" s="63"/>
      <c r="AE98" s="20">
        <v>2019</v>
      </c>
      <c r="AF98" s="20"/>
      <c r="AG98" s="64" t="s">
        <v>679</v>
      </c>
      <c r="AH98" s="71"/>
      <c r="AI98" s="20" t="s">
        <v>141</v>
      </c>
      <c r="AJ98" s="64" t="s">
        <v>450</v>
      </c>
      <c r="AK98" s="63"/>
      <c r="AL98" s="5">
        <v>0</v>
      </c>
      <c r="AM98" s="70" t="s">
        <v>144</v>
      </c>
      <c r="AN98" s="6">
        <f>IF(AM98="YES",0,AL98*BA98)</f>
        <v>0</v>
      </c>
      <c r="AO98" s="6">
        <f>IF(AM98="YES",0,BA98)</f>
        <v>0</v>
      </c>
      <c r="AP98" s="7">
        <v>0</v>
      </c>
      <c r="AQ98" s="69" t="s">
        <v>144</v>
      </c>
      <c r="AR98" s="8">
        <f>IF(AQ98="YES",0,AP98*BA98)</f>
        <v>0</v>
      </c>
      <c r="AS98" s="8">
        <f>IF(AQ98="YES",0,BA98)</f>
        <v>0</v>
      </c>
      <c r="AT98" s="9">
        <v>0</v>
      </c>
      <c r="AU98" s="9">
        <v>0</v>
      </c>
      <c r="AV98" s="9">
        <v>0</v>
      </c>
      <c r="AW98" s="10" t="str">
        <f>IF(IF(AU98&lt;0,1-(AV98-AU98)/AU98,IF(AU98=0,"",AV98/AU98))&lt;0,0,IF(AU98&lt;0,1-(AV98-AU98)/AU98,IF(AU98=0,"",AV98/AU98)))</f>
        <v/>
      </c>
      <c r="AX98" s="10" t="str">
        <f>IF(AW98&lt;90%,"YES","")</f>
        <v/>
      </c>
      <c r="AY98" s="68">
        <f>+AV98-AT98</f>
        <v>0</v>
      </c>
      <c r="AZ98" s="10">
        <v>0.68470601618213423</v>
      </c>
      <c r="BA98" s="11">
        <v>0</v>
      </c>
      <c r="BB98" s="11">
        <f>W98/1000</f>
        <v>218.32101</v>
      </c>
      <c r="BC98" s="12" t="str">
        <f>IF(AND(BA98=0,BB98=0),"no capex",IF(AND(BA98=0,BB98&lt;&gt;0),"check!",IF(BB98/BA98&lt;0.8,BB98/BA98,IF(BB98/BA98&lt;=1.05,1,IF(BB98/BA98&gt;1.05,MAX(1-(BB98/BA98-1)*2,0),"check!")))))</f>
        <v>check!</v>
      </c>
      <c r="BD98" s="11">
        <v>0</v>
      </c>
      <c r="BE98" s="11">
        <v>0</v>
      </c>
      <c r="BF98" s="12" t="str">
        <f>IF(AND(BD98=0,BE98=0),"no capex",IF(AND(BD98=0,BE98&lt;&gt;0),"check!",IF(BE98/BD98&lt;0.8,BE98/BD98,IF(BE98/BD98&lt;=1.05,1,IF(BE98/BD98&gt;1.05,MAX(1-(BE98/BD98-1)*2,0),"check!")))))</f>
        <v>no capex</v>
      </c>
      <c r="BG98" s="67"/>
      <c r="BH98" s="13">
        <v>0</v>
      </c>
      <c r="BI98" s="13">
        <v>0</v>
      </c>
      <c r="BJ98" s="13">
        <v>0</v>
      </c>
      <c r="BK98" s="14" t="str">
        <f>IF(BI98=0,"",BJ98/BI98)</f>
        <v/>
      </c>
      <c r="BL98" s="15">
        <v>0</v>
      </c>
      <c r="BM98" s="15">
        <v>0</v>
      </c>
      <c r="BN98" s="15">
        <v>0</v>
      </c>
      <c r="BO98" s="16" t="str">
        <f>IF(BM98=0,"",BN98/BM98)</f>
        <v/>
      </c>
      <c r="BP98" s="13">
        <v>0</v>
      </c>
      <c r="BQ98" s="13">
        <v>0</v>
      </c>
      <c r="BR98" s="13">
        <v>0</v>
      </c>
      <c r="BS98" s="14" t="str">
        <f>IF(IF(BQ98&lt;0,1-(BR98-BQ98)/BQ98,IF(BQ98=0,"",BR98/BQ98))&lt;0,0,IF(BQ98&lt;0,1-(BR98-BQ98)/BQ98,IF(BQ98=0,"",BR98/BQ98)))</f>
        <v/>
      </c>
      <c r="BT98" s="15">
        <v>0</v>
      </c>
      <c r="BU98" s="15">
        <v>0</v>
      </c>
      <c r="BV98" s="15">
        <v>0</v>
      </c>
      <c r="BW98" s="16" t="str">
        <f>IF(IF(BU98&lt;0,1-(BV98-BU98)/BU98,IF(BU98=0,"",BV98/BU98))&lt;0,0,IF(BU98&lt;0,1-(BV98-BU98)/BU98,IF(BU98=0,"",BV98/BU98)))</f>
        <v/>
      </c>
      <c r="BX98" s="13">
        <v>0</v>
      </c>
      <c r="BY98" s="13">
        <v>0</v>
      </c>
      <c r="BZ98" s="13">
        <v>0</v>
      </c>
      <c r="CA98" s="14" t="str">
        <f>IF(IF(BY98&lt;0,1-(BZ98-BY98)/BY98,IF(BY98=0,"",BZ98/BY98))&lt;0,0,IF(BY98&lt;0,1-(BZ98-BY98)/BY98,IF(BY98=0,"",BZ98/BY98)))</f>
        <v/>
      </c>
      <c r="CB98" s="15">
        <v>0</v>
      </c>
      <c r="CC98" s="15">
        <v>0</v>
      </c>
      <c r="CD98" s="15">
        <v>0</v>
      </c>
      <c r="CE98" s="16" t="str">
        <f>IF(IF(CC98&lt;0,1-(CD98-CC98)/CC98,IF(CC98=0,"",CD98/CC98))&lt;0,0,IF(CC98&lt;0,1-(CD98-CC98)/CC98,IF(CC98=0,"",CD98/CC98)))</f>
        <v/>
      </c>
      <c r="CF98" s="13">
        <v>0</v>
      </c>
      <c r="CG98" s="13">
        <v>0</v>
      </c>
      <c r="CH98" s="13">
        <v>0</v>
      </c>
      <c r="CI98" s="14" t="str">
        <f>IF(IF(CG98&lt;0,1-(CH98-CG98)/CG98,IF(CG98=0,"",CH98/CG98))&lt;0,0,IF(CG98&lt;0,1-(CH98-CG98)/CG98,IF(CG98=0,"",CH98/CG98)))</f>
        <v/>
      </c>
      <c r="CJ98" s="15">
        <v>0</v>
      </c>
      <c r="CK98" s="15">
        <v>0</v>
      </c>
      <c r="CL98" s="15">
        <v>0</v>
      </c>
      <c r="CM98" s="17" t="str">
        <f>IF(IF(CK98&lt;0,1-(CL98-CK98)/CK98,IF(CK98=0,"",CL98/CK98))&lt;0,0,IF(CK98&lt;0,1-(CL98-CK98)/CK98,IF(CK98=0,"",CL98/CK98)))</f>
        <v/>
      </c>
      <c r="CN98" s="13">
        <v>0</v>
      </c>
      <c r="CO98" s="13">
        <v>0</v>
      </c>
      <c r="CP98" s="13">
        <v>0</v>
      </c>
      <c r="CQ98" s="17" t="str">
        <f>IF(IF(CO98&lt;0,1-(CP98-CO98)/CO98,IF(CO98=0,"",CP98/CO98))&lt;0,0,IF(CO98&lt;0,1-(CP98-CO98)/CO98,IF(CO98=0,"",CP98/CO98)))</f>
        <v/>
      </c>
      <c r="CR98" s="15">
        <v>0</v>
      </c>
      <c r="CS98" s="15">
        <v>0</v>
      </c>
      <c r="CT98" s="15">
        <v>0</v>
      </c>
      <c r="CU98" s="17" t="str">
        <f>IF(IF(CS98&lt;0,1-(CT98-CS98)/CS98,IF(CS98=0,"",CT98/CS98))&lt;0,0,IF(CS98&lt;0,1-(CT98-CS98)/CS98,IF(CS98=0,"",CT98/CS98)))</f>
        <v/>
      </c>
      <c r="CV98" s="13">
        <v>0</v>
      </c>
      <c r="CW98" s="13">
        <v>0</v>
      </c>
      <c r="CX98" s="13">
        <v>0</v>
      </c>
      <c r="CY98" s="14" t="str">
        <f>IF(IF(CW98&lt;0,1-(CX98-CW98)/CW98,IF(CW98=0,"",CX98/CW98))&lt;0,0,IF(CW98&lt;0,1-(CX98-CW98)/CW98,IF(CW98=0,"",CX98/CW98)))</f>
        <v/>
      </c>
      <c r="CZ98" s="15">
        <v>0</v>
      </c>
      <c r="DA98" s="15">
        <v>0</v>
      </c>
      <c r="DB98" s="15">
        <v>0</v>
      </c>
      <c r="DC98" s="17" t="str">
        <f>IF(IF(DA98&lt;0,1-(DB98-DA98)/DA98,IF(DA98=0,"",DB98/DA98))&lt;0,0,IF(DA98&lt;0,1-(DB98-DA98)/DA98,IF(DA98=0,"",DB98/DA98)))</f>
        <v/>
      </c>
      <c r="DD98" s="13">
        <v>0</v>
      </c>
      <c r="DE98" s="13">
        <v>0</v>
      </c>
      <c r="DF98" s="13">
        <v>0</v>
      </c>
      <c r="DG98" s="14" t="str">
        <f>IF(IF(DE98&lt;0,1-(DF98-DE98)/DE98,IF(DE98=0,"",DF98/DE98))&lt;0,0,IF(DE98&lt;0,1-(DF98-DE98)/DE98,IF(DE98=0,"",DF98/DE98)))</f>
        <v/>
      </c>
      <c r="DH98" s="15">
        <v>0</v>
      </c>
      <c r="DI98" s="15">
        <v>0</v>
      </c>
      <c r="DJ98" s="15">
        <v>0</v>
      </c>
      <c r="DK98" s="17" t="str">
        <f>IF(IF(DI98&lt;0,1-(DJ98-DI98)/DI98,IF(DI98=0,"",DJ98/DI98))&lt;0,0,IF(DI98&lt;0,1-(DJ98-DI98)/DI98,IF(DI98=0,"",DJ98/DI98)))</f>
        <v/>
      </c>
      <c r="DL98" s="13">
        <v>0</v>
      </c>
      <c r="DM98" s="13">
        <v>0</v>
      </c>
      <c r="DN98" s="13">
        <v>0</v>
      </c>
      <c r="DO98" s="17" t="str">
        <f>IF(IF(DM98&lt;0,1-(DN98-DM98)/DM98,IF(DM98=0,"",DN98/DM98))&lt;0,0,IF(DM98&lt;0,1-(DN98-DM98)/DM98,IF(DM98=0,"",DN98/DM98)))</f>
        <v/>
      </c>
      <c r="DP98" s="18"/>
      <c r="DQ98" s="19"/>
      <c r="DR98" s="18"/>
      <c r="DS98" s="19" t="str">
        <f>AX98</f>
        <v/>
      </c>
      <c r="DT98" s="64" t="s">
        <v>141</v>
      </c>
      <c r="DU98" s="64" t="s">
        <v>162</v>
      </c>
      <c r="DV98" s="64" t="s">
        <v>198</v>
      </c>
      <c r="DW98" s="64" t="s">
        <v>141</v>
      </c>
      <c r="DX98" s="64" t="s">
        <v>197</v>
      </c>
      <c r="DY98" s="65">
        <v>45199</v>
      </c>
      <c r="DZ98" s="64"/>
      <c r="EA98" s="64"/>
    </row>
    <row r="99" spans="1:131" x14ac:dyDescent="0.35">
      <c r="A99" s="4">
        <v>2022</v>
      </c>
      <c r="B99" s="20" t="s">
        <v>132</v>
      </c>
      <c r="C99" s="20" t="s">
        <v>159</v>
      </c>
      <c r="D99" s="20"/>
      <c r="E99" s="20" t="s">
        <v>130</v>
      </c>
      <c r="F99" s="20" t="s">
        <v>126</v>
      </c>
      <c r="G99" s="20"/>
      <c r="H99" s="20">
        <v>10208930</v>
      </c>
      <c r="I99" s="64" t="s">
        <v>678</v>
      </c>
      <c r="J99" s="64"/>
      <c r="K99" s="64" t="s">
        <v>567</v>
      </c>
      <c r="L99" s="20" t="s">
        <v>430</v>
      </c>
      <c r="M99" s="20" t="s">
        <v>429</v>
      </c>
      <c r="N99" s="64" t="s">
        <v>428</v>
      </c>
      <c r="O99" s="20" t="s">
        <v>427</v>
      </c>
      <c r="P99" s="20" t="s">
        <v>426</v>
      </c>
      <c r="Q99" s="20" t="s">
        <v>425</v>
      </c>
      <c r="R99" s="20" t="s">
        <v>146</v>
      </c>
      <c r="S99" s="20" t="s">
        <v>567</v>
      </c>
      <c r="T99" s="20" t="s">
        <v>150</v>
      </c>
      <c r="U99" s="65">
        <v>44222</v>
      </c>
      <c r="V99" s="64"/>
      <c r="W99" s="72">
        <v>189771.79739999998</v>
      </c>
      <c r="X99" s="72">
        <v>0</v>
      </c>
      <c r="Y99" s="64" t="s">
        <v>443</v>
      </c>
      <c r="Z99" s="20" t="s">
        <v>141</v>
      </c>
      <c r="AA99" s="64"/>
      <c r="AB99" s="64"/>
      <c r="AC99" s="64"/>
      <c r="AD99" s="63"/>
      <c r="AE99" s="20">
        <v>2021</v>
      </c>
      <c r="AF99" s="20"/>
      <c r="AG99" s="64" t="s">
        <v>677</v>
      </c>
      <c r="AH99" s="71"/>
      <c r="AI99" s="20" t="s">
        <v>141</v>
      </c>
      <c r="AJ99" s="64" t="s">
        <v>504</v>
      </c>
      <c r="AK99" s="63"/>
      <c r="AL99" s="5">
        <v>0</v>
      </c>
      <c r="AM99" s="70" t="s">
        <v>144</v>
      </c>
      <c r="AN99" s="6">
        <f>IF(AM99="YES",0,AL99*BA99)</f>
        <v>0</v>
      </c>
      <c r="AO99" s="6">
        <f>IF(AM99="YES",0,BA99)</f>
        <v>0</v>
      </c>
      <c r="AP99" s="7">
        <v>0</v>
      </c>
      <c r="AQ99" s="69" t="s">
        <v>144</v>
      </c>
      <c r="AR99" s="8">
        <f>IF(AQ99="YES",0,AP99*BA99)</f>
        <v>0</v>
      </c>
      <c r="AS99" s="8">
        <f>IF(AQ99="YES",0,BA99)</f>
        <v>0</v>
      </c>
      <c r="AT99" s="9">
        <v>0</v>
      </c>
      <c r="AU99" s="9">
        <v>0</v>
      </c>
      <c r="AV99" s="9">
        <v>0</v>
      </c>
      <c r="AW99" s="10" t="str">
        <f>IF(IF(AU99&lt;0,1-(AV99-AU99)/AU99,IF(AU99=0,"",AV99/AU99))&lt;0,0,IF(AU99&lt;0,1-(AV99-AU99)/AU99,IF(AU99=0,"",AV99/AU99)))</f>
        <v/>
      </c>
      <c r="AX99" s="10" t="str">
        <f>IF(AW99&lt;90%,"YES","")</f>
        <v/>
      </c>
      <c r="AY99" s="68">
        <f>+AV99-AT99</f>
        <v>0</v>
      </c>
      <c r="AZ99" s="10"/>
      <c r="BA99" s="11">
        <v>0</v>
      </c>
      <c r="BB99" s="11">
        <f>W99/1000</f>
        <v>189.77179739999997</v>
      </c>
      <c r="BC99" s="12" t="str">
        <f>IF(AND(BA99=0,BB99=0),"no capex",IF(AND(BA99=0,BB99&lt;&gt;0),"check!",IF(BB99/BA99&lt;0.8,BB99/BA99,IF(BB99/BA99&lt;=1.05,1,IF(BB99/BA99&gt;1.05,MAX(1-(BB99/BA99-1)*2,0),"check!")))))</f>
        <v>check!</v>
      </c>
      <c r="BD99" s="11">
        <v>0</v>
      </c>
      <c r="BE99" s="11">
        <v>0</v>
      </c>
      <c r="BF99" s="12" t="str">
        <f>IF(AND(BD99=0,BE99=0),"no capex",IF(AND(BD99=0,BE99&lt;&gt;0),"check!",IF(BE99/BD99&lt;0.8,BE99/BD99,IF(BE99/BD99&lt;=1.05,1,IF(BE99/BD99&gt;1.05,MAX(1-(BE99/BD99-1)*2,0),"check!")))))</f>
        <v>no capex</v>
      </c>
      <c r="BG99" s="67"/>
      <c r="BH99" s="13">
        <v>0</v>
      </c>
      <c r="BI99" s="13">
        <v>0</v>
      </c>
      <c r="BJ99" s="13">
        <v>0</v>
      </c>
      <c r="BK99" s="14" t="str">
        <f>IF(BI99=0,"",BJ99/BI99)</f>
        <v/>
      </c>
      <c r="BL99" s="15">
        <v>0</v>
      </c>
      <c r="BM99" s="15">
        <v>0</v>
      </c>
      <c r="BN99" s="15">
        <v>0</v>
      </c>
      <c r="BO99" s="16" t="str">
        <f>IF(BM99=0,"",BN99/BM99)</f>
        <v/>
      </c>
      <c r="BP99" s="13">
        <v>0</v>
      </c>
      <c r="BQ99" s="13">
        <v>0</v>
      </c>
      <c r="BR99" s="13">
        <v>0</v>
      </c>
      <c r="BS99" s="14" t="str">
        <f>IF(IF(BQ99&lt;0,1-(BR99-BQ99)/BQ99,IF(BQ99=0,"",BR99/BQ99))&lt;0,0,IF(BQ99&lt;0,1-(BR99-BQ99)/BQ99,IF(BQ99=0,"",BR99/BQ99)))</f>
        <v/>
      </c>
      <c r="BT99" s="15">
        <v>0</v>
      </c>
      <c r="BU99" s="15">
        <v>0</v>
      </c>
      <c r="BV99" s="15">
        <v>0</v>
      </c>
      <c r="BW99" s="16" t="str">
        <f>IF(IF(BU99&lt;0,1-(BV99-BU99)/BU99,IF(BU99=0,"",BV99/BU99))&lt;0,0,IF(BU99&lt;0,1-(BV99-BU99)/BU99,IF(BU99=0,"",BV99/BU99)))</f>
        <v/>
      </c>
      <c r="BX99" s="13">
        <v>0</v>
      </c>
      <c r="BY99" s="13">
        <v>0</v>
      </c>
      <c r="BZ99" s="13">
        <v>0</v>
      </c>
      <c r="CA99" s="14" t="str">
        <f>IF(IF(BY99&lt;0,1-(BZ99-BY99)/BY99,IF(BY99=0,"",BZ99/BY99))&lt;0,0,IF(BY99&lt;0,1-(BZ99-BY99)/BY99,IF(BY99=0,"",BZ99/BY99)))</f>
        <v/>
      </c>
      <c r="CB99" s="15">
        <v>0</v>
      </c>
      <c r="CC99" s="15">
        <v>0</v>
      </c>
      <c r="CD99" s="15">
        <v>0</v>
      </c>
      <c r="CE99" s="16" t="str">
        <f>IF(IF(CC99&lt;0,1-(CD99-CC99)/CC99,IF(CC99=0,"",CD99/CC99))&lt;0,0,IF(CC99&lt;0,1-(CD99-CC99)/CC99,IF(CC99=0,"",CD99/CC99)))</f>
        <v/>
      </c>
      <c r="CF99" s="13">
        <v>0</v>
      </c>
      <c r="CG99" s="13">
        <v>0</v>
      </c>
      <c r="CH99" s="13">
        <v>0</v>
      </c>
      <c r="CI99" s="14" t="str">
        <f>IF(IF(CG99&lt;0,1-(CH99-CG99)/CG99,IF(CG99=0,"",CH99/CG99))&lt;0,0,IF(CG99&lt;0,1-(CH99-CG99)/CG99,IF(CG99=0,"",CH99/CG99)))</f>
        <v/>
      </c>
      <c r="CJ99" s="15">
        <v>0</v>
      </c>
      <c r="CK99" s="15">
        <v>0</v>
      </c>
      <c r="CL99" s="15">
        <v>0</v>
      </c>
      <c r="CM99" s="17" t="str">
        <f>IF(IF(CK99&lt;0,1-(CL99-CK99)/CK99,IF(CK99=0,"",CL99/CK99))&lt;0,0,IF(CK99&lt;0,1-(CL99-CK99)/CK99,IF(CK99=0,"",CL99/CK99)))</f>
        <v/>
      </c>
      <c r="CN99" s="13">
        <v>0</v>
      </c>
      <c r="CO99" s="13">
        <v>0</v>
      </c>
      <c r="CP99" s="13">
        <v>0</v>
      </c>
      <c r="CQ99" s="17" t="str">
        <f>IF(IF(CO99&lt;0,1-(CP99-CO99)/CO99,IF(CO99=0,"",CP99/CO99))&lt;0,0,IF(CO99&lt;0,1-(CP99-CO99)/CO99,IF(CO99=0,"",CP99/CO99)))</f>
        <v/>
      </c>
      <c r="CR99" s="15">
        <v>0</v>
      </c>
      <c r="CS99" s="15">
        <v>0</v>
      </c>
      <c r="CT99" s="15">
        <v>0</v>
      </c>
      <c r="CU99" s="17" t="str">
        <f>IF(IF(CS99&lt;0,1-(CT99-CS99)/CS99,IF(CS99=0,"",CT99/CS99))&lt;0,0,IF(CS99&lt;0,1-(CT99-CS99)/CS99,IF(CS99=0,"",CT99/CS99)))</f>
        <v/>
      </c>
      <c r="CV99" s="13">
        <v>0</v>
      </c>
      <c r="CW99" s="13">
        <v>0</v>
      </c>
      <c r="CX99" s="13">
        <v>0</v>
      </c>
      <c r="CY99" s="14" t="str">
        <f>IF(IF(CW99&lt;0,1-(CX99-CW99)/CW99,IF(CW99=0,"",CX99/CW99))&lt;0,0,IF(CW99&lt;0,1-(CX99-CW99)/CW99,IF(CW99=0,"",CX99/CW99)))</f>
        <v/>
      </c>
      <c r="CZ99" s="15">
        <v>0</v>
      </c>
      <c r="DA99" s="15">
        <v>0</v>
      </c>
      <c r="DB99" s="15">
        <v>0</v>
      </c>
      <c r="DC99" s="17" t="str">
        <f>IF(IF(DA99&lt;0,1-(DB99-DA99)/DA99,IF(DA99=0,"",DB99/DA99))&lt;0,0,IF(DA99&lt;0,1-(DB99-DA99)/DA99,IF(DA99=0,"",DB99/DA99)))</f>
        <v/>
      </c>
      <c r="DD99" s="13">
        <v>0</v>
      </c>
      <c r="DE99" s="13">
        <v>0</v>
      </c>
      <c r="DF99" s="13">
        <v>0</v>
      </c>
      <c r="DG99" s="14" t="str">
        <f>IF(IF(DE99&lt;0,1-(DF99-DE99)/DE99,IF(DE99=0,"",DF99/DE99))&lt;0,0,IF(DE99&lt;0,1-(DF99-DE99)/DE99,IF(DE99=0,"",DF99/DE99)))</f>
        <v/>
      </c>
      <c r="DH99" s="15">
        <v>0</v>
      </c>
      <c r="DI99" s="15">
        <v>0</v>
      </c>
      <c r="DJ99" s="15">
        <v>0</v>
      </c>
      <c r="DK99" s="17" t="str">
        <f>IF(IF(DI99&lt;0,1-(DJ99-DI99)/DI99,IF(DI99=0,"",DJ99/DI99))&lt;0,0,IF(DI99&lt;0,1-(DJ99-DI99)/DI99,IF(DI99=0,"",DJ99/DI99)))</f>
        <v/>
      </c>
      <c r="DL99" s="13">
        <v>0</v>
      </c>
      <c r="DM99" s="13">
        <v>0</v>
      </c>
      <c r="DN99" s="13">
        <v>0</v>
      </c>
      <c r="DO99" s="17" t="str">
        <f>IF(IF(DM99&lt;0,1-(DN99-DM99)/DM99,IF(DM99=0,"",DN99/DM99))&lt;0,0,IF(DM99&lt;0,1-(DN99-DM99)/DM99,IF(DM99=0,"",DN99/DM99)))</f>
        <v/>
      </c>
      <c r="DP99" s="18"/>
      <c r="DQ99" s="19" t="e">
        <f>IF(AND(BB99/BA99&gt;1.05, ((BB99-BA99)/VLOOKUP(E99,#REF!,2,0))&gt;10),"YES","")</f>
        <v>#DIV/0!</v>
      </c>
      <c r="DR99" s="18"/>
      <c r="DS99" s="19" t="str">
        <f>AX99</f>
        <v/>
      </c>
      <c r="DT99" s="64" t="s">
        <v>141</v>
      </c>
      <c r="DU99" s="64" t="s">
        <v>162</v>
      </c>
      <c r="DV99" s="64" t="s">
        <v>585</v>
      </c>
      <c r="DW99" s="64" t="s">
        <v>141</v>
      </c>
      <c r="DX99" s="64" t="s">
        <v>197</v>
      </c>
      <c r="DY99" s="65">
        <v>45077</v>
      </c>
      <c r="DZ99" s="64"/>
      <c r="EA99" s="64"/>
    </row>
    <row r="100" spans="1:131" x14ac:dyDescent="0.35">
      <c r="A100" s="4">
        <v>2022</v>
      </c>
      <c r="B100" s="20" t="s">
        <v>132</v>
      </c>
      <c r="C100" s="20" t="s">
        <v>159</v>
      </c>
      <c r="D100" s="20"/>
      <c r="E100" s="20" t="s">
        <v>130</v>
      </c>
      <c r="F100" s="20" t="s">
        <v>126</v>
      </c>
      <c r="G100" s="20"/>
      <c r="H100" s="20">
        <v>10208933</v>
      </c>
      <c r="I100" s="64" t="s">
        <v>676</v>
      </c>
      <c r="J100" s="64"/>
      <c r="K100" s="64" t="s">
        <v>567</v>
      </c>
      <c r="L100" s="20" t="s">
        <v>430</v>
      </c>
      <c r="M100" s="20" t="s">
        <v>429</v>
      </c>
      <c r="N100" s="64" t="s">
        <v>428</v>
      </c>
      <c r="O100" s="20" t="s">
        <v>427</v>
      </c>
      <c r="P100" s="20" t="s">
        <v>426</v>
      </c>
      <c r="Q100" s="20" t="s">
        <v>425</v>
      </c>
      <c r="R100" s="20" t="s">
        <v>146</v>
      </c>
      <c r="S100" s="20" t="s">
        <v>567</v>
      </c>
      <c r="T100" s="20" t="s">
        <v>150</v>
      </c>
      <c r="U100" s="65">
        <v>44496</v>
      </c>
      <c r="V100" s="64"/>
      <c r="W100" s="72">
        <v>179118.51360000003</v>
      </c>
      <c r="X100" s="72">
        <v>0</v>
      </c>
      <c r="Y100" s="64" t="s">
        <v>443</v>
      </c>
      <c r="Z100" s="20" t="s">
        <v>141</v>
      </c>
      <c r="AA100" s="64"/>
      <c r="AB100" s="64"/>
      <c r="AC100" s="64"/>
      <c r="AD100" s="63"/>
      <c r="AE100" s="20">
        <v>2021</v>
      </c>
      <c r="AF100" s="20"/>
      <c r="AG100" s="64" t="s">
        <v>675</v>
      </c>
      <c r="AH100" s="71"/>
      <c r="AI100" s="20" t="s">
        <v>141</v>
      </c>
      <c r="AJ100" s="64" t="s">
        <v>504</v>
      </c>
      <c r="AK100" s="63"/>
      <c r="AL100" s="5">
        <v>0</v>
      </c>
      <c r="AM100" s="70" t="s">
        <v>144</v>
      </c>
      <c r="AN100" s="6">
        <f>IF(AM100="YES",0,AL100*BA100)</f>
        <v>0</v>
      </c>
      <c r="AO100" s="6">
        <f>IF(AM100="YES",0,BA100)</f>
        <v>0</v>
      </c>
      <c r="AP100" s="7">
        <v>0</v>
      </c>
      <c r="AQ100" s="69" t="s">
        <v>144</v>
      </c>
      <c r="AR100" s="8">
        <f>IF(AQ100="YES",0,AP100*BA100)</f>
        <v>0</v>
      </c>
      <c r="AS100" s="8">
        <f>IF(AQ100="YES",0,BA100)</f>
        <v>0</v>
      </c>
      <c r="AT100" s="9">
        <v>0</v>
      </c>
      <c r="AU100" s="9">
        <v>0</v>
      </c>
      <c r="AV100" s="9">
        <v>0</v>
      </c>
      <c r="AW100" s="10" t="str">
        <f>IF(IF(AU100&lt;0,1-(AV100-AU100)/AU100,IF(AU100=0,"",AV100/AU100))&lt;0,0,IF(AU100&lt;0,1-(AV100-AU100)/AU100,IF(AU100=0,"",AV100/AU100)))</f>
        <v/>
      </c>
      <c r="AX100" s="10" t="str">
        <f>IF(AW100&lt;90%,"YES","")</f>
        <v/>
      </c>
      <c r="AY100" s="68">
        <f>+AV100-AT100</f>
        <v>0</v>
      </c>
      <c r="AZ100" s="10"/>
      <c r="BA100" s="11">
        <v>0</v>
      </c>
      <c r="BB100" s="11">
        <f>W100/1000</f>
        <v>179.11851360000003</v>
      </c>
      <c r="BC100" s="12" t="str">
        <f>IF(AND(BA100=0,BB100=0),"no capex",IF(AND(BA100=0,BB100&lt;&gt;0),"check!",IF(BB100/BA100&lt;0.8,BB100/BA100,IF(BB100/BA100&lt;=1.05,1,IF(BB100/BA100&gt;1.05,MAX(1-(BB100/BA100-1)*2,0),"check!")))))</f>
        <v>check!</v>
      </c>
      <c r="BD100" s="11">
        <v>0</v>
      </c>
      <c r="BE100" s="11">
        <v>0</v>
      </c>
      <c r="BF100" s="12" t="str">
        <f>IF(AND(BD100=0,BE100=0),"no capex",IF(AND(BD100=0,BE100&lt;&gt;0),"check!",IF(BE100/BD100&lt;0.8,BE100/BD100,IF(BE100/BD100&lt;=1.05,1,IF(BE100/BD100&gt;1.05,MAX(1-(BE100/BD100-1)*2,0),"check!")))))</f>
        <v>no capex</v>
      </c>
      <c r="BG100" s="67"/>
      <c r="BH100" s="13">
        <v>0</v>
      </c>
      <c r="BI100" s="13">
        <v>0</v>
      </c>
      <c r="BJ100" s="13">
        <v>0</v>
      </c>
      <c r="BK100" s="14" t="str">
        <f>IF(BI100=0,"",BJ100/BI100)</f>
        <v/>
      </c>
      <c r="BL100" s="15">
        <v>0</v>
      </c>
      <c r="BM100" s="15">
        <v>0</v>
      </c>
      <c r="BN100" s="15">
        <v>0</v>
      </c>
      <c r="BO100" s="16" t="str">
        <f>IF(BM100=0,"",BN100/BM100)</f>
        <v/>
      </c>
      <c r="BP100" s="13">
        <v>0</v>
      </c>
      <c r="BQ100" s="13">
        <v>0</v>
      </c>
      <c r="BR100" s="13">
        <v>0</v>
      </c>
      <c r="BS100" s="14" t="str">
        <f>IF(IF(BQ100&lt;0,1-(BR100-BQ100)/BQ100,IF(BQ100=0,"",BR100/BQ100))&lt;0,0,IF(BQ100&lt;0,1-(BR100-BQ100)/BQ100,IF(BQ100=0,"",BR100/BQ100)))</f>
        <v/>
      </c>
      <c r="BT100" s="15">
        <v>0</v>
      </c>
      <c r="BU100" s="15">
        <v>0</v>
      </c>
      <c r="BV100" s="15">
        <v>0</v>
      </c>
      <c r="BW100" s="16" t="str">
        <f>IF(IF(BU100&lt;0,1-(BV100-BU100)/BU100,IF(BU100=0,"",BV100/BU100))&lt;0,0,IF(BU100&lt;0,1-(BV100-BU100)/BU100,IF(BU100=0,"",BV100/BU100)))</f>
        <v/>
      </c>
      <c r="BX100" s="13">
        <v>0</v>
      </c>
      <c r="BY100" s="13">
        <v>0</v>
      </c>
      <c r="BZ100" s="13">
        <v>0</v>
      </c>
      <c r="CA100" s="14" t="str">
        <f>IF(IF(BY100&lt;0,1-(BZ100-BY100)/BY100,IF(BY100=0,"",BZ100/BY100))&lt;0,0,IF(BY100&lt;0,1-(BZ100-BY100)/BY100,IF(BY100=0,"",BZ100/BY100)))</f>
        <v/>
      </c>
      <c r="CB100" s="15">
        <v>0</v>
      </c>
      <c r="CC100" s="15">
        <v>0</v>
      </c>
      <c r="CD100" s="15">
        <v>0</v>
      </c>
      <c r="CE100" s="16" t="str">
        <f>IF(IF(CC100&lt;0,1-(CD100-CC100)/CC100,IF(CC100=0,"",CD100/CC100))&lt;0,0,IF(CC100&lt;0,1-(CD100-CC100)/CC100,IF(CC100=0,"",CD100/CC100)))</f>
        <v/>
      </c>
      <c r="CF100" s="13">
        <v>0</v>
      </c>
      <c r="CG100" s="13">
        <v>0</v>
      </c>
      <c r="CH100" s="13">
        <v>0</v>
      </c>
      <c r="CI100" s="14" t="str">
        <f>IF(IF(CG100&lt;0,1-(CH100-CG100)/CG100,IF(CG100=0,"",CH100/CG100))&lt;0,0,IF(CG100&lt;0,1-(CH100-CG100)/CG100,IF(CG100=0,"",CH100/CG100)))</f>
        <v/>
      </c>
      <c r="CJ100" s="15">
        <v>0</v>
      </c>
      <c r="CK100" s="15">
        <v>0</v>
      </c>
      <c r="CL100" s="15">
        <v>0</v>
      </c>
      <c r="CM100" s="17" t="str">
        <f>IF(IF(CK100&lt;0,1-(CL100-CK100)/CK100,IF(CK100=0,"",CL100/CK100))&lt;0,0,IF(CK100&lt;0,1-(CL100-CK100)/CK100,IF(CK100=0,"",CL100/CK100)))</f>
        <v/>
      </c>
      <c r="CN100" s="13">
        <v>0</v>
      </c>
      <c r="CO100" s="13">
        <v>0</v>
      </c>
      <c r="CP100" s="13">
        <v>0</v>
      </c>
      <c r="CQ100" s="17" t="str">
        <f>IF(IF(CO100&lt;0,1-(CP100-CO100)/CO100,IF(CO100=0,"",CP100/CO100))&lt;0,0,IF(CO100&lt;0,1-(CP100-CO100)/CO100,IF(CO100=0,"",CP100/CO100)))</f>
        <v/>
      </c>
      <c r="CR100" s="15">
        <v>0</v>
      </c>
      <c r="CS100" s="15">
        <v>0</v>
      </c>
      <c r="CT100" s="15">
        <v>0</v>
      </c>
      <c r="CU100" s="17" t="str">
        <f>IF(IF(CS100&lt;0,1-(CT100-CS100)/CS100,IF(CS100=0,"",CT100/CS100))&lt;0,0,IF(CS100&lt;0,1-(CT100-CS100)/CS100,IF(CS100=0,"",CT100/CS100)))</f>
        <v/>
      </c>
      <c r="CV100" s="13">
        <v>0</v>
      </c>
      <c r="CW100" s="13">
        <v>0</v>
      </c>
      <c r="CX100" s="13">
        <v>0</v>
      </c>
      <c r="CY100" s="14" t="str">
        <f>IF(IF(CW100&lt;0,1-(CX100-CW100)/CW100,IF(CW100=0,"",CX100/CW100))&lt;0,0,IF(CW100&lt;0,1-(CX100-CW100)/CW100,IF(CW100=0,"",CX100/CW100)))</f>
        <v/>
      </c>
      <c r="CZ100" s="15">
        <v>0</v>
      </c>
      <c r="DA100" s="15">
        <v>0</v>
      </c>
      <c r="DB100" s="15">
        <v>0</v>
      </c>
      <c r="DC100" s="17" t="str">
        <f>IF(IF(DA100&lt;0,1-(DB100-DA100)/DA100,IF(DA100=0,"",DB100/DA100))&lt;0,0,IF(DA100&lt;0,1-(DB100-DA100)/DA100,IF(DA100=0,"",DB100/DA100)))</f>
        <v/>
      </c>
      <c r="DD100" s="13">
        <v>0</v>
      </c>
      <c r="DE100" s="13">
        <v>0</v>
      </c>
      <c r="DF100" s="13">
        <v>0</v>
      </c>
      <c r="DG100" s="14" t="str">
        <f>IF(IF(DE100&lt;0,1-(DF100-DE100)/DE100,IF(DE100=0,"",DF100/DE100))&lt;0,0,IF(DE100&lt;0,1-(DF100-DE100)/DE100,IF(DE100=0,"",DF100/DE100)))</f>
        <v/>
      </c>
      <c r="DH100" s="15">
        <v>0</v>
      </c>
      <c r="DI100" s="15">
        <v>0</v>
      </c>
      <c r="DJ100" s="15">
        <v>0</v>
      </c>
      <c r="DK100" s="17" t="str">
        <f>IF(IF(DI100&lt;0,1-(DJ100-DI100)/DI100,IF(DI100=0,"",DJ100/DI100))&lt;0,0,IF(DI100&lt;0,1-(DJ100-DI100)/DI100,IF(DI100=0,"",DJ100/DI100)))</f>
        <v/>
      </c>
      <c r="DL100" s="13">
        <v>0</v>
      </c>
      <c r="DM100" s="13">
        <v>0</v>
      </c>
      <c r="DN100" s="13">
        <v>0</v>
      </c>
      <c r="DO100" s="17" t="str">
        <f>IF(IF(DM100&lt;0,1-(DN100-DM100)/DM100,IF(DM100=0,"",DN100/DM100))&lt;0,0,IF(DM100&lt;0,1-(DN100-DM100)/DM100,IF(DM100=0,"",DN100/DM100)))</f>
        <v/>
      </c>
      <c r="DP100" s="18"/>
      <c r="DQ100" s="19" t="e">
        <f>IF(AND(BB100/BA100&gt;1.05, ((BB100-BA100)/VLOOKUP(E100,#REF!,2,0))&gt;10),"YES","")</f>
        <v>#DIV/0!</v>
      </c>
      <c r="DR100" s="18"/>
      <c r="DS100" s="19" t="str">
        <f>AX100</f>
        <v/>
      </c>
      <c r="DT100" s="64" t="s">
        <v>141</v>
      </c>
      <c r="DU100" s="64" t="s">
        <v>162</v>
      </c>
      <c r="DV100" s="64" t="s">
        <v>585</v>
      </c>
      <c r="DW100" s="64" t="s">
        <v>141</v>
      </c>
      <c r="DX100" s="64" t="s">
        <v>197</v>
      </c>
      <c r="DY100" s="65">
        <v>45077</v>
      </c>
      <c r="DZ100" s="64"/>
      <c r="EA100" s="64"/>
    </row>
    <row r="101" spans="1:131" x14ac:dyDescent="0.35">
      <c r="A101" s="4">
        <v>2022</v>
      </c>
      <c r="B101" s="20" t="s">
        <v>132</v>
      </c>
      <c r="C101" s="20" t="s">
        <v>159</v>
      </c>
      <c r="D101" s="20"/>
      <c r="E101" s="20" t="s">
        <v>130</v>
      </c>
      <c r="F101" s="20" t="s">
        <v>126</v>
      </c>
      <c r="G101" s="20"/>
      <c r="H101" s="20">
        <v>10208938</v>
      </c>
      <c r="I101" s="64" t="s">
        <v>674</v>
      </c>
      <c r="J101" s="64"/>
      <c r="K101" s="64" t="s">
        <v>567</v>
      </c>
      <c r="L101" s="20" t="s">
        <v>430</v>
      </c>
      <c r="M101" s="20" t="s">
        <v>429</v>
      </c>
      <c r="N101" s="64" t="s">
        <v>428</v>
      </c>
      <c r="O101" s="20" t="s">
        <v>427</v>
      </c>
      <c r="P101" s="20" t="s">
        <v>426</v>
      </c>
      <c r="Q101" s="20" t="s">
        <v>425</v>
      </c>
      <c r="R101" s="20" t="s">
        <v>146</v>
      </c>
      <c r="S101" s="20" t="s">
        <v>567</v>
      </c>
      <c r="T101" s="20" t="s">
        <v>150</v>
      </c>
      <c r="U101" s="65">
        <v>44174</v>
      </c>
      <c r="V101" s="64"/>
      <c r="W101" s="72">
        <v>213550.88889999999</v>
      </c>
      <c r="X101" s="72">
        <v>0</v>
      </c>
      <c r="Y101" s="64" t="s">
        <v>443</v>
      </c>
      <c r="Z101" s="20" t="s">
        <v>141</v>
      </c>
      <c r="AA101" s="64"/>
      <c r="AB101" s="64"/>
      <c r="AC101" s="64"/>
      <c r="AD101" s="63"/>
      <c r="AE101" s="20">
        <v>2020</v>
      </c>
      <c r="AF101" s="20"/>
      <c r="AG101" s="64" t="s">
        <v>673</v>
      </c>
      <c r="AH101" s="71"/>
      <c r="AI101" s="20" t="s">
        <v>141</v>
      </c>
      <c r="AJ101" s="64" t="s">
        <v>504</v>
      </c>
      <c r="AK101" s="63"/>
      <c r="AL101" s="5">
        <v>0</v>
      </c>
      <c r="AM101" s="70" t="s">
        <v>144</v>
      </c>
      <c r="AN101" s="6">
        <f>IF(AM101="YES",0,AL101*BA101)</f>
        <v>0</v>
      </c>
      <c r="AO101" s="6">
        <f>IF(AM101="YES",0,BA101)</f>
        <v>0</v>
      </c>
      <c r="AP101" s="7">
        <v>0</v>
      </c>
      <c r="AQ101" s="69" t="s">
        <v>144</v>
      </c>
      <c r="AR101" s="8">
        <f>IF(AQ101="YES",0,AP101*BA101)</f>
        <v>0</v>
      </c>
      <c r="AS101" s="8">
        <f>IF(AQ101="YES",0,BA101)</f>
        <v>0</v>
      </c>
      <c r="AT101" s="9">
        <v>0</v>
      </c>
      <c r="AU101" s="9">
        <v>0</v>
      </c>
      <c r="AV101" s="9">
        <v>0</v>
      </c>
      <c r="AW101" s="10" t="str">
        <f>IF(IF(AU101&lt;0,1-(AV101-AU101)/AU101,IF(AU101=0,"",AV101/AU101))&lt;0,0,IF(AU101&lt;0,1-(AV101-AU101)/AU101,IF(AU101=0,"",AV101/AU101)))</f>
        <v/>
      </c>
      <c r="AX101" s="10" t="str">
        <f>IF(AW101&lt;90%,"YES","")</f>
        <v/>
      </c>
      <c r="AY101" s="68">
        <f>+AV101-AT101</f>
        <v>0</v>
      </c>
      <c r="AZ101" s="10"/>
      <c r="BA101" s="11">
        <v>0</v>
      </c>
      <c r="BB101" s="11">
        <f>W101/1000</f>
        <v>213.55088889999999</v>
      </c>
      <c r="BC101" s="12" t="str">
        <f>IF(AND(BA101=0,BB101=0),"no capex",IF(AND(BA101=0,BB101&lt;&gt;0),"check!",IF(BB101/BA101&lt;0.8,BB101/BA101,IF(BB101/BA101&lt;=1.05,1,IF(BB101/BA101&gt;1.05,MAX(1-(BB101/BA101-1)*2,0),"check!")))))</f>
        <v>check!</v>
      </c>
      <c r="BD101" s="11">
        <v>0</v>
      </c>
      <c r="BE101" s="11">
        <v>0</v>
      </c>
      <c r="BF101" s="12" t="str">
        <f>IF(AND(BD101=0,BE101=0),"no capex",IF(AND(BD101=0,BE101&lt;&gt;0),"check!",IF(BE101/BD101&lt;0.8,BE101/BD101,IF(BE101/BD101&lt;=1.05,1,IF(BE101/BD101&gt;1.05,MAX(1-(BE101/BD101-1)*2,0),"check!")))))</f>
        <v>no capex</v>
      </c>
      <c r="BG101" s="67"/>
      <c r="BH101" s="13">
        <v>0</v>
      </c>
      <c r="BI101" s="13">
        <v>0</v>
      </c>
      <c r="BJ101" s="13">
        <v>0</v>
      </c>
      <c r="BK101" s="14" t="str">
        <f>IF(BI101=0,"",BJ101/BI101)</f>
        <v/>
      </c>
      <c r="BL101" s="15">
        <v>0</v>
      </c>
      <c r="BM101" s="15">
        <v>0</v>
      </c>
      <c r="BN101" s="15">
        <v>0</v>
      </c>
      <c r="BO101" s="16" t="str">
        <f>IF(BM101=0,"",BN101/BM101)</f>
        <v/>
      </c>
      <c r="BP101" s="13">
        <v>0</v>
      </c>
      <c r="BQ101" s="13">
        <v>0</v>
      </c>
      <c r="BR101" s="13">
        <v>0</v>
      </c>
      <c r="BS101" s="14" t="str">
        <f>IF(IF(BQ101&lt;0,1-(BR101-BQ101)/BQ101,IF(BQ101=0,"",BR101/BQ101))&lt;0,0,IF(BQ101&lt;0,1-(BR101-BQ101)/BQ101,IF(BQ101=0,"",BR101/BQ101)))</f>
        <v/>
      </c>
      <c r="BT101" s="15">
        <v>0</v>
      </c>
      <c r="BU101" s="15">
        <v>0</v>
      </c>
      <c r="BV101" s="15">
        <v>0</v>
      </c>
      <c r="BW101" s="16" t="str">
        <f>IF(IF(BU101&lt;0,1-(BV101-BU101)/BU101,IF(BU101=0,"",BV101/BU101))&lt;0,0,IF(BU101&lt;0,1-(BV101-BU101)/BU101,IF(BU101=0,"",BV101/BU101)))</f>
        <v/>
      </c>
      <c r="BX101" s="13">
        <v>0</v>
      </c>
      <c r="BY101" s="13">
        <v>0</v>
      </c>
      <c r="BZ101" s="13">
        <v>0</v>
      </c>
      <c r="CA101" s="14" t="str">
        <f>IF(IF(BY101&lt;0,1-(BZ101-BY101)/BY101,IF(BY101=0,"",BZ101/BY101))&lt;0,0,IF(BY101&lt;0,1-(BZ101-BY101)/BY101,IF(BY101=0,"",BZ101/BY101)))</f>
        <v/>
      </c>
      <c r="CB101" s="15">
        <v>0</v>
      </c>
      <c r="CC101" s="15">
        <v>0</v>
      </c>
      <c r="CD101" s="15">
        <v>0</v>
      </c>
      <c r="CE101" s="16" t="str">
        <f>IF(IF(CC101&lt;0,1-(CD101-CC101)/CC101,IF(CC101=0,"",CD101/CC101))&lt;0,0,IF(CC101&lt;0,1-(CD101-CC101)/CC101,IF(CC101=0,"",CD101/CC101)))</f>
        <v/>
      </c>
      <c r="CF101" s="13">
        <v>0</v>
      </c>
      <c r="CG101" s="13">
        <v>0</v>
      </c>
      <c r="CH101" s="13">
        <v>0</v>
      </c>
      <c r="CI101" s="14" t="str">
        <f>IF(IF(CG101&lt;0,1-(CH101-CG101)/CG101,IF(CG101=0,"",CH101/CG101))&lt;0,0,IF(CG101&lt;0,1-(CH101-CG101)/CG101,IF(CG101=0,"",CH101/CG101)))</f>
        <v/>
      </c>
      <c r="CJ101" s="15">
        <v>0</v>
      </c>
      <c r="CK101" s="15">
        <v>0</v>
      </c>
      <c r="CL101" s="15">
        <v>0</v>
      </c>
      <c r="CM101" s="17" t="str">
        <f>IF(IF(CK101&lt;0,1-(CL101-CK101)/CK101,IF(CK101=0,"",CL101/CK101))&lt;0,0,IF(CK101&lt;0,1-(CL101-CK101)/CK101,IF(CK101=0,"",CL101/CK101)))</f>
        <v/>
      </c>
      <c r="CN101" s="13">
        <v>0</v>
      </c>
      <c r="CO101" s="13">
        <v>0</v>
      </c>
      <c r="CP101" s="13">
        <v>0</v>
      </c>
      <c r="CQ101" s="17" t="str">
        <f>IF(IF(CO101&lt;0,1-(CP101-CO101)/CO101,IF(CO101=0,"",CP101/CO101))&lt;0,0,IF(CO101&lt;0,1-(CP101-CO101)/CO101,IF(CO101=0,"",CP101/CO101)))</f>
        <v/>
      </c>
      <c r="CR101" s="15">
        <v>0</v>
      </c>
      <c r="CS101" s="15">
        <v>0</v>
      </c>
      <c r="CT101" s="15">
        <v>0</v>
      </c>
      <c r="CU101" s="17" t="str">
        <f>IF(IF(CS101&lt;0,1-(CT101-CS101)/CS101,IF(CS101=0,"",CT101/CS101))&lt;0,0,IF(CS101&lt;0,1-(CT101-CS101)/CS101,IF(CS101=0,"",CT101/CS101)))</f>
        <v/>
      </c>
      <c r="CV101" s="13">
        <v>0</v>
      </c>
      <c r="CW101" s="13">
        <v>0</v>
      </c>
      <c r="CX101" s="13">
        <v>0</v>
      </c>
      <c r="CY101" s="14" t="str">
        <f>IF(IF(CW101&lt;0,1-(CX101-CW101)/CW101,IF(CW101=0,"",CX101/CW101))&lt;0,0,IF(CW101&lt;0,1-(CX101-CW101)/CW101,IF(CW101=0,"",CX101/CW101)))</f>
        <v/>
      </c>
      <c r="CZ101" s="15">
        <v>0</v>
      </c>
      <c r="DA101" s="15">
        <v>0</v>
      </c>
      <c r="DB101" s="15">
        <v>0</v>
      </c>
      <c r="DC101" s="17" t="str">
        <f>IF(IF(DA101&lt;0,1-(DB101-DA101)/DA101,IF(DA101=0,"",DB101/DA101))&lt;0,0,IF(DA101&lt;0,1-(DB101-DA101)/DA101,IF(DA101=0,"",DB101/DA101)))</f>
        <v/>
      </c>
      <c r="DD101" s="13">
        <v>0</v>
      </c>
      <c r="DE101" s="13">
        <v>0</v>
      </c>
      <c r="DF101" s="13">
        <v>0</v>
      </c>
      <c r="DG101" s="14" t="str">
        <f>IF(IF(DE101&lt;0,1-(DF101-DE101)/DE101,IF(DE101=0,"",DF101/DE101))&lt;0,0,IF(DE101&lt;0,1-(DF101-DE101)/DE101,IF(DE101=0,"",DF101/DE101)))</f>
        <v/>
      </c>
      <c r="DH101" s="15">
        <v>0</v>
      </c>
      <c r="DI101" s="15">
        <v>0</v>
      </c>
      <c r="DJ101" s="15">
        <v>0</v>
      </c>
      <c r="DK101" s="17" t="str">
        <f>IF(IF(DI101&lt;0,1-(DJ101-DI101)/DI101,IF(DI101=0,"",DJ101/DI101))&lt;0,0,IF(DI101&lt;0,1-(DJ101-DI101)/DI101,IF(DI101=0,"",DJ101/DI101)))</f>
        <v/>
      </c>
      <c r="DL101" s="13">
        <v>0</v>
      </c>
      <c r="DM101" s="13">
        <v>0</v>
      </c>
      <c r="DN101" s="13">
        <v>0</v>
      </c>
      <c r="DO101" s="17" t="str">
        <f>IF(IF(DM101&lt;0,1-(DN101-DM101)/DM101,IF(DM101=0,"",DN101/DM101))&lt;0,0,IF(DM101&lt;0,1-(DN101-DM101)/DM101,IF(DM101=0,"",DN101/DM101)))</f>
        <v/>
      </c>
      <c r="DP101" s="18"/>
      <c r="DQ101" s="19" t="e">
        <f>IF(AND(BB101/BA101&gt;1.05, ((BB101-BA101)/VLOOKUP(E101,#REF!,2,0))&gt;10),"YES","")</f>
        <v>#DIV/0!</v>
      </c>
      <c r="DR101" s="18"/>
      <c r="DS101" s="19" t="str">
        <f>AX101</f>
        <v/>
      </c>
      <c r="DT101" s="64"/>
      <c r="DU101" s="64"/>
      <c r="DV101" s="64"/>
      <c r="DW101" s="64"/>
      <c r="DX101" s="64"/>
      <c r="DY101" s="65"/>
      <c r="DZ101" s="64"/>
      <c r="EA101" s="64"/>
    </row>
    <row r="102" spans="1:131" x14ac:dyDescent="0.35">
      <c r="A102" s="4">
        <v>2022</v>
      </c>
      <c r="B102" s="20" t="s">
        <v>132</v>
      </c>
      <c r="C102" s="20" t="s">
        <v>159</v>
      </c>
      <c r="D102" s="20"/>
      <c r="E102" s="20" t="s">
        <v>130</v>
      </c>
      <c r="F102" s="20" t="s">
        <v>126</v>
      </c>
      <c r="G102" s="20"/>
      <c r="H102" s="20">
        <v>10208940</v>
      </c>
      <c r="I102" s="64" t="s">
        <v>672</v>
      </c>
      <c r="J102" s="64"/>
      <c r="K102" s="64" t="s">
        <v>567</v>
      </c>
      <c r="L102" s="20" t="s">
        <v>430</v>
      </c>
      <c r="M102" s="20" t="s">
        <v>429</v>
      </c>
      <c r="N102" s="64" t="s">
        <v>428</v>
      </c>
      <c r="O102" s="20" t="s">
        <v>427</v>
      </c>
      <c r="P102" s="20" t="s">
        <v>426</v>
      </c>
      <c r="Q102" s="20" t="s">
        <v>425</v>
      </c>
      <c r="R102" s="20" t="s">
        <v>146</v>
      </c>
      <c r="S102" s="20" t="s">
        <v>567</v>
      </c>
      <c r="T102" s="20" t="s">
        <v>150</v>
      </c>
      <c r="U102" s="65">
        <v>44181</v>
      </c>
      <c r="V102" s="64"/>
      <c r="W102" s="72">
        <v>234923.03680000006</v>
      </c>
      <c r="X102" s="72">
        <v>0</v>
      </c>
      <c r="Y102" s="64" t="s">
        <v>443</v>
      </c>
      <c r="Z102" s="20" t="s">
        <v>141</v>
      </c>
      <c r="AA102" s="64"/>
      <c r="AB102" s="64"/>
      <c r="AC102" s="64"/>
      <c r="AD102" s="63"/>
      <c r="AE102" s="20">
        <v>2020</v>
      </c>
      <c r="AF102" s="20"/>
      <c r="AG102" s="64" t="s">
        <v>671</v>
      </c>
      <c r="AH102" s="71"/>
      <c r="AI102" s="20" t="s">
        <v>141</v>
      </c>
      <c r="AJ102" s="64" t="s">
        <v>504</v>
      </c>
      <c r="AK102" s="63"/>
      <c r="AL102" s="5">
        <v>0</v>
      </c>
      <c r="AM102" s="70" t="s">
        <v>144</v>
      </c>
      <c r="AN102" s="6">
        <f>IF(AM102="YES",0,AL102*BA102)</f>
        <v>0</v>
      </c>
      <c r="AO102" s="6">
        <f>IF(AM102="YES",0,BA102)</f>
        <v>0</v>
      </c>
      <c r="AP102" s="7">
        <v>0</v>
      </c>
      <c r="AQ102" s="69" t="s">
        <v>144</v>
      </c>
      <c r="AR102" s="8">
        <f>IF(AQ102="YES",0,AP102*BA102)</f>
        <v>0</v>
      </c>
      <c r="AS102" s="8">
        <f>IF(AQ102="YES",0,BA102)</f>
        <v>0</v>
      </c>
      <c r="AT102" s="9">
        <v>0</v>
      </c>
      <c r="AU102" s="9">
        <v>0</v>
      </c>
      <c r="AV102" s="9">
        <v>0</v>
      </c>
      <c r="AW102" s="10" t="str">
        <f>IF(IF(AU102&lt;0,1-(AV102-AU102)/AU102,IF(AU102=0,"",AV102/AU102))&lt;0,0,IF(AU102&lt;0,1-(AV102-AU102)/AU102,IF(AU102=0,"",AV102/AU102)))</f>
        <v/>
      </c>
      <c r="AX102" s="10" t="str">
        <f>IF(AW102&lt;90%,"YES","")</f>
        <v/>
      </c>
      <c r="AY102" s="68">
        <f>+AV102-AT102</f>
        <v>0</v>
      </c>
      <c r="AZ102" s="10"/>
      <c r="BA102" s="11">
        <v>0</v>
      </c>
      <c r="BB102" s="11">
        <f>W102/1000</f>
        <v>234.92303680000006</v>
      </c>
      <c r="BC102" s="12" t="str">
        <f>IF(AND(BA102=0,BB102=0),"no capex",IF(AND(BA102=0,BB102&lt;&gt;0),"check!",IF(BB102/BA102&lt;0.8,BB102/BA102,IF(BB102/BA102&lt;=1.05,1,IF(BB102/BA102&gt;1.05,MAX(1-(BB102/BA102-1)*2,0),"check!")))))</f>
        <v>check!</v>
      </c>
      <c r="BD102" s="11">
        <v>0</v>
      </c>
      <c r="BE102" s="11">
        <v>0</v>
      </c>
      <c r="BF102" s="12" t="str">
        <f>IF(AND(BD102=0,BE102=0),"no capex",IF(AND(BD102=0,BE102&lt;&gt;0),"check!",IF(BE102/BD102&lt;0.8,BE102/BD102,IF(BE102/BD102&lt;=1.05,1,IF(BE102/BD102&gt;1.05,MAX(1-(BE102/BD102-1)*2,0),"check!")))))</f>
        <v>no capex</v>
      </c>
      <c r="BG102" s="67"/>
      <c r="BH102" s="13">
        <v>0</v>
      </c>
      <c r="BI102" s="13">
        <v>0</v>
      </c>
      <c r="BJ102" s="13">
        <v>0</v>
      </c>
      <c r="BK102" s="14" t="str">
        <f>IF(BI102=0,"",BJ102/BI102)</f>
        <v/>
      </c>
      <c r="BL102" s="15">
        <v>0</v>
      </c>
      <c r="BM102" s="15">
        <v>0</v>
      </c>
      <c r="BN102" s="15">
        <v>0</v>
      </c>
      <c r="BO102" s="16" t="str">
        <f>IF(BM102=0,"",BN102/BM102)</f>
        <v/>
      </c>
      <c r="BP102" s="13">
        <v>0</v>
      </c>
      <c r="BQ102" s="13">
        <v>0</v>
      </c>
      <c r="BR102" s="13">
        <v>0</v>
      </c>
      <c r="BS102" s="14" t="str">
        <f>IF(IF(BQ102&lt;0,1-(BR102-BQ102)/BQ102,IF(BQ102=0,"",BR102/BQ102))&lt;0,0,IF(BQ102&lt;0,1-(BR102-BQ102)/BQ102,IF(BQ102=0,"",BR102/BQ102)))</f>
        <v/>
      </c>
      <c r="BT102" s="15">
        <v>0</v>
      </c>
      <c r="BU102" s="15">
        <v>0</v>
      </c>
      <c r="BV102" s="15">
        <v>0</v>
      </c>
      <c r="BW102" s="16" t="str">
        <f>IF(IF(BU102&lt;0,1-(BV102-BU102)/BU102,IF(BU102=0,"",BV102/BU102))&lt;0,0,IF(BU102&lt;0,1-(BV102-BU102)/BU102,IF(BU102=0,"",BV102/BU102)))</f>
        <v/>
      </c>
      <c r="BX102" s="13">
        <v>0</v>
      </c>
      <c r="BY102" s="13">
        <v>0</v>
      </c>
      <c r="BZ102" s="13">
        <v>0</v>
      </c>
      <c r="CA102" s="14" t="str">
        <f>IF(IF(BY102&lt;0,1-(BZ102-BY102)/BY102,IF(BY102=0,"",BZ102/BY102))&lt;0,0,IF(BY102&lt;0,1-(BZ102-BY102)/BY102,IF(BY102=0,"",BZ102/BY102)))</f>
        <v/>
      </c>
      <c r="CB102" s="15">
        <v>0</v>
      </c>
      <c r="CC102" s="15">
        <v>0</v>
      </c>
      <c r="CD102" s="15">
        <v>0</v>
      </c>
      <c r="CE102" s="16" t="str">
        <f>IF(IF(CC102&lt;0,1-(CD102-CC102)/CC102,IF(CC102=0,"",CD102/CC102))&lt;0,0,IF(CC102&lt;0,1-(CD102-CC102)/CC102,IF(CC102=0,"",CD102/CC102)))</f>
        <v/>
      </c>
      <c r="CF102" s="13">
        <v>0</v>
      </c>
      <c r="CG102" s="13">
        <v>0</v>
      </c>
      <c r="CH102" s="13">
        <v>0</v>
      </c>
      <c r="CI102" s="14" t="str">
        <f>IF(IF(CG102&lt;0,1-(CH102-CG102)/CG102,IF(CG102=0,"",CH102/CG102))&lt;0,0,IF(CG102&lt;0,1-(CH102-CG102)/CG102,IF(CG102=0,"",CH102/CG102)))</f>
        <v/>
      </c>
      <c r="CJ102" s="15">
        <v>0</v>
      </c>
      <c r="CK102" s="15">
        <v>0</v>
      </c>
      <c r="CL102" s="15">
        <v>0</v>
      </c>
      <c r="CM102" s="17" t="str">
        <f>IF(IF(CK102&lt;0,1-(CL102-CK102)/CK102,IF(CK102=0,"",CL102/CK102))&lt;0,0,IF(CK102&lt;0,1-(CL102-CK102)/CK102,IF(CK102=0,"",CL102/CK102)))</f>
        <v/>
      </c>
      <c r="CN102" s="13">
        <v>0</v>
      </c>
      <c r="CO102" s="13">
        <v>0</v>
      </c>
      <c r="CP102" s="13">
        <v>0</v>
      </c>
      <c r="CQ102" s="17" t="str">
        <f>IF(IF(CO102&lt;0,1-(CP102-CO102)/CO102,IF(CO102=0,"",CP102/CO102))&lt;0,0,IF(CO102&lt;0,1-(CP102-CO102)/CO102,IF(CO102=0,"",CP102/CO102)))</f>
        <v/>
      </c>
      <c r="CR102" s="15">
        <v>0</v>
      </c>
      <c r="CS102" s="15">
        <v>0</v>
      </c>
      <c r="CT102" s="15">
        <v>0</v>
      </c>
      <c r="CU102" s="17" t="str">
        <f>IF(IF(CS102&lt;0,1-(CT102-CS102)/CS102,IF(CS102=0,"",CT102/CS102))&lt;0,0,IF(CS102&lt;0,1-(CT102-CS102)/CS102,IF(CS102=0,"",CT102/CS102)))</f>
        <v/>
      </c>
      <c r="CV102" s="13">
        <v>0</v>
      </c>
      <c r="CW102" s="13">
        <v>0</v>
      </c>
      <c r="CX102" s="13">
        <v>0</v>
      </c>
      <c r="CY102" s="14" t="str">
        <f>IF(IF(CW102&lt;0,1-(CX102-CW102)/CW102,IF(CW102=0,"",CX102/CW102))&lt;0,0,IF(CW102&lt;0,1-(CX102-CW102)/CW102,IF(CW102=0,"",CX102/CW102)))</f>
        <v/>
      </c>
      <c r="CZ102" s="15">
        <v>0</v>
      </c>
      <c r="DA102" s="15">
        <v>0</v>
      </c>
      <c r="DB102" s="15">
        <v>0</v>
      </c>
      <c r="DC102" s="17" t="str">
        <f>IF(IF(DA102&lt;0,1-(DB102-DA102)/DA102,IF(DA102=0,"",DB102/DA102))&lt;0,0,IF(DA102&lt;0,1-(DB102-DA102)/DA102,IF(DA102=0,"",DB102/DA102)))</f>
        <v/>
      </c>
      <c r="DD102" s="13">
        <v>0</v>
      </c>
      <c r="DE102" s="13">
        <v>0</v>
      </c>
      <c r="DF102" s="13">
        <v>0</v>
      </c>
      <c r="DG102" s="14" t="str">
        <f>IF(IF(DE102&lt;0,1-(DF102-DE102)/DE102,IF(DE102=0,"",DF102/DE102))&lt;0,0,IF(DE102&lt;0,1-(DF102-DE102)/DE102,IF(DE102=0,"",DF102/DE102)))</f>
        <v/>
      </c>
      <c r="DH102" s="15">
        <v>0</v>
      </c>
      <c r="DI102" s="15">
        <v>0</v>
      </c>
      <c r="DJ102" s="15">
        <v>0</v>
      </c>
      <c r="DK102" s="17" t="str">
        <f>IF(IF(DI102&lt;0,1-(DJ102-DI102)/DI102,IF(DI102=0,"",DJ102/DI102))&lt;0,0,IF(DI102&lt;0,1-(DJ102-DI102)/DI102,IF(DI102=0,"",DJ102/DI102)))</f>
        <v/>
      </c>
      <c r="DL102" s="13">
        <v>0</v>
      </c>
      <c r="DM102" s="13">
        <v>0</v>
      </c>
      <c r="DN102" s="13">
        <v>0</v>
      </c>
      <c r="DO102" s="17" t="str">
        <f>IF(IF(DM102&lt;0,1-(DN102-DM102)/DM102,IF(DM102=0,"",DN102/DM102))&lt;0,0,IF(DM102&lt;0,1-(DN102-DM102)/DM102,IF(DM102=0,"",DN102/DM102)))</f>
        <v/>
      </c>
      <c r="DP102" s="18"/>
      <c r="DQ102" s="19" t="e">
        <f>IF(AND(BB102/BA102&gt;1.05, ((BB102-BA102)/VLOOKUP(E102,#REF!,2,0))&gt;10),"YES","")</f>
        <v>#DIV/0!</v>
      </c>
      <c r="DR102" s="18"/>
      <c r="DS102" s="19" t="str">
        <f>AX102</f>
        <v/>
      </c>
      <c r="DT102" s="64"/>
      <c r="DU102" s="64"/>
      <c r="DV102" s="64"/>
      <c r="DW102" s="64"/>
      <c r="DX102" s="64"/>
      <c r="DY102" s="65"/>
      <c r="DZ102" s="64"/>
      <c r="EA102" s="64"/>
    </row>
    <row r="103" spans="1:131" x14ac:dyDescent="0.35">
      <c r="A103" s="4">
        <v>2022</v>
      </c>
      <c r="B103" s="20" t="s">
        <v>131</v>
      </c>
      <c r="C103" s="20" t="s">
        <v>159</v>
      </c>
      <c r="D103" s="20"/>
      <c r="E103" s="20" t="s">
        <v>130</v>
      </c>
      <c r="F103" s="20" t="s">
        <v>126</v>
      </c>
      <c r="G103" s="20"/>
      <c r="H103" s="20">
        <v>10208949</v>
      </c>
      <c r="I103" s="64" t="s">
        <v>670</v>
      </c>
      <c r="J103" s="64"/>
      <c r="K103" s="64" t="s">
        <v>452</v>
      </c>
      <c r="L103" s="20" t="s">
        <v>430</v>
      </c>
      <c r="M103" s="20" t="s">
        <v>456</v>
      </c>
      <c r="N103" s="64" t="s">
        <v>455</v>
      </c>
      <c r="O103" s="20" t="s">
        <v>427</v>
      </c>
      <c r="P103" s="20" t="s">
        <v>454</v>
      </c>
      <c r="Q103" s="20"/>
      <c r="R103" s="20" t="s">
        <v>146</v>
      </c>
      <c r="S103" s="20" t="s">
        <v>452</v>
      </c>
      <c r="T103" s="20" t="s">
        <v>150</v>
      </c>
      <c r="U103" s="65">
        <v>43830</v>
      </c>
      <c r="V103" s="64"/>
      <c r="W103" s="72">
        <v>187794.86</v>
      </c>
      <c r="X103" s="72">
        <v>0</v>
      </c>
      <c r="Y103" s="64" t="s">
        <v>443</v>
      </c>
      <c r="Z103" s="20" t="s">
        <v>146</v>
      </c>
      <c r="AA103" s="64" t="s">
        <v>146</v>
      </c>
      <c r="AB103" s="64"/>
      <c r="AC103" s="64"/>
      <c r="AD103" s="63"/>
      <c r="AE103" s="20">
        <v>2019</v>
      </c>
      <c r="AF103" s="20"/>
      <c r="AG103" s="64" t="s">
        <v>669</v>
      </c>
      <c r="AH103" s="71"/>
      <c r="AI103" s="20" t="s">
        <v>141</v>
      </c>
      <c r="AJ103" s="64" t="s">
        <v>450</v>
      </c>
      <c r="AK103" s="63"/>
      <c r="AL103" s="5">
        <v>0</v>
      </c>
      <c r="AM103" s="70" t="s">
        <v>144</v>
      </c>
      <c r="AN103" s="6">
        <f>IF(AM103="YES",0,AL103*BA103)</f>
        <v>0</v>
      </c>
      <c r="AO103" s="6">
        <f>IF(AM103="YES",0,BA103)</f>
        <v>0</v>
      </c>
      <c r="AP103" s="7">
        <v>0</v>
      </c>
      <c r="AQ103" s="69" t="s">
        <v>144</v>
      </c>
      <c r="AR103" s="8">
        <f>IF(AQ103="YES",0,AP103*BA103)</f>
        <v>0</v>
      </c>
      <c r="AS103" s="8">
        <f>IF(AQ103="YES",0,BA103)</f>
        <v>0</v>
      </c>
      <c r="AT103" s="9">
        <v>0</v>
      </c>
      <c r="AU103" s="9">
        <v>0</v>
      </c>
      <c r="AV103" s="9">
        <v>0</v>
      </c>
      <c r="AW103" s="10" t="str">
        <f>IF(IF(AU103&lt;0,1-(AV103-AU103)/AU103,IF(AU103=0,"",AV103/AU103))&lt;0,0,IF(AU103&lt;0,1-(AV103-AU103)/AU103,IF(AU103=0,"",AV103/AU103)))</f>
        <v/>
      </c>
      <c r="AX103" s="10" t="str">
        <f>IF(AW103&lt;90%,"YES","")</f>
        <v/>
      </c>
      <c r="AY103" s="68">
        <f>+AV103-AT103</f>
        <v>0</v>
      </c>
      <c r="AZ103" s="10">
        <v>0.75619883392496234</v>
      </c>
      <c r="BA103" s="11">
        <v>0</v>
      </c>
      <c r="BB103" s="11">
        <f>W103/1000</f>
        <v>187.79486</v>
      </c>
      <c r="BC103" s="12" t="str">
        <f>IF(AND(BA103=0,BB103=0),"no capex",IF(AND(BA103=0,BB103&lt;&gt;0),"check!",IF(BB103/BA103&lt;0.8,BB103/BA103,IF(BB103/BA103&lt;=1.05,1,IF(BB103/BA103&gt;1.05,MAX(1-(BB103/BA103-1)*2,0),"check!")))))</f>
        <v>check!</v>
      </c>
      <c r="BD103" s="11">
        <v>0</v>
      </c>
      <c r="BE103" s="11">
        <v>0</v>
      </c>
      <c r="BF103" s="12" t="str">
        <f>IF(AND(BD103=0,BE103=0),"no capex",IF(AND(BD103=0,BE103&lt;&gt;0),"check!",IF(BE103/BD103&lt;0.8,BE103/BD103,IF(BE103/BD103&lt;=1.05,1,IF(BE103/BD103&gt;1.05,MAX(1-(BE103/BD103-1)*2,0),"check!")))))</f>
        <v>no capex</v>
      </c>
      <c r="BG103" s="67"/>
      <c r="BH103" s="13">
        <v>0</v>
      </c>
      <c r="BI103" s="13">
        <v>0</v>
      </c>
      <c r="BJ103" s="13">
        <v>0</v>
      </c>
      <c r="BK103" s="14" t="str">
        <f>IF(BI103=0,"",BJ103/BI103)</f>
        <v/>
      </c>
      <c r="BL103" s="15">
        <v>0</v>
      </c>
      <c r="BM103" s="15">
        <v>0</v>
      </c>
      <c r="BN103" s="15">
        <v>0</v>
      </c>
      <c r="BO103" s="16" t="str">
        <f>IF(BM103=0,"",BN103/BM103)</f>
        <v/>
      </c>
      <c r="BP103" s="13">
        <v>0</v>
      </c>
      <c r="BQ103" s="13">
        <v>0</v>
      </c>
      <c r="BR103" s="13">
        <v>0</v>
      </c>
      <c r="BS103" s="14" t="str">
        <f>IF(IF(BQ103&lt;0,1-(BR103-BQ103)/BQ103,IF(BQ103=0,"",BR103/BQ103))&lt;0,0,IF(BQ103&lt;0,1-(BR103-BQ103)/BQ103,IF(BQ103=0,"",BR103/BQ103)))</f>
        <v/>
      </c>
      <c r="BT103" s="15">
        <v>0</v>
      </c>
      <c r="BU103" s="15">
        <v>0</v>
      </c>
      <c r="BV103" s="15">
        <v>0</v>
      </c>
      <c r="BW103" s="16" t="str">
        <f>IF(IF(BU103&lt;0,1-(BV103-BU103)/BU103,IF(BU103=0,"",BV103/BU103))&lt;0,0,IF(BU103&lt;0,1-(BV103-BU103)/BU103,IF(BU103=0,"",BV103/BU103)))</f>
        <v/>
      </c>
      <c r="BX103" s="13">
        <v>0</v>
      </c>
      <c r="BY103" s="13">
        <v>0</v>
      </c>
      <c r="BZ103" s="13">
        <v>0</v>
      </c>
      <c r="CA103" s="14" t="str">
        <f>IF(IF(BY103&lt;0,1-(BZ103-BY103)/BY103,IF(BY103=0,"",BZ103/BY103))&lt;0,0,IF(BY103&lt;0,1-(BZ103-BY103)/BY103,IF(BY103=0,"",BZ103/BY103)))</f>
        <v/>
      </c>
      <c r="CB103" s="15">
        <v>0</v>
      </c>
      <c r="CC103" s="15">
        <v>0</v>
      </c>
      <c r="CD103" s="15">
        <v>0</v>
      </c>
      <c r="CE103" s="16" t="str">
        <f>IF(IF(CC103&lt;0,1-(CD103-CC103)/CC103,IF(CC103=0,"",CD103/CC103))&lt;0,0,IF(CC103&lt;0,1-(CD103-CC103)/CC103,IF(CC103=0,"",CD103/CC103)))</f>
        <v/>
      </c>
      <c r="CF103" s="13">
        <v>0</v>
      </c>
      <c r="CG103" s="13">
        <v>0</v>
      </c>
      <c r="CH103" s="13">
        <v>0</v>
      </c>
      <c r="CI103" s="14" t="str">
        <f>IF(IF(CG103&lt;0,1-(CH103-CG103)/CG103,IF(CG103=0,"",CH103/CG103))&lt;0,0,IF(CG103&lt;0,1-(CH103-CG103)/CG103,IF(CG103=0,"",CH103/CG103)))</f>
        <v/>
      </c>
      <c r="CJ103" s="15">
        <v>0</v>
      </c>
      <c r="CK103" s="15">
        <v>0</v>
      </c>
      <c r="CL103" s="15">
        <v>0</v>
      </c>
      <c r="CM103" s="17" t="str">
        <f>IF(IF(CK103&lt;0,1-(CL103-CK103)/CK103,IF(CK103=0,"",CL103/CK103))&lt;0,0,IF(CK103&lt;0,1-(CL103-CK103)/CK103,IF(CK103=0,"",CL103/CK103)))</f>
        <v/>
      </c>
      <c r="CN103" s="13">
        <v>0</v>
      </c>
      <c r="CO103" s="13">
        <v>0</v>
      </c>
      <c r="CP103" s="13">
        <v>0</v>
      </c>
      <c r="CQ103" s="17" t="str">
        <f>IF(IF(CO103&lt;0,1-(CP103-CO103)/CO103,IF(CO103=0,"",CP103/CO103))&lt;0,0,IF(CO103&lt;0,1-(CP103-CO103)/CO103,IF(CO103=0,"",CP103/CO103)))</f>
        <v/>
      </c>
      <c r="CR103" s="15">
        <v>0</v>
      </c>
      <c r="CS103" s="15">
        <v>0</v>
      </c>
      <c r="CT103" s="15">
        <v>0</v>
      </c>
      <c r="CU103" s="17" t="str">
        <f>IF(IF(CS103&lt;0,1-(CT103-CS103)/CS103,IF(CS103=0,"",CT103/CS103))&lt;0,0,IF(CS103&lt;0,1-(CT103-CS103)/CS103,IF(CS103=0,"",CT103/CS103)))</f>
        <v/>
      </c>
      <c r="CV103" s="13">
        <v>0</v>
      </c>
      <c r="CW103" s="13">
        <v>0</v>
      </c>
      <c r="CX103" s="13">
        <v>0</v>
      </c>
      <c r="CY103" s="14" t="str">
        <f>IF(IF(CW103&lt;0,1-(CX103-CW103)/CW103,IF(CW103=0,"",CX103/CW103))&lt;0,0,IF(CW103&lt;0,1-(CX103-CW103)/CW103,IF(CW103=0,"",CX103/CW103)))</f>
        <v/>
      </c>
      <c r="CZ103" s="15">
        <v>0</v>
      </c>
      <c r="DA103" s="15">
        <v>0</v>
      </c>
      <c r="DB103" s="15">
        <v>0</v>
      </c>
      <c r="DC103" s="17" t="str">
        <f>IF(IF(DA103&lt;0,1-(DB103-DA103)/DA103,IF(DA103=0,"",DB103/DA103))&lt;0,0,IF(DA103&lt;0,1-(DB103-DA103)/DA103,IF(DA103=0,"",DB103/DA103)))</f>
        <v/>
      </c>
      <c r="DD103" s="13">
        <v>0</v>
      </c>
      <c r="DE103" s="13">
        <v>0</v>
      </c>
      <c r="DF103" s="13">
        <v>0</v>
      </c>
      <c r="DG103" s="14" t="str">
        <f>IF(IF(DE103&lt;0,1-(DF103-DE103)/DE103,IF(DE103=0,"",DF103/DE103))&lt;0,0,IF(DE103&lt;0,1-(DF103-DE103)/DE103,IF(DE103=0,"",DF103/DE103)))</f>
        <v/>
      </c>
      <c r="DH103" s="15">
        <v>0</v>
      </c>
      <c r="DI103" s="15">
        <v>0</v>
      </c>
      <c r="DJ103" s="15">
        <v>0</v>
      </c>
      <c r="DK103" s="17" t="str">
        <f>IF(IF(DI103&lt;0,1-(DJ103-DI103)/DI103,IF(DI103=0,"",DJ103/DI103))&lt;0,0,IF(DI103&lt;0,1-(DJ103-DI103)/DI103,IF(DI103=0,"",DJ103/DI103)))</f>
        <v/>
      </c>
      <c r="DL103" s="13">
        <v>0</v>
      </c>
      <c r="DM103" s="13">
        <v>0</v>
      </c>
      <c r="DN103" s="13">
        <v>0</v>
      </c>
      <c r="DO103" s="17" t="str">
        <f>IF(IF(DM103&lt;0,1-(DN103-DM103)/DM103,IF(DM103=0,"",DN103/DM103))&lt;0,0,IF(DM103&lt;0,1-(DN103-DM103)/DM103,IF(DM103=0,"",DN103/DM103)))</f>
        <v/>
      </c>
      <c r="DP103" s="18"/>
      <c r="DQ103" s="19"/>
      <c r="DR103" s="18"/>
      <c r="DS103" s="19" t="str">
        <f>AX103</f>
        <v/>
      </c>
      <c r="DT103" s="64" t="s">
        <v>141</v>
      </c>
      <c r="DU103" s="64" t="s">
        <v>143</v>
      </c>
      <c r="DV103" s="64" t="s">
        <v>532</v>
      </c>
      <c r="DW103" s="64" t="s">
        <v>141</v>
      </c>
      <c r="DX103" s="64"/>
      <c r="DY103" s="65"/>
      <c r="DZ103" s="64"/>
      <c r="EA103" s="64"/>
    </row>
    <row r="104" spans="1:131" x14ac:dyDescent="0.35">
      <c r="A104" s="4">
        <v>2022</v>
      </c>
      <c r="B104" s="20" t="s">
        <v>131</v>
      </c>
      <c r="C104" s="20" t="s">
        <v>159</v>
      </c>
      <c r="D104" s="20"/>
      <c r="E104" s="20" t="s">
        <v>130</v>
      </c>
      <c r="F104" s="20" t="s">
        <v>126</v>
      </c>
      <c r="G104" s="20"/>
      <c r="H104" s="20">
        <v>10208954</v>
      </c>
      <c r="I104" s="64" t="s">
        <v>668</v>
      </c>
      <c r="J104" s="64"/>
      <c r="K104" s="64" t="s">
        <v>567</v>
      </c>
      <c r="L104" s="20" t="s">
        <v>430</v>
      </c>
      <c r="M104" s="20" t="s">
        <v>429</v>
      </c>
      <c r="N104" s="64" t="s">
        <v>428</v>
      </c>
      <c r="O104" s="20" t="s">
        <v>427</v>
      </c>
      <c r="P104" s="20" t="s">
        <v>426</v>
      </c>
      <c r="Q104" s="20" t="s">
        <v>425</v>
      </c>
      <c r="R104" s="20" t="s">
        <v>141</v>
      </c>
      <c r="S104" s="20" t="s">
        <v>151</v>
      </c>
      <c r="T104" s="20" t="s">
        <v>150</v>
      </c>
      <c r="U104" s="65">
        <v>44081</v>
      </c>
      <c r="V104" s="64"/>
      <c r="W104" s="72">
        <v>238048.86999999997</v>
      </c>
      <c r="X104" s="72">
        <v>0</v>
      </c>
      <c r="Y104" s="64" t="s">
        <v>443</v>
      </c>
      <c r="Z104" s="20" t="s">
        <v>146</v>
      </c>
      <c r="AA104" s="64" t="s">
        <v>146</v>
      </c>
      <c r="AB104" s="64"/>
      <c r="AC104" s="64"/>
      <c r="AD104" s="63"/>
      <c r="AE104" s="20">
        <v>2020</v>
      </c>
      <c r="AF104" s="20"/>
      <c r="AG104" s="64" t="s">
        <v>667</v>
      </c>
      <c r="AH104" s="71"/>
      <c r="AI104" s="20" t="s">
        <v>141</v>
      </c>
      <c r="AJ104" s="64" t="s">
        <v>504</v>
      </c>
      <c r="AK104" s="63"/>
      <c r="AL104" s="5">
        <v>0</v>
      </c>
      <c r="AM104" s="70" t="s">
        <v>144</v>
      </c>
      <c r="AN104" s="6">
        <f>IF(AM104="YES",0,AL104*BA104)</f>
        <v>0</v>
      </c>
      <c r="AO104" s="6">
        <f>IF(AM104="YES",0,BA104)</f>
        <v>0</v>
      </c>
      <c r="AP104" s="7">
        <v>0</v>
      </c>
      <c r="AQ104" s="69" t="s">
        <v>144</v>
      </c>
      <c r="AR104" s="8">
        <f>IF(AQ104="YES",0,AP104*BA104)</f>
        <v>0</v>
      </c>
      <c r="AS104" s="8">
        <f>IF(AQ104="YES",0,BA104)</f>
        <v>0</v>
      </c>
      <c r="AT104" s="9">
        <v>0</v>
      </c>
      <c r="AU104" s="9">
        <v>0</v>
      </c>
      <c r="AV104" s="9">
        <v>0</v>
      </c>
      <c r="AW104" s="10" t="str">
        <f>IF(IF(AU104&lt;0,1-(AV104-AU104)/AU104,IF(AU104=0,"",AV104/AU104))&lt;0,0,IF(AU104&lt;0,1-(AV104-AU104)/AU104,IF(AU104=0,"",AV104/AU104)))</f>
        <v/>
      </c>
      <c r="AX104" s="10" t="str">
        <f>IF(AW104&lt;90%,"YES","")</f>
        <v/>
      </c>
      <c r="AY104" s="68">
        <f>+AV104-AT104</f>
        <v>0</v>
      </c>
      <c r="AZ104" s="10">
        <v>1.0105333324154968</v>
      </c>
      <c r="BA104" s="11">
        <v>0</v>
      </c>
      <c r="BB104" s="11">
        <f>W104/1000</f>
        <v>238.04886999999997</v>
      </c>
      <c r="BC104" s="12" t="str">
        <f>IF(AND(BA104=0,BB104=0),"no capex",IF(AND(BA104=0,BB104&lt;&gt;0),"check!",IF(BB104/BA104&lt;0.8,BB104/BA104,IF(BB104/BA104&lt;=1.05,1,IF(BB104/BA104&gt;1.05,MAX(1-(BB104/BA104-1)*2,0),"check!")))))</f>
        <v>check!</v>
      </c>
      <c r="BD104" s="11">
        <v>0</v>
      </c>
      <c r="BE104" s="11">
        <v>0</v>
      </c>
      <c r="BF104" s="12" t="str">
        <f>IF(AND(BD104=0,BE104=0),"no capex",IF(AND(BD104=0,BE104&lt;&gt;0),"check!",IF(BE104/BD104&lt;0.8,BE104/BD104,IF(BE104/BD104&lt;=1.05,1,IF(BE104/BD104&gt;1.05,MAX(1-(BE104/BD104-1)*2,0),"check!")))))</f>
        <v>no capex</v>
      </c>
      <c r="BG104" s="67"/>
      <c r="BH104" s="13">
        <v>0</v>
      </c>
      <c r="BI104" s="13">
        <v>0</v>
      </c>
      <c r="BJ104" s="13">
        <v>0</v>
      </c>
      <c r="BK104" s="14" t="str">
        <f>IF(BI104=0,"",BJ104/BI104)</f>
        <v/>
      </c>
      <c r="BL104" s="15">
        <v>0</v>
      </c>
      <c r="BM104" s="15">
        <v>0</v>
      </c>
      <c r="BN104" s="15">
        <v>0</v>
      </c>
      <c r="BO104" s="16" t="str">
        <f>IF(BM104=0,"",BN104/BM104)</f>
        <v/>
      </c>
      <c r="BP104" s="13">
        <v>0</v>
      </c>
      <c r="BQ104" s="13">
        <v>0</v>
      </c>
      <c r="BR104" s="13">
        <v>0</v>
      </c>
      <c r="BS104" s="14" t="str">
        <f>IF(IF(BQ104&lt;0,1-(BR104-BQ104)/BQ104,IF(BQ104=0,"",BR104/BQ104))&lt;0,0,IF(BQ104&lt;0,1-(BR104-BQ104)/BQ104,IF(BQ104=0,"",BR104/BQ104)))</f>
        <v/>
      </c>
      <c r="BT104" s="15">
        <v>0</v>
      </c>
      <c r="BU104" s="15">
        <v>0</v>
      </c>
      <c r="BV104" s="15">
        <v>0</v>
      </c>
      <c r="BW104" s="16" t="str">
        <f>IF(IF(BU104&lt;0,1-(BV104-BU104)/BU104,IF(BU104=0,"",BV104/BU104))&lt;0,0,IF(BU104&lt;0,1-(BV104-BU104)/BU104,IF(BU104=0,"",BV104/BU104)))</f>
        <v/>
      </c>
      <c r="BX104" s="13">
        <v>0</v>
      </c>
      <c r="BY104" s="13">
        <v>0</v>
      </c>
      <c r="BZ104" s="13">
        <v>0</v>
      </c>
      <c r="CA104" s="14" t="str">
        <f>IF(IF(BY104&lt;0,1-(BZ104-BY104)/BY104,IF(BY104=0,"",BZ104/BY104))&lt;0,0,IF(BY104&lt;0,1-(BZ104-BY104)/BY104,IF(BY104=0,"",BZ104/BY104)))</f>
        <v/>
      </c>
      <c r="CB104" s="15">
        <v>0</v>
      </c>
      <c r="CC104" s="15">
        <v>0</v>
      </c>
      <c r="CD104" s="15">
        <v>0</v>
      </c>
      <c r="CE104" s="16" t="str">
        <f>IF(IF(CC104&lt;0,1-(CD104-CC104)/CC104,IF(CC104=0,"",CD104/CC104))&lt;0,0,IF(CC104&lt;0,1-(CD104-CC104)/CC104,IF(CC104=0,"",CD104/CC104)))</f>
        <v/>
      </c>
      <c r="CF104" s="13">
        <v>0</v>
      </c>
      <c r="CG104" s="13">
        <v>0</v>
      </c>
      <c r="CH104" s="13">
        <v>0</v>
      </c>
      <c r="CI104" s="14" t="str">
        <f>IF(IF(CG104&lt;0,1-(CH104-CG104)/CG104,IF(CG104=0,"",CH104/CG104))&lt;0,0,IF(CG104&lt;0,1-(CH104-CG104)/CG104,IF(CG104=0,"",CH104/CG104)))</f>
        <v/>
      </c>
      <c r="CJ104" s="15">
        <v>0</v>
      </c>
      <c r="CK104" s="15">
        <v>0</v>
      </c>
      <c r="CL104" s="15">
        <v>0</v>
      </c>
      <c r="CM104" s="17" t="str">
        <f>IF(IF(CK104&lt;0,1-(CL104-CK104)/CK104,IF(CK104=0,"",CL104/CK104))&lt;0,0,IF(CK104&lt;0,1-(CL104-CK104)/CK104,IF(CK104=0,"",CL104/CK104)))</f>
        <v/>
      </c>
      <c r="CN104" s="13">
        <v>0</v>
      </c>
      <c r="CO104" s="13">
        <v>0</v>
      </c>
      <c r="CP104" s="13">
        <v>0</v>
      </c>
      <c r="CQ104" s="17" t="str">
        <f>IF(IF(CO104&lt;0,1-(CP104-CO104)/CO104,IF(CO104=0,"",CP104/CO104))&lt;0,0,IF(CO104&lt;0,1-(CP104-CO104)/CO104,IF(CO104=0,"",CP104/CO104)))</f>
        <v/>
      </c>
      <c r="CR104" s="15">
        <v>0</v>
      </c>
      <c r="CS104" s="15">
        <v>0</v>
      </c>
      <c r="CT104" s="15">
        <v>0</v>
      </c>
      <c r="CU104" s="17" t="str">
        <f>IF(IF(CS104&lt;0,1-(CT104-CS104)/CS104,IF(CS104=0,"",CT104/CS104))&lt;0,0,IF(CS104&lt;0,1-(CT104-CS104)/CS104,IF(CS104=0,"",CT104/CS104)))</f>
        <v/>
      </c>
      <c r="CV104" s="13">
        <v>0</v>
      </c>
      <c r="CW104" s="13">
        <v>0</v>
      </c>
      <c r="CX104" s="13">
        <v>0</v>
      </c>
      <c r="CY104" s="14" t="str">
        <f>IF(IF(CW104&lt;0,1-(CX104-CW104)/CW104,IF(CW104=0,"",CX104/CW104))&lt;0,0,IF(CW104&lt;0,1-(CX104-CW104)/CW104,IF(CW104=0,"",CX104/CW104)))</f>
        <v/>
      </c>
      <c r="CZ104" s="15">
        <v>0</v>
      </c>
      <c r="DA104" s="15">
        <v>0</v>
      </c>
      <c r="DB104" s="15">
        <v>0</v>
      </c>
      <c r="DC104" s="17" t="str">
        <f>IF(IF(DA104&lt;0,1-(DB104-DA104)/DA104,IF(DA104=0,"",DB104/DA104))&lt;0,0,IF(DA104&lt;0,1-(DB104-DA104)/DA104,IF(DA104=0,"",DB104/DA104)))</f>
        <v/>
      </c>
      <c r="DD104" s="13">
        <v>0</v>
      </c>
      <c r="DE104" s="13">
        <v>0</v>
      </c>
      <c r="DF104" s="13">
        <v>0</v>
      </c>
      <c r="DG104" s="14" t="str">
        <f>IF(IF(DE104&lt;0,1-(DF104-DE104)/DE104,IF(DE104=0,"",DF104/DE104))&lt;0,0,IF(DE104&lt;0,1-(DF104-DE104)/DE104,IF(DE104=0,"",DF104/DE104)))</f>
        <v/>
      </c>
      <c r="DH104" s="15">
        <v>0</v>
      </c>
      <c r="DI104" s="15">
        <v>0</v>
      </c>
      <c r="DJ104" s="15">
        <v>0</v>
      </c>
      <c r="DK104" s="17" t="str">
        <f>IF(IF(DI104&lt;0,1-(DJ104-DI104)/DI104,IF(DI104=0,"",DJ104/DI104))&lt;0,0,IF(DI104&lt;0,1-(DJ104-DI104)/DI104,IF(DI104=0,"",DJ104/DI104)))</f>
        <v/>
      </c>
      <c r="DL104" s="13">
        <v>0</v>
      </c>
      <c r="DM104" s="13">
        <v>0</v>
      </c>
      <c r="DN104" s="13">
        <v>0</v>
      </c>
      <c r="DO104" s="17" t="str">
        <f>IF(IF(DM104&lt;0,1-(DN104-DM104)/DM104,IF(DM104=0,"",DN104/DM104))&lt;0,0,IF(DM104&lt;0,1-(DN104-DM104)/DM104,IF(DM104=0,"",DN104/DM104)))</f>
        <v/>
      </c>
      <c r="DP104" s="18"/>
      <c r="DQ104" s="19"/>
      <c r="DR104" s="18"/>
      <c r="DS104" s="19" t="str">
        <f>AX104</f>
        <v/>
      </c>
      <c r="DT104" s="64"/>
      <c r="DU104" s="64"/>
      <c r="DV104" s="64"/>
      <c r="DW104" s="64"/>
      <c r="DX104" s="64"/>
      <c r="DY104" s="65"/>
      <c r="DZ104" s="64"/>
      <c r="EA104" s="64"/>
    </row>
    <row r="105" spans="1:131" x14ac:dyDescent="0.35">
      <c r="A105" s="4">
        <v>2022</v>
      </c>
      <c r="B105" s="20" t="s">
        <v>131</v>
      </c>
      <c r="C105" s="20" t="s">
        <v>159</v>
      </c>
      <c r="D105" s="20"/>
      <c r="E105" s="20" t="s">
        <v>130</v>
      </c>
      <c r="F105" s="20" t="s">
        <v>126</v>
      </c>
      <c r="G105" s="20"/>
      <c r="H105" s="20">
        <v>10208957</v>
      </c>
      <c r="I105" s="64" t="s">
        <v>665</v>
      </c>
      <c r="J105" s="64"/>
      <c r="K105" s="64" t="s">
        <v>498</v>
      </c>
      <c r="L105" s="20" t="s">
        <v>430</v>
      </c>
      <c r="M105" s="20" t="s">
        <v>456</v>
      </c>
      <c r="N105" s="64" t="s">
        <v>499</v>
      </c>
      <c r="O105" s="20" t="s">
        <v>427</v>
      </c>
      <c r="P105" s="20" t="s">
        <v>454</v>
      </c>
      <c r="Q105" s="20"/>
      <c r="R105" s="20" t="s">
        <v>146</v>
      </c>
      <c r="S105" s="20" t="s">
        <v>498</v>
      </c>
      <c r="T105" s="20" t="s">
        <v>150</v>
      </c>
      <c r="U105" s="65">
        <v>44025</v>
      </c>
      <c r="V105" s="64"/>
      <c r="W105" s="72">
        <v>489339.63850339781</v>
      </c>
      <c r="X105" s="72">
        <v>0</v>
      </c>
      <c r="Y105" s="64" t="s">
        <v>443</v>
      </c>
      <c r="Z105" s="20" t="s">
        <v>146</v>
      </c>
      <c r="AA105" s="64" t="s">
        <v>146</v>
      </c>
      <c r="AB105" s="64"/>
      <c r="AC105" s="64"/>
      <c r="AD105" s="63"/>
      <c r="AE105" s="20">
        <v>2020</v>
      </c>
      <c r="AF105" s="20"/>
      <c r="AG105" s="64" t="s">
        <v>666</v>
      </c>
      <c r="AH105" s="71"/>
      <c r="AI105" s="20" t="s">
        <v>141</v>
      </c>
      <c r="AJ105" s="64" t="s">
        <v>450</v>
      </c>
      <c r="AK105" s="63"/>
      <c r="AL105" s="5">
        <v>0</v>
      </c>
      <c r="AM105" s="70" t="s">
        <v>144</v>
      </c>
      <c r="AN105" s="6">
        <f>IF(AM105="YES",0,AL105*BA105)</f>
        <v>0</v>
      </c>
      <c r="AO105" s="6">
        <f>IF(AM105="YES",0,BA105)</f>
        <v>0</v>
      </c>
      <c r="AP105" s="7">
        <v>0</v>
      </c>
      <c r="AQ105" s="69" t="s">
        <v>144</v>
      </c>
      <c r="AR105" s="8">
        <f>IF(AQ105="YES",0,AP105*BA105)</f>
        <v>0</v>
      </c>
      <c r="AS105" s="8">
        <f>IF(AQ105="YES",0,BA105)</f>
        <v>0</v>
      </c>
      <c r="AT105" s="9">
        <v>0</v>
      </c>
      <c r="AU105" s="9">
        <v>0</v>
      </c>
      <c r="AV105" s="9">
        <v>0</v>
      </c>
      <c r="AW105" s="10" t="str">
        <f>IF(IF(AU105&lt;0,1-(AV105-AU105)/AU105,IF(AU105=0,"",AV105/AU105))&lt;0,0,IF(AU105&lt;0,1-(AV105-AU105)/AU105,IF(AU105=0,"",AV105/AU105)))</f>
        <v/>
      </c>
      <c r="AX105" s="10" t="str">
        <f>IF(AW105&lt;90%,"YES","")</f>
        <v/>
      </c>
      <c r="AY105" s="68">
        <f>+AV105-AT105</f>
        <v>0</v>
      </c>
      <c r="AZ105" s="10">
        <v>0.65850357232623591</v>
      </c>
      <c r="BA105" s="11">
        <v>0</v>
      </c>
      <c r="BB105" s="11">
        <f>W105/1000</f>
        <v>489.33963850339779</v>
      </c>
      <c r="BC105" s="12" t="str">
        <f>IF(AND(BA105=0,BB105=0),"no capex",IF(AND(BA105=0,BB105&lt;&gt;0),"check!",IF(BB105/BA105&lt;0.8,BB105/BA105,IF(BB105/BA105&lt;=1.05,1,IF(BB105/BA105&gt;1.05,MAX(1-(BB105/BA105-1)*2,0),"check!")))))</f>
        <v>check!</v>
      </c>
      <c r="BD105" s="11">
        <v>0</v>
      </c>
      <c r="BE105" s="11">
        <v>0</v>
      </c>
      <c r="BF105" s="12" t="str">
        <f>IF(AND(BD105=0,BE105=0),"no capex",IF(AND(BD105=0,BE105&lt;&gt;0),"check!",IF(BE105/BD105&lt;0.8,BE105/BD105,IF(BE105/BD105&lt;=1.05,1,IF(BE105/BD105&gt;1.05,MAX(1-(BE105/BD105-1)*2,0),"check!")))))</f>
        <v>no capex</v>
      </c>
      <c r="BG105" s="67"/>
      <c r="BH105" s="13">
        <v>0</v>
      </c>
      <c r="BI105" s="13">
        <v>0</v>
      </c>
      <c r="BJ105" s="13">
        <v>0</v>
      </c>
      <c r="BK105" s="14" t="str">
        <f>IF(BI105=0,"",BJ105/BI105)</f>
        <v/>
      </c>
      <c r="BL105" s="15">
        <v>0</v>
      </c>
      <c r="BM105" s="15">
        <v>0</v>
      </c>
      <c r="BN105" s="15">
        <v>0</v>
      </c>
      <c r="BO105" s="16" t="str">
        <f>IF(BM105=0,"",BN105/BM105)</f>
        <v/>
      </c>
      <c r="BP105" s="13">
        <v>0</v>
      </c>
      <c r="BQ105" s="13">
        <v>0</v>
      </c>
      <c r="BR105" s="13">
        <v>0</v>
      </c>
      <c r="BS105" s="14" t="str">
        <f>IF(IF(BQ105&lt;0,1-(BR105-BQ105)/BQ105,IF(BQ105=0,"",BR105/BQ105))&lt;0,0,IF(BQ105&lt;0,1-(BR105-BQ105)/BQ105,IF(BQ105=0,"",BR105/BQ105)))</f>
        <v/>
      </c>
      <c r="BT105" s="15">
        <v>0</v>
      </c>
      <c r="BU105" s="15">
        <v>0</v>
      </c>
      <c r="BV105" s="15">
        <v>0</v>
      </c>
      <c r="BW105" s="16" t="str">
        <f>IF(IF(BU105&lt;0,1-(BV105-BU105)/BU105,IF(BU105=0,"",BV105/BU105))&lt;0,0,IF(BU105&lt;0,1-(BV105-BU105)/BU105,IF(BU105=0,"",BV105/BU105)))</f>
        <v/>
      </c>
      <c r="BX105" s="13">
        <v>0</v>
      </c>
      <c r="BY105" s="13">
        <v>0</v>
      </c>
      <c r="BZ105" s="13">
        <v>0</v>
      </c>
      <c r="CA105" s="14" t="str">
        <f>IF(IF(BY105&lt;0,1-(BZ105-BY105)/BY105,IF(BY105=0,"",BZ105/BY105))&lt;0,0,IF(BY105&lt;0,1-(BZ105-BY105)/BY105,IF(BY105=0,"",BZ105/BY105)))</f>
        <v/>
      </c>
      <c r="CB105" s="15">
        <v>0</v>
      </c>
      <c r="CC105" s="15">
        <v>0</v>
      </c>
      <c r="CD105" s="15">
        <v>0</v>
      </c>
      <c r="CE105" s="16" t="str">
        <f>IF(IF(CC105&lt;0,1-(CD105-CC105)/CC105,IF(CC105=0,"",CD105/CC105))&lt;0,0,IF(CC105&lt;0,1-(CD105-CC105)/CC105,IF(CC105=0,"",CD105/CC105)))</f>
        <v/>
      </c>
      <c r="CF105" s="13">
        <v>0</v>
      </c>
      <c r="CG105" s="13">
        <v>0</v>
      </c>
      <c r="CH105" s="13">
        <v>0</v>
      </c>
      <c r="CI105" s="14" t="str">
        <f>IF(IF(CG105&lt;0,1-(CH105-CG105)/CG105,IF(CG105=0,"",CH105/CG105))&lt;0,0,IF(CG105&lt;0,1-(CH105-CG105)/CG105,IF(CG105=0,"",CH105/CG105)))</f>
        <v/>
      </c>
      <c r="CJ105" s="15">
        <v>0</v>
      </c>
      <c r="CK105" s="15">
        <v>0</v>
      </c>
      <c r="CL105" s="15">
        <v>0</v>
      </c>
      <c r="CM105" s="17" t="str">
        <f>IF(IF(CK105&lt;0,1-(CL105-CK105)/CK105,IF(CK105=0,"",CL105/CK105))&lt;0,0,IF(CK105&lt;0,1-(CL105-CK105)/CK105,IF(CK105=0,"",CL105/CK105)))</f>
        <v/>
      </c>
      <c r="CN105" s="13">
        <v>0</v>
      </c>
      <c r="CO105" s="13">
        <v>0</v>
      </c>
      <c r="CP105" s="13">
        <v>0</v>
      </c>
      <c r="CQ105" s="17" t="str">
        <f>IF(IF(CO105&lt;0,1-(CP105-CO105)/CO105,IF(CO105=0,"",CP105/CO105))&lt;0,0,IF(CO105&lt;0,1-(CP105-CO105)/CO105,IF(CO105=0,"",CP105/CO105)))</f>
        <v/>
      </c>
      <c r="CR105" s="15">
        <v>0</v>
      </c>
      <c r="CS105" s="15">
        <v>0</v>
      </c>
      <c r="CT105" s="15">
        <v>0</v>
      </c>
      <c r="CU105" s="17" t="str">
        <f>IF(IF(CS105&lt;0,1-(CT105-CS105)/CS105,IF(CS105=0,"",CT105/CS105))&lt;0,0,IF(CS105&lt;0,1-(CT105-CS105)/CS105,IF(CS105=0,"",CT105/CS105)))</f>
        <v/>
      </c>
      <c r="CV105" s="13">
        <v>0</v>
      </c>
      <c r="CW105" s="13">
        <v>0</v>
      </c>
      <c r="CX105" s="13">
        <v>0</v>
      </c>
      <c r="CY105" s="14" t="str">
        <f>IF(IF(CW105&lt;0,1-(CX105-CW105)/CW105,IF(CW105=0,"",CX105/CW105))&lt;0,0,IF(CW105&lt;0,1-(CX105-CW105)/CW105,IF(CW105=0,"",CX105/CW105)))</f>
        <v/>
      </c>
      <c r="CZ105" s="15">
        <v>0</v>
      </c>
      <c r="DA105" s="15">
        <v>0</v>
      </c>
      <c r="DB105" s="15">
        <v>0</v>
      </c>
      <c r="DC105" s="17" t="str">
        <f>IF(IF(DA105&lt;0,1-(DB105-DA105)/DA105,IF(DA105=0,"",DB105/DA105))&lt;0,0,IF(DA105&lt;0,1-(DB105-DA105)/DA105,IF(DA105=0,"",DB105/DA105)))</f>
        <v/>
      </c>
      <c r="DD105" s="13">
        <v>0</v>
      </c>
      <c r="DE105" s="13">
        <v>0</v>
      </c>
      <c r="DF105" s="13">
        <v>0</v>
      </c>
      <c r="DG105" s="14" t="str">
        <f>IF(IF(DE105&lt;0,1-(DF105-DE105)/DE105,IF(DE105=0,"",DF105/DE105))&lt;0,0,IF(DE105&lt;0,1-(DF105-DE105)/DE105,IF(DE105=0,"",DF105/DE105)))</f>
        <v/>
      </c>
      <c r="DH105" s="15">
        <v>0</v>
      </c>
      <c r="DI105" s="15">
        <v>0</v>
      </c>
      <c r="DJ105" s="15">
        <v>0</v>
      </c>
      <c r="DK105" s="17" t="str">
        <f>IF(IF(DI105&lt;0,1-(DJ105-DI105)/DI105,IF(DI105=0,"",DJ105/DI105))&lt;0,0,IF(DI105&lt;0,1-(DJ105-DI105)/DI105,IF(DI105=0,"",DJ105/DI105)))</f>
        <v/>
      </c>
      <c r="DL105" s="13">
        <v>0</v>
      </c>
      <c r="DM105" s="13">
        <v>0</v>
      </c>
      <c r="DN105" s="13">
        <v>0</v>
      </c>
      <c r="DO105" s="17" t="str">
        <f>IF(IF(DM105&lt;0,1-(DN105-DM105)/DM105,IF(DM105=0,"",DN105/DM105))&lt;0,0,IF(DM105&lt;0,1-(DN105-DM105)/DM105,IF(DM105=0,"",DN105/DM105)))</f>
        <v/>
      </c>
      <c r="DP105" s="18"/>
      <c r="DQ105" s="19"/>
      <c r="DR105" s="18"/>
      <c r="DS105" s="19" t="str">
        <f>AX105</f>
        <v/>
      </c>
      <c r="DT105" s="64"/>
      <c r="DU105" s="64"/>
      <c r="DV105" s="64"/>
      <c r="DW105" s="64"/>
      <c r="DX105" s="64"/>
      <c r="DY105" s="65"/>
      <c r="DZ105" s="64"/>
      <c r="EA105" s="64"/>
    </row>
    <row r="106" spans="1:131" x14ac:dyDescent="0.35">
      <c r="A106" s="4">
        <v>2022</v>
      </c>
      <c r="B106" s="20" t="s">
        <v>132</v>
      </c>
      <c r="C106" s="20" t="s">
        <v>159</v>
      </c>
      <c r="D106" s="20"/>
      <c r="E106" s="20" t="s">
        <v>130</v>
      </c>
      <c r="F106" s="20" t="s">
        <v>126</v>
      </c>
      <c r="G106" s="20"/>
      <c r="H106" s="20">
        <v>10208957</v>
      </c>
      <c r="I106" s="64" t="s">
        <v>665</v>
      </c>
      <c r="J106" s="64"/>
      <c r="K106" s="64" t="s">
        <v>484</v>
      </c>
      <c r="L106" s="20" t="s">
        <v>430</v>
      </c>
      <c r="M106" s="20" t="s">
        <v>429</v>
      </c>
      <c r="N106" s="64" t="s">
        <v>428</v>
      </c>
      <c r="O106" s="20" t="s">
        <v>427</v>
      </c>
      <c r="P106" s="20" t="s">
        <v>426</v>
      </c>
      <c r="Q106" s="20" t="s">
        <v>425</v>
      </c>
      <c r="R106" s="20" t="s">
        <v>146</v>
      </c>
      <c r="S106" s="20" t="s">
        <v>484</v>
      </c>
      <c r="T106" s="20" t="s">
        <v>150</v>
      </c>
      <c r="U106" s="65">
        <v>44550</v>
      </c>
      <c r="V106" s="64"/>
      <c r="W106" s="72">
        <v>360314.31449999998</v>
      </c>
      <c r="X106" s="72">
        <v>0</v>
      </c>
      <c r="Y106" s="64" t="s">
        <v>443</v>
      </c>
      <c r="Z106" s="20" t="s">
        <v>141</v>
      </c>
      <c r="AA106" s="64"/>
      <c r="AB106" s="64"/>
      <c r="AC106" s="64"/>
      <c r="AD106" s="63"/>
      <c r="AE106" s="20">
        <v>2021</v>
      </c>
      <c r="AF106" s="20"/>
      <c r="AG106" s="64" t="s">
        <v>664</v>
      </c>
      <c r="AH106" s="71"/>
      <c r="AI106" s="20" t="s">
        <v>141</v>
      </c>
      <c r="AJ106" s="64" t="s">
        <v>441</v>
      </c>
      <c r="AK106" s="63"/>
      <c r="AL106" s="5">
        <v>0</v>
      </c>
      <c r="AM106" s="70" t="s">
        <v>144</v>
      </c>
      <c r="AN106" s="6">
        <f>IF(AM106="YES",0,AL106*BA106)</f>
        <v>0</v>
      </c>
      <c r="AO106" s="6">
        <f>IF(AM106="YES",0,BA106)</f>
        <v>0</v>
      </c>
      <c r="AP106" s="7">
        <v>0</v>
      </c>
      <c r="AQ106" s="69" t="s">
        <v>144</v>
      </c>
      <c r="AR106" s="8">
        <f>IF(AQ106="YES",0,AP106*BA106)</f>
        <v>0</v>
      </c>
      <c r="AS106" s="8">
        <f>IF(AQ106="YES",0,BA106)</f>
        <v>0</v>
      </c>
      <c r="AT106" s="9">
        <v>0</v>
      </c>
      <c r="AU106" s="9">
        <v>0</v>
      </c>
      <c r="AV106" s="9">
        <v>0</v>
      </c>
      <c r="AW106" s="10" t="str">
        <f>IF(IF(AU106&lt;0,1-(AV106-AU106)/AU106,IF(AU106=0,"",AV106/AU106))&lt;0,0,IF(AU106&lt;0,1-(AV106-AU106)/AU106,IF(AU106=0,"",AV106/AU106)))</f>
        <v/>
      </c>
      <c r="AX106" s="10" t="str">
        <f>IF(AW106&lt;90%,"YES","")</f>
        <v/>
      </c>
      <c r="AY106" s="68">
        <f>+AV106-AT106</f>
        <v>0</v>
      </c>
      <c r="AZ106" s="10"/>
      <c r="BA106" s="11">
        <v>0</v>
      </c>
      <c r="BB106" s="11">
        <f>W106/1000</f>
        <v>360.31431449999997</v>
      </c>
      <c r="BC106" s="12" t="str">
        <f>IF(AND(BA106=0,BB106=0),"no capex",IF(AND(BA106=0,BB106&lt;&gt;0),"check!",IF(BB106/BA106&lt;0.8,BB106/BA106,IF(BB106/BA106&lt;=1.05,1,IF(BB106/BA106&gt;1.05,MAX(1-(BB106/BA106-1)*2,0),"check!")))))</f>
        <v>check!</v>
      </c>
      <c r="BD106" s="11">
        <v>0</v>
      </c>
      <c r="BE106" s="11">
        <v>0</v>
      </c>
      <c r="BF106" s="12" t="str">
        <f>IF(AND(BD106=0,BE106=0),"no capex",IF(AND(BD106=0,BE106&lt;&gt;0),"check!",IF(BE106/BD106&lt;0.8,BE106/BD106,IF(BE106/BD106&lt;=1.05,1,IF(BE106/BD106&gt;1.05,MAX(1-(BE106/BD106-1)*2,0),"check!")))))</f>
        <v>no capex</v>
      </c>
      <c r="BG106" s="67"/>
      <c r="BH106" s="13">
        <v>0</v>
      </c>
      <c r="BI106" s="13">
        <v>0</v>
      </c>
      <c r="BJ106" s="13">
        <v>0</v>
      </c>
      <c r="BK106" s="14" t="str">
        <f>IF(BI106=0,"",BJ106/BI106)</f>
        <v/>
      </c>
      <c r="BL106" s="15">
        <v>0</v>
      </c>
      <c r="BM106" s="15">
        <v>0</v>
      </c>
      <c r="BN106" s="15">
        <v>0</v>
      </c>
      <c r="BO106" s="16" t="str">
        <f>IF(BM106=0,"",BN106/BM106)</f>
        <v/>
      </c>
      <c r="BP106" s="13">
        <v>0</v>
      </c>
      <c r="BQ106" s="13">
        <v>0</v>
      </c>
      <c r="BR106" s="13">
        <v>0</v>
      </c>
      <c r="BS106" s="14" t="str">
        <f>IF(IF(BQ106&lt;0,1-(BR106-BQ106)/BQ106,IF(BQ106=0,"",BR106/BQ106))&lt;0,0,IF(BQ106&lt;0,1-(BR106-BQ106)/BQ106,IF(BQ106=0,"",BR106/BQ106)))</f>
        <v/>
      </c>
      <c r="BT106" s="15">
        <v>0</v>
      </c>
      <c r="BU106" s="15">
        <v>0</v>
      </c>
      <c r="BV106" s="15">
        <v>0</v>
      </c>
      <c r="BW106" s="16" t="str">
        <f>IF(IF(BU106&lt;0,1-(BV106-BU106)/BU106,IF(BU106=0,"",BV106/BU106))&lt;0,0,IF(BU106&lt;0,1-(BV106-BU106)/BU106,IF(BU106=0,"",BV106/BU106)))</f>
        <v/>
      </c>
      <c r="BX106" s="13">
        <v>0</v>
      </c>
      <c r="BY106" s="13">
        <v>0</v>
      </c>
      <c r="BZ106" s="13">
        <v>0</v>
      </c>
      <c r="CA106" s="14" t="str">
        <f>IF(IF(BY106&lt;0,1-(BZ106-BY106)/BY106,IF(BY106=0,"",BZ106/BY106))&lt;0,0,IF(BY106&lt;0,1-(BZ106-BY106)/BY106,IF(BY106=0,"",BZ106/BY106)))</f>
        <v/>
      </c>
      <c r="CB106" s="15">
        <v>0</v>
      </c>
      <c r="CC106" s="15">
        <v>0</v>
      </c>
      <c r="CD106" s="15">
        <v>0</v>
      </c>
      <c r="CE106" s="16" t="str">
        <f>IF(IF(CC106&lt;0,1-(CD106-CC106)/CC106,IF(CC106=0,"",CD106/CC106))&lt;0,0,IF(CC106&lt;0,1-(CD106-CC106)/CC106,IF(CC106=0,"",CD106/CC106)))</f>
        <v/>
      </c>
      <c r="CF106" s="13">
        <v>0</v>
      </c>
      <c r="CG106" s="13">
        <v>0</v>
      </c>
      <c r="CH106" s="13">
        <v>0</v>
      </c>
      <c r="CI106" s="14" t="str">
        <f>IF(IF(CG106&lt;0,1-(CH106-CG106)/CG106,IF(CG106=0,"",CH106/CG106))&lt;0,0,IF(CG106&lt;0,1-(CH106-CG106)/CG106,IF(CG106=0,"",CH106/CG106)))</f>
        <v/>
      </c>
      <c r="CJ106" s="15">
        <v>0</v>
      </c>
      <c r="CK106" s="15">
        <v>0</v>
      </c>
      <c r="CL106" s="15">
        <v>0</v>
      </c>
      <c r="CM106" s="17" t="str">
        <f>IF(IF(CK106&lt;0,1-(CL106-CK106)/CK106,IF(CK106=0,"",CL106/CK106))&lt;0,0,IF(CK106&lt;0,1-(CL106-CK106)/CK106,IF(CK106=0,"",CL106/CK106)))</f>
        <v/>
      </c>
      <c r="CN106" s="13">
        <v>0</v>
      </c>
      <c r="CO106" s="13">
        <v>0</v>
      </c>
      <c r="CP106" s="13">
        <v>0</v>
      </c>
      <c r="CQ106" s="17" t="str">
        <f>IF(IF(CO106&lt;0,1-(CP106-CO106)/CO106,IF(CO106=0,"",CP106/CO106))&lt;0,0,IF(CO106&lt;0,1-(CP106-CO106)/CO106,IF(CO106=0,"",CP106/CO106)))</f>
        <v/>
      </c>
      <c r="CR106" s="15">
        <v>0</v>
      </c>
      <c r="CS106" s="15">
        <v>0</v>
      </c>
      <c r="CT106" s="15">
        <v>0</v>
      </c>
      <c r="CU106" s="17" t="str">
        <f>IF(IF(CS106&lt;0,1-(CT106-CS106)/CS106,IF(CS106=0,"",CT106/CS106))&lt;0,0,IF(CS106&lt;0,1-(CT106-CS106)/CS106,IF(CS106=0,"",CT106/CS106)))</f>
        <v/>
      </c>
      <c r="CV106" s="13">
        <v>0</v>
      </c>
      <c r="CW106" s="13">
        <v>0</v>
      </c>
      <c r="CX106" s="13">
        <v>0</v>
      </c>
      <c r="CY106" s="14" t="str">
        <f>IF(IF(CW106&lt;0,1-(CX106-CW106)/CW106,IF(CW106=0,"",CX106/CW106))&lt;0,0,IF(CW106&lt;0,1-(CX106-CW106)/CW106,IF(CW106=0,"",CX106/CW106)))</f>
        <v/>
      </c>
      <c r="CZ106" s="15">
        <v>0</v>
      </c>
      <c r="DA106" s="15">
        <v>0</v>
      </c>
      <c r="DB106" s="15">
        <v>0</v>
      </c>
      <c r="DC106" s="17" t="str">
        <f>IF(IF(DA106&lt;0,1-(DB106-DA106)/DA106,IF(DA106=0,"",DB106/DA106))&lt;0,0,IF(DA106&lt;0,1-(DB106-DA106)/DA106,IF(DA106=0,"",DB106/DA106)))</f>
        <v/>
      </c>
      <c r="DD106" s="13">
        <v>0</v>
      </c>
      <c r="DE106" s="13">
        <v>0</v>
      </c>
      <c r="DF106" s="13">
        <v>0</v>
      </c>
      <c r="DG106" s="14" t="str">
        <f>IF(IF(DE106&lt;0,1-(DF106-DE106)/DE106,IF(DE106=0,"",DF106/DE106))&lt;0,0,IF(DE106&lt;0,1-(DF106-DE106)/DE106,IF(DE106=0,"",DF106/DE106)))</f>
        <v/>
      </c>
      <c r="DH106" s="15">
        <v>0</v>
      </c>
      <c r="DI106" s="15">
        <v>0</v>
      </c>
      <c r="DJ106" s="15">
        <v>0</v>
      </c>
      <c r="DK106" s="17" t="str">
        <f>IF(IF(DI106&lt;0,1-(DJ106-DI106)/DI106,IF(DI106=0,"",DJ106/DI106))&lt;0,0,IF(DI106&lt;0,1-(DJ106-DI106)/DI106,IF(DI106=0,"",DJ106/DI106)))</f>
        <v/>
      </c>
      <c r="DL106" s="13">
        <v>0</v>
      </c>
      <c r="DM106" s="13">
        <v>0</v>
      </c>
      <c r="DN106" s="13">
        <v>0</v>
      </c>
      <c r="DO106" s="17" t="str">
        <f>IF(IF(DM106&lt;0,1-(DN106-DM106)/DM106,IF(DM106=0,"",DN106/DM106))&lt;0,0,IF(DM106&lt;0,1-(DN106-DM106)/DM106,IF(DM106=0,"",DN106/DM106)))</f>
        <v/>
      </c>
      <c r="DP106" s="18"/>
      <c r="DQ106" s="19" t="e">
        <f>IF(AND(BB106/BA106&gt;1.05, ((BB106-BA106)/VLOOKUP(E106,#REF!,2,0))&gt;10),"YES","")</f>
        <v>#DIV/0!</v>
      </c>
      <c r="DR106" s="18"/>
      <c r="DS106" s="19" t="str">
        <f>AX106</f>
        <v/>
      </c>
      <c r="DT106" s="64"/>
      <c r="DU106" s="64"/>
      <c r="DV106" s="64"/>
      <c r="DW106" s="64"/>
      <c r="DX106" s="64"/>
      <c r="DY106" s="65"/>
      <c r="DZ106" s="64"/>
      <c r="EA106" s="64"/>
    </row>
    <row r="107" spans="1:131" x14ac:dyDescent="0.35">
      <c r="A107" s="4">
        <v>2022</v>
      </c>
      <c r="B107" s="20" t="s">
        <v>132</v>
      </c>
      <c r="C107" s="20" t="s">
        <v>159</v>
      </c>
      <c r="D107" s="20"/>
      <c r="E107" s="20" t="s">
        <v>130</v>
      </c>
      <c r="F107" s="20" t="s">
        <v>126</v>
      </c>
      <c r="G107" s="20"/>
      <c r="H107" s="20">
        <v>10208976</v>
      </c>
      <c r="I107" s="64" t="s">
        <v>663</v>
      </c>
      <c r="J107" s="64"/>
      <c r="K107" s="64" t="s">
        <v>452</v>
      </c>
      <c r="L107" s="20" t="s">
        <v>430</v>
      </c>
      <c r="M107" s="20" t="s">
        <v>456</v>
      </c>
      <c r="N107" s="64" t="s">
        <v>455</v>
      </c>
      <c r="O107" s="20" t="s">
        <v>427</v>
      </c>
      <c r="P107" s="20" t="s">
        <v>454</v>
      </c>
      <c r="Q107" s="20" t="s">
        <v>453</v>
      </c>
      <c r="R107" s="20" t="s">
        <v>146</v>
      </c>
      <c r="S107" s="20" t="s">
        <v>452</v>
      </c>
      <c r="T107" s="20" t="s">
        <v>150</v>
      </c>
      <c r="U107" s="65">
        <v>44124</v>
      </c>
      <c r="V107" s="64"/>
      <c r="W107" s="72">
        <v>161368.54039999997</v>
      </c>
      <c r="X107" s="72">
        <v>0</v>
      </c>
      <c r="Y107" s="64" t="s">
        <v>443</v>
      </c>
      <c r="Z107" s="20" t="s">
        <v>141</v>
      </c>
      <c r="AA107" s="64"/>
      <c r="AB107" s="64"/>
      <c r="AC107" s="64"/>
      <c r="AD107" s="63"/>
      <c r="AE107" s="20">
        <v>2020</v>
      </c>
      <c r="AF107" s="20"/>
      <c r="AG107" s="64" t="s">
        <v>662</v>
      </c>
      <c r="AH107" s="71"/>
      <c r="AI107" s="20" t="s">
        <v>141</v>
      </c>
      <c r="AJ107" s="64" t="s">
        <v>450</v>
      </c>
      <c r="AK107" s="63"/>
      <c r="AL107" s="5">
        <v>0</v>
      </c>
      <c r="AM107" s="70" t="s">
        <v>144</v>
      </c>
      <c r="AN107" s="6">
        <f>IF(AM107="YES",0,AL107*BA107)</f>
        <v>0</v>
      </c>
      <c r="AO107" s="6">
        <f>IF(AM107="YES",0,BA107)</f>
        <v>0</v>
      </c>
      <c r="AP107" s="7">
        <v>0</v>
      </c>
      <c r="AQ107" s="69" t="s">
        <v>144</v>
      </c>
      <c r="AR107" s="8">
        <f>IF(AQ107="YES",0,AP107*BA107)</f>
        <v>0</v>
      </c>
      <c r="AS107" s="8">
        <f>IF(AQ107="YES",0,BA107)</f>
        <v>0</v>
      </c>
      <c r="AT107" s="9">
        <v>0</v>
      </c>
      <c r="AU107" s="9">
        <v>0</v>
      </c>
      <c r="AV107" s="9">
        <v>0</v>
      </c>
      <c r="AW107" s="10" t="str">
        <f>IF(IF(AU107&lt;0,1-(AV107-AU107)/AU107,IF(AU107=0,"",AV107/AU107))&lt;0,0,IF(AU107&lt;0,1-(AV107-AU107)/AU107,IF(AU107=0,"",AV107/AU107)))</f>
        <v/>
      </c>
      <c r="AX107" s="10" t="str">
        <f>IF(AW107&lt;90%,"YES","")</f>
        <v/>
      </c>
      <c r="AY107" s="68">
        <f>+AV107-AT107</f>
        <v>0</v>
      </c>
      <c r="AZ107" s="10"/>
      <c r="BA107" s="11">
        <v>0</v>
      </c>
      <c r="BB107" s="11">
        <f>W107/1000</f>
        <v>161.36854039999997</v>
      </c>
      <c r="BC107" s="12" t="str">
        <f>IF(AND(BA107=0,BB107=0),"no capex",IF(AND(BA107=0,BB107&lt;&gt;0),"check!",IF(BB107/BA107&lt;0.8,BB107/BA107,IF(BB107/BA107&lt;=1.05,1,IF(BB107/BA107&gt;1.05,MAX(1-(BB107/BA107-1)*2,0),"check!")))))</f>
        <v>check!</v>
      </c>
      <c r="BD107" s="11">
        <v>0</v>
      </c>
      <c r="BE107" s="11">
        <v>0</v>
      </c>
      <c r="BF107" s="12" t="str">
        <f>IF(AND(BD107=0,BE107=0),"no capex",IF(AND(BD107=0,BE107&lt;&gt;0),"check!",IF(BE107/BD107&lt;0.8,BE107/BD107,IF(BE107/BD107&lt;=1.05,1,IF(BE107/BD107&gt;1.05,MAX(1-(BE107/BD107-1)*2,0),"check!")))))</f>
        <v>no capex</v>
      </c>
      <c r="BG107" s="67"/>
      <c r="BH107" s="13">
        <v>0</v>
      </c>
      <c r="BI107" s="13">
        <v>0</v>
      </c>
      <c r="BJ107" s="13">
        <v>0</v>
      </c>
      <c r="BK107" s="14" t="str">
        <f>IF(BI107=0,"",BJ107/BI107)</f>
        <v/>
      </c>
      <c r="BL107" s="15">
        <v>0</v>
      </c>
      <c r="BM107" s="15">
        <v>0</v>
      </c>
      <c r="BN107" s="15">
        <v>0</v>
      </c>
      <c r="BO107" s="16" t="str">
        <f>IF(BM107=0,"",BN107/BM107)</f>
        <v/>
      </c>
      <c r="BP107" s="13">
        <v>0</v>
      </c>
      <c r="BQ107" s="13">
        <v>0</v>
      </c>
      <c r="BR107" s="13">
        <v>0</v>
      </c>
      <c r="BS107" s="14" t="str">
        <f>IF(IF(BQ107&lt;0,1-(BR107-BQ107)/BQ107,IF(BQ107=0,"",BR107/BQ107))&lt;0,0,IF(BQ107&lt;0,1-(BR107-BQ107)/BQ107,IF(BQ107=0,"",BR107/BQ107)))</f>
        <v/>
      </c>
      <c r="BT107" s="15">
        <v>0</v>
      </c>
      <c r="BU107" s="15">
        <v>0</v>
      </c>
      <c r="BV107" s="15">
        <v>0</v>
      </c>
      <c r="BW107" s="16" t="str">
        <f>IF(IF(BU107&lt;0,1-(BV107-BU107)/BU107,IF(BU107=0,"",BV107/BU107))&lt;0,0,IF(BU107&lt;0,1-(BV107-BU107)/BU107,IF(BU107=0,"",BV107/BU107)))</f>
        <v/>
      </c>
      <c r="BX107" s="13">
        <v>0</v>
      </c>
      <c r="BY107" s="13">
        <v>0</v>
      </c>
      <c r="BZ107" s="13">
        <v>0</v>
      </c>
      <c r="CA107" s="14" t="str">
        <f>IF(IF(BY107&lt;0,1-(BZ107-BY107)/BY107,IF(BY107=0,"",BZ107/BY107))&lt;0,0,IF(BY107&lt;0,1-(BZ107-BY107)/BY107,IF(BY107=0,"",BZ107/BY107)))</f>
        <v/>
      </c>
      <c r="CB107" s="15">
        <v>0</v>
      </c>
      <c r="CC107" s="15">
        <v>0</v>
      </c>
      <c r="CD107" s="15">
        <v>0</v>
      </c>
      <c r="CE107" s="16" t="str">
        <f>IF(IF(CC107&lt;0,1-(CD107-CC107)/CC107,IF(CC107=0,"",CD107/CC107))&lt;0,0,IF(CC107&lt;0,1-(CD107-CC107)/CC107,IF(CC107=0,"",CD107/CC107)))</f>
        <v/>
      </c>
      <c r="CF107" s="13">
        <v>0</v>
      </c>
      <c r="CG107" s="13">
        <v>0</v>
      </c>
      <c r="CH107" s="13">
        <v>0</v>
      </c>
      <c r="CI107" s="14" t="str">
        <f>IF(IF(CG107&lt;0,1-(CH107-CG107)/CG107,IF(CG107=0,"",CH107/CG107))&lt;0,0,IF(CG107&lt;0,1-(CH107-CG107)/CG107,IF(CG107=0,"",CH107/CG107)))</f>
        <v/>
      </c>
      <c r="CJ107" s="15">
        <v>0</v>
      </c>
      <c r="CK107" s="15">
        <v>0</v>
      </c>
      <c r="CL107" s="15">
        <v>0</v>
      </c>
      <c r="CM107" s="17" t="str">
        <f>IF(IF(CK107&lt;0,1-(CL107-CK107)/CK107,IF(CK107=0,"",CL107/CK107))&lt;0,0,IF(CK107&lt;0,1-(CL107-CK107)/CK107,IF(CK107=0,"",CL107/CK107)))</f>
        <v/>
      </c>
      <c r="CN107" s="13">
        <v>0</v>
      </c>
      <c r="CO107" s="13">
        <v>0</v>
      </c>
      <c r="CP107" s="13">
        <v>0</v>
      </c>
      <c r="CQ107" s="17" t="str">
        <f>IF(IF(CO107&lt;0,1-(CP107-CO107)/CO107,IF(CO107=0,"",CP107/CO107))&lt;0,0,IF(CO107&lt;0,1-(CP107-CO107)/CO107,IF(CO107=0,"",CP107/CO107)))</f>
        <v/>
      </c>
      <c r="CR107" s="15">
        <v>0</v>
      </c>
      <c r="CS107" s="15">
        <v>0</v>
      </c>
      <c r="CT107" s="15">
        <v>0</v>
      </c>
      <c r="CU107" s="17" t="str">
        <f>IF(IF(CS107&lt;0,1-(CT107-CS107)/CS107,IF(CS107=0,"",CT107/CS107))&lt;0,0,IF(CS107&lt;0,1-(CT107-CS107)/CS107,IF(CS107=0,"",CT107/CS107)))</f>
        <v/>
      </c>
      <c r="CV107" s="13">
        <v>0</v>
      </c>
      <c r="CW107" s="13">
        <v>0</v>
      </c>
      <c r="CX107" s="13">
        <v>0</v>
      </c>
      <c r="CY107" s="14" t="str">
        <f>IF(IF(CW107&lt;0,1-(CX107-CW107)/CW107,IF(CW107=0,"",CX107/CW107))&lt;0,0,IF(CW107&lt;0,1-(CX107-CW107)/CW107,IF(CW107=0,"",CX107/CW107)))</f>
        <v/>
      </c>
      <c r="CZ107" s="15">
        <v>0</v>
      </c>
      <c r="DA107" s="15">
        <v>0</v>
      </c>
      <c r="DB107" s="15">
        <v>0</v>
      </c>
      <c r="DC107" s="17" t="str">
        <f>IF(IF(DA107&lt;0,1-(DB107-DA107)/DA107,IF(DA107=0,"",DB107/DA107))&lt;0,0,IF(DA107&lt;0,1-(DB107-DA107)/DA107,IF(DA107=0,"",DB107/DA107)))</f>
        <v/>
      </c>
      <c r="DD107" s="13">
        <v>0</v>
      </c>
      <c r="DE107" s="13">
        <v>0</v>
      </c>
      <c r="DF107" s="13">
        <v>0</v>
      </c>
      <c r="DG107" s="14" t="str">
        <f>IF(IF(DE107&lt;0,1-(DF107-DE107)/DE107,IF(DE107=0,"",DF107/DE107))&lt;0,0,IF(DE107&lt;0,1-(DF107-DE107)/DE107,IF(DE107=0,"",DF107/DE107)))</f>
        <v/>
      </c>
      <c r="DH107" s="15">
        <v>0</v>
      </c>
      <c r="DI107" s="15">
        <v>0</v>
      </c>
      <c r="DJ107" s="15">
        <v>0</v>
      </c>
      <c r="DK107" s="17" t="str">
        <f>IF(IF(DI107&lt;0,1-(DJ107-DI107)/DI107,IF(DI107=0,"",DJ107/DI107))&lt;0,0,IF(DI107&lt;0,1-(DJ107-DI107)/DI107,IF(DI107=0,"",DJ107/DI107)))</f>
        <v/>
      </c>
      <c r="DL107" s="13">
        <v>0</v>
      </c>
      <c r="DM107" s="13">
        <v>0</v>
      </c>
      <c r="DN107" s="13">
        <v>0</v>
      </c>
      <c r="DO107" s="17" t="str">
        <f>IF(IF(DM107&lt;0,1-(DN107-DM107)/DM107,IF(DM107=0,"",DN107/DM107))&lt;0,0,IF(DM107&lt;0,1-(DN107-DM107)/DM107,IF(DM107=0,"",DN107/DM107)))</f>
        <v/>
      </c>
      <c r="DP107" s="18"/>
      <c r="DQ107" s="19" t="e">
        <f>IF(AND(BB107/BA107&gt;1.05, ((BB107-BA107)/VLOOKUP(E107,#REF!,2,0))&gt;10),"YES","")</f>
        <v>#DIV/0!</v>
      </c>
      <c r="DR107" s="18"/>
      <c r="DS107" s="19" t="str">
        <f>AX107</f>
        <v/>
      </c>
      <c r="DT107" s="64"/>
      <c r="DU107" s="64"/>
      <c r="DV107" s="64"/>
      <c r="DW107" s="64"/>
      <c r="DX107" s="64"/>
      <c r="DY107" s="65"/>
      <c r="DZ107" s="64"/>
      <c r="EA107" s="64"/>
    </row>
    <row r="108" spans="1:131" x14ac:dyDescent="0.35">
      <c r="A108" s="4">
        <v>2022</v>
      </c>
      <c r="B108" s="20" t="s">
        <v>132</v>
      </c>
      <c r="C108" s="20" t="s">
        <v>159</v>
      </c>
      <c r="D108" s="20"/>
      <c r="E108" s="20" t="s">
        <v>130</v>
      </c>
      <c r="F108" s="20" t="s">
        <v>126</v>
      </c>
      <c r="G108" s="20"/>
      <c r="H108" s="20">
        <v>10208978</v>
      </c>
      <c r="I108" s="64" t="s">
        <v>661</v>
      </c>
      <c r="J108" s="64"/>
      <c r="K108" s="64" t="s">
        <v>484</v>
      </c>
      <c r="L108" s="20" t="s">
        <v>430</v>
      </c>
      <c r="M108" s="20" t="s">
        <v>429</v>
      </c>
      <c r="N108" s="64" t="s">
        <v>428</v>
      </c>
      <c r="O108" s="20" t="s">
        <v>427</v>
      </c>
      <c r="P108" s="20" t="s">
        <v>426</v>
      </c>
      <c r="Q108" s="20" t="s">
        <v>425</v>
      </c>
      <c r="R108" s="20" t="s">
        <v>146</v>
      </c>
      <c r="S108" s="20" t="s">
        <v>484</v>
      </c>
      <c r="T108" s="20" t="s">
        <v>150</v>
      </c>
      <c r="U108" s="65">
        <v>44545</v>
      </c>
      <c r="V108" s="64"/>
      <c r="W108" s="72">
        <v>358735.25130000006</v>
      </c>
      <c r="X108" s="72">
        <v>0</v>
      </c>
      <c r="Y108" s="64" t="s">
        <v>443</v>
      </c>
      <c r="Z108" s="20" t="s">
        <v>141</v>
      </c>
      <c r="AA108" s="64"/>
      <c r="AB108" s="64"/>
      <c r="AC108" s="64"/>
      <c r="AD108" s="63"/>
      <c r="AE108" s="20">
        <v>2021</v>
      </c>
      <c r="AF108" s="20"/>
      <c r="AG108" s="64" t="s">
        <v>660</v>
      </c>
      <c r="AH108" s="71"/>
      <c r="AI108" s="20" t="s">
        <v>141</v>
      </c>
      <c r="AJ108" s="64" t="s">
        <v>441</v>
      </c>
      <c r="AK108" s="63"/>
      <c r="AL108" s="5">
        <v>0</v>
      </c>
      <c r="AM108" s="70" t="s">
        <v>144</v>
      </c>
      <c r="AN108" s="6">
        <f>IF(AM108="YES",0,AL108*BA108)</f>
        <v>0</v>
      </c>
      <c r="AO108" s="6">
        <f>IF(AM108="YES",0,BA108)</f>
        <v>0</v>
      </c>
      <c r="AP108" s="7">
        <v>0</v>
      </c>
      <c r="AQ108" s="69" t="s">
        <v>144</v>
      </c>
      <c r="AR108" s="8">
        <f>IF(AQ108="YES",0,AP108*BA108)</f>
        <v>0</v>
      </c>
      <c r="AS108" s="8">
        <f>IF(AQ108="YES",0,BA108)</f>
        <v>0</v>
      </c>
      <c r="AT108" s="9">
        <v>0</v>
      </c>
      <c r="AU108" s="9">
        <v>0</v>
      </c>
      <c r="AV108" s="9">
        <v>0</v>
      </c>
      <c r="AW108" s="10" t="str">
        <f>IF(IF(AU108&lt;0,1-(AV108-AU108)/AU108,IF(AU108=0,"",AV108/AU108))&lt;0,0,IF(AU108&lt;0,1-(AV108-AU108)/AU108,IF(AU108=0,"",AV108/AU108)))</f>
        <v/>
      </c>
      <c r="AX108" s="10" t="str">
        <f>IF(AW108&lt;90%,"YES","")</f>
        <v/>
      </c>
      <c r="AY108" s="68">
        <f>+AV108-AT108</f>
        <v>0</v>
      </c>
      <c r="AZ108" s="10"/>
      <c r="BA108" s="11">
        <v>0</v>
      </c>
      <c r="BB108" s="11">
        <f>W108/1000</f>
        <v>358.73525130000007</v>
      </c>
      <c r="BC108" s="12" t="str">
        <f>IF(AND(BA108=0,BB108=0),"no capex",IF(AND(BA108=0,BB108&lt;&gt;0),"check!",IF(BB108/BA108&lt;0.8,BB108/BA108,IF(BB108/BA108&lt;=1.05,1,IF(BB108/BA108&gt;1.05,MAX(1-(BB108/BA108-1)*2,0),"check!")))))</f>
        <v>check!</v>
      </c>
      <c r="BD108" s="11">
        <v>0</v>
      </c>
      <c r="BE108" s="11">
        <v>0</v>
      </c>
      <c r="BF108" s="12" t="str">
        <f>IF(AND(BD108=0,BE108=0),"no capex",IF(AND(BD108=0,BE108&lt;&gt;0),"check!",IF(BE108/BD108&lt;0.8,BE108/BD108,IF(BE108/BD108&lt;=1.05,1,IF(BE108/BD108&gt;1.05,MAX(1-(BE108/BD108-1)*2,0),"check!")))))</f>
        <v>no capex</v>
      </c>
      <c r="BG108" s="67"/>
      <c r="BH108" s="13">
        <v>0</v>
      </c>
      <c r="BI108" s="13">
        <v>0</v>
      </c>
      <c r="BJ108" s="13">
        <v>0</v>
      </c>
      <c r="BK108" s="14" t="str">
        <f>IF(BI108=0,"",BJ108/BI108)</f>
        <v/>
      </c>
      <c r="BL108" s="15">
        <v>0</v>
      </c>
      <c r="BM108" s="15">
        <v>0</v>
      </c>
      <c r="BN108" s="15">
        <v>0</v>
      </c>
      <c r="BO108" s="16" t="str">
        <f>IF(BM108=0,"",BN108/BM108)</f>
        <v/>
      </c>
      <c r="BP108" s="13">
        <v>0</v>
      </c>
      <c r="BQ108" s="13">
        <v>0</v>
      </c>
      <c r="BR108" s="13">
        <v>0</v>
      </c>
      <c r="BS108" s="14" t="str">
        <f>IF(IF(BQ108&lt;0,1-(BR108-BQ108)/BQ108,IF(BQ108=0,"",BR108/BQ108))&lt;0,0,IF(BQ108&lt;0,1-(BR108-BQ108)/BQ108,IF(BQ108=0,"",BR108/BQ108)))</f>
        <v/>
      </c>
      <c r="BT108" s="15">
        <v>0</v>
      </c>
      <c r="BU108" s="15">
        <v>0</v>
      </c>
      <c r="BV108" s="15">
        <v>0</v>
      </c>
      <c r="BW108" s="16" t="str">
        <f>IF(IF(BU108&lt;0,1-(BV108-BU108)/BU108,IF(BU108=0,"",BV108/BU108))&lt;0,0,IF(BU108&lt;0,1-(BV108-BU108)/BU108,IF(BU108=0,"",BV108/BU108)))</f>
        <v/>
      </c>
      <c r="BX108" s="13">
        <v>0</v>
      </c>
      <c r="BY108" s="13">
        <v>0</v>
      </c>
      <c r="BZ108" s="13">
        <v>0</v>
      </c>
      <c r="CA108" s="14" t="str">
        <f>IF(IF(BY108&lt;0,1-(BZ108-BY108)/BY108,IF(BY108=0,"",BZ108/BY108))&lt;0,0,IF(BY108&lt;0,1-(BZ108-BY108)/BY108,IF(BY108=0,"",BZ108/BY108)))</f>
        <v/>
      </c>
      <c r="CB108" s="15">
        <v>0</v>
      </c>
      <c r="CC108" s="15">
        <v>0</v>
      </c>
      <c r="CD108" s="15">
        <v>0</v>
      </c>
      <c r="CE108" s="16" t="str">
        <f>IF(IF(CC108&lt;0,1-(CD108-CC108)/CC108,IF(CC108=0,"",CD108/CC108))&lt;0,0,IF(CC108&lt;0,1-(CD108-CC108)/CC108,IF(CC108=0,"",CD108/CC108)))</f>
        <v/>
      </c>
      <c r="CF108" s="13">
        <v>0</v>
      </c>
      <c r="CG108" s="13">
        <v>0</v>
      </c>
      <c r="CH108" s="13">
        <v>0</v>
      </c>
      <c r="CI108" s="14" t="str">
        <f>IF(IF(CG108&lt;0,1-(CH108-CG108)/CG108,IF(CG108=0,"",CH108/CG108))&lt;0,0,IF(CG108&lt;0,1-(CH108-CG108)/CG108,IF(CG108=0,"",CH108/CG108)))</f>
        <v/>
      </c>
      <c r="CJ108" s="15">
        <v>0</v>
      </c>
      <c r="CK108" s="15">
        <v>0</v>
      </c>
      <c r="CL108" s="15">
        <v>0</v>
      </c>
      <c r="CM108" s="17" t="str">
        <f>IF(IF(CK108&lt;0,1-(CL108-CK108)/CK108,IF(CK108=0,"",CL108/CK108))&lt;0,0,IF(CK108&lt;0,1-(CL108-CK108)/CK108,IF(CK108=0,"",CL108/CK108)))</f>
        <v/>
      </c>
      <c r="CN108" s="13">
        <v>0</v>
      </c>
      <c r="CO108" s="13">
        <v>0</v>
      </c>
      <c r="CP108" s="13">
        <v>0</v>
      </c>
      <c r="CQ108" s="17" t="str">
        <f>IF(IF(CO108&lt;0,1-(CP108-CO108)/CO108,IF(CO108=0,"",CP108/CO108))&lt;0,0,IF(CO108&lt;0,1-(CP108-CO108)/CO108,IF(CO108=0,"",CP108/CO108)))</f>
        <v/>
      </c>
      <c r="CR108" s="15">
        <v>0</v>
      </c>
      <c r="CS108" s="15">
        <v>0</v>
      </c>
      <c r="CT108" s="15">
        <v>0</v>
      </c>
      <c r="CU108" s="17" t="str">
        <f>IF(IF(CS108&lt;0,1-(CT108-CS108)/CS108,IF(CS108=0,"",CT108/CS108))&lt;0,0,IF(CS108&lt;0,1-(CT108-CS108)/CS108,IF(CS108=0,"",CT108/CS108)))</f>
        <v/>
      </c>
      <c r="CV108" s="13">
        <v>0</v>
      </c>
      <c r="CW108" s="13">
        <v>0</v>
      </c>
      <c r="CX108" s="13">
        <v>0</v>
      </c>
      <c r="CY108" s="14" t="str">
        <f>IF(IF(CW108&lt;0,1-(CX108-CW108)/CW108,IF(CW108=0,"",CX108/CW108))&lt;0,0,IF(CW108&lt;0,1-(CX108-CW108)/CW108,IF(CW108=0,"",CX108/CW108)))</f>
        <v/>
      </c>
      <c r="CZ108" s="15">
        <v>0</v>
      </c>
      <c r="DA108" s="15">
        <v>0</v>
      </c>
      <c r="DB108" s="15">
        <v>0</v>
      </c>
      <c r="DC108" s="17" t="str">
        <f>IF(IF(DA108&lt;0,1-(DB108-DA108)/DA108,IF(DA108=0,"",DB108/DA108))&lt;0,0,IF(DA108&lt;0,1-(DB108-DA108)/DA108,IF(DA108=0,"",DB108/DA108)))</f>
        <v/>
      </c>
      <c r="DD108" s="13">
        <v>0</v>
      </c>
      <c r="DE108" s="13">
        <v>0</v>
      </c>
      <c r="DF108" s="13">
        <v>0</v>
      </c>
      <c r="DG108" s="14" t="str">
        <f>IF(IF(DE108&lt;0,1-(DF108-DE108)/DE108,IF(DE108=0,"",DF108/DE108))&lt;0,0,IF(DE108&lt;0,1-(DF108-DE108)/DE108,IF(DE108=0,"",DF108/DE108)))</f>
        <v/>
      </c>
      <c r="DH108" s="15">
        <v>0</v>
      </c>
      <c r="DI108" s="15">
        <v>0</v>
      </c>
      <c r="DJ108" s="15">
        <v>0</v>
      </c>
      <c r="DK108" s="17" t="str">
        <f>IF(IF(DI108&lt;0,1-(DJ108-DI108)/DI108,IF(DI108=0,"",DJ108/DI108))&lt;0,0,IF(DI108&lt;0,1-(DJ108-DI108)/DI108,IF(DI108=0,"",DJ108/DI108)))</f>
        <v/>
      </c>
      <c r="DL108" s="13">
        <v>0</v>
      </c>
      <c r="DM108" s="13">
        <v>0</v>
      </c>
      <c r="DN108" s="13">
        <v>0</v>
      </c>
      <c r="DO108" s="17" t="str">
        <f>IF(IF(DM108&lt;0,1-(DN108-DM108)/DM108,IF(DM108=0,"",DN108/DM108))&lt;0,0,IF(DM108&lt;0,1-(DN108-DM108)/DM108,IF(DM108=0,"",DN108/DM108)))</f>
        <v/>
      </c>
      <c r="DP108" s="18"/>
      <c r="DQ108" s="19" t="e">
        <f>IF(AND(BB108/BA108&gt;1.05, ((BB108-BA108)/VLOOKUP(E108,#REF!,2,0))&gt;10),"YES","")</f>
        <v>#DIV/0!</v>
      </c>
      <c r="DR108" s="18"/>
      <c r="DS108" s="19" t="str">
        <f>AX108</f>
        <v/>
      </c>
      <c r="DT108" s="64"/>
      <c r="DU108" s="64"/>
      <c r="DV108" s="64"/>
      <c r="DW108" s="64"/>
      <c r="DX108" s="64"/>
      <c r="DY108" s="65"/>
      <c r="DZ108" s="64"/>
      <c r="EA108" s="64"/>
    </row>
    <row r="109" spans="1:131" x14ac:dyDescent="0.35">
      <c r="A109" s="4">
        <v>2022</v>
      </c>
      <c r="B109" s="20" t="s">
        <v>132</v>
      </c>
      <c r="C109" s="20" t="s">
        <v>159</v>
      </c>
      <c r="D109" s="20"/>
      <c r="E109" s="20" t="s">
        <v>130</v>
      </c>
      <c r="F109" s="20" t="s">
        <v>126</v>
      </c>
      <c r="G109" s="20"/>
      <c r="H109" s="20">
        <v>10208979</v>
      </c>
      <c r="I109" s="64" t="s">
        <v>658</v>
      </c>
      <c r="J109" s="64"/>
      <c r="K109" s="64" t="s">
        <v>452</v>
      </c>
      <c r="L109" s="20" t="s">
        <v>430</v>
      </c>
      <c r="M109" s="20" t="s">
        <v>456</v>
      </c>
      <c r="N109" s="64" t="s">
        <v>455</v>
      </c>
      <c r="O109" s="20" t="s">
        <v>427</v>
      </c>
      <c r="P109" s="20" t="s">
        <v>454</v>
      </c>
      <c r="Q109" s="20" t="s">
        <v>453</v>
      </c>
      <c r="R109" s="20" t="s">
        <v>146</v>
      </c>
      <c r="S109" s="20" t="s">
        <v>452</v>
      </c>
      <c r="T109" s="20" t="s">
        <v>150</v>
      </c>
      <c r="U109" s="65">
        <v>44108</v>
      </c>
      <c r="V109" s="64"/>
      <c r="W109" s="72">
        <v>182115.46590000001</v>
      </c>
      <c r="X109" s="72">
        <v>0</v>
      </c>
      <c r="Y109" s="64" t="s">
        <v>443</v>
      </c>
      <c r="Z109" s="20" t="s">
        <v>141</v>
      </c>
      <c r="AA109" s="64"/>
      <c r="AB109" s="64"/>
      <c r="AC109" s="64"/>
      <c r="AD109" s="63"/>
      <c r="AE109" s="20">
        <v>2020</v>
      </c>
      <c r="AF109" s="20"/>
      <c r="AG109" s="64" t="s">
        <v>659</v>
      </c>
      <c r="AH109" s="71"/>
      <c r="AI109" s="20" t="s">
        <v>141</v>
      </c>
      <c r="AJ109" s="64" t="s">
        <v>450</v>
      </c>
      <c r="AK109" s="63"/>
      <c r="AL109" s="5">
        <v>0</v>
      </c>
      <c r="AM109" s="70" t="s">
        <v>144</v>
      </c>
      <c r="AN109" s="6">
        <f>IF(AM109="YES",0,AL109*BA109)</f>
        <v>0</v>
      </c>
      <c r="AO109" s="6">
        <f>IF(AM109="YES",0,BA109)</f>
        <v>0</v>
      </c>
      <c r="AP109" s="7">
        <v>0</v>
      </c>
      <c r="AQ109" s="69" t="s">
        <v>144</v>
      </c>
      <c r="AR109" s="8">
        <f>IF(AQ109="YES",0,AP109*BA109)</f>
        <v>0</v>
      </c>
      <c r="AS109" s="8">
        <f>IF(AQ109="YES",0,BA109)</f>
        <v>0</v>
      </c>
      <c r="AT109" s="9">
        <v>0</v>
      </c>
      <c r="AU109" s="9">
        <v>0</v>
      </c>
      <c r="AV109" s="9">
        <v>0</v>
      </c>
      <c r="AW109" s="10" t="str">
        <f>IF(IF(AU109&lt;0,1-(AV109-AU109)/AU109,IF(AU109=0,"",AV109/AU109))&lt;0,0,IF(AU109&lt;0,1-(AV109-AU109)/AU109,IF(AU109=0,"",AV109/AU109)))</f>
        <v/>
      </c>
      <c r="AX109" s="10" t="str">
        <f>IF(AW109&lt;90%,"YES","")</f>
        <v/>
      </c>
      <c r="AY109" s="68">
        <f>+AV109-AT109</f>
        <v>0</v>
      </c>
      <c r="AZ109" s="10"/>
      <c r="BA109" s="11">
        <v>0</v>
      </c>
      <c r="BB109" s="11">
        <f>W109/1000</f>
        <v>182.1154659</v>
      </c>
      <c r="BC109" s="12" t="str">
        <f>IF(AND(BA109=0,BB109=0),"no capex",IF(AND(BA109=0,BB109&lt;&gt;0),"check!",IF(BB109/BA109&lt;0.8,BB109/BA109,IF(BB109/BA109&lt;=1.05,1,IF(BB109/BA109&gt;1.05,MAX(1-(BB109/BA109-1)*2,0),"check!")))))</f>
        <v>check!</v>
      </c>
      <c r="BD109" s="11">
        <v>0</v>
      </c>
      <c r="BE109" s="11">
        <v>0</v>
      </c>
      <c r="BF109" s="12" t="str">
        <f>IF(AND(BD109=0,BE109=0),"no capex",IF(AND(BD109=0,BE109&lt;&gt;0),"check!",IF(BE109/BD109&lt;0.8,BE109/BD109,IF(BE109/BD109&lt;=1.05,1,IF(BE109/BD109&gt;1.05,MAX(1-(BE109/BD109-1)*2,0),"check!")))))</f>
        <v>no capex</v>
      </c>
      <c r="BG109" s="67"/>
      <c r="BH109" s="13">
        <v>0</v>
      </c>
      <c r="BI109" s="13">
        <v>0</v>
      </c>
      <c r="BJ109" s="13">
        <v>0</v>
      </c>
      <c r="BK109" s="14" t="str">
        <f>IF(BI109=0,"",BJ109/BI109)</f>
        <v/>
      </c>
      <c r="BL109" s="15">
        <v>0</v>
      </c>
      <c r="BM109" s="15">
        <v>0</v>
      </c>
      <c r="BN109" s="15">
        <v>0</v>
      </c>
      <c r="BO109" s="16" t="str">
        <f>IF(BM109=0,"",BN109/BM109)</f>
        <v/>
      </c>
      <c r="BP109" s="13">
        <v>0</v>
      </c>
      <c r="BQ109" s="13">
        <v>0</v>
      </c>
      <c r="BR109" s="13">
        <v>0</v>
      </c>
      <c r="BS109" s="14" t="str">
        <f>IF(IF(BQ109&lt;0,1-(BR109-BQ109)/BQ109,IF(BQ109=0,"",BR109/BQ109))&lt;0,0,IF(BQ109&lt;0,1-(BR109-BQ109)/BQ109,IF(BQ109=0,"",BR109/BQ109)))</f>
        <v/>
      </c>
      <c r="BT109" s="15">
        <v>0</v>
      </c>
      <c r="BU109" s="15">
        <v>0</v>
      </c>
      <c r="BV109" s="15">
        <v>0</v>
      </c>
      <c r="BW109" s="16" t="str">
        <f>IF(IF(BU109&lt;0,1-(BV109-BU109)/BU109,IF(BU109=0,"",BV109/BU109))&lt;0,0,IF(BU109&lt;0,1-(BV109-BU109)/BU109,IF(BU109=0,"",BV109/BU109)))</f>
        <v/>
      </c>
      <c r="BX109" s="13">
        <v>0</v>
      </c>
      <c r="BY109" s="13">
        <v>0</v>
      </c>
      <c r="BZ109" s="13">
        <v>0</v>
      </c>
      <c r="CA109" s="14" t="str">
        <f>IF(IF(BY109&lt;0,1-(BZ109-BY109)/BY109,IF(BY109=0,"",BZ109/BY109))&lt;0,0,IF(BY109&lt;0,1-(BZ109-BY109)/BY109,IF(BY109=0,"",BZ109/BY109)))</f>
        <v/>
      </c>
      <c r="CB109" s="15">
        <v>0</v>
      </c>
      <c r="CC109" s="15">
        <v>0</v>
      </c>
      <c r="CD109" s="15">
        <v>0</v>
      </c>
      <c r="CE109" s="16" t="str">
        <f>IF(IF(CC109&lt;0,1-(CD109-CC109)/CC109,IF(CC109=0,"",CD109/CC109))&lt;0,0,IF(CC109&lt;0,1-(CD109-CC109)/CC109,IF(CC109=0,"",CD109/CC109)))</f>
        <v/>
      </c>
      <c r="CF109" s="13">
        <v>0</v>
      </c>
      <c r="CG109" s="13">
        <v>0</v>
      </c>
      <c r="CH109" s="13">
        <v>0</v>
      </c>
      <c r="CI109" s="14" t="str">
        <f>IF(IF(CG109&lt;0,1-(CH109-CG109)/CG109,IF(CG109=0,"",CH109/CG109))&lt;0,0,IF(CG109&lt;0,1-(CH109-CG109)/CG109,IF(CG109=0,"",CH109/CG109)))</f>
        <v/>
      </c>
      <c r="CJ109" s="15">
        <v>0</v>
      </c>
      <c r="CK109" s="15">
        <v>0</v>
      </c>
      <c r="CL109" s="15">
        <v>0</v>
      </c>
      <c r="CM109" s="17" t="str">
        <f>IF(IF(CK109&lt;0,1-(CL109-CK109)/CK109,IF(CK109=0,"",CL109/CK109))&lt;0,0,IF(CK109&lt;0,1-(CL109-CK109)/CK109,IF(CK109=0,"",CL109/CK109)))</f>
        <v/>
      </c>
      <c r="CN109" s="13">
        <v>0</v>
      </c>
      <c r="CO109" s="13">
        <v>0</v>
      </c>
      <c r="CP109" s="13">
        <v>0</v>
      </c>
      <c r="CQ109" s="17" t="str">
        <f>IF(IF(CO109&lt;0,1-(CP109-CO109)/CO109,IF(CO109=0,"",CP109/CO109))&lt;0,0,IF(CO109&lt;0,1-(CP109-CO109)/CO109,IF(CO109=0,"",CP109/CO109)))</f>
        <v/>
      </c>
      <c r="CR109" s="15">
        <v>0</v>
      </c>
      <c r="CS109" s="15">
        <v>0</v>
      </c>
      <c r="CT109" s="15">
        <v>0</v>
      </c>
      <c r="CU109" s="17" t="str">
        <f>IF(IF(CS109&lt;0,1-(CT109-CS109)/CS109,IF(CS109=0,"",CT109/CS109))&lt;0,0,IF(CS109&lt;0,1-(CT109-CS109)/CS109,IF(CS109=0,"",CT109/CS109)))</f>
        <v/>
      </c>
      <c r="CV109" s="13">
        <v>0</v>
      </c>
      <c r="CW109" s="13">
        <v>0</v>
      </c>
      <c r="CX109" s="13">
        <v>0</v>
      </c>
      <c r="CY109" s="14" t="str">
        <f>IF(IF(CW109&lt;0,1-(CX109-CW109)/CW109,IF(CW109=0,"",CX109/CW109))&lt;0,0,IF(CW109&lt;0,1-(CX109-CW109)/CW109,IF(CW109=0,"",CX109/CW109)))</f>
        <v/>
      </c>
      <c r="CZ109" s="15">
        <v>0</v>
      </c>
      <c r="DA109" s="15">
        <v>0</v>
      </c>
      <c r="DB109" s="15">
        <v>0</v>
      </c>
      <c r="DC109" s="17" t="str">
        <f>IF(IF(DA109&lt;0,1-(DB109-DA109)/DA109,IF(DA109=0,"",DB109/DA109))&lt;0,0,IF(DA109&lt;0,1-(DB109-DA109)/DA109,IF(DA109=0,"",DB109/DA109)))</f>
        <v/>
      </c>
      <c r="DD109" s="13">
        <v>0</v>
      </c>
      <c r="DE109" s="13">
        <v>0</v>
      </c>
      <c r="DF109" s="13">
        <v>0</v>
      </c>
      <c r="DG109" s="14" t="str">
        <f>IF(IF(DE109&lt;0,1-(DF109-DE109)/DE109,IF(DE109=0,"",DF109/DE109))&lt;0,0,IF(DE109&lt;0,1-(DF109-DE109)/DE109,IF(DE109=0,"",DF109/DE109)))</f>
        <v/>
      </c>
      <c r="DH109" s="15">
        <v>0</v>
      </c>
      <c r="DI109" s="15">
        <v>0</v>
      </c>
      <c r="DJ109" s="15">
        <v>0</v>
      </c>
      <c r="DK109" s="17" t="str">
        <f>IF(IF(DI109&lt;0,1-(DJ109-DI109)/DI109,IF(DI109=0,"",DJ109/DI109))&lt;0,0,IF(DI109&lt;0,1-(DJ109-DI109)/DI109,IF(DI109=0,"",DJ109/DI109)))</f>
        <v/>
      </c>
      <c r="DL109" s="13">
        <v>0</v>
      </c>
      <c r="DM109" s="13">
        <v>0</v>
      </c>
      <c r="DN109" s="13">
        <v>0</v>
      </c>
      <c r="DO109" s="17" t="str">
        <f>IF(IF(DM109&lt;0,1-(DN109-DM109)/DM109,IF(DM109=0,"",DN109/DM109))&lt;0,0,IF(DM109&lt;0,1-(DN109-DM109)/DM109,IF(DM109=0,"",DN109/DM109)))</f>
        <v/>
      </c>
      <c r="DP109" s="18"/>
      <c r="DQ109" s="19" t="e">
        <f>IF(AND(BB109/BA109&gt;1.05, ((BB109-BA109)/VLOOKUP(E109,#REF!,2,0))&gt;10),"YES","")</f>
        <v>#DIV/0!</v>
      </c>
      <c r="DR109" s="18"/>
      <c r="DS109" s="19" t="str">
        <f>AX109</f>
        <v/>
      </c>
      <c r="DT109" s="64"/>
      <c r="DU109" s="64"/>
      <c r="DV109" s="64"/>
      <c r="DW109" s="64"/>
      <c r="DX109" s="64"/>
      <c r="DY109" s="65"/>
      <c r="DZ109" s="64"/>
      <c r="EA109" s="64"/>
    </row>
    <row r="110" spans="1:131" x14ac:dyDescent="0.35">
      <c r="A110" s="4">
        <v>2022</v>
      </c>
      <c r="B110" s="20" t="s">
        <v>132</v>
      </c>
      <c r="C110" s="20" t="s">
        <v>159</v>
      </c>
      <c r="D110" s="20"/>
      <c r="E110" s="20" t="s">
        <v>130</v>
      </c>
      <c r="F110" s="20" t="s">
        <v>126</v>
      </c>
      <c r="G110" s="20"/>
      <c r="H110" s="20">
        <v>10208979</v>
      </c>
      <c r="I110" s="64" t="s">
        <v>658</v>
      </c>
      <c r="J110" s="64"/>
      <c r="K110" s="64" t="s">
        <v>498</v>
      </c>
      <c r="L110" s="20" t="s">
        <v>430</v>
      </c>
      <c r="M110" s="20" t="s">
        <v>456</v>
      </c>
      <c r="N110" s="64" t="s">
        <v>499</v>
      </c>
      <c r="O110" s="20" t="s">
        <v>427</v>
      </c>
      <c r="P110" s="20" t="s">
        <v>454</v>
      </c>
      <c r="Q110" s="20" t="s">
        <v>453</v>
      </c>
      <c r="R110" s="20" t="s">
        <v>146</v>
      </c>
      <c r="S110" s="20" t="s">
        <v>498</v>
      </c>
      <c r="T110" s="20" t="s">
        <v>150</v>
      </c>
      <c r="U110" s="65">
        <v>44267</v>
      </c>
      <c r="V110" s="64"/>
      <c r="W110" s="72">
        <v>92773.772200000007</v>
      </c>
      <c r="X110" s="72">
        <v>0</v>
      </c>
      <c r="Y110" s="64" t="s">
        <v>443</v>
      </c>
      <c r="Z110" s="20" t="s">
        <v>141</v>
      </c>
      <c r="AA110" s="64"/>
      <c r="AB110" s="64"/>
      <c r="AC110" s="64"/>
      <c r="AD110" s="63"/>
      <c r="AE110" s="20">
        <v>2021</v>
      </c>
      <c r="AF110" s="20"/>
      <c r="AG110" s="64" t="s">
        <v>657</v>
      </c>
      <c r="AH110" s="71"/>
      <c r="AI110" s="20" t="s">
        <v>141</v>
      </c>
      <c r="AJ110" s="64" t="s">
        <v>450</v>
      </c>
      <c r="AK110" s="63"/>
      <c r="AL110" s="5">
        <v>0</v>
      </c>
      <c r="AM110" s="70" t="s">
        <v>144</v>
      </c>
      <c r="AN110" s="6">
        <f>IF(AM110="YES",0,AL110*BA110)</f>
        <v>0</v>
      </c>
      <c r="AO110" s="6">
        <f>IF(AM110="YES",0,BA110)</f>
        <v>0</v>
      </c>
      <c r="AP110" s="7">
        <v>0</v>
      </c>
      <c r="AQ110" s="69" t="s">
        <v>144</v>
      </c>
      <c r="AR110" s="8">
        <f>IF(AQ110="YES",0,AP110*BA110)</f>
        <v>0</v>
      </c>
      <c r="AS110" s="8">
        <f>IF(AQ110="YES",0,BA110)</f>
        <v>0</v>
      </c>
      <c r="AT110" s="9">
        <v>0</v>
      </c>
      <c r="AU110" s="9">
        <v>0</v>
      </c>
      <c r="AV110" s="9">
        <v>0</v>
      </c>
      <c r="AW110" s="10" t="str">
        <f>IF(IF(AU110&lt;0,1-(AV110-AU110)/AU110,IF(AU110=0,"",AV110/AU110))&lt;0,0,IF(AU110&lt;0,1-(AV110-AU110)/AU110,IF(AU110=0,"",AV110/AU110)))</f>
        <v/>
      </c>
      <c r="AX110" s="10" t="str">
        <f>IF(AW110&lt;90%,"YES","")</f>
        <v/>
      </c>
      <c r="AY110" s="68">
        <f>+AV110-AT110</f>
        <v>0</v>
      </c>
      <c r="AZ110" s="10"/>
      <c r="BA110" s="11">
        <v>0</v>
      </c>
      <c r="BB110" s="11">
        <f>W110/1000</f>
        <v>92.77377220000001</v>
      </c>
      <c r="BC110" s="12" t="str">
        <f>IF(AND(BA110=0,BB110=0),"no capex",IF(AND(BA110=0,BB110&lt;&gt;0),"check!",IF(BB110/BA110&lt;0.8,BB110/BA110,IF(BB110/BA110&lt;=1.05,1,IF(BB110/BA110&gt;1.05,MAX(1-(BB110/BA110-1)*2,0),"check!")))))</f>
        <v>check!</v>
      </c>
      <c r="BD110" s="11">
        <v>0</v>
      </c>
      <c r="BE110" s="11">
        <v>0</v>
      </c>
      <c r="BF110" s="12" t="str">
        <f>IF(AND(BD110=0,BE110=0),"no capex",IF(AND(BD110=0,BE110&lt;&gt;0),"check!",IF(BE110/BD110&lt;0.8,BE110/BD110,IF(BE110/BD110&lt;=1.05,1,IF(BE110/BD110&gt;1.05,MAX(1-(BE110/BD110-1)*2,0),"check!")))))</f>
        <v>no capex</v>
      </c>
      <c r="BG110" s="67"/>
      <c r="BH110" s="13">
        <v>0</v>
      </c>
      <c r="BI110" s="13">
        <v>0</v>
      </c>
      <c r="BJ110" s="13">
        <v>0</v>
      </c>
      <c r="BK110" s="14" t="str">
        <f>IF(BI110=0,"",BJ110/BI110)</f>
        <v/>
      </c>
      <c r="BL110" s="15">
        <v>0</v>
      </c>
      <c r="BM110" s="15">
        <v>0</v>
      </c>
      <c r="BN110" s="15">
        <v>0</v>
      </c>
      <c r="BO110" s="16" t="str">
        <f>IF(BM110=0,"",BN110/BM110)</f>
        <v/>
      </c>
      <c r="BP110" s="13">
        <v>0</v>
      </c>
      <c r="BQ110" s="13">
        <v>0</v>
      </c>
      <c r="BR110" s="13">
        <v>0</v>
      </c>
      <c r="BS110" s="14" t="str">
        <f>IF(IF(BQ110&lt;0,1-(BR110-BQ110)/BQ110,IF(BQ110=0,"",BR110/BQ110))&lt;0,0,IF(BQ110&lt;0,1-(BR110-BQ110)/BQ110,IF(BQ110=0,"",BR110/BQ110)))</f>
        <v/>
      </c>
      <c r="BT110" s="15">
        <v>0</v>
      </c>
      <c r="BU110" s="15">
        <v>0</v>
      </c>
      <c r="BV110" s="15">
        <v>0</v>
      </c>
      <c r="BW110" s="16" t="str">
        <f>IF(IF(BU110&lt;0,1-(BV110-BU110)/BU110,IF(BU110=0,"",BV110/BU110))&lt;0,0,IF(BU110&lt;0,1-(BV110-BU110)/BU110,IF(BU110=0,"",BV110/BU110)))</f>
        <v/>
      </c>
      <c r="BX110" s="13">
        <v>0</v>
      </c>
      <c r="BY110" s="13">
        <v>0</v>
      </c>
      <c r="BZ110" s="13">
        <v>0</v>
      </c>
      <c r="CA110" s="14" t="str">
        <f>IF(IF(BY110&lt;0,1-(BZ110-BY110)/BY110,IF(BY110=0,"",BZ110/BY110))&lt;0,0,IF(BY110&lt;0,1-(BZ110-BY110)/BY110,IF(BY110=0,"",BZ110/BY110)))</f>
        <v/>
      </c>
      <c r="CB110" s="15">
        <v>0</v>
      </c>
      <c r="CC110" s="15">
        <v>0</v>
      </c>
      <c r="CD110" s="15">
        <v>0</v>
      </c>
      <c r="CE110" s="16" t="str">
        <f>IF(IF(CC110&lt;0,1-(CD110-CC110)/CC110,IF(CC110=0,"",CD110/CC110))&lt;0,0,IF(CC110&lt;0,1-(CD110-CC110)/CC110,IF(CC110=0,"",CD110/CC110)))</f>
        <v/>
      </c>
      <c r="CF110" s="13">
        <v>0</v>
      </c>
      <c r="CG110" s="13">
        <v>0</v>
      </c>
      <c r="CH110" s="13">
        <v>0</v>
      </c>
      <c r="CI110" s="14" t="str">
        <f>IF(IF(CG110&lt;0,1-(CH110-CG110)/CG110,IF(CG110=0,"",CH110/CG110))&lt;0,0,IF(CG110&lt;0,1-(CH110-CG110)/CG110,IF(CG110=0,"",CH110/CG110)))</f>
        <v/>
      </c>
      <c r="CJ110" s="15">
        <v>0</v>
      </c>
      <c r="CK110" s="15">
        <v>0</v>
      </c>
      <c r="CL110" s="15">
        <v>0</v>
      </c>
      <c r="CM110" s="17" t="str">
        <f>IF(IF(CK110&lt;0,1-(CL110-CK110)/CK110,IF(CK110=0,"",CL110/CK110))&lt;0,0,IF(CK110&lt;0,1-(CL110-CK110)/CK110,IF(CK110=0,"",CL110/CK110)))</f>
        <v/>
      </c>
      <c r="CN110" s="13">
        <v>0</v>
      </c>
      <c r="CO110" s="13">
        <v>0</v>
      </c>
      <c r="CP110" s="13">
        <v>0</v>
      </c>
      <c r="CQ110" s="17" t="str">
        <f>IF(IF(CO110&lt;0,1-(CP110-CO110)/CO110,IF(CO110=0,"",CP110/CO110))&lt;0,0,IF(CO110&lt;0,1-(CP110-CO110)/CO110,IF(CO110=0,"",CP110/CO110)))</f>
        <v/>
      </c>
      <c r="CR110" s="15">
        <v>0</v>
      </c>
      <c r="CS110" s="15">
        <v>0</v>
      </c>
      <c r="CT110" s="15">
        <v>0</v>
      </c>
      <c r="CU110" s="17" t="str">
        <f>IF(IF(CS110&lt;0,1-(CT110-CS110)/CS110,IF(CS110=0,"",CT110/CS110))&lt;0,0,IF(CS110&lt;0,1-(CT110-CS110)/CS110,IF(CS110=0,"",CT110/CS110)))</f>
        <v/>
      </c>
      <c r="CV110" s="13">
        <v>0</v>
      </c>
      <c r="CW110" s="13">
        <v>0</v>
      </c>
      <c r="CX110" s="13">
        <v>0</v>
      </c>
      <c r="CY110" s="14" t="str">
        <f>IF(IF(CW110&lt;0,1-(CX110-CW110)/CW110,IF(CW110=0,"",CX110/CW110))&lt;0,0,IF(CW110&lt;0,1-(CX110-CW110)/CW110,IF(CW110=0,"",CX110/CW110)))</f>
        <v/>
      </c>
      <c r="CZ110" s="15">
        <v>0</v>
      </c>
      <c r="DA110" s="15">
        <v>0</v>
      </c>
      <c r="DB110" s="15">
        <v>0</v>
      </c>
      <c r="DC110" s="17" t="str">
        <f>IF(IF(DA110&lt;0,1-(DB110-DA110)/DA110,IF(DA110=0,"",DB110/DA110))&lt;0,0,IF(DA110&lt;0,1-(DB110-DA110)/DA110,IF(DA110=0,"",DB110/DA110)))</f>
        <v/>
      </c>
      <c r="DD110" s="13">
        <v>0</v>
      </c>
      <c r="DE110" s="13">
        <v>0</v>
      </c>
      <c r="DF110" s="13">
        <v>0</v>
      </c>
      <c r="DG110" s="14" t="str">
        <f>IF(IF(DE110&lt;0,1-(DF110-DE110)/DE110,IF(DE110=0,"",DF110/DE110))&lt;0,0,IF(DE110&lt;0,1-(DF110-DE110)/DE110,IF(DE110=0,"",DF110/DE110)))</f>
        <v/>
      </c>
      <c r="DH110" s="15">
        <v>0</v>
      </c>
      <c r="DI110" s="15">
        <v>0</v>
      </c>
      <c r="DJ110" s="15">
        <v>0</v>
      </c>
      <c r="DK110" s="17" t="str">
        <f>IF(IF(DI110&lt;0,1-(DJ110-DI110)/DI110,IF(DI110=0,"",DJ110/DI110))&lt;0,0,IF(DI110&lt;0,1-(DJ110-DI110)/DI110,IF(DI110=0,"",DJ110/DI110)))</f>
        <v/>
      </c>
      <c r="DL110" s="13">
        <v>0</v>
      </c>
      <c r="DM110" s="13">
        <v>0</v>
      </c>
      <c r="DN110" s="13">
        <v>0</v>
      </c>
      <c r="DO110" s="17" t="str">
        <f>IF(IF(DM110&lt;0,1-(DN110-DM110)/DM110,IF(DM110=0,"",DN110/DM110))&lt;0,0,IF(DM110&lt;0,1-(DN110-DM110)/DM110,IF(DM110=0,"",DN110/DM110)))</f>
        <v/>
      </c>
      <c r="DP110" s="18"/>
      <c r="DQ110" s="19" t="e">
        <f>IF(AND(BB110/BA110&gt;1.05, ((BB110-BA110)/VLOOKUP(E110,#REF!,2,0))&gt;10),"YES","")</f>
        <v>#DIV/0!</v>
      </c>
      <c r="DR110" s="18"/>
      <c r="DS110" s="19" t="str">
        <f>AX110</f>
        <v/>
      </c>
      <c r="DT110" s="64"/>
      <c r="DU110" s="64"/>
      <c r="DV110" s="64"/>
      <c r="DW110" s="64"/>
      <c r="DX110" s="64"/>
      <c r="DY110" s="65"/>
      <c r="DZ110" s="64"/>
      <c r="EA110" s="64"/>
    </row>
    <row r="111" spans="1:131" x14ac:dyDescent="0.35">
      <c r="A111" s="4">
        <v>2022</v>
      </c>
      <c r="B111" s="20" t="s">
        <v>132</v>
      </c>
      <c r="C111" s="20" t="s">
        <v>159</v>
      </c>
      <c r="D111" s="20"/>
      <c r="E111" s="20" t="s">
        <v>130</v>
      </c>
      <c r="F111" s="20" t="s">
        <v>126</v>
      </c>
      <c r="G111" s="20"/>
      <c r="H111" s="20">
        <v>10208988</v>
      </c>
      <c r="I111" s="64" t="s">
        <v>656</v>
      </c>
      <c r="J111" s="64"/>
      <c r="K111" s="64" t="s">
        <v>567</v>
      </c>
      <c r="L111" s="20" t="s">
        <v>430</v>
      </c>
      <c r="M111" s="20" t="s">
        <v>429</v>
      </c>
      <c r="N111" s="64" t="s">
        <v>428</v>
      </c>
      <c r="O111" s="20" t="s">
        <v>427</v>
      </c>
      <c r="P111" s="20" t="s">
        <v>426</v>
      </c>
      <c r="Q111" s="20" t="s">
        <v>425</v>
      </c>
      <c r="R111" s="20" t="s">
        <v>146</v>
      </c>
      <c r="S111" s="20" t="s">
        <v>567</v>
      </c>
      <c r="T111" s="20" t="s">
        <v>150</v>
      </c>
      <c r="U111" s="65">
        <v>44109</v>
      </c>
      <c r="V111" s="64"/>
      <c r="W111" s="72">
        <v>290328.82449999999</v>
      </c>
      <c r="X111" s="72">
        <v>0</v>
      </c>
      <c r="Y111" s="64" t="s">
        <v>443</v>
      </c>
      <c r="Z111" s="20" t="s">
        <v>141</v>
      </c>
      <c r="AA111" s="64"/>
      <c r="AB111" s="64"/>
      <c r="AC111" s="64"/>
      <c r="AD111" s="63"/>
      <c r="AE111" s="20">
        <v>2020</v>
      </c>
      <c r="AF111" s="20"/>
      <c r="AG111" s="64" t="s">
        <v>655</v>
      </c>
      <c r="AH111" s="71"/>
      <c r="AI111" s="20" t="s">
        <v>141</v>
      </c>
      <c r="AJ111" s="64" t="s">
        <v>504</v>
      </c>
      <c r="AK111" s="63"/>
      <c r="AL111" s="5">
        <v>0</v>
      </c>
      <c r="AM111" s="70" t="s">
        <v>144</v>
      </c>
      <c r="AN111" s="6">
        <f>IF(AM111="YES",0,AL111*BA111)</f>
        <v>0</v>
      </c>
      <c r="AO111" s="6">
        <f>IF(AM111="YES",0,BA111)</f>
        <v>0</v>
      </c>
      <c r="AP111" s="7">
        <v>0</v>
      </c>
      <c r="AQ111" s="69" t="s">
        <v>144</v>
      </c>
      <c r="AR111" s="8">
        <f>IF(AQ111="YES",0,AP111*BA111)</f>
        <v>0</v>
      </c>
      <c r="AS111" s="8">
        <f>IF(AQ111="YES",0,BA111)</f>
        <v>0</v>
      </c>
      <c r="AT111" s="9">
        <v>0</v>
      </c>
      <c r="AU111" s="9">
        <v>0</v>
      </c>
      <c r="AV111" s="9">
        <v>0</v>
      </c>
      <c r="AW111" s="10" t="str">
        <f>IF(IF(AU111&lt;0,1-(AV111-AU111)/AU111,IF(AU111=0,"",AV111/AU111))&lt;0,0,IF(AU111&lt;0,1-(AV111-AU111)/AU111,IF(AU111=0,"",AV111/AU111)))</f>
        <v/>
      </c>
      <c r="AX111" s="10" t="str">
        <f>IF(AW111&lt;90%,"YES","")</f>
        <v/>
      </c>
      <c r="AY111" s="68">
        <f>+AV111-AT111</f>
        <v>0</v>
      </c>
      <c r="AZ111" s="10"/>
      <c r="BA111" s="11">
        <v>0</v>
      </c>
      <c r="BB111" s="11">
        <f>W111/1000</f>
        <v>290.3288245</v>
      </c>
      <c r="BC111" s="12" t="str">
        <f>IF(AND(BA111=0,BB111=0),"no capex",IF(AND(BA111=0,BB111&lt;&gt;0),"check!",IF(BB111/BA111&lt;0.8,BB111/BA111,IF(BB111/BA111&lt;=1.05,1,IF(BB111/BA111&gt;1.05,MAX(1-(BB111/BA111-1)*2,0),"check!")))))</f>
        <v>check!</v>
      </c>
      <c r="BD111" s="11">
        <v>0</v>
      </c>
      <c r="BE111" s="11">
        <v>0</v>
      </c>
      <c r="BF111" s="12" t="str">
        <f>IF(AND(BD111=0,BE111=0),"no capex",IF(AND(BD111=0,BE111&lt;&gt;0),"check!",IF(BE111/BD111&lt;0.8,BE111/BD111,IF(BE111/BD111&lt;=1.05,1,IF(BE111/BD111&gt;1.05,MAX(1-(BE111/BD111-1)*2,0),"check!")))))</f>
        <v>no capex</v>
      </c>
      <c r="BG111" s="67"/>
      <c r="BH111" s="13">
        <v>0</v>
      </c>
      <c r="BI111" s="13">
        <v>0</v>
      </c>
      <c r="BJ111" s="13">
        <v>0</v>
      </c>
      <c r="BK111" s="14" t="str">
        <f>IF(BI111=0,"",BJ111/BI111)</f>
        <v/>
      </c>
      <c r="BL111" s="15">
        <v>0</v>
      </c>
      <c r="BM111" s="15">
        <v>0</v>
      </c>
      <c r="BN111" s="15">
        <v>0</v>
      </c>
      <c r="BO111" s="16" t="str">
        <f>IF(BM111=0,"",BN111/BM111)</f>
        <v/>
      </c>
      <c r="BP111" s="13">
        <v>0</v>
      </c>
      <c r="BQ111" s="13">
        <v>0</v>
      </c>
      <c r="BR111" s="13">
        <v>0</v>
      </c>
      <c r="BS111" s="14" t="str">
        <f>IF(IF(BQ111&lt;0,1-(BR111-BQ111)/BQ111,IF(BQ111=0,"",BR111/BQ111))&lt;0,0,IF(BQ111&lt;0,1-(BR111-BQ111)/BQ111,IF(BQ111=0,"",BR111/BQ111)))</f>
        <v/>
      </c>
      <c r="BT111" s="15">
        <v>0</v>
      </c>
      <c r="BU111" s="15">
        <v>0</v>
      </c>
      <c r="BV111" s="15">
        <v>0</v>
      </c>
      <c r="BW111" s="16" t="str">
        <f>IF(IF(BU111&lt;0,1-(BV111-BU111)/BU111,IF(BU111=0,"",BV111/BU111))&lt;0,0,IF(BU111&lt;0,1-(BV111-BU111)/BU111,IF(BU111=0,"",BV111/BU111)))</f>
        <v/>
      </c>
      <c r="BX111" s="13">
        <v>0</v>
      </c>
      <c r="BY111" s="13">
        <v>0</v>
      </c>
      <c r="BZ111" s="13">
        <v>0</v>
      </c>
      <c r="CA111" s="14" t="str">
        <f>IF(IF(BY111&lt;0,1-(BZ111-BY111)/BY111,IF(BY111=0,"",BZ111/BY111))&lt;0,0,IF(BY111&lt;0,1-(BZ111-BY111)/BY111,IF(BY111=0,"",BZ111/BY111)))</f>
        <v/>
      </c>
      <c r="CB111" s="15">
        <v>0</v>
      </c>
      <c r="CC111" s="15">
        <v>0</v>
      </c>
      <c r="CD111" s="15">
        <v>0</v>
      </c>
      <c r="CE111" s="16" t="str">
        <f>IF(IF(CC111&lt;0,1-(CD111-CC111)/CC111,IF(CC111=0,"",CD111/CC111))&lt;0,0,IF(CC111&lt;0,1-(CD111-CC111)/CC111,IF(CC111=0,"",CD111/CC111)))</f>
        <v/>
      </c>
      <c r="CF111" s="13">
        <v>0</v>
      </c>
      <c r="CG111" s="13">
        <v>0</v>
      </c>
      <c r="CH111" s="13">
        <v>0</v>
      </c>
      <c r="CI111" s="14" t="str">
        <f>IF(IF(CG111&lt;0,1-(CH111-CG111)/CG111,IF(CG111=0,"",CH111/CG111))&lt;0,0,IF(CG111&lt;0,1-(CH111-CG111)/CG111,IF(CG111=0,"",CH111/CG111)))</f>
        <v/>
      </c>
      <c r="CJ111" s="15">
        <v>0</v>
      </c>
      <c r="CK111" s="15">
        <v>0</v>
      </c>
      <c r="CL111" s="15">
        <v>0</v>
      </c>
      <c r="CM111" s="17" t="str">
        <f>IF(IF(CK111&lt;0,1-(CL111-CK111)/CK111,IF(CK111=0,"",CL111/CK111))&lt;0,0,IF(CK111&lt;0,1-(CL111-CK111)/CK111,IF(CK111=0,"",CL111/CK111)))</f>
        <v/>
      </c>
      <c r="CN111" s="13">
        <v>0</v>
      </c>
      <c r="CO111" s="13">
        <v>0</v>
      </c>
      <c r="CP111" s="13">
        <v>0</v>
      </c>
      <c r="CQ111" s="17" t="str">
        <f>IF(IF(CO111&lt;0,1-(CP111-CO111)/CO111,IF(CO111=0,"",CP111/CO111))&lt;0,0,IF(CO111&lt;0,1-(CP111-CO111)/CO111,IF(CO111=0,"",CP111/CO111)))</f>
        <v/>
      </c>
      <c r="CR111" s="15">
        <v>0</v>
      </c>
      <c r="CS111" s="15">
        <v>0</v>
      </c>
      <c r="CT111" s="15">
        <v>0</v>
      </c>
      <c r="CU111" s="17" t="str">
        <f>IF(IF(CS111&lt;0,1-(CT111-CS111)/CS111,IF(CS111=0,"",CT111/CS111))&lt;0,0,IF(CS111&lt;0,1-(CT111-CS111)/CS111,IF(CS111=0,"",CT111/CS111)))</f>
        <v/>
      </c>
      <c r="CV111" s="13">
        <v>0</v>
      </c>
      <c r="CW111" s="13">
        <v>0</v>
      </c>
      <c r="CX111" s="13">
        <v>0</v>
      </c>
      <c r="CY111" s="14" t="str">
        <f>IF(IF(CW111&lt;0,1-(CX111-CW111)/CW111,IF(CW111=0,"",CX111/CW111))&lt;0,0,IF(CW111&lt;0,1-(CX111-CW111)/CW111,IF(CW111=0,"",CX111/CW111)))</f>
        <v/>
      </c>
      <c r="CZ111" s="15">
        <v>0</v>
      </c>
      <c r="DA111" s="15">
        <v>0</v>
      </c>
      <c r="DB111" s="15">
        <v>0</v>
      </c>
      <c r="DC111" s="17" t="str">
        <f>IF(IF(DA111&lt;0,1-(DB111-DA111)/DA111,IF(DA111=0,"",DB111/DA111))&lt;0,0,IF(DA111&lt;0,1-(DB111-DA111)/DA111,IF(DA111=0,"",DB111/DA111)))</f>
        <v/>
      </c>
      <c r="DD111" s="13">
        <v>0</v>
      </c>
      <c r="DE111" s="13">
        <v>0</v>
      </c>
      <c r="DF111" s="13">
        <v>0</v>
      </c>
      <c r="DG111" s="14" t="str">
        <f>IF(IF(DE111&lt;0,1-(DF111-DE111)/DE111,IF(DE111=0,"",DF111/DE111))&lt;0,0,IF(DE111&lt;0,1-(DF111-DE111)/DE111,IF(DE111=0,"",DF111/DE111)))</f>
        <v/>
      </c>
      <c r="DH111" s="15">
        <v>0</v>
      </c>
      <c r="DI111" s="15">
        <v>0</v>
      </c>
      <c r="DJ111" s="15">
        <v>0</v>
      </c>
      <c r="DK111" s="17" t="str">
        <f>IF(IF(DI111&lt;0,1-(DJ111-DI111)/DI111,IF(DI111=0,"",DJ111/DI111))&lt;0,0,IF(DI111&lt;0,1-(DJ111-DI111)/DI111,IF(DI111=0,"",DJ111/DI111)))</f>
        <v/>
      </c>
      <c r="DL111" s="13">
        <v>0</v>
      </c>
      <c r="DM111" s="13">
        <v>0</v>
      </c>
      <c r="DN111" s="13">
        <v>0</v>
      </c>
      <c r="DO111" s="17" t="str">
        <f>IF(IF(DM111&lt;0,1-(DN111-DM111)/DM111,IF(DM111=0,"",DN111/DM111))&lt;0,0,IF(DM111&lt;0,1-(DN111-DM111)/DM111,IF(DM111=0,"",DN111/DM111)))</f>
        <v/>
      </c>
      <c r="DP111" s="18"/>
      <c r="DQ111" s="19" t="e">
        <f>IF(AND(BB111/BA111&gt;1.05, ((BB111-BA111)/VLOOKUP(E111,#REF!,2,0))&gt;10),"YES","")</f>
        <v>#DIV/0!</v>
      </c>
      <c r="DR111" s="18"/>
      <c r="DS111" s="19" t="str">
        <f>AX111</f>
        <v/>
      </c>
      <c r="DT111" s="64" t="s">
        <v>141</v>
      </c>
      <c r="DU111" s="64" t="s">
        <v>162</v>
      </c>
      <c r="DV111" s="64" t="s">
        <v>585</v>
      </c>
      <c r="DW111" s="64" t="s">
        <v>141</v>
      </c>
      <c r="DX111" s="64" t="s">
        <v>197</v>
      </c>
      <c r="DY111" s="65">
        <v>45077</v>
      </c>
      <c r="DZ111" s="64"/>
      <c r="EA111" s="64"/>
    </row>
    <row r="112" spans="1:131" x14ac:dyDescent="0.35">
      <c r="A112" s="4">
        <v>2022</v>
      </c>
      <c r="B112" s="20" t="s">
        <v>132</v>
      </c>
      <c r="C112" s="20" t="s">
        <v>159</v>
      </c>
      <c r="D112" s="20"/>
      <c r="E112" s="20" t="s">
        <v>130</v>
      </c>
      <c r="F112" s="20" t="s">
        <v>126</v>
      </c>
      <c r="G112" s="20"/>
      <c r="H112" s="20">
        <v>10208993</v>
      </c>
      <c r="I112" s="64" t="s">
        <v>654</v>
      </c>
      <c r="J112" s="64"/>
      <c r="K112" s="64" t="s">
        <v>444</v>
      </c>
      <c r="L112" s="20" t="s">
        <v>430</v>
      </c>
      <c r="M112" s="20" t="s">
        <v>429</v>
      </c>
      <c r="N112" s="64" t="s">
        <v>428</v>
      </c>
      <c r="O112" s="20" t="s">
        <v>427</v>
      </c>
      <c r="P112" s="20" t="s">
        <v>426</v>
      </c>
      <c r="Q112" s="20" t="s">
        <v>425</v>
      </c>
      <c r="R112" s="20" t="s">
        <v>146</v>
      </c>
      <c r="S112" s="20" t="s">
        <v>444</v>
      </c>
      <c r="T112" s="20" t="s">
        <v>150</v>
      </c>
      <c r="U112" s="65">
        <v>44307</v>
      </c>
      <c r="V112" s="64"/>
      <c r="W112" s="72">
        <v>136449.7384</v>
      </c>
      <c r="X112" s="72">
        <v>0</v>
      </c>
      <c r="Y112" s="64" t="s">
        <v>443</v>
      </c>
      <c r="Z112" s="20" t="s">
        <v>141</v>
      </c>
      <c r="AA112" s="64"/>
      <c r="AB112" s="64"/>
      <c r="AC112" s="64"/>
      <c r="AD112" s="63"/>
      <c r="AE112" s="20">
        <v>2021</v>
      </c>
      <c r="AF112" s="20"/>
      <c r="AG112" s="64" t="s">
        <v>653</v>
      </c>
      <c r="AH112" s="71"/>
      <c r="AI112" s="20" t="s">
        <v>141</v>
      </c>
      <c r="AJ112" s="64" t="s">
        <v>441</v>
      </c>
      <c r="AK112" s="63"/>
      <c r="AL112" s="5">
        <v>0</v>
      </c>
      <c r="AM112" s="70" t="s">
        <v>144</v>
      </c>
      <c r="AN112" s="6">
        <f>IF(AM112="YES",0,AL112*BA112)</f>
        <v>0</v>
      </c>
      <c r="AO112" s="6">
        <f>IF(AM112="YES",0,BA112)</f>
        <v>0</v>
      </c>
      <c r="AP112" s="7">
        <v>0</v>
      </c>
      <c r="AQ112" s="69" t="s">
        <v>144</v>
      </c>
      <c r="AR112" s="8">
        <f>IF(AQ112="YES",0,AP112*BA112)</f>
        <v>0</v>
      </c>
      <c r="AS112" s="8">
        <f>IF(AQ112="YES",0,BA112)</f>
        <v>0</v>
      </c>
      <c r="AT112" s="9">
        <v>0</v>
      </c>
      <c r="AU112" s="9">
        <v>0</v>
      </c>
      <c r="AV112" s="9">
        <v>0</v>
      </c>
      <c r="AW112" s="10" t="str">
        <f>IF(IF(AU112&lt;0,1-(AV112-AU112)/AU112,IF(AU112=0,"",AV112/AU112))&lt;0,0,IF(AU112&lt;0,1-(AV112-AU112)/AU112,IF(AU112=0,"",AV112/AU112)))</f>
        <v/>
      </c>
      <c r="AX112" s="10" t="str">
        <f>IF(AW112&lt;90%,"YES","")</f>
        <v/>
      </c>
      <c r="AY112" s="68">
        <f>+AV112-AT112</f>
        <v>0</v>
      </c>
      <c r="AZ112" s="10"/>
      <c r="BA112" s="11">
        <v>0</v>
      </c>
      <c r="BB112" s="11">
        <f>W112/1000</f>
        <v>136.4497384</v>
      </c>
      <c r="BC112" s="12" t="str">
        <f>IF(AND(BA112=0,BB112=0),"no capex",IF(AND(BA112=0,BB112&lt;&gt;0),"check!",IF(BB112/BA112&lt;0.8,BB112/BA112,IF(BB112/BA112&lt;=1.05,1,IF(BB112/BA112&gt;1.05,MAX(1-(BB112/BA112-1)*2,0),"check!")))))</f>
        <v>check!</v>
      </c>
      <c r="BD112" s="11">
        <v>0</v>
      </c>
      <c r="BE112" s="11">
        <v>0</v>
      </c>
      <c r="BF112" s="12" t="str">
        <f>IF(AND(BD112=0,BE112=0),"no capex",IF(AND(BD112=0,BE112&lt;&gt;0),"check!",IF(BE112/BD112&lt;0.8,BE112/BD112,IF(BE112/BD112&lt;=1.05,1,IF(BE112/BD112&gt;1.05,MAX(1-(BE112/BD112-1)*2,0),"check!")))))</f>
        <v>no capex</v>
      </c>
      <c r="BG112" s="67"/>
      <c r="BH112" s="13">
        <v>0</v>
      </c>
      <c r="BI112" s="13">
        <v>0</v>
      </c>
      <c r="BJ112" s="13">
        <v>0</v>
      </c>
      <c r="BK112" s="14" t="str">
        <f>IF(BI112=0,"",BJ112/BI112)</f>
        <v/>
      </c>
      <c r="BL112" s="15">
        <v>0</v>
      </c>
      <c r="BM112" s="15">
        <v>0</v>
      </c>
      <c r="BN112" s="15">
        <v>0</v>
      </c>
      <c r="BO112" s="16" t="str">
        <f>IF(BM112=0,"",BN112/BM112)</f>
        <v/>
      </c>
      <c r="BP112" s="13">
        <v>0</v>
      </c>
      <c r="BQ112" s="13">
        <v>0</v>
      </c>
      <c r="BR112" s="13">
        <v>0</v>
      </c>
      <c r="BS112" s="14" t="str">
        <f>IF(IF(BQ112&lt;0,1-(BR112-BQ112)/BQ112,IF(BQ112=0,"",BR112/BQ112))&lt;0,0,IF(BQ112&lt;0,1-(BR112-BQ112)/BQ112,IF(BQ112=0,"",BR112/BQ112)))</f>
        <v/>
      </c>
      <c r="BT112" s="15">
        <v>0</v>
      </c>
      <c r="BU112" s="15">
        <v>0</v>
      </c>
      <c r="BV112" s="15">
        <v>0</v>
      </c>
      <c r="BW112" s="16" t="str">
        <f>IF(IF(BU112&lt;0,1-(BV112-BU112)/BU112,IF(BU112=0,"",BV112/BU112))&lt;0,0,IF(BU112&lt;0,1-(BV112-BU112)/BU112,IF(BU112=0,"",BV112/BU112)))</f>
        <v/>
      </c>
      <c r="BX112" s="13">
        <v>0</v>
      </c>
      <c r="BY112" s="13">
        <v>0</v>
      </c>
      <c r="BZ112" s="13">
        <v>0</v>
      </c>
      <c r="CA112" s="14" t="str">
        <f>IF(IF(BY112&lt;0,1-(BZ112-BY112)/BY112,IF(BY112=0,"",BZ112/BY112))&lt;0,0,IF(BY112&lt;0,1-(BZ112-BY112)/BY112,IF(BY112=0,"",BZ112/BY112)))</f>
        <v/>
      </c>
      <c r="CB112" s="15">
        <v>0</v>
      </c>
      <c r="CC112" s="15">
        <v>0</v>
      </c>
      <c r="CD112" s="15">
        <v>0</v>
      </c>
      <c r="CE112" s="16" t="str">
        <f>IF(IF(CC112&lt;0,1-(CD112-CC112)/CC112,IF(CC112=0,"",CD112/CC112))&lt;0,0,IF(CC112&lt;0,1-(CD112-CC112)/CC112,IF(CC112=0,"",CD112/CC112)))</f>
        <v/>
      </c>
      <c r="CF112" s="13">
        <v>0</v>
      </c>
      <c r="CG112" s="13">
        <v>0</v>
      </c>
      <c r="CH112" s="13">
        <v>0</v>
      </c>
      <c r="CI112" s="14" t="str">
        <f>IF(IF(CG112&lt;0,1-(CH112-CG112)/CG112,IF(CG112=0,"",CH112/CG112))&lt;0,0,IF(CG112&lt;0,1-(CH112-CG112)/CG112,IF(CG112=0,"",CH112/CG112)))</f>
        <v/>
      </c>
      <c r="CJ112" s="15">
        <v>0</v>
      </c>
      <c r="CK112" s="15">
        <v>0</v>
      </c>
      <c r="CL112" s="15">
        <v>0</v>
      </c>
      <c r="CM112" s="17" t="str">
        <f>IF(IF(CK112&lt;0,1-(CL112-CK112)/CK112,IF(CK112=0,"",CL112/CK112))&lt;0,0,IF(CK112&lt;0,1-(CL112-CK112)/CK112,IF(CK112=0,"",CL112/CK112)))</f>
        <v/>
      </c>
      <c r="CN112" s="13">
        <v>0</v>
      </c>
      <c r="CO112" s="13">
        <v>0</v>
      </c>
      <c r="CP112" s="13">
        <v>0</v>
      </c>
      <c r="CQ112" s="17" t="str">
        <f>IF(IF(CO112&lt;0,1-(CP112-CO112)/CO112,IF(CO112=0,"",CP112/CO112))&lt;0,0,IF(CO112&lt;0,1-(CP112-CO112)/CO112,IF(CO112=0,"",CP112/CO112)))</f>
        <v/>
      </c>
      <c r="CR112" s="15">
        <v>0</v>
      </c>
      <c r="CS112" s="15">
        <v>0</v>
      </c>
      <c r="CT112" s="15">
        <v>0</v>
      </c>
      <c r="CU112" s="17" t="str">
        <f>IF(IF(CS112&lt;0,1-(CT112-CS112)/CS112,IF(CS112=0,"",CT112/CS112))&lt;0,0,IF(CS112&lt;0,1-(CT112-CS112)/CS112,IF(CS112=0,"",CT112/CS112)))</f>
        <v/>
      </c>
      <c r="CV112" s="13">
        <v>0</v>
      </c>
      <c r="CW112" s="13">
        <v>0</v>
      </c>
      <c r="CX112" s="13">
        <v>0</v>
      </c>
      <c r="CY112" s="14" t="str">
        <f>IF(IF(CW112&lt;0,1-(CX112-CW112)/CW112,IF(CW112=0,"",CX112/CW112))&lt;0,0,IF(CW112&lt;0,1-(CX112-CW112)/CW112,IF(CW112=0,"",CX112/CW112)))</f>
        <v/>
      </c>
      <c r="CZ112" s="15">
        <v>0</v>
      </c>
      <c r="DA112" s="15">
        <v>0</v>
      </c>
      <c r="DB112" s="15">
        <v>0</v>
      </c>
      <c r="DC112" s="17" t="str">
        <f>IF(IF(DA112&lt;0,1-(DB112-DA112)/DA112,IF(DA112=0,"",DB112/DA112))&lt;0,0,IF(DA112&lt;0,1-(DB112-DA112)/DA112,IF(DA112=0,"",DB112/DA112)))</f>
        <v/>
      </c>
      <c r="DD112" s="13">
        <v>0</v>
      </c>
      <c r="DE112" s="13">
        <v>0</v>
      </c>
      <c r="DF112" s="13">
        <v>0</v>
      </c>
      <c r="DG112" s="14" t="str">
        <f>IF(IF(DE112&lt;0,1-(DF112-DE112)/DE112,IF(DE112=0,"",DF112/DE112))&lt;0,0,IF(DE112&lt;0,1-(DF112-DE112)/DE112,IF(DE112=0,"",DF112/DE112)))</f>
        <v/>
      </c>
      <c r="DH112" s="15">
        <v>0</v>
      </c>
      <c r="DI112" s="15">
        <v>0</v>
      </c>
      <c r="DJ112" s="15">
        <v>0</v>
      </c>
      <c r="DK112" s="17" t="str">
        <f>IF(IF(DI112&lt;0,1-(DJ112-DI112)/DI112,IF(DI112=0,"",DJ112/DI112))&lt;0,0,IF(DI112&lt;0,1-(DJ112-DI112)/DI112,IF(DI112=0,"",DJ112/DI112)))</f>
        <v/>
      </c>
      <c r="DL112" s="13">
        <v>0</v>
      </c>
      <c r="DM112" s="13">
        <v>0</v>
      </c>
      <c r="DN112" s="13">
        <v>0</v>
      </c>
      <c r="DO112" s="17" t="str">
        <f>IF(IF(DM112&lt;0,1-(DN112-DM112)/DM112,IF(DM112=0,"",DN112/DM112))&lt;0,0,IF(DM112&lt;0,1-(DN112-DM112)/DM112,IF(DM112=0,"",DN112/DM112)))</f>
        <v/>
      </c>
      <c r="DP112" s="18"/>
      <c r="DQ112" s="19" t="e">
        <f>IF(AND(BB112/BA112&gt;1.05, ((BB112-BA112)/VLOOKUP(E112,#REF!,2,0))&gt;10),"YES","")</f>
        <v>#DIV/0!</v>
      </c>
      <c r="DR112" s="18"/>
      <c r="DS112" s="19" t="str">
        <f>AX112</f>
        <v/>
      </c>
      <c r="DT112" s="64"/>
      <c r="DU112" s="64"/>
      <c r="DV112" s="64"/>
      <c r="DW112" s="64"/>
      <c r="DX112" s="64"/>
      <c r="DY112" s="65"/>
      <c r="DZ112" s="64"/>
      <c r="EA112" s="64"/>
    </row>
    <row r="113" spans="1:131" x14ac:dyDescent="0.35">
      <c r="A113" s="4">
        <v>2022</v>
      </c>
      <c r="B113" s="20" t="s">
        <v>131</v>
      </c>
      <c r="C113" s="20" t="s">
        <v>159</v>
      </c>
      <c r="D113" s="20"/>
      <c r="E113" s="20" t="s">
        <v>130</v>
      </c>
      <c r="F113" s="20" t="s">
        <v>126</v>
      </c>
      <c r="G113" s="20"/>
      <c r="H113" s="20">
        <v>10208998</v>
      </c>
      <c r="I113" s="64" t="s">
        <v>652</v>
      </c>
      <c r="J113" s="64"/>
      <c r="K113" s="64" t="s">
        <v>444</v>
      </c>
      <c r="L113" s="20" t="s">
        <v>430</v>
      </c>
      <c r="M113" s="20" t="s">
        <v>429</v>
      </c>
      <c r="N113" s="64" t="s">
        <v>428</v>
      </c>
      <c r="O113" s="20" t="s">
        <v>427</v>
      </c>
      <c r="P113" s="20" t="s">
        <v>426</v>
      </c>
      <c r="Q113" s="20" t="s">
        <v>425</v>
      </c>
      <c r="R113" s="20" t="s">
        <v>146</v>
      </c>
      <c r="S113" s="20" t="s">
        <v>444</v>
      </c>
      <c r="T113" s="20" t="s">
        <v>150</v>
      </c>
      <c r="U113" s="65">
        <v>43995</v>
      </c>
      <c r="V113" s="64"/>
      <c r="W113" s="72">
        <v>141918.61000000002</v>
      </c>
      <c r="X113" s="72">
        <v>0</v>
      </c>
      <c r="Y113" s="64" t="s">
        <v>443</v>
      </c>
      <c r="Z113" s="20" t="s">
        <v>146</v>
      </c>
      <c r="AA113" s="64" t="s">
        <v>146</v>
      </c>
      <c r="AB113" s="64"/>
      <c r="AC113" s="64"/>
      <c r="AD113" s="63"/>
      <c r="AE113" s="20">
        <v>2020</v>
      </c>
      <c r="AF113" s="20"/>
      <c r="AG113" s="64" t="s">
        <v>651</v>
      </c>
      <c r="AH113" s="71"/>
      <c r="AI113" s="20" t="s">
        <v>141</v>
      </c>
      <c r="AJ113" s="64" t="s">
        <v>441</v>
      </c>
      <c r="AK113" s="63"/>
      <c r="AL113" s="5">
        <v>0</v>
      </c>
      <c r="AM113" s="70" t="s">
        <v>144</v>
      </c>
      <c r="AN113" s="6">
        <f>IF(AM113="YES",0,AL113*BA113)</f>
        <v>0</v>
      </c>
      <c r="AO113" s="6">
        <f>IF(AM113="YES",0,BA113)</f>
        <v>0</v>
      </c>
      <c r="AP113" s="7">
        <v>0</v>
      </c>
      <c r="AQ113" s="69" t="s">
        <v>144</v>
      </c>
      <c r="AR113" s="8">
        <f>IF(AQ113="YES",0,AP113*BA113)</f>
        <v>0</v>
      </c>
      <c r="AS113" s="8">
        <f>IF(AQ113="YES",0,BA113)</f>
        <v>0</v>
      </c>
      <c r="AT113" s="9">
        <v>0</v>
      </c>
      <c r="AU113" s="9">
        <v>0</v>
      </c>
      <c r="AV113" s="9">
        <v>0</v>
      </c>
      <c r="AW113" s="10" t="str">
        <f>IF(IF(AU113&lt;0,1-(AV113-AU113)/AU113,IF(AU113=0,"",AV113/AU113))&lt;0,0,IF(AU113&lt;0,1-(AV113-AU113)/AU113,IF(AU113=0,"",AV113/AU113)))</f>
        <v/>
      </c>
      <c r="AX113" s="10" t="str">
        <f>IF(AW113&lt;90%,"YES","")</f>
        <v/>
      </c>
      <c r="AY113" s="68">
        <f>+AV113-AT113</f>
        <v>0</v>
      </c>
      <c r="AZ113" s="10">
        <v>0.76378871059497522</v>
      </c>
      <c r="BA113" s="11">
        <v>0</v>
      </c>
      <c r="BB113" s="11">
        <f>W113/1000</f>
        <v>141.91861</v>
      </c>
      <c r="BC113" s="12" t="str">
        <f>IF(AND(BA113=0,BB113=0),"no capex",IF(AND(BA113=0,BB113&lt;&gt;0),"check!",IF(BB113/BA113&lt;0.8,BB113/BA113,IF(BB113/BA113&lt;=1.05,1,IF(BB113/BA113&gt;1.05,MAX(1-(BB113/BA113-1)*2,0),"check!")))))</f>
        <v>check!</v>
      </c>
      <c r="BD113" s="11">
        <v>0</v>
      </c>
      <c r="BE113" s="11">
        <v>0</v>
      </c>
      <c r="BF113" s="12" t="str">
        <f>IF(AND(BD113=0,BE113=0),"no capex",IF(AND(BD113=0,BE113&lt;&gt;0),"check!",IF(BE113/BD113&lt;0.8,BE113/BD113,IF(BE113/BD113&lt;=1.05,1,IF(BE113/BD113&gt;1.05,MAX(1-(BE113/BD113-1)*2,0),"check!")))))</f>
        <v>no capex</v>
      </c>
      <c r="BG113" s="67"/>
      <c r="BH113" s="13">
        <v>0</v>
      </c>
      <c r="BI113" s="13">
        <v>0</v>
      </c>
      <c r="BJ113" s="13">
        <v>0</v>
      </c>
      <c r="BK113" s="14" t="str">
        <f>IF(BI113=0,"",BJ113/BI113)</f>
        <v/>
      </c>
      <c r="BL113" s="15">
        <v>0</v>
      </c>
      <c r="BM113" s="15">
        <v>0</v>
      </c>
      <c r="BN113" s="15">
        <v>0</v>
      </c>
      <c r="BO113" s="16" t="str">
        <f>IF(BM113=0,"",BN113/BM113)</f>
        <v/>
      </c>
      <c r="BP113" s="13">
        <v>0</v>
      </c>
      <c r="BQ113" s="13">
        <v>0</v>
      </c>
      <c r="BR113" s="13">
        <v>0</v>
      </c>
      <c r="BS113" s="14" t="str">
        <f>IF(IF(BQ113&lt;0,1-(BR113-BQ113)/BQ113,IF(BQ113=0,"",BR113/BQ113))&lt;0,0,IF(BQ113&lt;0,1-(BR113-BQ113)/BQ113,IF(BQ113=0,"",BR113/BQ113)))</f>
        <v/>
      </c>
      <c r="BT113" s="15">
        <v>0</v>
      </c>
      <c r="BU113" s="15">
        <v>0</v>
      </c>
      <c r="BV113" s="15">
        <v>0</v>
      </c>
      <c r="BW113" s="16" t="str">
        <f>IF(IF(BU113&lt;0,1-(BV113-BU113)/BU113,IF(BU113=0,"",BV113/BU113))&lt;0,0,IF(BU113&lt;0,1-(BV113-BU113)/BU113,IF(BU113=0,"",BV113/BU113)))</f>
        <v/>
      </c>
      <c r="BX113" s="13">
        <v>0</v>
      </c>
      <c r="BY113" s="13">
        <v>0</v>
      </c>
      <c r="BZ113" s="13">
        <v>0</v>
      </c>
      <c r="CA113" s="14" t="str">
        <f>IF(IF(BY113&lt;0,1-(BZ113-BY113)/BY113,IF(BY113=0,"",BZ113/BY113))&lt;0,0,IF(BY113&lt;0,1-(BZ113-BY113)/BY113,IF(BY113=0,"",BZ113/BY113)))</f>
        <v/>
      </c>
      <c r="CB113" s="15">
        <v>0</v>
      </c>
      <c r="CC113" s="15">
        <v>0</v>
      </c>
      <c r="CD113" s="15">
        <v>0</v>
      </c>
      <c r="CE113" s="16" t="str">
        <f>IF(IF(CC113&lt;0,1-(CD113-CC113)/CC113,IF(CC113=0,"",CD113/CC113))&lt;0,0,IF(CC113&lt;0,1-(CD113-CC113)/CC113,IF(CC113=0,"",CD113/CC113)))</f>
        <v/>
      </c>
      <c r="CF113" s="13">
        <v>0</v>
      </c>
      <c r="CG113" s="13">
        <v>0</v>
      </c>
      <c r="CH113" s="13">
        <v>0</v>
      </c>
      <c r="CI113" s="14" t="str">
        <f>IF(IF(CG113&lt;0,1-(CH113-CG113)/CG113,IF(CG113=0,"",CH113/CG113))&lt;0,0,IF(CG113&lt;0,1-(CH113-CG113)/CG113,IF(CG113=0,"",CH113/CG113)))</f>
        <v/>
      </c>
      <c r="CJ113" s="15">
        <v>0</v>
      </c>
      <c r="CK113" s="15">
        <v>0</v>
      </c>
      <c r="CL113" s="15">
        <v>0</v>
      </c>
      <c r="CM113" s="17" t="str">
        <f>IF(IF(CK113&lt;0,1-(CL113-CK113)/CK113,IF(CK113=0,"",CL113/CK113))&lt;0,0,IF(CK113&lt;0,1-(CL113-CK113)/CK113,IF(CK113=0,"",CL113/CK113)))</f>
        <v/>
      </c>
      <c r="CN113" s="13">
        <v>0</v>
      </c>
      <c r="CO113" s="13">
        <v>0</v>
      </c>
      <c r="CP113" s="13">
        <v>0</v>
      </c>
      <c r="CQ113" s="17" t="str">
        <f>IF(IF(CO113&lt;0,1-(CP113-CO113)/CO113,IF(CO113=0,"",CP113/CO113))&lt;0,0,IF(CO113&lt;0,1-(CP113-CO113)/CO113,IF(CO113=0,"",CP113/CO113)))</f>
        <v/>
      </c>
      <c r="CR113" s="15">
        <v>0</v>
      </c>
      <c r="CS113" s="15">
        <v>0</v>
      </c>
      <c r="CT113" s="15">
        <v>0</v>
      </c>
      <c r="CU113" s="17" t="str">
        <f>IF(IF(CS113&lt;0,1-(CT113-CS113)/CS113,IF(CS113=0,"",CT113/CS113))&lt;0,0,IF(CS113&lt;0,1-(CT113-CS113)/CS113,IF(CS113=0,"",CT113/CS113)))</f>
        <v/>
      </c>
      <c r="CV113" s="13">
        <v>0</v>
      </c>
      <c r="CW113" s="13">
        <v>0</v>
      </c>
      <c r="CX113" s="13">
        <v>0</v>
      </c>
      <c r="CY113" s="14" t="str">
        <f>IF(IF(CW113&lt;0,1-(CX113-CW113)/CW113,IF(CW113=0,"",CX113/CW113))&lt;0,0,IF(CW113&lt;0,1-(CX113-CW113)/CW113,IF(CW113=0,"",CX113/CW113)))</f>
        <v/>
      </c>
      <c r="CZ113" s="15">
        <v>0</v>
      </c>
      <c r="DA113" s="15">
        <v>0</v>
      </c>
      <c r="DB113" s="15">
        <v>0</v>
      </c>
      <c r="DC113" s="17" t="str">
        <f>IF(IF(DA113&lt;0,1-(DB113-DA113)/DA113,IF(DA113=0,"",DB113/DA113))&lt;0,0,IF(DA113&lt;0,1-(DB113-DA113)/DA113,IF(DA113=0,"",DB113/DA113)))</f>
        <v/>
      </c>
      <c r="DD113" s="13">
        <v>0</v>
      </c>
      <c r="DE113" s="13">
        <v>0</v>
      </c>
      <c r="DF113" s="13">
        <v>0</v>
      </c>
      <c r="DG113" s="14" t="str">
        <f>IF(IF(DE113&lt;0,1-(DF113-DE113)/DE113,IF(DE113=0,"",DF113/DE113))&lt;0,0,IF(DE113&lt;0,1-(DF113-DE113)/DE113,IF(DE113=0,"",DF113/DE113)))</f>
        <v/>
      </c>
      <c r="DH113" s="15">
        <v>0</v>
      </c>
      <c r="DI113" s="15">
        <v>0</v>
      </c>
      <c r="DJ113" s="15">
        <v>0</v>
      </c>
      <c r="DK113" s="17" t="str">
        <f>IF(IF(DI113&lt;0,1-(DJ113-DI113)/DI113,IF(DI113=0,"",DJ113/DI113))&lt;0,0,IF(DI113&lt;0,1-(DJ113-DI113)/DI113,IF(DI113=0,"",DJ113/DI113)))</f>
        <v/>
      </c>
      <c r="DL113" s="13">
        <v>0</v>
      </c>
      <c r="DM113" s="13">
        <v>0</v>
      </c>
      <c r="DN113" s="13">
        <v>0</v>
      </c>
      <c r="DO113" s="17" t="str">
        <f>IF(IF(DM113&lt;0,1-(DN113-DM113)/DM113,IF(DM113=0,"",DN113/DM113))&lt;0,0,IF(DM113&lt;0,1-(DN113-DM113)/DM113,IF(DM113=0,"",DN113/DM113)))</f>
        <v/>
      </c>
      <c r="DP113" s="18"/>
      <c r="DQ113" s="19"/>
      <c r="DR113" s="18"/>
      <c r="DS113" s="19" t="str">
        <f>AX113</f>
        <v/>
      </c>
      <c r="DT113" s="64"/>
      <c r="DU113" s="64"/>
      <c r="DV113" s="64"/>
      <c r="DW113" s="64"/>
      <c r="DX113" s="64"/>
      <c r="DY113" s="65"/>
      <c r="DZ113" s="64"/>
      <c r="EA113" s="64"/>
    </row>
    <row r="114" spans="1:131" x14ac:dyDescent="0.35">
      <c r="A114" s="4">
        <v>2022</v>
      </c>
      <c r="B114" s="20" t="s">
        <v>132</v>
      </c>
      <c r="C114" s="20" t="s">
        <v>159</v>
      </c>
      <c r="D114" s="20"/>
      <c r="E114" s="20" t="s">
        <v>130</v>
      </c>
      <c r="F114" s="20" t="s">
        <v>126</v>
      </c>
      <c r="G114" s="20"/>
      <c r="H114" s="20">
        <v>10209003</v>
      </c>
      <c r="I114" s="64" t="s">
        <v>650</v>
      </c>
      <c r="J114" s="64"/>
      <c r="K114" s="64" t="s">
        <v>452</v>
      </c>
      <c r="L114" s="20" t="s">
        <v>430</v>
      </c>
      <c r="M114" s="20" t="s">
        <v>456</v>
      </c>
      <c r="N114" s="64" t="s">
        <v>455</v>
      </c>
      <c r="O114" s="20" t="s">
        <v>427</v>
      </c>
      <c r="P114" s="20" t="s">
        <v>454</v>
      </c>
      <c r="Q114" s="20" t="s">
        <v>453</v>
      </c>
      <c r="R114" s="20" t="s">
        <v>146</v>
      </c>
      <c r="S114" s="20" t="s">
        <v>452</v>
      </c>
      <c r="T114" s="20" t="s">
        <v>150</v>
      </c>
      <c r="U114" s="65">
        <v>44108</v>
      </c>
      <c r="V114" s="64"/>
      <c r="W114" s="72">
        <v>124883.3808</v>
      </c>
      <c r="X114" s="72">
        <v>0</v>
      </c>
      <c r="Y114" s="64" t="s">
        <v>443</v>
      </c>
      <c r="Z114" s="20" t="s">
        <v>141</v>
      </c>
      <c r="AA114" s="64"/>
      <c r="AB114" s="64"/>
      <c r="AC114" s="64"/>
      <c r="AD114" s="63"/>
      <c r="AE114" s="20">
        <v>2020</v>
      </c>
      <c r="AF114" s="20"/>
      <c r="AG114" s="64" t="s">
        <v>649</v>
      </c>
      <c r="AH114" s="71"/>
      <c r="AI114" s="20" t="s">
        <v>141</v>
      </c>
      <c r="AJ114" s="64" t="s">
        <v>450</v>
      </c>
      <c r="AK114" s="63"/>
      <c r="AL114" s="5">
        <v>0</v>
      </c>
      <c r="AM114" s="70" t="s">
        <v>144</v>
      </c>
      <c r="AN114" s="6">
        <f>IF(AM114="YES",0,AL114*BA114)</f>
        <v>0</v>
      </c>
      <c r="AO114" s="6">
        <f>IF(AM114="YES",0,BA114)</f>
        <v>0</v>
      </c>
      <c r="AP114" s="7">
        <v>0</v>
      </c>
      <c r="AQ114" s="69" t="s">
        <v>144</v>
      </c>
      <c r="AR114" s="8">
        <f>IF(AQ114="YES",0,AP114*BA114)</f>
        <v>0</v>
      </c>
      <c r="AS114" s="8">
        <f>IF(AQ114="YES",0,BA114)</f>
        <v>0</v>
      </c>
      <c r="AT114" s="9">
        <v>0</v>
      </c>
      <c r="AU114" s="9">
        <v>0</v>
      </c>
      <c r="AV114" s="9">
        <v>0</v>
      </c>
      <c r="AW114" s="10" t="str">
        <f>IF(IF(AU114&lt;0,1-(AV114-AU114)/AU114,IF(AU114=0,"",AV114/AU114))&lt;0,0,IF(AU114&lt;0,1-(AV114-AU114)/AU114,IF(AU114=0,"",AV114/AU114)))</f>
        <v/>
      </c>
      <c r="AX114" s="10" t="str">
        <f>IF(AW114&lt;90%,"YES","")</f>
        <v/>
      </c>
      <c r="AY114" s="68">
        <f>+AV114-AT114</f>
        <v>0</v>
      </c>
      <c r="AZ114" s="10"/>
      <c r="BA114" s="11">
        <v>0</v>
      </c>
      <c r="BB114" s="11">
        <f>W114/1000</f>
        <v>124.8833808</v>
      </c>
      <c r="BC114" s="12" t="str">
        <f>IF(AND(BA114=0,BB114=0),"no capex",IF(AND(BA114=0,BB114&lt;&gt;0),"check!",IF(BB114/BA114&lt;0.8,BB114/BA114,IF(BB114/BA114&lt;=1.05,1,IF(BB114/BA114&gt;1.05,MAX(1-(BB114/BA114-1)*2,0),"check!")))))</f>
        <v>check!</v>
      </c>
      <c r="BD114" s="11">
        <v>0</v>
      </c>
      <c r="BE114" s="11">
        <v>0</v>
      </c>
      <c r="BF114" s="12" t="str">
        <f>IF(AND(BD114=0,BE114=0),"no capex",IF(AND(BD114=0,BE114&lt;&gt;0),"check!",IF(BE114/BD114&lt;0.8,BE114/BD114,IF(BE114/BD114&lt;=1.05,1,IF(BE114/BD114&gt;1.05,MAX(1-(BE114/BD114-1)*2,0),"check!")))))</f>
        <v>no capex</v>
      </c>
      <c r="BG114" s="67"/>
      <c r="BH114" s="13">
        <v>0</v>
      </c>
      <c r="BI114" s="13">
        <v>0</v>
      </c>
      <c r="BJ114" s="13">
        <v>0</v>
      </c>
      <c r="BK114" s="14" t="str">
        <f>IF(BI114=0,"",BJ114/BI114)</f>
        <v/>
      </c>
      <c r="BL114" s="15">
        <v>0</v>
      </c>
      <c r="BM114" s="15">
        <v>0</v>
      </c>
      <c r="BN114" s="15">
        <v>0</v>
      </c>
      <c r="BO114" s="16" t="str">
        <f>IF(BM114=0,"",BN114/BM114)</f>
        <v/>
      </c>
      <c r="BP114" s="13">
        <v>0</v>
      </c>
      <c r="BQ114" s="13">
        <v>0</v>
      </c>
      <c r="BR114" s="13">
        <v>0</v>
      </c>
      <c r="BS114" s="14" t="str">
        <f>IF(IF(BQ114&lt;0,1-(BR114-BQ114)/BQ114,IF(BQ114=0,"",BR114/BQ114))&lt;0,0,IF(BQ114&lt;0,1-(BR114-BQ114)/BQ114,IF(BQ114=0,"",BR114/BQ114)))</f>
        <v/>
      </c>
      <c r="BT114" s="15">
        <v>0</v>
      </c>
      <c r="BU114" s="15">
        <v>0</v>
      </c>
      <c r="BV114" s="15">
        <v>0</v>
      </c>
      <c r="BW114" s="16" t="str">
        <f>IF(IF(BU114&lt;0,1-(BV114-BU114)/BU114,IF(BU114=0,"",BV114/BU114))&lt;0,0,IF(BU114&lt;0,1-(BV114-BU114)/BU114,IF(BU114=0,"",BV114/BU114)))</f>
        <v/>
      </c>
      <c r="BX114" s="13">
        <v>0</v>
      </c>
      <c r="BY114" s="13">
        <v>0</v>
      </c>
      <c r="BZ114" s="13">
        <v>0</v>
      </c>
      <c r="CA114" s="14" t="str">
        <f>IF(IF(BY114&lt;0,1-(BZ114-BY114)/BY114,IF(BY114=0,"",BZ114/BY114))&lt;0,0,IF(BY114&lt;0,1-(BZ114-BY114)/BY114,IF(BY114=0,"",BZ114/BY114)))</f>
        <v/>
      </c>
      <c r="CB114" s="15">
        <v>0</v>
      </c>
      <c r="CC114" s="15">
        <v>0</v>
      </c>
      <c r="CD114" s="15">
        <v>0</v>
      </c>
      <c r="CE114" s="16" t="str">
        <f>IF(IF(CC114&lt;0,1-(CD114-CC114)/CC114,IF(CC114=0,"",CD114/CC114))&lt;0,0,IF(CC114&lt;0,1-(CD114-CC114)/CC114,IF(CC114=0,"",CD114/CC114)))</f>
        <v/>
      </c>
      <c r="CF114" s="13">
        <v>0</v>
      </c>
      <c r="CG114" s="13">
        <v>0</v>
      </c>
      <c r="CH114" s="13">
        <v>0</v>
      </c>
      <c r="CI114" s="14" t="str">
        <f>IF(IF(CG114&lt;0,1-(CH114-CG114)/CG114,IF(CG114=0,"",CH114/CG114))&lt;0,0,IF(CG114&lt;0,1-(CH114-CG114)/CG114,IF(CG114=0,"",CH114/CG114)))</f>
        <v/>
      </c>
      <c r="CJ114" s="15">
        <v>0</v>
      </c>
      <c r="CK114" s="15">
        <v>0</v>
      </c>
      <c r="CL114" s="15">
        <v>0</v>
      </c>
      <c r="CM114" s="17" t="str">
        <f>IF(IF(CK114&lt;0,1-(CL114-CK114)/CK114,IF(CK114=0,"",CL114/CK114))&lt;0,0,IF(CK114&lt;0,1-(CL114-CK114)/CK114,IF(CK114=0,"",CL114/CK114)))</f>
        <v/>
      </c>
      <c r="CN114" s="13">
        <v>0</v>
      </c>
      <c r="CO114" s="13">
        <v>0</v>
      </c>
      <c r="CP114" s="13">
        <v>0</v>
      </c>
      <c r="CQ114" s="17" t="str">
        <f>IF(IF(CO114&lt;0,1-(CP114-CO114)/CO114,IF(CO114=0,"",CP114/CO114))&lt;0,0,IF(CO114&lt;0,1-(CP114-CO114)/CO114,IF(CO114=0,"",CP114/CO114)))</f>
        <v/>
      </c>
      <c r="CR114" s="15">
        <v>0</v>
      </c>
      <c r="CS114" s="15">
        <v>0</v>
      </c>
      <c r="CT114" s="15">
        <v>0</v>
      </c>
      <c r="CU114" s="17" t="str">
        <f>IF(IF(CS114&lt;0,1-(CT114-CS114)/CS114,IF(CS114=0,"",CT114/CS114))&lt;0,0,IF(CS114&lt;0,1-(CT114-CS114)/CS114,IF(CS114=0,"",CT114/CS114)))</f>
        <v/>
      </c>
      <c r="CV114" s="13">
        <v>0</v>
      </c>
      <c r="CW114" s="13">
        <v>0</v>
      </c>
      <c r="CX114" s="13">
        <v>0</v>
      </c>
      <c r="CY114" s="14" t="str">
        <f>IF(IF(CW114&lt;0,1-(CX114-CW114)/CW114,IF(CW114=0,"",CX114/CW114))&lt;0,0,IF(CW114&lt;0,1-(CX114-CW114)/CW114,IF(CW114=0,"",CX114/CW114)))</f>
        <v/>
      </c>
      <c r="CZ114" s="15">
        <v>0</v>
      </c>
      <c r="DA114" s="15">
        <v>0</v>
      </c>
      <c r="DB114" s="15">
        <v>0</v>
      </c>
      <c r="DC114" s="17" t="str">
        <f>IF(IF(DA114&lt;0,1-(DB114-DA114)/DA114,IF(DA114=0,"",DB114/DA114))&lt;0,0,IF(DA114&lt;0,1-(DB114-DA114)/DA114,IF(DA114=0,"",DB114/DA114)))</f>
        <v/>
      </c>
      <c r="DD114" s="13">
        <v>0</v>
      </c>
      <c r="DE114" s="13">
        <v>0</v>
      </c>
      <c r="DF114" s="13">
        <v>0</v>
      </c>
      <c r="DG114" s="14" t="str">
        <f>IF(IF(DE114&lt;0,1-(DF114-DE114)/DE114,IF(DE114=0,"",DF114/DE114))&lt;0,0,IF(DE114&lt;0,1-(DF114-DE114)/DE114,IF(DE114=0,"",DF114/DE114)))</f>
        <v/>
      </c>
      <c r="DH114" s="15">
        <v>0</v>
      </c>
      <c r="DI114" s="15">
        <v>0</v>
      </c>
      <c r="DJ114" s="15">
        <v>0</v>
      </c>
      <c r="DK114" s="17" t="str">
        <f>IF(IF(DI114&lt;0,1-(DJ114-DI114)/DI114,IF(DI114=0,"",DJ114/DI114))&lt;0,0,IF(DI114&lt;0,1-(DJ114-DI114)/DI114,IF(DI114=0,"",DJ114/DI114)))</f>
        <v/>
      </c>
      <c r="DL114" s="13">
        <v>0</v>
      </c>
      <c r="DM114" s="13">
        <v>0</v>
      </c>
      <c r="DN114" s="13">
        <v>0</v>
      </c>
      <c r="DO114" s="17" t="str">
        <f>IF(IF(DM114&lt;0,1-(DN114-DM114)/DM114,IF(DM114=0,"",DN114/DM114))&lt;0,0,IF(DM114&lt;0,1-(DN114-DM114)/DM114,IF(DM114=0,"",DN114/DM114)))</f>
        <v/>
      </c>
      <c r="DP114" s="18"/>
      <c r="DQ114" s="19" t="e">
        <f>IF(AND(BB114/BA114&gt;1.05, ((BB114-BA114)/VLOOKUP(E114,#REF!,2,0))&gt;10),"YES","")</f>
        <v>#DIV/0!</v>
      </c>
      <c r="DR114" s="18"/>
      <c r="DS114" s="19" t="str">
        <f>AX114</f>
        <v/>
      </c>
      <c r="DT114" s="64"/>
      <c r="DU114" s="64"/>
      <c r="DV114" s="64"/>
      <c r="DW114" s="64"/>
      <c r="DX114" s="64"/>
      <c r="DY114" s="65"/>
      <c r="DZ114" s="64"/>
      <c r="EA114" s="64"/>
    </row>
    <row r="115" spans="1:131" x14ac:dyDescent="0.35">
      <c r="A115" s="4">
        <v>2022</v>
      </c>
      <c r="B115" s="20" t="s">
        <v>132</v>
      </c>
      <c r="C115" s="20" t="s">
        <v>159</v>
      </c>
      <c r="D115" s="20"/>
      <c r="E115" s="20" t="s">
        <v>130</v>
      </c>
      <c r="F115" s="20" t="s">
        <v>126</v>
      </c>
      <c r="G115" s="20"/>
      <c r="H115" s="20">
        <v>10209018</v>
      </c>
      <c r="I115" s="64" t="s">
        <v>648</v>
      </c>
      <c r="J115" s="64"/>
      <c r="K115" s="64" t="s">
        <v>567</v>
      </c>
      <c r="L115" s="20" t="s">
        <v>430</v>
      </c>
      <c r="M115" s="20" t="s">
        <v>429</v>
      </c>
      <c r="N115" s="64" t="s">
        <v>428</v>
      </c>
      <c r="O115" s="20" t="s">
        <v>427</v>
      </c>
      <c r="P115" s="20" t="s">
        <v>426</v>
      </c>
      <c r="Q115" s="20" t="s">
        <v>425</v>
      </c>
      <c r="R115" s="20" t="s">
        <v>146</v>
      </c>
      <c r="S115" s="20" t="s">
        <v>567</v>
      </c>
      <c r="T115" s="20" t="s">
        <v>150</v>
      </c>
      <c r="U115" s="65">
        <v>44061</v>
      </c>
      <c r="V115" s="64"/>
      <c r="W115" s="72">
        <v>141441.3633</v>
      </c>
      <c r="X115" s="72">
        <v>0</v>
      </c>
      <c r="Y115" s="64" t="s">
        <v>443</v>
      </c>
      <c r="Z115" s="20" t="s">
        <v>141</v>
      </c>
      <c r="AA115" s="64"/>
      <c r="AB115" s="64"/>
      <c r="AC115" s="64"/>
      <c r="AD115" s="63"/>
      <c r="AE115" s="20">
        <v>2020</v>
      </c>
      <c r="AF115" s="20"/>
      <c r="AG115" s="64" t="s">
        <v>647</v>
      </c>
      <c r="AH115" s="71"/>
      <c r="AI115" s="20" t="s">
        <v>141</v>
      </c>
      <c r="AJ115" s="64" t="s">
        <v>504</v>
      </c>
      <c r="AK115" s="63"/>
      <c r="AL115" s="5">
        <v>0</v>
      </c>
      <c r="AM115" s="70" t="s">
        <v>144</v>
      </c>
      <c r="AN115" s="6">
        <f>IF(AM115="YES",0,AL115*BA115)</f>
        <v>0</v>
      </c>
      <c r="AO115" s="6">
        <f>IF(AM115="YES",0,BA115)</f>
        <v>0</v>
      </c>
      <c r="AP115" s="7">
        <v>0</v>
      </c>
      <c r="AQ115" s="69" t="s">
        <v>144</v>
      </c>
      <c r="AR115" s="8">
        <f>IF(AQ115="YES",0,AP115*BA115)</f>
        <v>0</v>
      </c>
      <c r="AS115" s="8">
        <f>IF(AQ115="YES",0,BA115)</f>
        <v>0</v>
      </c>
      <c r="AT115" s="9">
        <v>0</v>
      </c>
      <c r="AU115" s="9">
        <v>0</v>
      </c>
      <c r="AV115" s="9">
        <v>0</v>
      </c>
      <c r="AW115" s="10" t="str">
        <f>IF(IF(AU115&lt;0,1-(AV115-AU115)/AU115,IF(AU115=0,"",AV115/AU115))&lt;0,0,IF(AU115&lt;0,1-(AV115-AU115)/AU115,IF(AU115=0,"",AV115/AU115)))</f>
        <v/>
      </c>
      <c r="AX115" s="10" t="str">
        <f>IF(AW115&lt;90%,"YES","")</f>
        <v/>
      </c>
      <c r="AY115" s="68">
        <f>+AV115-AT115</f>
        <v>0</v>
      </c>
      <c r="AZ115" s="10"/>
      <c r="BA115" s="11">
        <v>0</v>
      </c>
      <c r="BB115" s="11">
        <f>W115/1000</f>
        <v>141.44136330000001</v>
      </c>
      <c r="BC115" s="12" t="str">
        <f>IF(AND(BA115=0,BB115=0),"no capex",IF(AND(BA115=0,BB115&lt;&gt;0),"check!",IF(BB115/BA115&lt;0.8,BB115/BA115,IF(BB115/BA115&lt;=1.05,1,IF(BB115/BA115&gt;1.05,MAX(1-(BB115/BA115-1)*2,0),"check!")))))</f>
        <v>check!</v>
      </c>
      <c r="BD115" s="11">
        <v>0</v>
      </c>
      <c r="BE115" s="11">
        <v>0</v>
      </c>
      <c r="BF115" s="12" t="str">
        <f>IF(AND(BD115=0,BE115=0),"no capex",IF(AND(BD115=0,BE115&lt;&gt;0),"check!",IF(BE115/BD115&lt;0.8,BE115/BD115,IF(BE115/BD115&lt;=1.05,1,IF(BE115/BD115&gt;1.05,MAX(1-(BE115/BD115-1)*2,0),"check!")))))</f>
        <v>no capex</v>
      </c>
      <c r="BG115" s="67"/>
      <c r="BH115" s="13">
        <v>0</v>
      </c>
      <c r="BI115" s="13">
        <v>0</v>
      </c>
      <c r="BJ115" s="13">
        <v>0</v>
      </c>
      <c r="BK115" s="14" t="str">
        <f>IF(BI115=0,"",BJ115/BI115)</f>
        <v/>
      </c>
      <c r="BL115" s="15">
        <v>0</v>
      </c>
      <c r="BM115" s="15">
        <v>0</v>
      </c>
      <c r="BN115" s="15">
        <v>0</v>
      </c>
      <c r="BO115" s="16" t="str">
        <f>IF(BM115=0,"",BN115/BM115)</f>
        <v/>
      </c>
      <c r="BP115" s="13">
        <v>0</v>
      </c>
      <c r="BQ115" s="13">
        <v>0</v>
      </c>
      <c r="BR115" s="13">
        <v>0</v>
      </c>
      <c r="BS115" s="14" t="str">
        <f>IF(IF(BQ115&lt;0,1-(BR115-BQ115)/BQ115,IF(BQ115=0,"",BR115/BQ115))&lt;0,0,IF(BQ115&lt;0,1-(BR115-BQ115)/BQ115,IF(BQ115=0,"",BR115/BQ115)))</f>
        <v/>
      </c>
      <c r="BT115" s="15">
        <v>0</v>
      </c>
      <c r="BU115" s="15">
        <v>0</v>
      </c>
      <c r="BV115" s="15">
        <v>0</v>
      </c>
      <c r="BW115" s="16" t="str">
        <f>IF(IF(BU115&lt;0,1-(BV115-BU115)/BU115,IF(BU115=0,"",BV115/BU115))&lt;0,0,IF(BU115&lt;0,1-(BV115-BU115)/BU115,IF(BU115=0,"",BV115/BU115)))</f>
        <v/>
      </c>
      <c r="BX115" s="13">
        <v>0</v>
      </c>
      <c r="BY115" s="13">
        <v>0</v>
      </c>
      <c r="BZ115" s="13">
        <v>0</v>
      </c>
      <c r="CA115" s="14" t="str">
        <f>IF(IF(BY115&lt;0,1-(BZ115-BY115)/BY115,IF(BY115=0,"",BZ115/BY115))&lt;0,0,IF(BY115&lt;0,1-(BZ115-BY115)/BY115,IF(BY115=0,"",BZ115/BY115)))</f>
        <v/>
      </c>
      <c r="CB115" s="15">
        <v>0</v>
      </c>
      <c r="CC115" s="15">
        <v>0</v>
      </c>
      <c r="CD115" s="15">
        <v>0</v>
      </c>
      <c r="CE115" s="16" t="str">
        <f>IF(IF(CC115&lt;0,1-(CD115-CC115)/CC115,IF(CC115=0,"",CD115/CC115))&lt;0,0,IF(CC115&lt;0,1-(CD115-CC115)/CC115,IF(CC115=0,"",CD115/CC115)))</f>
        <v/>
      </c>
      <c r="CF115" s="13">
        <v>0</v>
      </c>
      <c r="CG115" s="13">
        <v>0</v>
      </c>
      <c r="CH115" s="13">
        <v>0</v>
      </c>
      <c r="CI115" s="14" t="str">
        <f>IF(IF(CG115&lt;0,1-(CH115-CG115)/CG115,IF(CG115=0,"",CH115/CG115))&lt;0,0,IF(CG115&lt;0,1-(CH115-CG115)/CG115,IF(CG115=0,"",CH115/CG115)))</f>
        <v/>
      </c>
      <c r="CJ115" s="15">
        <v>0</v>
      </c>
      <c r="CK115" s="15">
        <v>0</v>
      </c>
      <c r="CL115" s="15">
        <v>0</v>
      </c>
      <c r="CM115" s="17" t="str">
        <f>IF(IF(CK115&lt;0,1-(CL115-CK115)/CK115,IF(CK115=0,"",CL115/CK115))&lt;0,0,IF(CK115&lt;0,1-(CL115-CK115)/CK115,IF(CK115=0,"",CL115/CK115)))</f>
        <v/>
      </c>
      <c r="CN115" s="13">
        <v>0</v>
      </c>
      <c r="CO115" s="13">
        <v>0</v>
      </c>
      <c r="CP115" s="13">
        <v>0</v>
      </c>
      <c r="CQ115" s="17" t="str">
        <f>IF(IF(CO115&lt;0,1-(CP115-CO115)/CO115,IF(CO115=0,"",CP115/CO115))&lt;0,0,IF(CO115&lt;0,1-(CP115-CO115)/CO115,IF(CO115=0,"",CP115/CO115)))</f>
        <v/>
      </c>
      <c r="CR115" s="15">
        <v>0</v>
      </c>
      <c r="CS115" s="15">
        <v>0</v>
      </c>
      <c r="CT115" s="15">
        <v>0</v>
      </c>
      <c r="CU115" s="17" t="str">
        <f>IF(IF(CS115&lt;0,1-(CT115-CS115)/CS115,IF(CS115=0,"",CT115/CS115))&lt;0,0,IF(CS115&lt;0,1-(CT115-CS115)/CS115,IF(CS115=0,"",CT115/CS115)))</f>
        <v/>
      </c>
      <c r="CV115" s="13">
        <v>0</v>
      </c>
      <c r="CW115" s="13">
        <v>0</v>
      </c>
      <c r="CX115" s="13">
        <v>0</v>
      </c>
      <c r="CY115" s="14" t="str">
        <f>IF(IF(CW115&lt;0,1-(CX115-CW115)/CW115,IF(CW115=0,"",CX115/CW115))&lt;0,0,IF(CW115&lt;0,1-(CX115-CW115)/CW115,IF(CW115=0,"",CX115/CW115)))</f>
        <v/>
      </c>
      <c r="CZ115" s="15">
        <v>0</v>
      </c>
      <c r="DA115" s="15">
        <v>0</v>
      </c>
      <c r="DB115" s="15">
        <v>0</v>
      </c>
      <c r="DC115" s="17" t="str">
        <f>IF(IF(DA115&lt;0,1-(DB115-DA115)/DA115,IF(DA115=0,"",DB115/DA115))&lt;0,0,IF(DA115&lt;0,1-(DB115-DA115)/DA115,IF(DA115=0,"",DB115/DA115)))</f>
        <v/>
      </c>
      <c r="DD115" s="13">
        <v>0</v>
      </c>
      <c r="DE115" s="13">
        <v>0</v>
      </c>
      <c r="DF115" s="13">
        <v>0</v>
      </c>
      <c r="DG115" s="14" t="str">
        <f>IF(IF(DE115&lt;0,1-(DF115-DE115)/DE115,IF(DE115=0,"",DF115/DE115))&lt;0,0,IF(DE115&lt;0,1-(DF115-DE115)/DE115,IF(DE115=0,"",DF115/DE115)))</f>
        <v/>
      </c>
      <c r="DH115" s="15">
        <v>0</v>
      </c>
      <c r="DI115" s="15">
        <v>0</v>
      </c>
      <c r="DJ115" s="15">
        <v>0</v>
      </c>
      <c r="DK115" s="17" t="str">
        <f>IF(IF(DI115&lt;0,1-(DJ115-DI115)/DI115,IF(DI115=0,"",DJ115/DI115))&lt;0,0,IF(DI115&lt;0,1-(DJ115-DI115)/DI115,IF(DI115=0,"",DJ115/DI115)))</f>
        <v/>
      </c>
      <c r="DL115" s="13">
        <v>0</v>
      </c>
      <c r="DM115" s="13">
        <v>0</v>
      </c>
      <c r="DN115" s="13">
        <v>0</v>
      </c>
      <c r="DO115" s="17" t="str">
        <f>IF(IF(DM115&lt;0,1-(DN115-DM115)/DM115,IF(DM115=0,"",DN115/DM115))&lt;0,0,IF(DM115&lt;0,1-(DN115-DM115)/DM115,IF(DM115=0,"",DN115/DM115)))</f>
        <v/>
      </c>
      <c r="DP115" s="18"/>
      <c r="DQ115" s="19" t="e">
        <f>IF(AND(BB115/BA115&gt;1.05, ((BB115-BA115)/VLOOKUP(E115,#REF!,2,0))&gt;10),"YES","")</f>
        <v>#DIV/0!</v>
      </c>
      <c r="DR115" s="18"/>
      <c r="DS115" s="19" t="str">
        <f>AX115</f>
        <v/>
      </c>
      <c r="DT115" s="64" t="s">
        <v>141</v>
      </c>
      <c r="DU115" s="64" t="s">
        <v>162</v>
      </c>
      <c r="DV115" s="64" t="s">
        <v>585</v>
      </c>
      <c r="DW115" s="64" t="s">
        <v>141</v>
      </c>
      <c r="DX115" s="64" t="s">
        <v>197</v>
      </c>
      <c r="DY115" s="65">
        <v>45077</v>
      </c>
      <c r="DZ115" s="64"/>
      <c r="EA115" s="64"/>
    </row>
    <row r="116" spans="1:131" x14ac:dyDescent="0.35">
      <c r="A116" s="4">
        <v>2022</v>
      </c>
      <c r="B116" s="20" t="s">
        <v>132</v>
      </c>
      <c r="C116" s="20" t="s">
        <v>159</v>
      </c>
      <c r="D116" s="20"/>
      <c r="E116" s="20" t="s">
        <v>130</v>
      </c>
      <c r="F116" s="20" t="s">
        <v>126</v>
      </c>
      <c r="G116" s="20"/>
      <c r="H116" s="20">
        <v>10209019</v>
      </c>
      <c r="I116" s="64" t="s">
        <v>646</v>
      </c>
      <c r="J116" s="64"/>
      <c r="K116" s="64" t="s">
        <v>591</v>
      </c>
      <c r="L116" s="20" t="s">
        <v>430</v>
      </c>
      <c r="M116" s="20" t="s">
        <v>429</v>
      </c>
      <c r="N116" s="64" t="s">
        <v>428</v>
      </c>
      <c r="O116" s="20" t="s">
        <v>427</v>
      </c>
      <c r="P116" s="20" t="s">
        <v>426</v>
      </c>
      <c r="Q116" s="20" t="s">
        <v>425</v>
      </c>
      <c r="R116" s="20" t="s">
        <v>146</v>
      </c>
      <c r="S116" s="20" t="s">
        <v>591</v>
      </c>
      <c r="T116" s="20" t="s">
        <v>150</v>
      </c>
      <c r="U116" s="65">
        <v>44040</v>
      </c>
      <c r="V116" s="64"/>
      <c r="W116" s="72">
        <v>277610.44070000004</v>
      </c>
      <c r="X116" s="72">
        <v>0</v>
      </c>
      <c r="Y116" s="64" t="s">
        <v>443</v>
      </c>
      <c r="Z116" s="20" t="s">
        <v>141</v>
      </c>
      <c r="AA116" s="64"/>
      <c r="AB116" s="64"/>
      <c r="AC116" s="64"/>
      <c r="AD116" s="63"/>
      <c r="AE116" s="20">
        <v>2020</v>
      </c>
      <c r="AF116" s="20"/>
      <c r="AG116" s="64" t="s">
        <v>645</v>
      </c>
      <c r="AH116" s="71"/>
      <c r="AI116" s="20" t="s">
        <v>141</v>
      </c>
      <c r="AJ116" s="64" t="s">
        <v>441</v>
      </c>
      <c r="AK116" s="63"/>
      <c r="AL116" s="5">
        <v>0</v>
      </c>
      <c r="AM116" s="70" t="s">
        <v>144</v>
      </c>
      <c r="AN116" s="6">
        <f>IF(AM116="YES",0,AL116*BA116)</f>
        <v>0</v>
      </c>
      <c r="AO116" s="6">
        <f>IF(AM116="YES",0,BA116)</f>
        <v>0</v>
      </c>
      <c r="AP116" s="7">
        <v>0</v>
      </c>
      <c r="AQ116" s="69" t="s">
        <v>144</v>
      </c>
      <c r="AR116" s="8">
        <f>IF(AQ116="YES",0,AP116*BA116)</f>
        <v>0</v>
      </c>
      <c r="AS116" s="8">
        <f>IF(AQ116="YES",0,BA116)</f>
        <v>0</v>
      </c>
      <c r="AT116" s="9">
        <v>0</v>
      </c>
      <c r="AU116" s="9">
        <v>0</v>
      </c>
      <c r="AV116" s="9">
        <v>0</v>
      </c>
      <c r="AW116" s="10" t="str">
        <f>IF(IF(AU116&lt;0,1-(AV116-AU116)/AU116,IF(AU116=0,"",AV116/AU116))&lt;0,0,IF(AU116&lt;0,1-(AV116-AU116)/AU116,IF(AU116=0,"",AV116/AU116)))</f>
        <v/>
      </c>
      <c r="AX116" s="10" t="str">
        <f>IF(AW116&lt;90%,"YES","")</f>
        <v/>
      </c>
      <c r="AY116" s="68">
        <f>+AV116-AT116</f>
        <v>0</v>
      </c>
      <c r="AZ116" s="10"/>
      <c r="BA116" s="11">
        <v>0</v>
      </c>
      <c r="BB116" s="11">
        <f>W116/1000</f>
        <v>277.61044070000003</v>
      </c>
      <c r="BC116" s="12" t="str">
        <f>IF(AND(BA116=0,BB116=0),"no capex",IF(AND(BA116=0,BB116&lt;&gt;0),"check!",IF(BB116/BA116&lt;0.8,BB116/BA116,IF(BB116/BA116&lt;=1.05,1,IF(BB116/BA116&gt;1.05,MAX(1-(BB116/BA116-1)*2,0),"check!")))))</f>
        <v>check!</v>
      </c>
      <c r="BD116" s="11">
        <v>0</v>
      </c>
      <c r="BE116" s="11">
        <v>0</v>
      </c>
      <c r="BF116" s="12" t="str">
        <f>IF(AND(BD116=0,BE116=0),"no capex",IF(AND(BD116=0,BE116&lt;&gt;0),"check!",IF(BE116/BD116&lt;0.8,BE116/BD116,IF(BE116/BD116&lt;=1.05,1,IF(BE116/BD116&gt;1.05,MAX(1-(BE116/BD116-1)*2,0),"check!")))))</f>
        <v>no capex</v>
      </c>
      <c r="BG116" s="67"/>
      <c r="BH116" s="13">
        <v>0</v>
      </c>
      <c r="BI116" s="13">
        <v>0</v>
      </c>
      <c r="BJ116" s="13">
        <v>0</v>
      </c>
      <c r="BK116" s="14" t="str">
        <f>IF(BI116=0,"",BJ116/BI116)</f>
        <v/>
      </c>
      <c r="BL116" s="15">
        <v>0</v>
      </c>
      <c r="BM116" s="15">
        <v>0</v>
      </c>
      <c r="BN116" s="15">
        <v>0</v>
      </c>
      <c r="BO116" s="16" t="str">
        <f>IF(BM116=0,"",BN116/BM116)</f>
        <v/>
      </c>
      <c r="BP116" s="13">
        <v>0</v>
      </c>
      <c r="BQ116" s="13">
        <v>0</v>
      </c>
      <c r="BR116" s="13">
        <v>0</v>
      </c>
      <c r="BS116" s="14" t="str">
        <f>IF(IF(BQ116&lt;0,1-(BR116-BQ116)/BQ116,IF(BQ116=0,"",BR116/BQ116))&lt;0,0,IF(BQ116&lt;0,1-(BR116-BQ116)/BQ116,IF(BQ116=0,"",BR116/BQ116)))</f>
        <v/>
      </c>
      <c r="BT116" s="15">
        <v>0</v>
      </c>
      <c r="BU116" s="15">
        <v>0</v>
      </c>
      <c r="BV116" s="15">
        <v>0</v>
      </c>
      <c r="BW116" s="16" t="str">
        <f>IF(IF(BU116&lt;0,1-(BV116-BU116)/BU116,IF(BU116=0,"",BV116/BU116))&lt;0,0,IF(BU116&lt;0,1-(BV116-BU116)/BU116,IF(BU116=0,"",BV116/BU116)))</f>
        <v/>
      </c>
      <c r="BX116" s="13">
        <v>0</v>
      </c>
      <c r="BY116" s="13">
        <v>0</v>
      </c>
      <c r="BZ116" s="13">
        <v>0</v>
      </c>
      <c r="CA116" s="14" t="str">
        <f>IF(IF(BY116&lt;0,1-(BZ116-BY116)/BY116,IF(BY116=0,"",BZ116/BY116))&lt;0,0,IF(BY116&lt;0,1-(BZ116-BY116)/BY116,IF(BY116=0,"",BZ116/BY116)))</f>
        <v/>
      </c>
      <c r="CB116" s="15">
        <v>0</v>
      </c>
      <c r="CC116" s="15">
        <v>0</v>
      </c>
      <c r="CD116" s="15">
        <v>0</v>
      </c>
      <c r="CE116" s="16" t="str">
        <f>IF(IF(CC116&lt;0,1-(CD116-CC116)/CC116,IF(CC116=0,"",CD116/CC116))&lt;0,0,IF(CC116&lt;0,1-(CD116-CC116)/CC116,IF(CC116=0,"",CD116/CC116)))</f>
        <v/>
      </c>
      <c r="CF116" s="13">
        <v>0</v>
      </c>
      <c r="CG116" s="13">
        <v>0</v>
      </c>
      <c r="CH116" s="13">
        <v>0</v>
      </c>
      <c r="CI116" s="14" t="str">
        <f>IF(IF(CG116&lt;0,1-(CH116-CG116)/CG116,IF(CG116=0,"",CH116/CG116))&lt;0,0,IF(CG116&lt;0,1-(CH116-CG116)/CG116,IF(CG116=0,"",CH116/CG116)))</f>
        <v/>
      </c>
      <c r="CJ116" s="15">
        <v>0</v>
      </c>
      <c r="CK116" s="15">
        <v>0</v>
      </c>
      <c r="CL116" s="15">
        <v>0</v>
      </c>
      <c r="CM116" s="17" t="str">
        <f>IF(IF(CK116&lt;0,1-(CL116-CK116)/CK116,IF(CK116=0,"",CL116/CK116))&lt;0,0,IF(CK116&lt;0,1-(CL116-CK116)/CK116,IF(CK116=0,"",CL116/CK116)))</f>
        <v/>
      </c>
      <c r="CN116" s="13">
        <v>0</v>
      </c>
      <c r="CO116" s="13">
        <v>0</v>
      </c>
      <c r="CP116" s="13">
        <v>0</v>
      </c>
      <c r="CQ116" s="17" t="str">
        <f>IF(IF(CO116&lt;0,1-(CP116-CO116)/CO116,IF(CO116=0,"",CP116/CO116))&lt;0,0,IF(CO116&lt;0,1-(CP116-CO116)/CO116,IF(CO116=0,"",CP116/CO116)))</f>
        <v/>
      </c>
      <c r="CR116" s="15">
        <v>0</v>
      </c>
      <c r="CS116" s="15">
        <v>0</v>
      </c>
      <c r="CT116" s="15">
        <v>0</v>
      </c>
      <c r="CU116" s="17" t="str">
        <f>IF(IF(CS116&lt;0,1-(CT116-CS116)/CS116,IF(CS116=0,"",CT116/CS116))&lt;0,0,IF(CS116&lt;0,1-(CT116-CS116)/CS116,IF(CS116=0,"",CT116/CS116)))</f>
        <v/>
      </c>
      <c r="CV116" s="13">
        <v>0</v>
      </c>
      <c r="CW116" s="13">
        <v>0</v>
      </c>
      <c r="CX116" s="13">
        <v>0</v>
      </c>
      <c r="CY116" s="14" t="str">
        <f>IF(IF(CW116&lt;0,1-(CX116-CW116)/CW116,IF(CW116=0,"",CX116/CW116))&lt;0,0,IF(CW116&lt;0,1-(CX116-CW116)/CW116,IF(CW116=0,"",CX116/CW116)))</f>
        <v/>
      </c>
      <c r="CZ116" s="15">
        <v>0</v>
      </c>
      <c r="DA116" s="15">
        <v>0</v>
      </c>
      <c r="DB116" s="15">
        <v>0</v>
      </c>
      <c r="DC116" s="17" t="str">
        <f>IF(IF(DA116&lt;0,1-(DB116-DA116)/DA116,IF(DA116=0,"",DB116/DA116))&lt;0,0,IF(DA116&lt;0,1-(DB116-DA116)/DA116,IF(DA116=0,"",DB116/DA116)))</f>
        <v/>
      </c>
      <c r="DD116" s="13">
        <v>0</v>
      </c>
      <c r="DE116" s="13">
        <v>0</v>
      </c>
      <c r="DF116" s="13">
        <v>0</v>
      </c>
      <c r="DG116" s="14" t="str">
        <f>IF(IF(DE116&lt;0,1-(DF116-DE116)/DE116,IF(DE116=0,"",DF116/DE116))&lt;0,0,IF(DE116&lt;0,1-(DF116-DE116)/DE116,IF(DE116=0,"",DF116/DE116)))</f>
        <v/>
      </c>
      <c r="DH116" s="15">
        <v>0</v>
      </c>
      <c r="DI116" s="15">
        <v>0</v>
      </c>
      <c r="DJ116" s="15">
        <v>0</v>
      </c>
      <c r="DK116" s="17" t="str">
        <f>IF(IF(DI116&lt;0,1-(DJ116-DI116)/DI116,IF(DI116=0,"",DJ116/DI116))&lt;0,0,IF(DI116&lt;0,1-(DJ116-DI116)/DI116,IF(DI116=0,"",DJ116/DI116)))</f>
        <v/>
      </c>
      <c r="DL116" s="13">
        <v>0</v>
      </c>
      <c r="DM116" s="13">
        <v>0</v>
      </c>
      <c r="DN116" s="13">
        <v>0</v>
      </c>
      <c r="DO116" s="17" t="str">
        <f>IF(IF(DM116&lt;0,1-(DN116-DM116)/DM116,IF(DM116=0,"",DN116/DM116))&lt;0,0,IF(DM116&lt;0,1-(DN116-DM116)/DM116,IF(DM116=0,"",DN116/DM116)))</f>
        <v/>
      </c>
      <c r="DP116" s="18"/>
      <c r="DQ116" s="19" t="e">
        <f>IF(AND(BB116/BA116&gt;1.05, ((BB116-BA116)/VLOOKUP(E116,#REF!,2,0))&gt;10),"YES","")</f>
        <v>#DIV/0!</v>
      </c>
      <c r="DR116" s="18"/>
      <c r="DS116" s="19" t="str">
        <f>AX116</f>
        <v/>
      </c>
      <c r="DT116" s="64"/>
      <c r="DU116" s="64"/>
      <c r="DV116" s="64"/>
      <c r="DW116" s="64"/>
      <c r="DX116" s="64"/>
      <c r="DY116" s="65"/>
      <c r="DZ116" s="64"/>
      <c r="EA116" s="64"/>
    </row>
    <row r="117" spans="1:131" x14ac:dyDescent="0.35">
      <c r="A117" s="4">
        <v>2022</v>
      </c>
      <c r="B117" s="20" t="s">
        <v>132</v>
      </c>
      <c r="C117" s="20" t="s">
        <v>159</v>
      </c>
      <c r="D117" s="20"/>
      <c r="E117" s="20" t="s">
        <v>130</v>
      </c>
      <c r="F117" s="20" t="s">
        <v>126</v>
      </c>
      <c r="G117" s="20"/>
      <c r="H117" s="20">
        <v>10209020</v>
      </c>
      <c r="I117" s="64" t="s">
        <v>644</v>
      </c>
      <c r="J117" s="64"/>
      <c r="K117" s="64" t="s">
        <v>643</v>
      </c>
      <c r="L117" s="20" t="s">
        <v>156</v>
      </c>
      <c r="M117" s="20" t="s">
        <v>155</v>
      </c>
      <c r="N117" s="64" t="s">
        <v>179</v>
      </c>
      <c r="O117" s="20" t="s">
        <v>178</v>
      </c>
      <c r="P117" s="20" t="s">
        <v>177</v>
      </c>
      <c r="Q117" s="20"/>
      <c r="R117" s="20" t="s">
        <v>141</v>
      </c>
      <c r="S117" s="20" t="s">
        <v>151</v>
      </c>
      <c r="T117" s="20" t="s">
        <v>150</v>
      </c>
      <c r="U117" s="65">
        <v>44110</v>
      </c>
      <c r="V117" s="64"/>
      <c r="W117" s="72">
        <v>1927238.0648999996</v>
      </c>
      <c r="X117" s="72">
        <v>0</v>
      </c>
      <c r="Y117" s="64" t="s">
        <v>228</v>
      </c>
      <c r="Z117" s="20" t="s">
        <v>141</v>
      </c>
      <c r="AA117" s="64"/>
      <c r="AB117" s="64"/>
      <c r="AC117" s="64"/>
      <c r="AD117" s="63"/>
      <c r="AE117" s="20">
        <v>2020</v>
      </c>
      <c r="AF117" s="20"/>
      <c r="AG117" s="64" t="s">
        <v>642</v>
      </c>
      <c r="AH117" s="71"/>
      <c r="AI117" s="20" t="s">
        <v>146</v>
      </c>
      <c r="AJ117" s="64"/>
      <c r="AK117" s="63"/>
      <c r="AL117" s="5" t="s">
        <v>151</v>
      </c>
      <c r="AM117" s="70" t="s">
        <v>144</v>
      </c>
      <c r="AN117" s="6">
        <f>IF(AM117="YES",0,AL117*BA117)</f>
        <v>0</v>
      </c>
      <c r="AO117" s="6">
        <f>IF(AM117="YES",0,BA117)</f>
        <v>0</v>
      </c>
      <c r="AP117" s="7">
        <v>1.6063837880435203</v>
      </c>
      <c r="AQ117" s="69"/>
      <c r="AR117" s="8">
        <f>IF(AQ117="YES",0,AP117*BA117)</f>
        <v>6046.1362163463864</v>
      </c>
      <c r="AS117" s="8">
        <f>IF(AQ117="YES",0,BA117)</f>
        <v>3763.8179999999998</v>
      </c>
      <c r="AT117" s="9">
        <v>0</v>
      </c>
      <c r="AU117" s="9">
        <v>1007.3846580192475</v>
      </c>
      <c r="AV117" s="9">
        <v>179</v>
      </c>
      <c r="AW117" s="10">
        <f>IF(IF(AU117&lt;0,1-(AV117-AU117)/AU117,IF(AU117=0,"",AV117/AU117))&lt;0,0,IF(AU117&lt;0,1-(AV117-AU117)/AU117,IF(AU117=0,"",AV117/AU117)))</f>
        <v>0.17768783609624911</v>
      </c>
      <c r="AX117" s="10" t="str">
        <f>IF(AW117&lt;90%,"YES","")</f>
        <v>YES</v>
      </c>
      <c r="AY117" s="68">
        <f>+AV117-AT117</f>
        <v>179</v>
      </c>
      <c r="AZ117" s="10"/>
      <c r="BA117" s="11">
        <v>3763.8179999999998</v>
      </c>
      <c r="BB117" s="11">
        <f>W117/1000</f>
        <v>1927.2380648999997</v>
      </c>
      <c r="BC117" s="12">
        <f>IF(AND(BA117=0,BB117=0),"no capex",IF(AND(BA117=0,BB117&lt;&gt;0),"check!",IF(BB117/BA117&lt;0.8,BB117/BA117,IF(BB117/BA117&lt;=1.05,1,IF(BB117/BA117&gt;1.05,MAX(1-(BB117/BA117-1)*2,0),"check!")))))</f>
        <v>0.51204337321836491</v>
      </c>
      <c r="BD117" s="11">
        <v>0</v>
      </c>
      <c r="BE117" s="11">
        <v>0</v>
      </c>
      <c r="BF117" s="12" t="str">
        <f>IF(AND(BD117=0,BE117=0),"no capex",IF(AND(BD117=0,BE117&lt;&gt;0),"check!",IF(BE117/BD117&lt;0.8,BE117/BD117,IF(BE117/BD117&lt;=1.05,1,IF(BE117/BD117&gt;1.05,MAX(1-(BE117/BD117-1)*2,0),"check!")))))</f>
        <v>no capex</v>
      </c>
      <c r="BG117" s="67"/>
      <c r="BH117" s="13">
        <v>0</v>
      </c>
      <c r="BI117" s="13">
        <v>4695.5248377384996</v>
      </c>
      <c r="BJ117" s="13">
        <v>606</v>
      </c>
      <c r="BK117" s="14">
        <f>IF(BI117=0,"",BJ117/BI117)</f>
        <v>0.12905905536469639</v>
      </c>
      <c r="BL117" s="15">
        <v>0</v>
      </c>
      <c r="BM117" s="15">
        <v>700.70990259743996</v>
      </c>
      <c r="BN117" s="15">
        <v>465</v>
      </c>
      <c r="BO117" s="16">
        <f>IF(BM117=0,"",BN117/BM117)</f>
        <v>0.66361271372975583</v>
      </c>
      <c r="BP117" s="13">
        <v>0</v>
      </c>
      <c r="BQ117" s="13">
        <v>150.46647426902894</v>
      </c>
      <c r="BR117" s="13">
        <v>28</v>
      </c>
      <c r="BS117" s="14">
        <f>IF(IF(BQ117&lt;0,1-(BR117-BQ117)/BQ117,IF(BQ117=0,"",BR117/BQ117))&lt;0,0,IF(BQ117&lt;0,1-(BR117-BQ117)/BQ117,IF(BQ117=0,"",BR117/BQ117)))</f>
        <v>0.18608796501695754</v>
      </c>
      <c r="BT117" s="15">
        <v>0</v>
      </c>
      <c r="BU117" s="15">
        <v>102.2893067045471</v>
      </c>
      <c r="BV117" s="15">
        <v>76</v>
      </c>
      <c r="BW117" s="16">
        <f>IF(IF(BU117&lt;0,1-(BV117-BU117)/BU117,IF(BU117=0,"",BV117/BU117))&lt;0,0,IF(BU117&lt;0,1-(BV117-BU117)/BU117,IF(BU117=0,"",BV117/BU117)))</f>
        <v>0.74299066489441312</v>
      </c>
      <c r="BX117" s="13">
        <v>0</v>
      </c>
      <c r="BY117" s="13">
        <v>0</v>
      </c>
      <c r="BZ117" s="13">
        <v>0</v>
      </c>
      <c r="CA117" s="14" t="str">
        <f>IF(IF(BY117&lt;0,1-(BZ117-BY117)/BY117,IF(BY117=0,"",BZ117/BY117))&lt;0,0,IF(BY117&lt;0,1-(BZ117-BY117)/BY117,IF(BY117=0,"",BZ117/BY117)))</f>
        <v/>
      </c>
      <c r="CB117" s="15">
        <v>0</v>
      </c>
      <c r="CC117" s="15">
        <v>150.46647426902894</v>
      </c>
      <c r="CD117" s="15">
        <v>28</v>
      </c>
      <c r="CE117" s="16">
        <f>IF(IF(CC117&lt;0,1-(CD117-CC117)/CC117,IF(CC117=0,"",CD117/CC117))&lt;0,0,IF(CC117&lt;0,1-(CD117-CC117)/CC117,IF(CC117=0,"",CD117/CC117)))</f>
        <v>0.18608796501695754</v>
      </c>
      <c r="CF117" s="13">
        <v>0</v>
      </c>
      <c r="CG117" s="13">
        <v>997.74172402600311</v>
      </c>
      <c r="CH117" s="13">
        <v>117</v>
      </c>
      <c r="CI117" s="14">
        <f>IF(IF(CG117&lt;0,1-(CH117-CG117)/CG117,IF(CG117=0,"",CH117/CG117))&lt;0,0,IF(CG117&lt;0,1-(CH117-CG117)/CG117,IF(CG117=0,"",CH117/CG117)))</f>
        <v>0.11726481631728448</v>
      </c>
      <c r="CJ117" s="15">
        <v>0</v>
      </c>
      <c r="CK117" s="15">
        <v>1135.1882164804636</v>
      </c>
      <c r="CL117" s="15">
        <v>1023</v>
      </c>
      <c r="CM117" s="17">
        <f>IF(IF(CK117&lt;0,1-(CL117-CK117)/CK117,IF(CK117=0,"",CL117/CK117))&lt;0,0,IF(CK117&lt;0,1-(CL117-CK117)/CK117,IF(CK117=0,"",CL117/CK117)))</f>
        <v>0.90117214497848486</v>
      </c>
      <c r="CN117" s="13">
        <v>0</v>
      </c>
      <c r="CO117" s="13">
        <v>-280.88402649788958</v>
      </c>
      <c r="CP117" s="13">
        <v>-1749</v>
      </c>
      <c r="CQ117" s="17">
        <f>IF(IF(CO117&lt;0,1-(CP117-CO117)/CO117,IF(CO117=0,"",CP117/CO117))&lt;0,0,IF(CO117&lt;0,1-(CP117-CO117)/CO117,IF(CO117=0,"",CP117/CO117)))</f>
        <v>0</v>
      </c>
      <c r="CR117" s="15">
        <v>0</v>
      </c>
      <c r="CS117" s="15">
        <v>22.696111300609203</v>
      </c>
      <c r="CT117" s="15">
        <v>24</v>
      </c>
      <c r="CU117" s="17">
        <f>IF(IF(CS117&lt;0,1-(CT117-CS117)/CS117,IF(CS117=0,"",CT117/CS117))&lt;0,0,IF(CS117&lt;0,1-(CT117-CS117)/CS117,IF(CS117=0,"",CT117/CS117)))</f>
        <v>1.0574498724526347</v>
      </c>
      <c r="CV117" s="13">
        <v>0</v>
      </c>
      <c r="CW117" s="13">
        <v>1004.770664251603</v>
      </c>
      <c r="CX117" s="13">
        <v>1281</v>
      </c>
      <c r="CY117" s="14">
        <f>IF(IF(CW117&lt;0,1-(CX117-CW117)/CW117,IF(CW117=0,"",CX117/CW117))&lt;0,0,IF(CW117&lt;0,1-(CX117-CW117)/CW117,IF(CW117=0,"",CX117/CW117)))</f>
        <v>1.2749177952504662</v>
      </c>
      <c r="CZ117" s="15">
        <v>0</v>
      </c>
      <c r="DA117" s="15">
        <v>-69.059254309887905</v>
      </c>
      <c r="DB117" s="15">
        <v>-55</v>
      </c>
      <c r="DC117" s="17">
        <f>IF(IF(DA117&lt;0,1-(DB117-DA117)/DA117,IF(DA117=0,"",DB117/DA117))&lt;0,0,IF(DA117&lt;0,1-(DB117-DA117)/DA117,IF(DA117=0,"",DB117/DA117)))</f>
        <v>1.2035824807316939</v>
      </c>
      <c r="DD117" s="13">
        <v>0</v>
      </c>
      <c r="DE117" s="13">
        <v>0</v>
      </c>
      <c r="DF117" s="13">
        <v>0</v>
      </c>
      <c r="DG117" s="14" t="str">
        <f>IF(IF(DE117&lt;0,1-(DF117-DE117)/DE117,IF(DE117=0,"",DF117/DE117))&lt;0,0,IF(DE117&lt;0,1-(DF117-DE117)/DE117,IF(DE117=0,"",DF117/DE117)))</f>
        <v/>
      </c>
      <c r="DH117" s="15">
        <v>0</v>
      </c>
      <c r="DI117" s="15">
        <v>71.673248077532463</v>
      </c>
      <c r="DJ117" s="15">
        <v>9</v>
      </c>
      <c r="DK117" s="17">
        <f>IF(IF(DI117&lt;0,1-(DJ117-DI117)/DI117,IF(DI117=0,"",DJ117/DI117))&lt;0,0,IF(DI117&lt;0,1-(DJ117-DI117)/DI117,IF(DI117=0,"",DJ117/DI117)))</f>
        <v>0.12556986381117066</v>
      </c>
      <c r="DL117" s="13">
        <v>0</v>
      </c>
      <c r="DM117" s="13">
        <v>0</v>
      </c>
      <c r="DN117" s="13">
        <v>39</v>
      </c>
      <c r="DO117" s="17" t="str">
        <f>IF(IF(DM117&lt;0,1-(DN117-DM117)/DM117,IF(DM117=0,"",DN117/DM117))&lt;0,0,IF(DM117&lt;0,1-(DN117-DM117)/DM117,IF(DM117=0,"",DN117/DM117)))</f>
        <v/>
      </c>
      <c r="DP117" s="18"/>
      <c r="DQ117" s="19" t="e">
        <f>IF(AND(BB117/BA117&gt;1.05, ((BB117-BA117)/VLOOKUP(E117,#REF!,2,0))&gt;10),"YES","")</f>
        <v>#REF!</v>
      </c>
      <c r="DR117" s="18"/>
      <c r="DS117" s="19" t="str">
        <f>AX117</f>
        <v>YES</v>
      </c>
      <c r="DT117" s="64" t="s">
        <v>141</v>
      </c>
      <c r="DU117" s="64" t="s">
        <v>162</v>
      </c>
      <c r="DV117" s="64" t="s">
        <v>198</v>
      </c>
      <c r="DW117" s="64" t="s">
        <v>141</v>
      </c>
      <c r="DX117" s="64" t="s">
        <v>197</v>
      </c>
      <c r="DY117" s="65">
        <v>45107</v>
      </c>
      <c r="DZ117" s="64"/>
      <c r="EA117" s="64"/>
    </row>
    <row r="118" spans="1:131" x14ac:dyDescent="0.35">
      <c r="A118" s="4">
        <v>2022</v>
      </c>
      <c r="B118" s="20" t="s">
        <v>132</v>
      </c>
      <c r="C118" s="20" t="s">
        <v>159</v>
      </c>
      <c r="D118" s="20"/>
      <c r="E118" s="20" t="s">
        <v>130</v>
      </c>
      <c r="F118" s="20" t="s">
        <v>126</v>
      </c>
      <c r="G118" s="20"/>
      <c r="H118" s="20">
        <v>10209041</v>
      </c>
      <c r="I118" s="64" t="s">
        <v>641</v>
      </c>
      <c r="J118" s="64"/>
      <c r="K118" s="64" t="s">
        <v>444</v>
      </c>
      <c r="L118" s="20" t="s">
        <v>430</v>
      </c>
      <c r="M118" s="20" t="s">
        <v>429</v>
      </c>
      <c r="N118" s="64" t="s">
        <v>428</v>
      </c>
      <c r="O118" s="20" t="s">
        <v>427</v>
      </c>
      <c r="P118" s="20" t="s">
        <v>426</v>
      </c>
      <c r="Q118" s="20" t="s">
        <v>425</v>
      </c>
      <c r="R118" s="20" t="s">
        <v>146</v>
      </c>
      <c r="S118" s="20" t="s">
        <v>444</v>
      </c>
      <c r="T118" s="20" t="s">
        <v>150</v>
      </c>
      <c r="U118" s="65">
        <v>44141</v>
      </c>
      <c r="V118" s="64"/>
      <c r="W118" s="72">
        <v>133456.7237</v>
      </c>
      <c r="X118" s="72">
        <v>0</v>
      </c>
      <c r="Y118" s="64" t="s">
        <v>443</v>
      </c>
      <c r="Z118" s="20" t="s">
        <v>141</v>
      </c>
      <c r="AA118" s="64"/>
      <c r="AB118" s="64"/>
      <c r="AC118" s="64"/>
      <c r="AD118" s="63"/>
      <c r="AE118" s="20">
        <v>2020</v>
      </c>
      <c r="AF118" s="20"/>
      <c r="AG118" s="64" t="s">
        <v>640</v>
      </c>
      <c r="AH118" s="71"/>
      <c r="AI118" s="20" t="s">
        <v>141</v>
      </c>
      <c r="AJ118" s="64" t="s">
        <v>441</v>
      </c>
      <c r="AK118" s="63"/>
      <c r="AL118" s="5">
        <v>0</v>
      </c>
      <c r="AM118" s="70" t="s">
        <v>144</v>
      </c>
      <c r="AN118" s="6">
        <f>IF(AM118="YES",0,AL118*BA118)</f>
        <v>0</v>
      </c>
      <c r="AO118" s="6">
        <f>IF(AM118="YES",0,BA118)</f>
        <v>0</v>
      </c>
      <c r="AP118" s="7">
        <v>0</v>
      </c>
      <c r="AQ118" s="69" t="s">
        <v>144</v>
      </c>
      <c r="AR118" s="8">
        <f>IF(AQ118="YES",0,AP118*BA118)</f>
        <v>0</v>
      </c>
      <c r="AS118" s="8">
        <f>IF(AQ118="YES",0,BA118)</f>
        <v>0</v>
      </c>
      <c r="AT118" s="9">
        <v>0</v>
      </c>
      <c r="AU118" s="9">
        <v>0</v>
      </c>
      <c r="AV118" s="9">
        <v>0</v>
      </c>
      <c r="AW118" s="10" t="str">
        <f>IF(IF(AU118&lt;0,1-(AV118-AU118)/AU118,IF(AU118=0,"",AV118/AU118))&lt;0,0,IF(AU118&lt;0,1-(AV118-AU118)/AU118,IF(AU118=0,"",AV118/AU118)))</f>
        <v/>
      </c>
      <c r="AX118" s="10" t="str">
        <f>IF(AW118&lt;90%,"YES","")</f>
        <v/>
      </c>
      <c r="AY118" s="68">
        <f>+AV118-AT118</f>
        <v>0</v>
      </c>
      <c r="AZ118" s="10"/>
      <c r="BA118" s="11">
        <v>0</v>
      </c>
      <c r="BB118" s="11">
        <f>W118/1000</f>
        <v>133.4567237</v>
      </c>
      <c r="BC118" s="12" t="str">
        <f>IF(AND(BA118=0,BB118=0),"no capex",IF(AND(BA118=0,BB118&lt;&gt;0),"check!",IF(BB118/BA118&lt;0.8,BB118/BA118,IF(BB118/BA118&lt;=1.05,1,IF(BB118/BA118&gt;1.05,MAX(1-(BB118/BA118-1)*2,0),"check!")))))</f>
        <v>check!</v>
      </c>
      <c r="BD118" s="11">
        <v>0</v>
      </c>
      <c r="BE118" s="11">
        <v>0</v>
      </c>
      <c r="BF118" s="12" t="str">
        <f>IF(AND(BD118=0,BE118=0),"no capex",IF(AND(BD118=0,BE118&lt;&gt;0),"check!",IF(BE118/BD118&lt;0.8,BE118/BD118,IF(BE118/BD118&lt;=1.05,1,IF(BE118/BD118&gt;1.05,MAX(1-(BE118/BD118-1)*2,0),"check!")))))</f>
        <v>no capex</v>
      </c>
      <c r="BG118" s="67"/>
      <c r="BH118" s="13">
        <v>0</v>
      </c>
      <c r="BI118" s="13">
        <v>0</v>
      </c>
      <c r="BJ118" s="13">
        <v>0</v>
      </c>
      <c r="BK118" s="14" t="str">
        <f>IF(BI118=0,"",BJ118/BI118)</f>
        <v/>
      </c>
      <c r="BL118" s="15">
        <v>0</v>
      </c>
      <c r="BM118" s="15">
        <v>0</v>
      </c>
      <c r="BN118" s="15">
        <v>0</v>
      </c>
      <c r="BO118" s="16" t="str">
        <f>IF(BM118=0,"",BN118/BM118)</f>
        <v/>
      </c>
      <c r="BP118" s="13">
        <v>0</v>
      </c>
      <c r="BQ118" s="13">
        <v>0</v>
      </c>
      <c r="BR118" s="13">
        <v>0</v>
      </c>
      <c r="BS118" s="14" t="str">
        <f>IF(IF(BQ118&lt;0,1-(BR118-BQ118)/BQ118,IF(BQ118=0,"",BR118/BQ118))&lt;0,0,IF(BQ118&lt;0,1-(BR118-BQ118)/BQ118,IF(BQ118=0,"",BR118/BQ118)))</f>
        <v/>
      </c>
      <c r="BT118" s="15">
        <v>0</v>
      </c>
      <c r="BU118" s="15">
        <v>0</v>
      </c>
      <c r="BV118" s="15">
        <v>0</v>
      </c>
      <c r="BW118" s="16" t="str">
        <f>IF(IF(BU118&lt;0,1-(BV118-BU118)/BU118,IF(BU118=0,"",BV118/BU118))&lt;0,0,IF(BU118&lt;0,1-(BV118-BU118)/BU118,IF(BU118=0,"",BV118/BU118)))</f>
        <v/>
      </c>
      <c r="BX118" s="13">
        <v>0</v>
      </c>
      <c r="BY118" s="13">
        <v>0</v>
      </c>
      <c r="BZ118" s="13">
        <v>0</v>
      </c>
      <c r="CA118" s="14" t="str">
        <f>IF(IF(BY118&lt;0,1-(BZ118-BY118)/BY118,IF(BY118=0,"",BZ118/BY118))&lt;0,0,IF(BY118&lt;0,1-(BZ118-BY118)/BY118,IF(BY118=0,"",BZ118/BY118)))</f>
        <v/>
      </c>
      <c r="CB118" s="15">
        <v>0</v>
      </c>
      <c r="CC118" s="15">
        <v>0</v>
      </c>
      <c r="CD118" s="15">
        <v>0</v>
      </c>
      <c r="CE118" s="16" t="str">
        <f>IF(IF(CC118&lt;0,1-(CD118-CC118)/CC118,IF(CC118=0,"",CD118/CC118))&lt;0,0,IF(CC118&lt;0,1-(CD118-CC118)/CC118,IF(CC118=0,"",CD118/CC118)))</f>
        <v/>
      </c>
      <c r="CF118" s="13">
        <v>0</v>
      </c>
      <c r="CG118" s="13">
        <v>0</v>
      </c>
      <c r="CH118" s="13">
        <v>0</v>
      </c>
      <c r="CI118" s="14" t="str">
        <f>IF(IF(CG118&lt;0,1-(CH118-CG118)/CG118,IF(CG118=0,"",CH118/CG118))&lt;0,0,IF(CG118&lt;0,1-(CH118-CG118)/CG118,IF(CG118=0,"",CH118/CG118)))</f>
        <v/>
      </c>
      <c r="CJ118" s="15">
        <v>0</v>
      </c>
      <c r="CK118" s="15">
        <v>0</v>
      </c>
      <c r="CL118" s="15">
        <v>0</v>
      </c>
      <c r="CM118" s="17" t="str">
        <f>IF(IF(CK118&lt;0,1-(CL118-CK118)/CK118,IF(CK118=0,"",CL118/CK118))&lt;0,0,IF(CK118&lt;0,1-(CL118-CK118)/CK118,IF(CK118=0,"",CL118/CK118)))</f>
        <v/>
      </c>
      <c r="CN118" s="13">
        <v>0</v>
      </c>
      <c r="CO118" s="13">
        <v>0</v>
      </c>
      <c r="CP118" s="13">
        <v>0</v>
      </c>
      <c r="CQ118" s="17" t="str">
        <f>IF(IF(CO118&lt;0,1-(CP118-CO118)/CO118,IF(CO118=0,"",CP118/CO118))&lt;0,0,IF(CO118&lt;0,1-(CP118-CO118)/CO118,IF(CO118=0,"",CP118/CO118)))</f>
        <v/>
      </c>
      <c r="CR118" s="15">
        <v>0</v>
      </c>
      <c r="CS118" s="15">
        <v>0</v>
      </c>
      <c r="CT118" s="15">
        <v>0</v>
      </c>
      <c r="CU118" s="17" t="str">
        <f>IF(IF(CS118&lt;0,1-(CT118-CS118)/CS118,IF(CS118=0,"",CT118/CS118))&lt;0,0,IF(CS118&lt;0,1-(CT118-CS118)/CS118,IF(CS118=0,"",CT118/CS118)))</f>
        <v/>
      </c>
      <c r="CV118" s="13">
        <v>0</v>
      </c>
      <c r="CW118" s="13">
        <v>0</v>
      </c>
      <c r="CX118" s="13">
        <v>0</v>
      </c>
      <c r="CY118" s="14" t="str">
        <f>IF(IF(CW118&lt;0,1-(CX118-CW118)/CW118,IF(CW118=0,"",CX118/CW118))&lt;0,0,IF(CW118&lt;0,1-(CX118-CW118)/CW118,IF(CW118=0,"",CX118/CW118)))</f>
        <v/>
      </c>
      <c r="CZ118" s="15">
        <v>0</v>
      </c>
      <c r="DA118" s="15">
        <v>0</v>
      </c>
      <c r="DB118" s="15">
        <v>0</v>
      </c>
      <c r="DC118" s="17" t="str">
        <f>IF(IF(DA118&lt;0,1-(DB118-DA118)/DA118,IF(DA118=0,"",DB118/DA118))&lt;0,0,IF(DA118&lt;0,1-(DB118-DA118)/DA118,IF(DA118=0,"",DB118/DA118)))</f>
        <v/>
      </c>
      <c r="DD118" s="13">
        <v>0</v>
      </c>
      <c r="DE118" s="13">
        <v>0</v>
      </c>
      <c r="DF118" s="13">
        <v>0</v>
      </c>
      <c r="DG118" s="14" t="str">
        <f>IF(IF(DE118&lt;0,1-(DF118-DE118)/DE118,IF(DE118=0,"",DF118/DE118))&lt;0,0,IF(DE118&lt;0,1-(DF118-DE118)/DE118,IF(DE118=0,"",DF118/DE118)))</f>
        <v/>
      </c>
      <c r="DH118" s="15">
        <v>0</v>
      </c>
      <c r="DI118" s="15">
        <v>0</v>
      </c>
      <c r="DJ118" s="15">
        <v>0</v>
      </c>
      <c r="DK118" s="17" t="str">
        <f>IF(IF(DI118&lt;0,1-(DJ118-DI118)/DI118,IF(DI118=0,"",DJ118/DI118))&lt;0,0,IF(DI118&lt;0,1-(DJ118-DI118)/DI118,IF(DI118=0,"",DJ118/DI118)))</f>
        <v/>
      </c>
      <c r="DL118" s="13">
        <v>0</v>
      </c>
      <c r="DM118" s="13">
        <v>0</v>
      </c>
      <c r="DN118" s="13">
        <v>0</v>
      </c>
      <c r="DO118" s="17" t="str">
        <f>IF(IF(DM118&lt;0,1-(DN118-DM118)/DM118,IF(DM118=0,"",DN118/DM118))&lt;0,0,IF(DM118&lt;0,1-(DN118-DM118)/DM118,IF(DM118=0,"",DN118/DM118)))</f>
        <v/>
      </c>
      <c r="DP118" s="18"/>
      <c r="DQ118" s="19" t="e">
        <f>IF(AND(BB118/BA118&gt;1.05, ((BB118-BA118)/VLOOKUP(E118,#REF!,2,0))&gt;10),"YES","")</f>
        <v>#DIV/0!</v>
      </c>
      <c r="DR118" s="18"/>
      <c r="DS118" s="19" t="str">
        <f>AX118</f>
        <v/>
      </c>
      <c r="DT118" s="64"/>
      <c r="DU118" s="64"/>
      <c r="DV118" s="64"/>
      <c r="DW118" s="64"/>
      <c r="DX118" s="64"/>
      <c r="DY118" s="65"/>
      <c r="DZ118" s="64"/>
      <c r="EA118" s="64"/>
    </row>
    <row r="119" spans="1:131" x14ac:dyDescent="0.35">
      <c r="A119" s="4">
        <v>2022</v>
      </c>
      <c r="B119" s="20" t="s">
        <v>132</v>
      </c>
      <c r="C119" s="20" t="s">
        <v>159</v>
      </c>
      <c r="D119" s="20"/>
      <c r="E119" s="20" t="s">
        <v>130</v>
      </c>
      <c r="F119" s="20" t="s">
        <v>126</v>
      </c>
      <c r="G119" s="20"/>
      <c r="H119" s="20">
        <v>10209549</v>
      </c>
      <c r="I119" s="64" t="s">
        <v>639</v>
      </c>
      <c r="J119" s="64"/>
      <c r="K119" s="64" t="s">
        <v>567</v>
      </c>
      <c r="L119" s="20" t="s">
        <v>430</v>
      </c>
      <c r="M119" s="20" t="s">
        <v>429</v>
      </c>
      <c r="N119" s="64" t="s">
        <v>428</v>
      </c>
      <c r="O119" s="20" t="s">
        <v>427</v>
      </c>
      <c r="P119" s="20" t="s">
        <v>426</v>
      </c>
      <c r="Q119" s="20" t="s">
        <v>425</v>
      </c>
      <c r="R119" s="20" t="s">
        <v>146</v>
      </c>
      <c r="S119" s="20" t="s">
        <v>567</v>
      </c>
      <c r="T119" s="20" t="s">
        <v>150</v>
      </c>
      <c r="U119" s="65">
        <v>44325</v>
      </c>
      <c r="V119" s="64"/>
      <c r="W119" s="72">
        <v>228728.10060000001</v>
      </c>
      <c r="X119" s="72">
        <v>0</v>
      </c>
      <c r="Y119" s="64" t="s">
        <v>443</v>
      </c>
      <c r="Z119" s="20" t="s">
        <v>141</v>
      </c>
      <c r="AA119" s="64"/>
      <c r="AB119" s="64"/>
      <c r="AC119" s="64"/>
      <c r="AD119" s="63"/>
      <c r="AE119" s="20">
        <v>2021</v>
      </c>
      <c r="AF119" s="20"/>
      <c r="AG119" s="64" t="s">
        <v>638</v>
      </c>
      <c r="AH119" s="71"/>
      <c r="AI119" s="20" t="s">
        <v>141</v>
      </c>
      <c r="AJ119" s="64" t="s">
        <v>504</v>
      </c>
      <c r="AK119" s="63"/>
      <c r="AL119" s="5">
        <v>0</v>
      </c>
      <c r="AM119" s="70" t="s">
        <v>144</v>
      </c>
      <c r="AN119" s="6">
        <f>IF(AM119="YES",0,AL119*BA119)</f>
        <v>0</v>
      </c>
      <c r="AO119" s="6">
        <f>IF(AM119="YES",0,BA119)</f>
        <v>0</v>
      </c>
      <c r="AP119" s="7">
        <v>0</v>
      </c>
      <c r="AQ119" s="69" t="s">
        <v>144</v>
      </c>
      <c r="AR119" s="8">
        <f>IF(AQ119="YES",0,AP119*BA119)</f>
        <v>0</v>
      </c>
      <c r="AS119" s="8">
        <f>IF(AQ119="YES",0,BA119)</f>
        <v>0</v>
      </c>
      <c r="AT119" s="9">
        <v>0</v>
      </c>
      <c r="AU119" s="9">
        <v>0</v>
      </c>
      <c r="AV119" s="9">
        <v>0</v>
      </c>
      <c r="AW119" s="10" t="str">
        <f>IF(IF(AU119&lt;0,1-(AV119-AU119)/AU119,IF(AU119=0,"",AV119/AU119))&lt;0,0,IF(AU119&lt;0,1-(AV119-AU119)/AU119,IF(AU119=0,"",AV119/AU119)))</f>
        <v/>
      </c>
      <c r="AX119" s="10" t="str">
        <f>IF(AW119&lt;90%,"YES","")</f>
        <v/>
      </c>
      <c r="AY119" s="68">
        <f>+AV119-AT119</f>
        <v>0</v>
      </c>
      <c r="AZ119" s="10"/>
      <c r="BA119" s="11">
        <v>0</v>
      </c>
      <c r="BB119" s="11">
        <f>W119/1000</f>
        <v>228.7281006</v>
      </c>
      <c r="BC119" s="12" t="str">
        <f>IF(AND(BA119=0,BB119=0),"no capex",IF(AND(BA119=0,BB119&lt;&gt;0),"check!",IF(BB119/BA119&lt;0.8,BB119/BA119,IF(BB119/BA119&lt;=1.05,1,IF(BB119/BA119&gt;1.05,MAX(1-(BB119/BA119-1)*2,0),"check!")))))</f>
        <v>check!</v>
      </c>
      <c r="BD119" s="11">
        <v>0</v>
      </c>
      <c r="BE119" s="11">
        <v>0</v>
      </c>
      <c r="BF119" s="12" t="str">
        <f>IF(AND(BD119=0,BE119=0),"no capex",IF(AND(BD119=0,BE119&lt;&gt;0),"check!",IF(BE119/BD119&lt;0.8,BE119/BD119,IF(BE119/BD119&lt;=1.05,1,IF(BE119/BD119&gt;1.05,MAX(1-(BE119/BD119-1)*2,0),"check!")))))</f>
        <v>no capex</v>
      </c>
      <c r="BG119" s="67"/>
      <c r="BH119" s="13">
        <v>0</v>
      </c>
      <c r="BI119" s="13">
        <v>0</v>
      </c>
      <c r="BJ119" s="13">
        <v>0</v>
      </c>
      <c r="BK119" s="14" t="str">
        <f>IF(BI119=0,"",BJ119/BI119)</f>
        <v/>
      </c>
      <c r="BL119" s="15">
        <v>0</v>
      </c>
      <c r="BM119" s="15">
        <v>0</v>
      </c>
      <c r="BN119" s="15">
        <v>0</v>
      </c>
      <c r="BO119" s="16" t="str">
        <f>IF(BM119=0,"",BN119/BM119)</f>
        <v/>
      </c>
      <c r="BP119" s="13">
        <v>0</v>
      </c>
      <c r="BQ119" s="13">
        <v>0</v>
      </c>
      <c r="BR119" s="13">
        <v>0</v>
      </c>
      <c r="BS119" s="14" t="str">
        <f>IF(IF(BQ119&lt;0,1-(BR119-BQ119)/BQ119,IF(BQ119=0,"",BR119/BQ119))&lt;0,0,IF(BQ119&lt;0,1-(BR119-BQ119)/BQ119,IF(BQ119=0,"",BR119/BQ119)))</f>
        <v/>
      </c>
      <c r="BT119" s="15">
        <v>0</v>
      </c>
      <c r="BU119" s="15">
        <v>0</v>
      </c>
      <c r="BV119" s="15">
        <v>0</v>
      </c>
      <c r="BW119" s="16" t="str">
        <f>IF(IF(BU119&lt;0,1-(BV119-BU119)/BU119,IF(BU119=0,"",BV119/BU119))&lt;0,0,IF(BU119&lt;0,1-(BV119-BU119)/BU119,IF(BU119=0,"",BV119/BU119)))</f>
        <v/>
      </c>
      <c r="BX119" s="13">
        <v>0</v>
      </c>
      <c r="BY119" s="13">
        <v>0</v>
      </c>
      <c r="BZ119" s="13">
        <v>0</v>
      </c>
      <c r="CA119" s="14" t="str">
        <f>IF(IF(BY119&lt;0,1-(BZ119-BY119)/BY119,IF(BY119=0,"",BZ119/BY119))&lt;0,0,IF(BY119&lt;0,1-(BZ119-BY119)/BY119,IF(BY119=0,"",BZ119/BY119)))</f>
        <v/>
      </c>
      <c r="CB119" s="15">
        <v>0</v>
      </c>
      <c r="CC119" s="15">
        <v>0</v>
      </c>
      <c r="CD119" s="15">
        <v>0</v>
      </c>
      <c r="CE119" s="16" t="str">
        <f>IF(IF(CC119&lt;0,1-(CD119-CC119)/CC119,IF(CC119=0,"",CD119/CC119))&lt;0,0,IF(CC119&lt;0,1-(CD119-CC119)/CC119,IF(CC119=0,"",CD119/CC119)))</f>
        <v/>
      </c>
      <c r="CF119" s="13">
        <v>0</v>
      </c>
      <c r="CG119" s="13">
        <v>0</v>
      </c>
      <c r="CH119" s="13">
        <v>0</v>
      </c>
      <c r="CI119" s="14" t="str">
        <f>IF(IF(CG119&lt;0,1-(CH119-CG119)/CG119,IF(CG119=0,"",CH119/CG119))&lt;0,0,IF(CG119&lt;0,1-(CH119-CG119)/CG119,IF(CG119=0,"",CH119/CG119)))</f>
        <v/>
      </c>
      <c r="CJ119" s="15">
        <v>0</v>
      </c>
      <c r="CK119" s="15">
        <v>0</v>
      </c>
      <c r="CL119" s="15">
        <v>0</v>
      </c>
      <c r="CM119" s="17" t="str">
        <f>IF(IF(CK119&lt;0,1-(CL119-CK119)/CK119,IF(CK119=0,"",CL119/CK119))&lt;0,0,IF(CK119&lt;0,1-(CL119-CK119)/CK119,IF(CK119=0,"",CL119/CK119)))</f>
        <v/>
      </c>
      <c r="CN119" s="13">
        <v>0</v>
      </c>
      <c r="CO119" s="13">
        <v>0</v>
      </c>
      <c r="CP119" s="13">
        <v>0</v>
      </c>
      <c r="CQ119" s="17" t="str">
        <f>IF(IF(CO119&lt;0,1-(CP119-CO119)/CO119,IF(CO119=0,"",CP119/CO119))&lt;0,0,IF(CO119&lt;0,1-(CP119-CO119)/CO119,IF(CO119=0,"",CP119/CO119)))</f>
        <v/>
      </c>
      <c r="CR119" s="15">
        <v>0</v>
      </c>
      <c r="CS119" s="15">
        <v>0</v>
      </c>
      <c r="CT119" s="15">
        <v>0</v>
      </c>
      <c r="CU119" s="17" t="str">
        <f>IF(IF(CS119&lt;0,1-(CT119-CS119)/CS119,IF(CS119=0,"",CT119/CS119))&lt;0,0,IF(CS119&lt;0,1-(CT119-CS119)/CS119,IF(CS119=0,"",CT119/CS119)))</f>
        <v/>
      </c>
      <c r="CV119" s="13">
        <v>0</v>
      </c>
      <c r="CW119" s="13">
        <v>0</v>
      </c>
      <c r="CX119" s="13">
        <v>0</v>
      </c>
      <c r="CY119" s="14" t="str">
        <f>IF(IF(CW119&lt;0,1-(CX119-CW119)/CW119,IF(CW119=0,"",CX119/CW119))&lt;0,0,IF(CW119&lt;0,1-(CX119-CW119)/CW119,IF(CW119=0,"",CX119/CW119)))</f>
        <v/>
      </c>
      <c r="CZ119" s="15">
        <v>0</v>
      </c>
      <c r="DA119" s="15">
        <v>0</v>
      </c>
      <c r="DB119" s="15">
        <v>0</v>
      </c>
      <c r="DC119" s="17" t="str">
        <f>IF(IF(DA119&lt;0,1-(DB119-DA119)/DA119,IF(DA119=0,"",DB119/DA119))&lt;0,0,IF(DA119&lt;0,1-(DB119-DA119)/DA119,IF(DA119=0,"",DB119/DA119)))</f>
        <v/>
      </c>
      <c r="DD119" s="13">
        <v>0</v>
      </c>
      <c r="DE119" s="13">
        <v>0</v>
      </c>
      <c r="DF119" s="13">
        <v>0</v>
      </c>
      <c r="DG119" s="14" t="str">
        <f>IF(IF(DE119&lt;0,1-(DF119-DE119)/DE119,IF(DE119=0,"",DF119/DE119))&lt;0,0,IF(DE119&lt;0,1-(DF119-DE119)/DE119,IF(DE119=0,"",DF119/DE119)))</f>
        <v/>
      </c>
      <c r="DH119" s="15">
        <v>0</v>
      </c>
      <c r="DI119" s="15">
        <v>0</v>
      </c>
      <c r="DJ119" s="15">
        <v>0</v>
      </c>
      <c r="DK119" s="17" t="str">
        <f>IF(IF(DI119&lt;0,1-(DJ119-DI119)/DI119,IF(DI119=0,"",DJ119/DI119))&lt;0,0,IF(DI119&lt;0,1-(DJ119-DI119)/DI119,IF(DI119=0,"",DJ119/DI119)))</f>
        <v/>
      </c>
      <c r="DL119" s="13">
        <v>0</v>
      </c>
      <c r="DM119" s="13">
        <v>0</v>
      </c>
      <c r="DN119" s="13">
        <v>0</v>
      </c>
      <c r="DO119" s="17" t="str">
        <f>IF(IF(DM119&lt;0,1-(DN119-DM119)/DM119,IF(DM119=0,"",DN119/DM119))&lt;0,0,IF(DM119&lt;0,1-(DN119-DM119)/DM119,IF(DM119=0,"",DN119/DM119)))</f>
        <v/>
      </c>
      <c r="DP119" s="18"/>
      <c r="DQ119" s="19" t="e">
        <f>IF(AND(BB119/BA119&gt;1.05, ((BB119-BA119)/VLOOKUP(E119,#REF!,2,0))&gt;10),"YES","")</f>
        <v>#DIV/0!</v>
      </c>
      <c r="DR119" s="18"/>
      <c r="DS119" s="19" t="str">
        <f>AX119</f>
        <v/>
      </c>
      <c r="DT119" s="64"/>
      <c r="DU119" s="64"/>
      <c r="DV119" s="64"/>
      <c r="DW119" s="64"/>
      <c r="DX119" s="64"/>
      <c r="DY119" s="65"/>
      <c r="DZ119" s="64"/>
      <c r="EA119" s="64"/>
    </row>
    <row r="120" spans="1:131" x14ac:dyDescent="0.35">
      <c r="A120" s="4">
        <v>2022</v>
      </c>
      <c r="B120" s="20" t="s">
        <v>132</v>
      </c>
      <c r="C120" s="20" t="s">
        <v>159</v>
      </c>
      <c r="D120" s="20"/>
      <c r="E120" s="20" t="s">
        <v>130</v>
      </c>
      <c r="F120" s="20" t="s">
        <v>126</v>
      </c>
      <c r="G120" s="20"/>
      <c r="H120" s="20">
        <v>10209553</v>
      </c>
      <c r="I120" s="64" t="s">
        <v>637</v>
      </c>
      <c r="J120" s="64"/>
      <c r="K120" s="64" t="s">
        <v>567</v>
      </c>
      <c r="L120" s="20" t="s">
        <v>430</v>
      </c>
      <c r="M120" s="20" t="s">
        <v>429</v>
      </c>
      <c r="N120" s="64" t="s">
        <v>428</v>
      </c>
      <c r="O120" s="20" t="s">
        <v>427</v>
      </c>
      <c r="P120" s="20" t="s">
        <v>426</v>
      </c>
      <c r="Q120" s="20" t="s">
        <v>425</v>
      </c>
      <c r="R120" s="20" t="s">
        <v>146</v>
      </c>
      <c r="S120" s="20" t="s">
        <v>567</v>
      </c>
      <c r="T120" s="20" t="s">
        <v>150</v>
      </c>
      <c r="U120" s="65">
        <v>44316</v>
      </c>
      <c r="V120" s="64"/>
      <c r="W120" s="72">
        <v>249692.22540000002</v>
      </c>
      <c r="X120" s="72">
        <v>0</v>
      </c>
      <c r="Y120" s="64" t="s">
        <v>443</v>
      </c>
      <c r="Z120" s="20" t="s">
        <v>141</v>
      </c>
      <c r="AA120" s="64"/>
      <c r="AB120" s="64"/>
      <c r="AC120" s="64"/>
      <c r="AD120" s="63"/>
      <c r="AE120" s="20">
        <v>2021</v>
      </c>
      <c r="AF120" s="20"/>
      <c r="AG120" s="64" t="s">
        <v>636</v>
      </c>
      <c r="AH120" s="71"/>
      <c r="AI120" s="20" t="s">
        <v>141</v>
      </c>
      <c r="AJ120" s="64" t="s">
        <v>504</v>
      </c>
      <c r="AK120" s="63"/>
      <c r="AL120" s="5">
        <v>0</v>
      </c>
      <c r="AM120" s="70" t="s">
        <v>144</v>
      </c>
      <c r="AN120" s="6">
        <f>IF(AM120="YES",0,AL120*BA120)</f>
        <v>0</v>
      </c>
      <c r="AO120" s="6">
        <f>IF(AM120="YES",0,BA120)</f>
        <v>0</v>
      </c>
      <c r="AP120" s="7">
        <v>0</v>
      </c>
      <c r="AQ120" s="69" t="s">
        <v>144</v>
      </c>
      <c r="AR120" s="8">
        <f>IF(AQ120="YES",0,AP120*BA120)</f>
        <v>0</v>
      </c>
      <c r="AS120" s="8">
        <f>IF(AQ120="YES",0,BA120)</f>
        <v>0</v>
      </c>
      <c r="AT120" s="9">
        <v>0</v>
      </c>
      <c r="AU120" s="9">
        <v>0</v>
      </c>
      <c r="AV120" s="9">
        <v>0</v>
      </c>
      <c r="AW120" s="10" t="str">
        <f>IF(IF(AU120&lt;0,1-(AV120-AU120)/AU120,IF(AU120=0,"",AV120/AU120))&lt;0,0,IF(AU120&lt;0,1-(AV120-AU120)/AU120,IF(AU120=0,"",AV120/AU120)))</f>
        <v/>
      </c>
      <c r="AX120" s="10" t="str">
        <f>IF(AW120&lt;90%,"YES","")</f>
        <v/>
      </c>
      <c r="AY120" s="68">
        <f>+AV120-AT120</f>
        <v>0</v>
      </c>
      <c r="AZ120" s="10"/>
      <c r="BA120" s="11">
        <v>0</v>
      </c>
      <c r="BB120" s="11">
        <f>W120/1000</f>
        <v>249.69222540000001</v>
      </c>
      <c r="BC120" s="12" t="str">
        <f>IF(AND(BA120=0,BB120=0),"no capex",IF(AND(BA120=0,BB120&lt;&gt;0),"check!",IF(BB120/BA120&lt;0.8,BB120/BA120,IF(BB120/BA120&lt;=1.05,1,IF(BB120/BA120&gt;1.05,MAX(1-(BB120/BA120-1)*2,0),"check!")))))</f>
        <v>check!</v>
      </c>
      <c r="BD120" s="11">
        <v>0</v>
      </c>
      <c r="BE120" s="11">
        <v>0</v>
      </c>
      <c r="BF120" s="12" t="str">
        <f>IF(AND(BD120=0,BE120=0),"no capex",IF(AND(BD120=0,BE120&lt;&gt;0),"check!",IF(BE120/BD120&lt;0.8,BE120/BD120,IF(BE120/BD120&lt;=1.05,1,IF(BE120/BD120&gt;1.05,MAX(1-(BE120/BD120-1)*2,0),"check!")))))</f>
        <v>no capex</v>
      </c>
      <c r="BG120" s="67"/>
      <c r="BH120" s="13">
        <v>0</v>
      </c>
      <c r="BI120" s="13">
        <v>0</v>
      </c>
      <c r="BJ120" s="13">
        <v>0</v>
      </c>
      <c r="BK120" s="14" t="str">
        <f>IF(BI120=0,"",BJ120/BI120)</f>
        <v/>
      </c>
      <c r="BL120" s="15">
        <v>0</v>
      </c>
      <c r="BM120" s="15">
        <v>0</v>
      </c>
      <c r="BN120" s="15">
        <v>0</v>
      </c>
      <c r="BO120" s="16" t="str">
        <f>IF(BM120=0,"",BN120/BM120)</f>
        <v/>
      </c>
      <c r="BP120" s="13">
        <v>0</v>
      </c>
      <c r="BQ120" s="13">
        <v>0</v>
      </c>
      <c r="BR120" s="13">
        <v>0</v>
      </c>
      <c r="BS120" s="14" t="str">
        <f>IF(IF(BQ120&lt;0,1-(BR120-BQ120)/BQ120,IF(BQ120=0,"",BR120/BQ120))&lt;0,0,IF(BQ120&lt;0,1-(BR120-BQ120)/BQ120,IF(BQ120=0,"",BR120/BQ120)))</f>
        <v/>
      </c>
      <c r="BT120" s="15">
        <v>0</v>
      </c>
      <c r="BU120" s="15">
        <v>0</v>
      </c>
      <c r="BV120" s="15">
        <v>0</v>
      </c>
      <c r="BW120" s="16" t="str">
        <f>IF(IF(BU120&lt;0,1-(BV120-BU120)/BU120,IF(BU120=0,"",BV120/BU120))&lt;0,0,IF(BU120&lt;0,1-(BV120-BU120)/BU120,IF(BU120=0,"",BV120/BU120)))</f>
        <v/>
      </c>
      <c r="BX120" s="13">
        <v>0</v>
      </c>
      <c r="BY120" s="13">
        <v>0</v>
      </c>
      <c r="BZ120" s="13">
        <v>0</v>
      </c>
      <c r="CA120" s="14" t="str">
        <f>IF(IF(BY120&lt;0,1-(BZ120-BY120)/BY120,IF(BY120=0,"",BZ120/BY120))&lt;0,0,IF(BY120&lt;0,1-(BZ120-BY120)/BY120,IF(BY120=0,"",BZ120/BY120)))</f>
        <v/>
      </c>
      <c r="CB120" s="15">
        <v>0</v>
      </c>
      <c r="CC120" s="15">
        <v>0</v>
      </c>
      <c r="CD120" s="15">
        <v>0</v>
      </c>
      <c r="CE120" s="16" t="str">
        <f>IF(IF(CC120&lt;0,1-(CD120-CC120)/CC120,IF(CC120=0,"",CD120/CC120))&lt;0,0,IF(CC120&lt;0,1-(CD120-CC120)/CC120,IF(CC120=0,"",CD120/CC120)))</f>
        <v/>
      </c>
      <c r="CF120" s="13">
        <v>0</v>
      </c>
      <c r="CG120" s="13">
        <v>0</v>
      </c>
      <c r="CH120" s="13">
        <v>0</v>
      </c>
      <c r="CI120" s="14" t="str">
        <f>IF(IF(CG120&lt;0,1-(CH120-CG120)/CG120,IF(CG120=0,"",CH120/CG120))&lt;0,0,IF(CG120&lt;0,1-(CH120-CG120)/CG120,IF(CG120=0,"",CH120/CG120)))</f>
        <v/>
      </c>
      <c r="CJ120" s="15">
        <v>0</v>
      </c>
      <c r="CK120" s="15">
        <v>0</v>
      </c>
      <c r="CL120" s="15">
        <v>0</v>
      </c>
      <c r="CM120" s="17" t="str">
        <f>IF(IF(CK120&lt;0,1-(CL120-CK120)/CK120,IF(CK120=0,"",CL120/CK120))&lt;0,0,IF(CK120&lt;0,1-(CL120-CK120)/CK120,IF(CK120=0,"",CL120/CK120)))</f>
        <v/>
      </c>
      <c r="CN120" s="13">
        <v>0</v>
      </c>
      <c r="CO120" s="13">
        <v>0</v>
      </c>
      <c r="CP120" s="13">
        <v>0</v>
      </c>
      <c r="CQ120" s="17" t="str">
        <f>IF(IF(CO120&lt;0,1-(CP120-CO120)/CO120,IF(CO120=0,"",CP120/CO120))&lt;0,0,IF(CO120&lt;0,1-(CP120-CO120)/CO120,IF(CO120=0,"",CP120/CO120)))</f>
        <v/>
      </c>
      <c r="CR120" s="15">
        <v>0</v>
      </c>
      <c r="CS120" s="15">
        <v>0</v>
      </c>
      <c r="CT120" s="15">
        <v>0</v>
      </c>
      <c r="CU120" s="17" t="str">
        <f>IF(IF(CS120&lt;0,1-(CT120-CS120)/CS120,IF(CS120=0,"",CT120/CS120))&lt;0,0,IF(CS120&lt;0,1-(CT120-CS120)/CS120,IF(CS120=0,"",CT120/CS120)))</f>
        <v/>
      </c>
      <c r="CV120" s="13">
        <v>0</v>
      </c>
      <c r="CW120" s="13">
        <v>0</v>
      </c>
      <c r="CX120" s="13">
        <v>0</v>
      </c>
      <c r="CY120" s="14" t="str">
        <f>IF(IF(CW120&lt;0,1-(CX120-CW120)/CW120,IF(CW120=0,"",CX120/CW120))&lt;0,0,IF(CW120&lt;0,1-(CX120-CW120)/CW120,IF(CW120=0,"",CX120/CW120)))</f>
        <v/>
      </c>
      <c r="CZ120" s="15">
        <v>0</v>
      </c>
      <c r="DA120" s="15">
        <v>0</v>
      </c>
      <c r="DB120" s="15">
        <v>0</v>
      </c>
      <c r="DC120" s="17" t="str">
        <f>IF(IF(DA120&lt;0,1-(DB120-DA120)/DA120,IF(DA120=0,"",DB120/DA120))&lt;0,0,IF(DA120&lt;0,1-(DB120-DA120)/DA120,IF(DA120=0,"",DB120/DA120)))</f>
        <v/>
      </c>
      <c r="DD120" s="13">
        <v>0</v>
      </c>
      <c r="DE120" s="13">
        <v>0</v>
      </c>
      <c r="DF120" s="13">
        <v>0</v>
      </c>
      <c r="DG120" s="14" t="str">
        <f>IF(IF(DE120&lt;0,1-(DF120-DE120)/DE120,IF(DE120=0,"",DF120/DE120))&lt;0,0,IF(DE120&lt;0,1-(DF120-DE120)/DE120,IF(DE120=0,"",DF120/DE120)))</f>
        <v/>
      </c>
      <c r="DH120" s="15">
        <v>0</v>
      </c>
      <c r="DI120" s="15">
        <v>0</v>
      </c>
      <c r="DJ120" s="15">
        <v>0</v>
      </c>
      <c r="DK120" s="17" t="str">
        <f>IF(IF(DI120&lt;0,1-(DJ120-DI120)/DI120,IF(DI120=0,"",DJ120/DI120))&lt;0,0,IF(DI120&lt;0,1-(DJ120-DI120)/DI120,IF(DI120=0,"",DJ120/DI120)))</f>
        <v/>
      </c>
      <c r="DL120" s="13">
        <v>0</v>
      </c>
      <c r="DM120" s="13">
        <v>0</v>
      </c>
      <c r="DN120" s="13">
        <v>0</v>
      </c>
      <c r="DO120" s="17" t="str">
        <f>IF(IF(DM120&lt;0,1-(DN120-DM120)/DM120,IF(DM120=0,"",DN120/DM120))&lt;0,0,IF(DM120&lt;0,1-(DN120-DM120)/DM120,IF(DM120=0,"",DN120/DM120)))</f>
        <v/>
      </c>
      <c r="DP120" s="18"/>
      <c r="DQ120" s="19" t="e">
        <f>IF(AND(BB120/BA120&gt;1.05, ((BB120-BA120)/VLOOKUP(E120,#REF!,2,0))&gt;10),"YES","")</f>
        <v>#DIV/0!</v>
      </c>
      <c r="DR120" s="18"/>
      <c r="DS120" s="19" t="str">
        <f>AX120</f>
        <v/>
      </c>
      <c r="DT120" s="64"/>
      <c r="DU120" s="64"/>
      <c r="DV120" s="64"/>
      <c r="DW120" s="64"/>
      <c r="DX120" s="64"/>
      <c r="DY120" s="65"/>
      <c r="DZ120" s="64"/>
      <c r="EA120" s="64"/>
    </row>
    <row r="121" spans="1:131" x14ac:dyDescent="0.35">
      <c r="A121" s="4">
        <v>2022</v>
      </c>
      <c r="B121" s="20" t="s">
        <v>132</v>
      </c>
      <c r="C121" s="20" t="s">
        <v>159</v>
      </c>
      <c r="D121" s="20"/>
      <c r="E121" s="20" t="s">
        <v>130</v>
      </c>
      <c r="F121" s="20" t="s">
        <v>126</v>
      </c>
      <c r="G121" s="20"/>
      <c r="H121" s="20">
        <v>10209560</v>
      </c>
      <c r="I121" s="64" t="s">
        <v>635</v>
      </c>
      <c r="J121" s="64"/>
      <c r="K121" s="64" t="s">
        <v>567</v>
      </c>
      <c r="L121" s="20" t="s">
        <v>430</v>
      </c>
      <c r="M121" s="20" t="s">
        <v>429</v>
      </c>
      <c r="N121" s="64" t="s">
        <v>428</v>
      </c>
      <c r="O121" s="20" t="s">
        <v>427</v>
      </c>
      <c r="P121" s="20" t="s">
        <v>426</v>
      </c>
      <c r="Q121" s="20" t="s">
        <v>425</v>
      </c>
      <c r="R121" s="20" t="s">
        <v>146</v>
      </c>
      <c r="S121" s="20" t="s">
        <v>567</v>
      </c>
      <c r="T121" s="20" t="s">
        <v>150</v>
      </c>
      <c r="U121" s="65">
        <v>44493</v>
      </c>
      <c r="V121" s="64"/>
      <c r="W121" s="72">
        <v>209489.23310000001</v>
      </c>
      <c r="X121" s="72">
        <v>0</v>
      </c>
      <c r="Y121" s="64" t="s">
        <v>443</v>
      </c>
      <c r="Z121" s="20" t="s">
        <v>141</v>
      </c>
      <c r="AA121" s="64"/>
      <c r="AB121" s="64"/>
      <c r="AC121" s="64"/>
      <c r="AD121" s="63"/>
      <c r="AE121" s="20">
        <v>2021</v>
      </c>
      <c r="AF121" s="20"/>
      <c r="AG121" s="64" t="s">
        <v>634</v>
      </c>
      <c r="AH121" s="71"/>
      <c r="AI121" s="20" t="s">
        <v>141</v>
      </c>
      <c r="AJ121" s="64" t="s">
        <v>504</v>
      </c>
      <c r="AK121" s="63"/>
      <c r="AL121" s="5">
        <v>0</v>
      </c>
      <c r="AM121" s="70" t="s">
        <v>144</v>
      </c>
      <c r="AN121" s="6">
        <f>IF(AM121="YES",0,AL121*BA121)</f>
        <v>0</v>
      </c>
      <c r="AO121" s="6">
        <f>IF(AM121="YES",0,BA121)</f>
        <v>0</v>
      </c>
      <c r="AP121" s="7">
        <v>0</v>
      </c>
      <c r="AQ121" s="69" t="s">
        <v>144</v>
      </c>
      <c r="AR121" s="8">
        <f>IF(AQ121="YES",0,AP121*BA121)</f>
        <v>0</v>
      </c>
      <c r="AS121" s="8">
        <f>IF(AQ121="YES",0,BA121)</f>
        <v>0</v>
      </c>
      <c r="AT121" s="9">
        <v>0</v>
      </c>
      <c r="AU121" s="9">
        <v>0</v>
      </c>
      <c r="AV121" s="9">
        <v>0</v>
      </c>
      <c r="AW121" s="10" t="str">
        <f>IF(IF(AU121&lt;0,1-(AV121-AU121)/AU121,IF(AU121=0,"",AV121/AU121))&lt;0,0,IF(AU121&lt;0,1-(AV121-AU121)/AU121,IF(AU121=0,"",AV121/AU121)))</f>
        <v/>
      </c>
      <c r="AX121" s="10" t="str">
        <f>IF(AW121&lt;90%,"YES","")</f>
        <v/>
      </c>
      <c r="AY121" s="68">
        <f>+AV121-AT121</f>
        <v>0</v>
      </c>
      <c r="AZ121" s="10"/>
      <c r="BA121" s="11">
        <v>0</v>
      </c>
      <c r="BB121" s="11">
        <f>W121/1000</f>
        <v>209.48923310000001</v>
      </c>
      <c r="BC121" s="12" t="str">
        <f>IF(AND(BA121=0,BB121=0),"no capex",IF(AND(BA121=0,BB121&lt;&gt;0),"check!",IF(BB121/BA121&lt;0.8,BB121/BA121,IF(BB121/BA121&lt;=1.05,1,IF(BB121/BA121&gt;1.05,MAX(1-(BB121/BA121-1)*2,0),"check!")))))</f>
        <v>check!</v>
      </c>
      <c r="BD121" s="11">
        <v>0</v>
      </c>
      <c r="BE121" s="11">
        <v>0</v>
      </c>
      <c r="BF121" s="12" t="str">
        <f>IF(AND(BD121=0,BE121=0),"no capex",IF(AND(BD121=0,BE121&lt;&gt;0),"check!",IF(BE121/BD121&lt;0.8,BE121/BD121,IF(BE121/BD121&lt;=1.05,1,IF(BE121/BD121&gt;1.05,MAX(1-(BE121/BD121-1)*2,0),"check!")))))</f>
        <v>no capex</v>
      </c>
      <c r="BG121" s="67"/>
      <c r="BH121" s="13">
        <v>0</v>
      </c>
      <c r="BI121" s="13">
        <v>0</v>
      </c>
      <c r="BJ121" s="13">
        <v>0</v>
      </c>
      <c r="BK121" s="14" t="str">
        <f>IF(BI121=0,"",BJ121/BI121)</f>
        <v/>
      </c>
      <c r="BL121" s="15">
        <v>0</v>
      </c>
      <c r="BM121" s="15">
        <v>0</v>
      </c>
      <c r="BN121" s="15">
        <v>0</v>
      </c>
      <c r="BO121" s="16" t="str">
        <f>IF(BM121=0,"",BN121/BM121)</f>
        <v/>
      </c>
      <c r="BP121" s="13">
        <v>0</v>
      </c>
      <c r="BQ121" s="13">
        <v>0</v>
      </c>
      <c r="BR121" s="13">
        <v>0</v>
      </c>
      <c r="BS121" s="14" t="str">
        <f>IF(IF(BQ121&lt;0,1-(BR121-BQ121)/BQ121,IF(BQ121=0,"",BR121/BQ121))&lt;0,0,IF(BQ121&lt;0,1-(BR121-BQ121)/BQ121,IF(BQ121=0,"",BR121/BQ121)))</f>
        <v/>
      </c>
      <c r="BT121" s="15">
        <v>0</v>
      </c>
      <c r="BU121" s="15">
        <v>0</v>
      </c>
      <c r="BV121" s="15">
        <v>0</v>
      </c>
      <c r="BW121" s="16" t="str">
        <f>IF(IF(BU121&lt;0,1-(BV121-BU121)/BU121,IF(BU121=0,"",BV121/BU121))&lt;0,0,IF(BU121&lt;0,1-(BV121-BU121)/BU121,IF(BU121=0,"",BV121/BU121)))</f>
        <v/>
      </c>
      <c r="BX121" s="13">
        <v>0</v>
      </c>
      <c r="BY121" s="13">
        <v>0</v>
      </c>
      <c r="BZ121" s="13">
        <v>0</v>
      </c>
      <c r="CA121" s="14" t="str">
        <f>IF(IF(BY121&lt;0,1-(BZ121-BY121)/BY121,IF(BY121=0,"",BZ121/BY121))&lt;0,0,IF(BY121&lt;0,1-(BZ121-BY121)/BY121,IF(BY121=0,"",BZ121/BY121)))</f>
        <v/>
      </c>
      <c r="CB121" s="15">
        <v>0</v>
      </c>
      <c r="CC121" s="15">
        <v>0</v>
      </c>
      <c r="CD121" s="15">
        <v>0</v>
      </c>
      <c r="CE121" s="16" t="str">
        <f>IF(IF(CC121&lt;0,1-(CD121-CC121)/CC121,IF(CC121=0,"",CD121/CC121))&lt;0,0,IF(CC121&lt;0,1-(CD121-CC121)/CC121,IF(CC121=0,"",CD121/CC121)))</f>
        <v/>
      </c>
      <c r="CF121" s="13">
        <v>0</v>
      </c>
      <c r="CG121" s="13">
        <v>0</v>
      </c>
      <c r="CH121" s="13">
        <v>0</v>
      </c>
      <c r="CI121" s="14" t="str">
        <f>IF(IF(CG121&lt;0,1-(CH121-CG121)/CG121,IF(CG121=0,"",CH121/CG121))&lt;0,0,IF(CG121&lt;0,1-(CH121-CG121)/CG121,IF(CG121=0,"",CH121/CG121)))</f>
        <v/>
      </c>
      <c r="CJ121" s="15">
        <v>0</v>
      </c>
      <c r="CK121" s="15">
        <v>0</v>
      </c>
      <c r="CL121" s="15">
        <v>0</v>
      </c>
      <c r="CM121" s="17" t="str">
        <f>IF(IF(CK121&lt;0,1-(CL121-CK121)/CK121,IF(CK121=0,"",CL121/CK121))&lt;0,0,IF(CK121&lt;0,1-(CL121-CK121)/CK121,IF(CK121=0,"",CL121/CK121)))</f>
        <v/>
      </c>
      <c r="CN121" s="13">
        <v>0</v>
      </c>
      <c r="CO121" s="13">
        <v>0</v>
      </c>
      <c r="CP121" s="13">
        <v>0</v>
      </c>
      <c r="CQ121" s="17" t="str">
        <f>IF(IF(CO121&lt;0,1-(CP121-CO121)/CO121,IF(CO121=0,"",CP121/CO121))&lt;0,0,IF(CO121&lt;0,1-(CP121-CO121)/CO121,IF(CO121=0,"",CP121/CO121)))</f>
        <v/>
      </c>
      <c r="CR121" s="15">
        <v>0</v>
      </c>
      <c r="CS121" s="15">
        <v>0</v>
      </c>
      <c r="CT121" s="15">
        <v>0</v>
      </c>
      <c r="CU121" s="17" t="str">
        <f>IF(IF(CS121&lt;0,1-(CT121-CS121)/CS121,IF(CS121=0,"",CT121/CS121))&lt;0,0,IF(CS121&lt;0,1-(CT121-CS121)/CS121,IF(CS121=0,"",CT121/CS121)))</f>
        <v/>
      </c>
      <c r="CV121" s="13">
        <v>0</v>
      </c>
      <c r="CW121" s="13">
        <v>0</v>
      </c>
      <c r="CX121" s="13">
        <v>0</v>
      </c>
      <c r="CY121" s="14" t="str">
        <f>IF(IF(CW121&lt;0,1-(CX121-CW121)/CW121,IF(CW121=0,"",CX121/CW121))&lt;0,0,IF(CW121&lt;0,1-(CX121-CW121)/CW121,IF(CW121=0,"",CX121/CW121)))</f>
        <v/>
      </c>
      <c r="CZ121" s="15">
        <v>0</v>
      </c>
      <c r="DA121" s="15">
        <v>0</v>
      </c>
      <c r="DB121" s="15">
        <v>0</v>
      </c>
      <c r="DC121" s="17" t="str">
        <f>IF(IF(DA121&lt;0,1-(DB121-DA121)/DA121,IF(DA121=0,"",DB121/DA121))&lt;0,0,IF(DA121&lt;0,1-(DB121-DA121)/DA121,IF(DA121=0,"",DB121/DA121)))</f>
        <v/>
      </c>
      <c r="DD121" s="13">
        <v>0</v>
      </c>
      <c r="DE121" s="13">
        <v>0</v>
      </c>
      <c r="DF121" s="13">
        <v>0</v>
      </c>
      <c r="DG121" s="14" t="str">
        <f>IF(IF(DE121&lt;0,1-(DF121-DE121)/DE121,IF(DE121=0,"",DF121/DE121))&lt;0,0,IF(DE121&lt;0,1-(DF121-DE121)/DE121,IF(DE121=0,"",DF121/DE121)))</f>
        <v/>
      </c>
      <c r="DH121" s="15">
        <v>0</v>
      </c>
      <c r="DI121" s="15">
        <v>0</v>
      </c>
      <c r="DJ121" s="15">
        <v>0</v>
      </c>
      <c r="DK121" s="17" t="str">
        <f>IF(IF(DI121&lt;0,1-(DJ121-DI121)/DI121,IF(DI121=0,"",DJ121/DI121))&lt;0,0,IF(DI121&lt;0,1-(DJ121-DI121)/DI121,IF(DI121=0,"",DJ121/DI121)))</f>
        <v/>
      </c>
      <c r="DL121" s="13">
        <v>0</v>
      </c>
      <c r="DM121" s="13">
        <v>0</v>
      </c>
      <c r="DN121" s="13">
        <v>0</v>
      </c>
      <c r="DO121" s="17" t="str">
        <f>IF(IF(DM121&lt;0,1-(DN121-DM121)/DM121,IF(DM121=0,"",DN121/DM121))&lt;0,0,IF(DM121&lt;0,1-(DN121-DM121)/DM121,IF(DM121=0,"",DN121/DM121)))</f>
        <v/>
      </c>
      <c r="DP121" s="18"/>
      <c r="DQ121" s="19" t="e">
        <f>IF(AND(BB121/BA121&gt;1.05, ((BB121-BA121)/VLOOKUP(E121,#REF!,2,0))&gt;10),"YES","")</f>
        <v>#DIV/0!</v>
      </c>
      <c r="DR121" s="18"/>
      <c r="DS121" s="19" t="str">
        <f>AX121</f>
        <v/>
      </c>
      <c r="DT121" s="64" t="s">
        <v>141</v>
      </c>
      <c r="DU121" s="64" t="s">
        <v>162</v>
      </c>
      <c r="DV121" s="64" t="s">
        <v>585</v>
      </c>
      <c r="DW121" s="64" t="s">
        <v>141</v>
      </c>
      <c r="DX121" s="64" t="s">
        <v>197</v>
      </c>
      <c r="DY121" s="65">
        <v>45077</v>
      </c>
      <c r="DZ121" s="64"/>
      <c r="EA121" s="64"/>
    </row>
    <row r="122" spans="1:131" x14ac:dyDescent="0.35">
      <c r="A122" s="4">
        <v>2022</v>
      </c>
      <c r="B122" s="20" t="s">
        <v>132</v>
      </c>
      <c r="C122" s="20" t="s">
        <v>159</v>
      </c>
      <c r="D122" s="20"/>
      <c r="E122" s="20" t="s">
        <v>130</v>
      </c>
      <c r="F122" s="20" t="s">
        <v>126</v>
      </c>
      <c r="G122" s="20"/>
      <c r="H122" s="20">
        <v>10209562</v>
      </c>
      <c r="I122" s="64" t="s">
        <v>632</v>
      </c>
      <c r="J122" s="64"/>
      <c r="K122" s="64" t="s">
        <v>567</v>
      </c>
      <c r="L122" s="20" t="s">
        <v>430</v>
      </c>
      <c r="M122" s="20" t="s">
        <v>429</v>
      </c>
      <c r="N122" s="64" t="s">
        <v>428</v>
      </c>
      <c r="O122" s="20" t="s">
        <v>427</v>
      </c>
      <c r="P122" s="20" t="s">
        <v>426</v>
      </c>
      <c r="Q122" s="20" t="s">
        <v>425</v>
      </c>
      <c r="R122" s="20" t="s">
        <v>146</v>
      </c>
      <c r="S122" s="20" t="s">
        <v>567</v>
      </c>
      <c r="T122" s="20" t="s">
        <v>150</v>
      </c>
      <c r="U122" s="65">
        <v>44078</v>
      </c>
      <c r="V122" s="64"/>
      <c r="W122" s="72">
        <v>223089.93890000004</v>
      </c>
      <c r="X122" s="72">
        <v>0</v>
      </c>
      <c r="Y122" s="64" t="s">
        <v>443</v>
      </c>
      <c r="Z122" s="20" t="s">
        <v>141</v>
      </c>
      <c r="AA122" s="64"/>
      <c r="AB122" s="64"/>
      <c r="AC122" s="64"/>
      <c r="AD122" s="63"/>
      <c r="AE122" s="20">
        <v>2020</v>
      </c>
      <c r="AF122" s="20"/>
      <c r="AG122" s="64" t="s">
        <v>633</v>
      </c>
      <c r="AH122" s="71"/>
      <c r="AI122" s="20" t="s">
        <v>141</v>
      </c>
      <c r="AJ122" s="64" t="s">
        <v>504</v>
      </c>
      <c r="AK122" s="63"/>
      <c r="AL122" s="5">
        <v>0</v>
      </c>
      <c r="AM122" s="70" t="s">
        <v>144</v>
      </c>
      <c r="AN122" s="6">
        <f>IF(AM122="YES",0,AL122*BA122)</f>
        <v>0</v>
      </c>
      <c r="AO122" s="6">
        <f>IF(AM122="YES",0,BA122)</f>
        <v>0</v>
      </c>
      <c r="AP122" s="7">
        <v>0</v>
      </c>
      <c r="AQ122" s="69" t="s">
        <v>144</v>
      </c>
      <c r="AR122" s="8">
        <f>IF(AQ122="YES",0,AP122*BA122)</f>
        <v>0</v>
      </c>
      <c r="AS122" s="8">
        <f>IF(AQ122="YES",0,BA122)</f>
        <v>0</v>
      </c>
      <c r="AT122" s="9">
        <v>0</v>
      </c>
      <c r="AU122" s="9">
        <v>0</v>
      </c>
      <c r="AV122" s="9">
        <v>0</v>
      </c>
      <c r="AW122" s="10" t="str">
        <f>IF(IF(AU122&lt;0,1-(AV122-AU122)/AU122,IF(AU122=0,"",AV122/AU122))&lt;0,0,IF(AU122&lt;0,1-(AV122-AU122)/AU122,IF(AU122=0,"",AV122/AU122)))</f>
        <v/>
      </c>
      <c r="AX122" s="10" t="str">
        <f>IF(AW122&lt;90%,"YES","")</f>
        <v/>
      </c>
      <c r="AY122" s="68">
        <f>+AV122-AT122</f>
        <v>0</v>
      </c>
      <c r="AZ122" s="10"/>
      <c r="BA122" s="11">
        <v>0</v>
      </c>
      <c r="BB122" s="11">
        <f>W122/1000</f>
        <v>223.08993890000005</v>
      </c>
      <c r="BC122" s="12" t="str">
        <f>IF(AND(BA122=0,BB122=0),"no capex",IF(AND(BA122=0,BB122&lt;&gt;0),"check!",IF(BB122/BA122&lt;0.8,BB122/BA122,IF(BB122/BA122&lt;=1.05,1,IF(BB122/BA122&gt;1.05,MAX(1-(BB122/BA122-1)*2,0),"check!")))))</f>
        <v>check!</v>
      </c>
      <c r="BD122" s="11">
        <v>0</v>
      </c>
      <c r="BE122" s="11">
        <v>0</v>
      </c>
      <c r="BF122" s="12" t="str">
        <f>IF(AND(BD122=0,BE122=0),"no capex",IF(AND(BD122=0,BE122&lt;&gt;0),"check!",IF(BE122/BD122&lt;0.8,BE122/BD122,IF(BE122/BD122&lt;=1.05,1,IF(BE122/BD122&gt;1.05,MAX(1-(BE122/BD122-1)*2,0),"check!")))))</f>
        <v>no capex</v>
      </c>
      <c r="BG122" s="67"/>
      <c r="BH122" s="13">
        <v>0</v>
      </c>
      <c r="BI122" s="13">
        <v>0</v>
      </c>
      <c r="BJ122" s="13">
        <v>0</v>
      </c>
      <c r="BK122" s="14" t="str">
        <f>IF(BI122=0,"",BJ122/BI122)</f>
        <v/>
      </c>
      <c r="BL122" s="15">
        <v>0</v>
      </c>
      <c r="BM122" s="15">
        <v>0</v>
      </c>
      <c r="BN122" s="15">
        <v>0</v>
      </c>
      <c r="BO122" s="16" t="str">
        <f>IF(BM122=0,"",BN122/BM122)</f>
        <v/>
      </c>
      <c r="BP122" s="13">
        <v>0</v>
      </c>
      <c r="BQ122" s="13">
        <v>0</v>
      </c>
      <c r="BR122" s="13">
        <v>0</v>
      </c>
      <c r="BS122" s="14" t="str">
        <f>IF(IF(BQ122&lt;0,1-(BR122-BQ122)/BQ122,IF(BQ122=0,"",BR122/BQ122))&lt;0,0,IF(BQ122&lt;0,1-(BR122-BQ122)/BQ122,IF(BQ122=0,"",BR122/BQ122)))</f>
        <v/>
      </c>
      <c r="BT122" s="15">
        <v>0</v>
      </c>
      <c r="BU122" s="15">
        <v>0</v>
      </c>
      <c r="BV122" s="15">
        <v>0</v>
      </c>
      <c r="BW122" s="16" t="str">
        <f>IF(IF(BU122&lt;0,1-(BV122-BU122)/BU122,IF(BU122=0,"",BV122/BU122))&lt;0,0,IF(BU122&lt;0,1-(BV122-BU122)/BU122,IF(BU122=0,"",BV122/BU122)))</f>
        <v/>
      </c>
      <c r="BX122" s="13">
        <v>0</v>
      </c>
      <c r="BY122" s="13">
        <v>0</v>
      </c>
      <c r="BZ122" s="13">
        <v>0</v>
      </c>
      <c r="CA122" s="14" t="str">
        <f>IF(IF(BY122&lt;0,1-(BZ122-BY122)/BY122,IF(BY122=0,"",BZ122/BY122))&lt;0,0,IF(BY122&lt;0,1-(BZ122-BY122)/BY122,IF(BY122=0,"",BZ122/BY122)))</f>
        <v/>
      </c>
      <c r="CB122" s="15">
        <v>0</v>
      </c>
      <c r="CC122" s="15">
        <v>0</v>
      </c>
      <c r="CD122" s="15">
        <v>0</v>
      </c>
      <c r="CE122" s="16" t="str">
        <f>IF(IF(CC122&lt;0,1-(CD122-CC122)/CC122,IF(CC122=0,"",CD122/CC122))&lt;0,0,IF(CC122&lt;0,1-(CD122-CC122)/CC122,IF(CC122=0,"",CD122/CC122)))</f>
        <v/>
      </c>
      <c r="CF122" s="13">
        <v>0</v>
      </c>
      <c r="CG122" s="13">
        <v>0</v>
      </c>
      <c r="CH122" s="13">
        <v>0</v>
      </c>
      <c r="CI122" s="14" t="str">
        <f>IF(IF(CG122&lt;0,1-(CH122-CG122)/CG122,IF(CG122=0,"",CH122/CG122))&lt;0,0,IF(CG122&lt;0,1-(CH122-CG122)/CG122,IF(CG122=0,"",CH122/CG122)))</f>
        <v/>
      </c>
      <c r="CJ122" s="15">
        <v>0</v>
      </c>
      <c r="CK122" s="15">
        <v>0</v>
      </c>
      <c r="CL122" s="15">
        <v>0</v>
      </c>
      <c r="CM122" s="17" t="str">
        <f>IF(IF(CK122&lt;0,1-(CL122-CK122)/CK122,IF(CK122=0,"",CL122/CK122))&lt;0,0,IF(CK122&lt;0,1-(CL122-CK122)/CK122,IF(CK122=0,"",CL122/CK122)))</f>
        <v/>
      </c>
      <c r="CN122" s="13">
        <v>0</v>
      </c>
      <c r="CO122" s="13">
        <v>0</v>
      </c>
      <c r="CP122" s="13">
        <v>0</v>
      </c>
      <c r="CQ122" s="17" t="str">
        <f>IF(IF(CO122&lt;0,1-(CP122-CO122)/CO122,IF(CO122=0,"",CP122/CO122))&lt;0,0,IF(CO122&lt;0,1-(CP122-CO122)/CO122,IF(CO122=0,"",CP122/CO122)))</f>
        <v/>
      </c>
      <c r="CR122" s="15">
        <v>0</v>
      </c>
      <c r="CS122" s="15">
        <v>0</v>
      </c>
      <c r="CT122" s="15">
        <v>0</v>
      </c>
      <c r="CU122" s="17" t="str">
        <f>IF(IF(CS122&lt;0,1-(CT122-CS122)/CS122,IF(CS122=0,"",CT122/CS122))&lt;0,0,IF(CS122&lt;0,1-(CT122-CS122)/CS122,IF(CS122=0,"",CT122/CS122)))</f>
        <v/>
      </c>
      <c r="CV122" s="13">
        <v>0</v>
      </c>
      <c r="CW122" s="13">
        <v>0</v>
      </c>
      <c r="CX122" s="13">
        <v>0</v>
      </c>
      <c r="CY122" s="14" t="str">
        <f>IF(IF(CW122&lt;0,1-(CX122-CW122)/CW122,IF(CW122=0,"",CX122/CW122))&lt;0,0,IF(CW122&lt;0,1-(CX122-CW122)/CW122,IF(CW122=0,"",CX122/CW122)))</f>
        <v/>
      </c>
      <c r="CZ122" s="15">
        <v>0</v>
      </c>
      <c r="DA122" s="15">
        <v>0</v>
      </c>
      <c r="DB122" s="15">
        <v>0</v>
      </c>
      <c r="DC122" s="17" t="str">
        <f>IF(IF(DA122&lt;0,1-(DB122-DA122)/DA122,IF(DA122=0,"",DB122/DA122))&lt;0,0,IF(DA122&lt;0,1-(DB122-DA122)/DA122,IF(DA122=0,"",DB122/DA122)))</f>
        <v/>
      </c>
      <c r="DD122" s="13">
        <v>0</v>
      </c>
      <c r="DE122" s="13">
        <v>0</v>
      </c>
      <c r="DF122" s="13">
        <v>0</v>
      </c>
      <c r="DG122" s="14" t="str">
        <f>IF(IF(DE122&lt;0,1-(DF122-DE122)/DE122,IF(DE122=0,"",DF122/DE122))&lt;0,0,IF(DE122&lt;0,1-(DF122-DE122)/DE122,IF(DE122=0,"",DF122/DE122)))</f>
        <v/>
      </c>
      <c r="DH122" s="15">
        <v>0</v>
      </c>
      <c r="DI122" s="15">
        <v>0</v>
      </c>
      <c r="DJ122" s="15">
        <v>0</v>
      </c>
      <c r="DK122" s="17" t="str">
        <f>IF(IF(DI122&lt;0,1-(DJ122-DI122)/DI122,IF(DI122=0,"",DJ122/DI122))&lt;0,0,IF(DI122&lt;0,1-(DJ122-DI122)/DI122,IF(DI122=0,"",DJ122/DI122)))</f>
        <v/>
      </c>
      <c r="DL122" s="13">
        <v>0</v>
      </c>
      <c r="DM122" s="13">
        <v>0</v>
      </c>
      <c r="DN122" s="13">
        <v>0</v>
      </c>
      <c r="DO122" s="17" t="str">
        <f>IF(IF(DM122&lt;0,1-(DN122-DM122)/DM122,IF(DM122=0,"",DN122/DM122))&lt;0,0,IF(DM122&lt;0,1-(DN122-DM122)/DM122,IF(DM122=0,"",DN122/DM122)))</f>
        <v/>
      </c>
      <c r="DP122" s="18"/>
      <c r="DQ122" s="19" t="e">
        <f>IF(AND(BB122/BA122&gt;1.05, ((BB122-BA122)/VLOOKUP(E122,#REF!,2,0))&gt;10),"YES","")</f>
        <v>#DIV/0!</v>
      </c>
      <c r="DR122" s="18"/>
      <c r="DS122" s="19" t="str">
        <f>AX122</f>
        <v/>
      </c>
      <c r="DT122" s="64"/>
      <c r="DU122" s="64"/>
      <c r="DV122" s="64"/>
      <c r="DW122" s="64"/>
      <c r="DX122" s="64"/>
      <c r="DY122" s="65"/>
      <c r="DZ122" s="64"/>
      <c r="EA122" s="64"/>
    </row>
    <row r="123" spans="1:131" x14ac:dyDescent="0.35">
      <c r="A123" s="4">
        <v>2022</v>
      </c>
      <c r="B123" s="20" t="s">
        <v>132</v>
      </c>
      <c r="C123" s="20" t="s">
        <v>159</v>
      </c>
      <c r="D123" s="20"/>
      <c r="E123" s="20" t="s">
        <v>130</v>
      </c>
      <c r="F123" s="20" t="s">
        <v>126</v>
      </c>
      <c r="G123" s="20"/>
      <c r="H123" s="20">
        <v>10209562</v>
      </c>
      <c r="I123" s="64" t="s">
        <v>632</v>
      </c>
      <c r="J123" s="64"/>
      <c r="K123" s="64" t="s">
        <v>452</v>
      </c>
      <c r="L123" s="20" t="s">
        <v>430</v>
      </c>
      <c r="M123" s="20" t="s">
        <v>456</v>
      </c>
      <c r="N123" s="64" t="s">
        <v>455</v>
      </c>
      <c r="O123" s="20" t="s">
        <v>427</v>
      </c>
      <c r="P123" s="20" t="s">
        <v>454</v>
      </c>
      <c r="Q123" s="20" t="s">
        <v>453</v>
      </c>
      <c r="R123" s="20" t="s">
        <v>146</v>
      </c>
      <c r="S123" s="20" t="s">
        <v>452</v>
      </c>
      <c r="T123" s="20" t="s">
        <v>150</v>
      </c>
      <c r="U123" s="65">
        <v>44260</v>
      </c>
      <c r="V123" s="64"/>
      <c r="W123" s="72">
        <v>430850.84380000009</v>
      </c>
      <c r="X123" s="72">
        <v>0</v>
      </c>
      <c r="Y123" s="64" t="s">
        <v>443</v>
      </c>
      <c r="Z123" s="20" t="s">
        <v>141</v>
      </c>
      <c r="AA123" s="64"/>
      <c r="AB123" s="64"/>
      <c r="AC123" s="64"/>
      <c r="AD123" s="63"/>
      <c r="AE123" s="20">
        <v>2021</v>
      </c>
      <c r="AF123" s="20"/>
      <c r="AG123" s="64" t="s">
        <v>631</v>
      </c>
      <c r="AH123" s="71"/>
      <c r="AI123" s="20" t="s">
        <v>141</v>
      </c>
      <c r="AJ123" s="64" t="s">
        <v>450</v>
      </c>
      <c r="AK123" s="63"/>
      <c r="AL123" s="5">
        <v>0</v>
      </c>
      <c r="AM123" s="70" t="s">
        <v>144</v>
      </c>
      <c r="AN123" s="6">
        <f>IF(AM123="YES",0,AL123*BA123)</f>
        <v>0</v>
      </c>
      <c r="AO123" s="6">
        <f>IF(AM123="YES",0,BA123)</f>
        <v>0</v>
      </c>
      <c r="AP123" s="7">
        <v>0</v>
      </c>
      <c r="AQ123" s="69" t="s">
        <v>144</v>
      </c>
      <c r="AR123" s="8">
        <f>IF(AQ123="YES",0,AP123*BA123)</f>
        <v>0</v>
      </c>
      <c r="AS123" s="8">
        <f>IF(AQ123="YES",0,BA123)</f>
        <v>0</v>
      </c>
      <c r="AT123" s="9">
        <v>0</v>
      </c>
      <c r="AU123" s="9">
        <v>0</v>
      </c>
      <c r="AV123" s="9">
        <v>0</v>
      </c>
      <c r="AW123" s="10" t="str">
        <f>IF(IF(AU123&lt;0,1-(AV123-AU123)/AU123,IF(AU123=0,"",AV123/AU123))&lt;0,0,IF(AU123&lt;0,1-(AV123-AU123)/AU123,IF(AU123=0,"",AV123/AU123)))</f>
        <v/>
      </c>
      <c r="AX123" s="10" t="str">
        <f>IF(AW123&lt;90%,"YES","")</f>
        <v/>
      </c>
      <c r="AY123" s="68">
        <f>+AV123-AT123</f>
        <v>0</v>
      </c>
      <c r="AZ123" s="10"/>
      <c r="BA123" s="11">
        <v>0</v>
      </c>
      <c r="BB123" s="11">
        <f>W123/1000</f>
        <v>430.85084380000006</v>
      </c>
      <c r="BC123" s="12" t="str">
        <f>IF(AND(BA123=0,BB123=0),"no capex",IF(AND(BA123=0,BB123&lt;&gt;0),"check!",IF(BB123/BA123&lt;0.8,BB123/BA123,IF(BB123/BA123&lt;=1.05,1,IF(BB123/BA123&gt;1.05,MAX(1-(BB123/BA123-1)*2,0),"check!")))))</f>
        <v>check!</v>
      </c>
      <c r="BD123" s="11">
        <v>0</v>
      </c>
      <c r="BE123" s="11">
        <v>0</v>
      </c>
      <c r="BF123" s="12" t="str">
        <f>IF(AND(BD123=0,BE123=0),"no capex",IF(AND(BD123=0,BE123&lt;&gt;0),"check!",IF(BE123/BD123&lt;0.8,BE123/BD123,IF(BE123/BD123&lt;=1.05,1,IF(BE123/BD123&gt;1.05,MAX(1-(BE123/BD123-1)*2,0),"check!")))))</f>
        <v>no capex</v>
      </c>
      <c r="BG123" s="67"/>
      <c r="BH123" s="13">
        <v>0</v>
      </c>
      <c r="BI123" s="13">
        <v>0</v>
      </c>
      <c r="BJ123" s="13">
        <v>0</v>
      </c>
      <c r="BK123" s="14" t="str">
        <f>IF(BI123=0,"",BJ123/BI123)</f>
        <v/>
      </c>
      <c r="BL123" s="15">
        <v>0</v>
      </c>
      <c r="BM123" s="15">
        <v>0</v>
      </c>
      <c r="BN123" s="15">
        <v>0</v>
      </c>
      <c r="BO123" s="16" t="str">
        <f>IF(BM123=0,"",BN123/BM123)</f>
        <v/>
      </c>
      <c r="BP123" s="13">
        <v>0</v>
      </c>
      <c r="BQ123" s="13">
        <v>0</v>
      </c>
      <c r="BR123" s="13">
        <v>0</v>
      </c>
      <c r="BS123" s="14" t="str">
        <f>IF(IF(BQ123&lt;0,1-(BR123-BQ123)/BQ123,IF(BQ123=0,"",BR123/BQ123))&lt;0,0,IF(BQ123&lt;0,1-(BR123-BQ123)/BQ123,IF(BQ123=0,"",BR123/BQ123)))</f>
        <v/>
      </c>
      <c r="BT123" s="15">
        <v>0</v>
      </c>
      <c r="BU123" s="15">
        <v>0</v>
      </c>
      <c r="BV123" s="15">
        <v>0</v>
      </c>
      <c r="BW123" s="16" t="str">
        <f>IF(IF(BU123&lt;0,1-(BV123-BU123)/BU123,IF(BU123=0,"",BV123/BU123))&lt;0,0,IF(BU123&lt;0,1-(BV123-BU123)/BU123,IF(BU123=0,"",BV123/BU123)))</f>
        <v/>
      </c>
      <c r="BX123" s="13">
        <v>0</v>
      </c>
      <c r="BY123" s="13">
        <v>0</v>
      </c>
      <c r="BZ123" s="13">
        <v>0</v>
      </c>
      <c r="CA123" s="14" t="str">
        <f>IF(IF(BY123&lt;0,1-(BZ123-BY123)/BY123,IF(BY123=0,"",BZ123/BY123))&lt;0,0,IF(BY123&lt;0,1-(BZ123-BY123)/BY123,IF(BY123=0,"",BZ123/BY123)))</f>
        <v/>
      </c>
      <c r="CB123" s="15">
        <v>0</v>
      </c>
      <c r="CC123" s="15">
        <v>0</v>
      </c>
      <c r="CD123" s="15">
        <v>0</v>
      </c>
      <c r="CE123" s="16" t="str">
        <f>IF(IF(CC123&lt;0,1-(CD123-CC123)/CC123,IF(CC123=0,"",CD123/CC123))&lt;0,0,IF(CC123&lt;0,1-(CD123-CC123)/CC123,IF(CC123=0,"",CD123/CC123)))</f>
        <v/>
      </c>
      <c r="CF123" s="13">
        <v>0</v>
      </c>
      <c r="CG123" s="13">
        <v>0</v>
      </c>
      <c r="CH123" s="13">
        <v>0</v>
      </c>
      <c r="CI123" s="14" t="str">
        <f>IF(IF(CG123&lt;0,1-(CH123-CG123)/CG123,IF(CG123=0,"",CH123/CG123))&lt;0,0,IF(CG123&lt;0,1-(CH123-CG123)/CG123,IF(CG123=0,"",CH123/CG123)))</f>
        <v/>
      </c>
      <c r="CJ123" s="15">
        <v>0</v>
      </c>
      <c r="CK123" s="15">
        <v>0</v>
      </c>
      <c r="CL123" s="15">
        <v>0</v>
      </c>
      <c r="CM123" s="17" t="str">
        <f>IF(IF(CK123&lt;0,1-(CL123-CK123)/CK123,IF(CK123=0,"",CL123/CK123))&lt;0,0,IF(CK123&lt;0,1-(CL123-CK123)/CK123,IF(CK123=0,"",CL123/CK123)))</f>
        <v/>
      </c>
      <c r="CN123" s="13">
        <v>0</v>
      </c>
      <c r="CO123" s="13">
        <v>0</v>
      </c>
      <c r="CP123" s="13">
        <v>0</v>
      </c>
      <c r="CQ123" s="17" t="str">
        <f>IF(IF(CO123&lt;0,1-(CP123-CO123)/CO123,IF(CO123=0,"",CP123/CO123))&lt;0,0,IF(CO123&lt;0,1-(CP123-CO123)/CO123,IF(CO123=0,"",CP123/CO123)))</f>
        <v/>
      </c>
      <c r="CR123" s="15">
        <v>0</v>
      </c>
      <c r="CS123" s="15">
        <v>0</v>
      </c>
      <c r="CT123" s="15">
        <v>0</v>
      </c>
      <c r="CU123" s="17" t="str">
        <f>IF(IF(CS123&lt;0,1-(CT123-CS123)/CS123,IF(CS123=0,"",CT123/CS123))&lt;0,0,IF(CS123&lt;0,1-(CT123-CS123)/CS123,IF(CS123=0,"",CT123/CS123)))</f>
        <v/>
      </c>
      <c r="CV123" s="13">
        <v>0</v>
      </c>
      <c r="CW123" s="13">
        <v>0</v>
      </c>
      <c r="CX123" s="13">
        <v>0</v>
      </c>
      <c r="CY123" s="14" t="str">
        <f>IF(IF(CW123&lt;0,1-(CX123-CW123)/CW123,IF(CW123=0,"",CX123/CW123))&lt;0,0,IF(CW123&lt;0,1-(CX123-CW123)/CW123,IF(CW123=0,"",CX123/CW123)))</f>
        <v/>
      </c>
      <c r="CZ123" s="15">
        <v>0</v>
      </c>
      <c r="DA123" s="15">
        <v>0</v>
      </c>
      <c r="DB123" s="15">
        <v>0</v>
      </c>
      <c r="DC123" s="17" t="str">
        <f>IF(IF(DA123&lt;0,1-(DB123-DA123)/DA123,IF(DA123=0,"",DB123/DA123))&lt;0,0,IF(DA123&lt;0,1-(DB123-DA123)/DA123,IF(DA123=0,"",DB123/DA123)))</f>
        <v/>
      </c>
      <c r="DD123" s="13">
        <v>0</v>
      </c>
      <c r="DE123" s="13">
        <v>0</v>
      </c>
      <c r="DF123" s="13">
        <v>0</v>
      </c>
      <c r="DG123" s="14" t="str">
        <f>IF(IF(DE123&lt;0,1-(DF123-DE123)/DE123,IF(DE123=0,"",DF123/DE123))&lt;0,0,IF(DE123&lt;0,1-(DF123-DE123)/DE123,IF(DE123=0,"",DF123/DE123)))</f>
        <v/>
      </c>
      <c r="DH123" s="15">
        <v>0</v>
      </c>
      <c r="DI123" s="15">
        <v>0</v>
      </c>
      <c r="DJ123" s="15">
        <v>0</v>
      </c>
      <c r="DK123" s="17" t="str">
        <f>IF(IF(DI123&lt;0,1-(DJ123-DI123)/DI123,IF(DI123=0,"",DJ123/DI123))&lt;0,0,IF(DI123&lt;0,1-(DJ123-DI123)/DI123,IF(DI123=0,"",DJ123/DI123)))</f>
        <v/>
      </c>
      <c r="DL123" s="13">
        <v>0</v>
      </c>
      <c r="DM123" s="13">
        <v>0</v>
      </c>
      <c r="DN123" s="13">
        <v>0</v>
      </c>
      <c r="DO123" s="17" t="str">
        <f>IF(IF(DM123&lt;0,1-(DN123-DM123)/DM123,IF(DM123=0,"",DN123/DM123))&lt;0,0,IF(DM123&lt;0,1-(DN123-DM123)/DM123,IF(DM123=0,"",DN123/DM123)))</f>
        <v/>
      </c>
      <c r="DP123" s="18"/>
      <c r="DQ123" s="19" t="e">
        <f>IF(AND(BB123/BA123&gt;1.05, ((BB123-BA123)/VLOOKUP(E123,#REF!,2,0))&gt;10),"YES","")</f>
        <v>#DIV/0!</v>
      </c>
      <c r="DR123" s="18"/>
      <c r="DS123" s="19" t="str">
        <f>AX123</f>
        <v/>
      </c>
      <c r="DT123" s="64" t="s">
        <v>141</v>
      </c>
      <c r="DU123" s="64" t="s">
        <v>143</v>
      </c>
      <c r="DV123" s="64" t="s">
        <v>532</v>
      </c>
      <c r="DW123" s="64" t="s">
        <v>141</v>
      </c>
      <c r="DX123" s="64"/>
      <c r="DY123" s="65"/>
      <c r="DZ123" s="64"/>
      <c r="EA123" s="64"/>
    </row>
    <row r="124" spans="1:131" x14ac:dyDescent="0.35">
      <c r="A124" s="4">
        <v>2022</v>
      </c>
      <c r="B124" s="20" t="s">
        <v>132</v>
      </c>
      <c r="C124" s="20" t="s">
        <v>159</v>
      </c>
      <c r="D124" s="20"/>
      <c r="E124" s="20" t="s">
        <v>130</v>
      </c>
      <c r="F124" s="20" t="s">
        <v>126</v>
      </c>
      <c r="G124" s="20"/>
      <c r="H124" s="20">
        <v>10209569</v>
      </c>
      <c r="I124" s="64" t="s">
        <v>630</v>
      </c>
      <c r="J124" s="64"/>
      <c r="K124" s="64" t="s">
        <v>567</v>
      </c>
      <c r="L124" s="20" t="s">
        <v>430</v>
      </c>
      <c r="M124" s="20" t="s">
        <v>429</v>
      </c>
      <c r="N124" s="64" t="s">
        <v>428</v>
      </c>
      <c r="O124" s="20" t="s">
        <v>427</v>
      </c>
      <c r="P124" s="20" t="s">
        <v>426</v>
      </c>
      <c r="Q124" s="20" t="s">
        <v>425</v>
      </c>
      <c r="R124" s="20" t="s">
        <v>146</v>
      </c>
      <c r="S124" s="20" t="s">
        <v>567</v>
      </c>
      <c r="T124" s="20" t="s">
        <v>150</v>
      </c>
      <c r="U124" s="65">
        <v>44316</v>
      </c>
      <c r="V124" s="64"/>
      <c r="W124" s="72">
        <v>254649.34280000001</v>
      </c>
      <c r="X124" s="72">
        <v>0</v>
      </c>
      <c r="Y124" s="64" t="s">
        <v>443</v>
      </c>
      <c r="Z124" s="20" t="s">
        <v>141</v>
      </c>
      <c r="AA124" s="64"/>
      <c r="AB124" s="64"/>
      <c r="AC124" s="64"/>
      <c r="AD124" s="63"/>
      <c r="AE124" s="20">
        <v>2021</v>
      </c>
      <c r="AF124" s="20"/>
      <c r="AG124" s="64" t="s">
        <v>629</v>
      </c>
      <c r="AH124" s="71"/>
      <c r="AI124" s="20" t="s">
        <v>141</v>
      </c>
      <c r="AJ124" s="64" t="s">
        <v>504</v>
      </c>
      <c r="AK124" s="63"/>
      <c r="AL124" s="5">
        <v>0</v>
      </c>
      <c r="AM124" s="70" t="s">
        <v>144</v>
      </c>
      <c r="AN124" s="6">
        <f>IF(AM124="YES",0,AL124*BA124)</f>
        <v>0</v>
      </c>
      <c r="AO124" s="6">
        <f>IF(AM124="YES",0,BA124)</f>
        <v>0</v>
      </c>
      <c r="AP124" s="7">
        <v>0</v>
      </c>
      <c r="AQ124" s="69" t="s">
        <v>144</v>
      </c>
      <c r="AR124" s="8">
        <f>IF(AQ124="YES",0,AP124*BA124)</f>
        <v>0</v>
      </c>
      <c r="AS124" s="8">
        <f>IF(AQ124="YES",0,BA124)</f>
        <v>0</v>
      </c>
      <c r="AT124" s="9">
        <v>0</v>
      </c>
      <c r="AU124" s="9">
        <v>0</v>
      </c>
      <c r="AV124" s="9">
        <v>0</v>
      </c>
      <c r="AW124" s="10" t="str">
        <f>IF(IF(AU124&lt;0,1-(AV124-AU124)/AU124,IF(AU124=0,"",AV124/AU124))&lt;0,0,IF(AU124&lt;0,1-(AV124-AU124)/AU124,IF(AU124=0,"",AV124/AU124)))</f>
        <v/>
      </c>
      <c r="AX124" s="10" t="str">
        <f>IF(AW124&lt;90%,"YES","")</f>
        <v/>
      </c>
      <c r="AY124" s="68">
        <f>+AV124-AT124</f>
        <v>0</v>
      </c>
      <c r="AZ124" s="10"/>
      <c r="BA124" s="11">
        <v>0</v>
      </c>
      <c r="BB124" s="11">
        <f>W124/1000</f>
        <v>254.6493428</v>
      </c>
      <c r="BC124" s="12" t="str">
        <f>IF(AND(BA124=0,BB124=0),"no capex",IF(AND(BA124=0,BB124&lt;&gt;0),"check!",IF(BB124/BA124&lt;0.8,BB124/BA124,IF(BB124/BA124&lt;=1.05,1,IF(BB124/BA124&gt;1.05,MAX(1-(BB124/BA124-1)*2,0),"check!")))))</f>
        <v>check!</v>
      </c>
      <c r="BD124" s="11">
        <v>0</v>
      </c>
      <c r="BE124" s="11">
        <v>0</v>
      </c>
      <c r="BF124" s="12" t="str">
        <f>IF(AND(BD124=0,BE124=0),"no capex",IF(AND(BD124=0,BE124&lt;&gt;0),"check!",IF(BE124/BD124&lt;0.8,BE124/BD124,IF(BE124/BD124&lt;=1.05,1,IF(BE124/BD124&gt;1.05,MAX(1-(BE124/BD124-1)*2,0),"check!")))))</f>
        <v>no capex</v>
      </c>
      <c r="BG124" s="67"/>
      <c r="BH124" s="13">
        <v>0</v>
      </c>
      <c r="BI124" s="13">
        <v>0</v>
      </c>
      <c r="BJ124" s="13">
        <v>0</v>
      </c>
      <c r="BK124" s="14" t="str">
        <f>IF(BI124=0,"",BJ124/BI124)</f>
        <v/>
      </c>
      <c r="BL124" s="15">
        <v>0</v>
      </c>
      <c r="BM124" s="15">
        <v>0</v>
      </c>
      <c r="BN124" s="15">
        <v>0</v>
      </c>
      <c r="BO124" s="16" t="str">
        <f>IF(BM124=0,"",BN124/BM124)</f>
        <v/>
      </c>
      <c r="BP124" s="13">
        <v>0</v>
      </c>
      <c r="BQ124" s="13">
        <v>0</v>
      </c>
      <c r="BR124" s="13">
        <v>0</v>
      </c>
      <c r="BS124" s="14" t="str">
        <f>IF(IF(BQ124&lt;0,1-(BR124-BQ124)/BQ124,IF(BQ124=0,"",BR124/BQ124))&lt;0,0,IF(BQ124&lt;0,1-(BR124-BQ124)/BQ124,IF(BQ124=0,"",BR124/BQ124)))</f>
        <v/>
      </c>
      <c r="BT124" s="15">
        <v>0</v>
      </c>
      <c r="BU124" s="15">
        <v>0</v>
      </c>
      <c r="BV124" s="15">
        <v>0</v>
      </c>
      <c r="BW124" s="16" t="str">
        <f>IF(IF(BU124&lt;0,1-(BV124-BU124)/BU124,IF(BU124=0,"",BV124/BU124))&lt;0,0,IF(BU124&lt;0,1-(BV124-BU124)/BU124,IF(BU124=0,"",BV124/BU124)))</f>
        <v/>
      </c>
      <c r="BX124" s="13">
        <v>0</v>
      </c>
      <c r="BY124" s="13">
        <v>0</v>
      </c>
      <c r="BZ124" s="13">
        <v>0</v>
      </c>
      <c r="CA124" s="14" t="str">
        <f>IF(IF(BY124&lt;0,1-(BZ124-BY124)/BY124,IF(BY124=0,"",BZ124/BY124))&lt;0,0,IF(BY124&lt;0,1-(BZ124-BY124)/BY124,IF(BY124=0,"",BZ124/BY124)))</f>
        <v/>
      </c>
      <c r="CB124" s="15">
        <v>0</v>
      </c>
      <c r="CC124" s="15">
        <v>0</v>
      </c>
      <c r="CD124" s="15">
        <v>0</v>
      </c>
      <c r="CE124" s="16" t="str">
        <f>IF(IF(CC124&lt;0,1-(CD124-CC124)/CC124,IF(CC124=0,"",CD124/CC124))&lt;0,0,IF(CC124&lt;0,1-(CD124-CC124)/CC124,IF(CC124=0,"",CD124/CC124)))</f>
        <v/>
      </c>
      <c r="CF124" s="13">
        <v>0</v>
      </c>
      <c r="CG124" s="13">
        <v>0</v>
      </c>
      <c r="CH124" s="13">
        <v>0</v>
      </c>
      <c r="CI124" s="14" t="str">
        <f>IF(IF(CG124&lt;0,1-(CH124-CG124)/CG124,IF(CG124=0,"",CH124/CG124))&lt;0,0,IF(CG124&lt;0,1-(CH124-CG124)/CG124,IF(CG124=0,"",CH124/CG124)))</f>
        <v/>
      </c>
      <c r="CJ124" s="15">
        <v>0</v>
      </c>
      <c r="CK124" s="15">
        <v>0</v>
      </c>
      <c r="CL124" s="15">
        <v>0</v>
      </c>
      <c r="CM124" s="17" t="str">
        <f>IF(IF(CK124&lt;0,1-(CL124-CK124)/CK124,IF(CK124=0,"",CL124/CK124))&lt;0,0,IF(CK124&lt;0,1-(CL124-CK124)/CK124,IF(CK124=0,"",CL124/CK124)))</f>
        <v/>
      </c>
      <c r="CN124" s="13">
        <v>0</v>
      </c>
      <c r="CO124" s="13">
        <v>0</v>
      </c>
      <c r="CP124" s="13">
        <v>0</v>
      </c>
      <c r="CQ124" s="17" t="str">
        <f>IF(IF(CO124&lt;0,1-(CP124-CO124)/CO124,IF(CO124=0,"",CP124/CO124))&lt;0,0,IF(CO124&lt;0,1-(CP124-CO124)/CO124,IF(CO124=0,"",CP124/CO124)))</f>
        <v/>
      </c>
      <c r="CR124" s="15">
        <v>0</v>
      </c>
      <c r="CS124" s="15">
        <v>0</v>
      </c>
      <c r="CT124" s="15">
        <v>0</v>
      </c>
      <c r="CU124" s="17" t="str">
        <f>IF(IF(CS124&lt;0,1-(CT124-CS124)/CS124,IF(CS124=0,"",CT124/CS124))&lt;0,0,IF(CS124&lt;0,1-(CT124-CS124)/CS124,IF(CS124=0,"",CT124/CS124)))</f>
        <v/>
      </c>
      <c r="CV124" s="13">
        <v>0</v>
      </c>
      <c r="CW124" s="13">
        <v>0</v>
      </c>
      <c r="CX124" s="13">
        <v>0</v>
      </c>
      <c r="CY124" s="14" t="str">
        <f>IF(IF(CW124&lt;0,1-(CX124-CW124)/CW124,IF(CW124=0,"",CX124/CW124))&lt;0,0,IF(CW124&lt;0,1-(CX124-CW124)/CW124,IF(CW124=0,"",CX124/CW124)))</f>
        <v/>
      </c>
      <c r="CZ124" s="15">
        <v>0</v>
      </c>
      <c r="DA124" s="15">
        <v>0</v>
      </c>
      <c r="DB124" s="15">
        <v>0</v>
      </c>
      <c r="DC124" s="17" t="str">
        <f>IF(IF(DA124&lt;0,1-(DB124-DA124)/DA124,IF(DA124=0,"",DB124/DA124))&lt;0,0,IF(DA124&lt;0,1-(DB124-DA124)/DA124,IF(DA124=0,"",DB124/DA124)))</f>
        <v/>
      </c>
      <c r="DD124" s="13">
        <v>0</v>
      </c>
      <c r="DE124" s="13">
        <v>0</v>
      </c>
      <c r="DF124" s="13">
        <v>0</v>
      </c>
      <c r="DG124" s="14" t="str">
        <f>IF(IF(DE124&lt;0,1-(DF124-DE124)/DE124,IF(DE124=0,"",DF124/DE124))&lt;0,0,IF(DE124&lt;0,1-(DF124-DE124)/DE124,IF(DE124=0,"",DF124/DE124)))</f>
        <v/>
      </c>
      <c r="DH124" s="15">
        <v>0</v>
      </c>
      <c r="DI124" s="15">
        <v>0</v>
      </c>
      <c r="DJ124" s="15">
        <v>0</v>
      </c>
      <c r="DK124" s="17" t="str">
        <f>IF(IF(DI124&lt;0,1-(DJ124-DI124)/DI124,IF(DI124=0,"",DJ124/DI124))&lt;0,0,IF(DI124&lt;0,1-(DJ124-DI124)/DI124,IF(DI124=0,"",DJ124/DI124)))</f>
        <v/>
      </c>
      <c r="DL124" s="13">
        <v>0</v>
      </c>
      <c r="DM124" s="13">
        <v>0</v>
      </c>
      <c r="DN124" s="13">
        <v>0</v>
      </c>
      <c r="DO124" s="17" t="str">
        <f>IF(IF(DM124&lt;0,1-(DN124-DM124)/DM124,IF(DM124=0,"",DN124/DM124))&lt;0,0,IF(DM124&lt;0,1-(DN124-DM124)/DM124,IF(DM124=0,"",DN124/DM124)))</f>
        <v/>
      </c>
      <c r="DP124" s="18"/>
      <c r="DQ124" s="19" t="e">
        <f>IF(AND(BB124/BA124&gt;1.05, ((BB124-BA124)/VLOOKUP(E124,#REF!,2,0))&gt;10),"YES","")</f>
        <v>#DIV/0!</v>
      </c>
      <c r="DR124" s="18"/>
      <c r="DS124" s="19" t="str">
        <f>AX124</f>
        <v/>
      </c>
      <c r="DT124" s="64"/>
      <c r="DU124" s="64"/>
      <c r="DV124" s="64"/>
      <c r="DW124" s="64"/>
      <c r="DX124" s="64"/>
      <c r="DY124" s="65"/>
      <c r="DZ124" s="64"/>
      <c r="EA124" s="64"/>
    </row>
    <row r="125" spans="1:131" x14ac:dyDescent="0.35">
      <c r="A125" s="4">
        <v>2022</v>
      </c>
      <c r="B125" s="20" t="s">
        <v>132</v>
      </c>
      <c r="C125" s="20" t="s">
        <v>159</v>
      </c>
      <c r="D125" s="20"/>
      <c r="E125" s="20" t="s">
        <v>130</v>
      </c>
      <c r="F125" s="20" t="s">
        <v>126</v>
      </c>
      <c r="G125" s="20"/>
      <c r="H125" s="20">
        <v>10209571</v>
      </c>
      <c r="I125" s="64" t="s">
        <v>628</v>
      </c>
      <c r="J125" s="64"/>
      <c r="K125" s="64" t="s">
        <v>567</v>
      </c>
      <c r="L125" s="20" t="s">
        <v>430</v>
      </c>
      <c r="M125" s="20" t="s">
        <v>429</v>
      </c>
      <c r="N125" s="64" t="s">
        <v>428</v>
      </c>
      <c r="O125" s="20" t="s">
        <v>427</v>
      </c>
      <c r="P125" s="20" t="s">
        <v>426</v>
      </c>
      <c r="Q125" s="20" t="s">
        <v>425</v>
      </c>
      <c r="R125" s="20" t="s">
        <v>146</v>
      </c>
      <c r="S125" s="20" t="s">
        <v>567</v>
      </c>
      <c r="T125" s="20" t="s">
        <v>150</v>
      </c>
      <c r="U125" s="65">
        <v>44090</v>
      </c>
      <c r="V125" s="64"/>
      <c r="W125" s="72">
        <v>209637.35319999998</v>
      </c>
      <c r="X125" s="72">
        <v>0</v>
      </c>
      <c r="Y125" s="64" t="s">
        <v>443</v>
      </c>
      <c r="Z125" s="20" t="s">
        <v>141</v>
      </c>
      <c r="AA125" s="64"/>
      <c r="AB125" s="64"/>
      <c r="AC125" s="64"/>
      <c r="AD125" s="63"/>
      <c r="AE125" s="20">
        <v>2020</v>
      </c>
      <c r="AF125" s="20"/>
      <c r="AG125" s="64" t="s">
        <v>627</v>
      </c>
      <c r="AH125" s="71"/>
      <c r="AI125" s="20" t="s">
        <v>141</v>
      </c>
      <c r="AJ125" s="64" t="s">
        <v>504</v>
      </c>
      <c r="AK125" s="63"/>
      <c r="AL125" s="5">
        <v>0</v>
      </c>
      <c r="AM125" s="70" t="s">
        <v>144</v>
      </c>
      <c r="AN125" s="6">
        <f>IF(AM125="YES",0,AL125*BA125)</f>
        <v>0</v>
      </c>
      <c r="AO125" s="6">
        <f>IF(AM125="YES",0,BA125)</f>
        <v>0</v>
      </c>
      <c r="AP125" s="7">
        <v>0</v>
      </c>
      <c r="AQ125" s="69" t="s">
        <v>144</v>
      </c>
      <c r="AR125" s="8">
        <f>IF(AQ125="YES",0,AP125*BA125)</f>
        <v>0</v>
      </c>
      <c r="AS125" s="8">
        <f>IF(AQ125="YES",0,BA125)</f>
        <v>0</v>
      </c>
      <c r="AT125" s="9">
        <v>0</v>
      </c>
      <c r="AU125" s="9">
        <v>0</v>
      </c>
      <c r="AV125" s="9">
        <v>0</v>
      </c>
      <c r="AW125" s="10" t="str">
        <f>IF(IF(AU125&lt;0,1-(AV125-AU125)/AU125,IF(AU125=0,"",AV125/AU125))&lt;0,0,IF(AU125&lt;0,1-(AV125-AU125)/AU125,IF(AU125=0,"",AV125/AU125)))</f>
        <v/>
      </c>
      <c r="AX125" s="10" t="str">
        <f>IF(AW125&lt;90%,"YES","")</f>
        <v/>
      </c>
      <c r="AY125" s="68">
        <f>+AV125-AT125</f>
        <v>0</v>
      </c>
      <c r="AZ125" s="10"/>
      <c r="BA125" s="11">
        <v>0</v>
      </c>
      <c r="BB125" s="11">
        <f>W125/1000</f>
        <v>209.63735319999998</v>
      </c>
      <c r="BC125" s="12" t="str">
        <f>IF(AND(BA125=0,BB125=0),"no capex",IF(AND(BA125=0,BB125&lt;&gt;0),"check!",IF(BB125/BA125&lt;0.8,BB125/BA125,IF(BB125/BA125&lt;=1.05,1,IF(BB125/BA125&gt;1.05,MAX(1-(BB125/BA125-1)*2,0),"check!")))))</f>
        <v>check!</v>
      </c>
      <c r="BD125" s="11">
        <v>0</v>
      </c>
      <c r="BE125" s="11">
        <v>0</v>
      </c>
      <c r="BF125" s="12" t="str">
        <f>IF(AND(BD125=0,BE125=0),"no capex",IF(AND(BD125=0,BE125&lt;&gt;0),"check!",IF(BE125/BD125&lt;0.8,BE125/BD125,IF(BE125/BD125&lt;=1.05,1,IF(BE125/BD125&gt;1.05,MAX(1-(BE125/BD125-1)*2,0),"check!")))))</f>
        <v>no capex</v>
      </c>
      <c r="BG125" s="67"/>
      <c r="BH125" s="13">
        <v>0</v>
      </c>
      <c r="BI125" s="13">
        <v>0</v>
      </c>
      <c r="BJ125" s="13">
        <v>0</v>
      </c>
      <c r="BK125" s="14" t="str">
        <f>IF(BI125=0,"",BJ125/BI125)</f>
        <v/>
      </c>
      <c r="BL125" s="15">
        <v>0</v>
      </c>
      <c r="BM125" s="15">
        <v>0</v>
      </c>
      <c r="BN125" s="15">
        <v>0</v>
      </c>
      <c r="BO125" s="16" t="str">
        <f>IF(BM125=0,"",BN125/BM125)</f>
        <v/>
      </c>
      <c r="BP125" s="13">
        <v>0</v>
      </c>
      <c r="BQ125" s="13">
        <v>0</v>
      </c>
      <c r="BR125" s="13">
        <v>0</v>
      </c>
      <c r="BS125" s="14" t="str">
        <f>IF(IF(BQ125&lt;0,1-(BR125-BQ125)/BQ125,IF(BQ125=0,"",BR125/BQ125))&lt;0,0,IF(BQ125&lt;0,1-(BR125-BQ125)/BQ125,IF(BQ125=0,"",BR125/BQ125)))</f>
        <v/>
      </c>
      <c r="BT125" s="15">
        <v>0</v>
      </c>
      <c r="BU125" s="15">
        <v>0</v>
      </c>
      <c r="BV125" s="15">
        <v>0</v>
      </c>
      <c r="BW125" s="16" t="str">
        <f>IF(IF(BU125&lt;0,1-(BV125-BU125)/BU125,IF(BU125=0,"",BV125/BU125))&lt;0,0,IF(BU125&lt;0,1-(BV125-BU125)/BU125,IF(BU125=0,"",BV125/BU125)))</f>
        <v/>
      </c>
      <c r="BX125" s="13">
        <v>0</v>
      </c>
      <c r="BY125" s="13">
        <v>0</v>
      </c>
      <c r="BZ125" s="13">
        <v>0</v>
      </c>
      <c r="CA125" s="14" t="str">
        <f>IF(IF(BY125&lt;0,1-(BZ125-BY125)/BY125,IF(BY125=0,"",BZ125/BY125))&lt;0,0,IF(BY125&lt;0,1-(BZ125-BY125)/BY125,IF(BY125=0,"",BZ125/BY125)))</f>
        <v/>
      </c>
      <c r="CB125" s="15">
        <v>0</v>
      </c>
      <c r="CC125" s="15">
        <v>0</v>
      </c>
      <c r="CD125" s="15">
        <v>0</v>
      </c>
      <c r="CE125" s="16" t="str">
        <f>IF(IF(CC125&lt;0,1-(CD125-CC125)/CC125,IF(CC125=0,"",CD125/CC125))&lt;0,0,IF(CC125&lt;0,1-(CD125-CC125)/CC125,IF(CC125=0,"",CD125/CC125)))</f>
        <v/>
      </c>
      <c r="CF125" s="13">
        <v>0</v>
      </c>
      <c r="CG125" s="13">
        <v>0</v>
      </c>
      <c r="CH125" s="13">
        <v>0</v>
      </c>
      <c r="CI125" s="14" t="str">
        <f>IF(IF(CG125&lt;0,1-(CH125-CG125)/CG125,IF(CG125=0,"",CH125/CG125))&lt;0,0,IF(CG125&lt;0,1-(CH125-CG125)/CG125,IF(CG125=0,"",CH125/CG125)))</f>
        <v/>
      </c>
      <c r="CJ125" s="15">
        <v>0</v>
      </c>
      <c r="CK125" s="15">
        <v>0</v>
      </c>
      <c r="CL125" s="15">
        <v>0</v>
      </c>
      <c r="CM125" s="17" t="str">
        <f>IF(IF(CK125&lt;0,1-(CL125-CK125)/CK125,IF(CK125=0,"",CL125/CK125))&lt;0,0,IF(CK125&lt;0,1-(CL125-CK125)/CK125,IF(CK125=0,"",CL125/CK125)))</f>
        <v/>
      </c>
      <c r="CN125" s="13">
        <v>0</v>
      </c>
      <c r="CO125" s="13">
        <v>0</v>
      </c>
      <c r="CP125" s="13">
        <v>0</v>
      </c>
      <c r="CQ125" s="17" t="str">
        <f>IF(IF(CO125&lt;0,1-(CP125-CO125)/CO125,IF(CO125=0,"",CP125/CO125))&lt;0,0,IF(CO125&lt;0,1-(CP125-CO125)/CO125,IF(CO125=0,"",CP125/CO125)))</f>
        <v/>
      </c>
      <c r="CR125" s="15">
        <v>0</v>
      </c>
      <c r="CS125" s="15">
        <v>0</v>
      </c>
      <c r="CT125" s="15">
        <v>0</v>
      </c>
      <c r="CU125" s="17" t="str">
        <f>IF(IF(CS125&lt;0,1-(CT125-CS125)/CS125,IF(CS125=0,"",CT125/CS125))&lt;0,0,IF(CS125&lt;0,1-(CT125-CS125)/CS125,IF(CS125=0,"",CT125/CS125)))</f>
        <v/>
      </c>
      <c r="CV125" s="13">
        <v>0</v>
      </c>
      <c r="CW125" s="13">
        <v>0</v>
      </c>
      <c r="CX125" s="13">
        <v>0</v>
      </c>
      <c r="CY125" s="14" t="str">
        <f>IF(IF(CW125&lt;0,1-(CX125-CW125)/CW125,IF(CW125=0,"",CX125/CW125))&lt;0,0,IF(CW125&lt;0,1-(CX125-CW125)/CW125,IF(CW125=0,"",CX125/CW125)))</f>
        <v/>
      </c>
      <c r="CZ125" s="15">
        <v>0</v>
      </c>
      <c r="DA125" s="15">
        <v>0</v>
      </c>
      <c r="DB125" s="15">
        <v>0</v>
      </c>
      <c r="DC125" s="17" t="str">
        <f>IF(IF(DA125&lt;0,1-(DB125-DA125)/DA125,IF(DA125=0,"",DB125/DA125))&lt;0,0,IF(DA125&lt;0,1-(DB125-DA125)/DA125,IF(DA125=0,"",DB125/DA125)))</f>
        <v/>
      </c>
      <c r="DD125" s="13">
        <v>0</v>
      </c>
      <c r="DE125" s="13">
        <v>0</v>
      </c>
      <c r="DF125" s="13">
        <v>0</v>
      </c>
      <c r="DG125" s="14" t="str">
        <f>IF(IF(DE125&lt;0,1-(DF125-DE125)/DE125,IF(DE125=0,"",DF125/DE125))&lt;0,0,IF(DE125&lt;0,1-(DF125-DE125)/DE125,IF(DE125=0,"",DF125/DE125)))</f>
        <v/>
      </c>
      <c r="DH125" s="15">
        <v>0</v>
      </c>
      <c r="DI125" s="15">
        <v>0</v>
      </c>
      <c r="DJ125" s="15">
        <v>0</v>
      </c>
      <c r="DK125" s="17" t="str">
        <f>IF(IF(DI125&lt;0,1-(DJ125-DI125)/DI125,IF(DI125=0,"",DJ125/DI125))&lt;0,0,IF(DI125&lt;0,1-(DJ125-DI125)/DI125,IF(DI125=0,"",DJ125/DI125)))</f>
        <v/>
      </c>
      <c r="DL125" s="13">
        <v>0</v>
      </c>
      <c r="DM125" s="13">
        <v>0</v>
      </c>
      <c r="DN125" s="13">
        <v>0</v>
      </c>
      <c r="DO125" s="17" t="str">
        <f>IF(IF(DM125&lt;0,1-(DN125-DM125)/DM125,IF(DM125=0,"",DN125/DM125))&lt;0,0,IF(DM125&lt;0,1-(DN125-DM125)/DM125,IF(DM125=0,"",DN125/DM125)))</f>
        <v/>
      </c>
      <c r="DP125" s="18"/>
      <c r="DQ125" s="19" t="e">
        <f>IF(AND(BB125/BA125&gt;1.05, ((BB125-BA125)/VLOOKUP(E125,#REF!,2,0))&gt;10),"YES","")</f>
        <v>#DIV/0!</v>
      </c>
      <c r="DR125" s="18"/>
      <c r="DS125" s="19" t="str">
        <f>AX125</f>
        <v/>
      </c>
      <c r="DT125" s="64"/>
      <c r="DU125" s="64"/>
      <c r="DV125" s="64"/>
      <c r="DW125" s="64"/>
      <c r="DX125" s="64"/>
      <c r="DY125" s="65"/>
      <c r="DZ125" s="64"/>
      <c r="EA125" s="64"/>
    </row>
    <row r="126" spans="1:131" x14ac:dyDescent="0.35">
      <c r="A126" s="4">
        <v>2022</v>
      </c>
      <c r="B126" s="20" t="s">
        <v>132</v>
      </c>
      <c r="C126" s="20" t="s">
        <v>159</v>
      </c>
      <c r="D126" s="20"/>
      <c r="E126" s="20" t="s">
        <v>130</v>
      </c>
      <c r="F126" s="20" t="s">
        <v>126</v>
      </c>
      <c r="G126" s="20"/>
      <c r="H126" s="20">
        <v>10209574</v>
      </c>
      <c r="I126" s="64" t="s">
        <v>626</v>
      </c>
      <c r="J126" s="64"/>
      <c r="K126" s="64" t="s">
        <v>452</v>
      </c>
      <c r="L126" s="20" t="s">
        <v>430</v>
      </c>
      <c r="M126" s="20" t="s">
        <v>456</v>
      </c>
      <c r="N126" s="64" t="s">
        <v>455</v>
      </c>
      <c r="O126" s="20" t="s">
        <v>427</v>
      </c>
      <c r="P126" s="20" t="s">
        <v>454</v>
      </c>
      <c r="Q126" s="20" t="s">
        <v>453</v>
      </c>
      <c r="R126" s="20" t="s">
        <v>146</v>
      </c>
      <c r="S126" s="20" t="s">
        <v>452</v>
      </c>
      <c r="T126" s="20" t="s">
        <v>150</v>
      </c>
      <c r="U126" s="65">
        <v>44224</v>
      </c>
      <c r="V126" s="64"/>
      <c r="W126" s="72">
        <v>144879.66919999997</v>
      </c>
      <c r="X126" s="72">
        <v>0</v>
      </c>
      <c r="Y126" s="64" t="s">
        <v>443</v>
      </c>
      <c r="Z126" s="20" t="s">
        <v>141</v>
      </c>
      <c r="AA126" s="64"/>
      <c r="AB126" s="64"/>
      <c r="AC126" s="64"/>
      <c r="AD126" s="63"/>
      <c r="AE126" s="20">
        <v>2021</v>
      </c>
      <c r="AF126" s="20"/>
      <c r="AG126" s="64" t="s">
        <v>625</v>
      </c>
      <c r="AH126" s="71"/>
      <c r="AI126" s="20" t="s">
        <v>141</v>
      </c>
      <c r="AJ126" s="64" t="s">
        <v>450</v>
      </c>
      <c r="AK126" s="63"/>
      <c r="AL126" s="5">
        <v>0</v>
      </c>
      <c r="AM126" s="70" t="s">
        <v>144</v>
      </c>
      <c r="AN126" s="6">
        <f>IF(AM126="YES",0,AL126*BA126)</f>
        <v>0</v>
      </c>
      <c r="AO126" s="6">
        <f>IF(AM126="YES",0,BA126)</f>
        <v>0</v>
      </c>
      <c r="AP126" s="7">
        <v>0</v>
      </c>
      <c r="AQ126" s="69" t="s">
        <v>144</v>
      </c>
      <c r="AR126" s="8">
        <f>IF(AQ126="YES",0,AP126*BA126)</f>
        <v>0</v>
      </c>
      <c r="AS126" s="8">
        <f>IF(AQ126="YES",0,BA126)</f>
        <v>0</v>
      </c>
      <c r="AT126" s="9">
        <v>0</v>
      </c>
      <c r="AU126" s="9">
        <v>0</v>
      </c>
      <c r="AV126" s="9">
        <v>0</v>
      </c>
      <c r="AW126" s="10" t="str">
        <f>IF(IF(AU126&lt;0,1-(AV126-AU126)/AU126,IF(AU126=0,"",AV126/AU126))&lt;0,0,IF(AU126&lt;0,1-(AV126-AU126)/AU126,IF(AU126=0,"",AV126/AU126)))</f>
        <v/>
      </c>
      <c r="AX126" s="10" t="str">
        <f>IF(AW126&lt;90%,"YES","")</f>
        <v/>
      </c>
      <c r="AY126" s="68">
        <f>+AV126-AT126</f>
        <v>0</v>
      </c>
      <c r="AZ126" s="10"/>
      <c r="BA126" s="11">
        <v>0</v>
      </c>
      <c r="BB126" s="11">
        <f>W126/1000</f>
        <v>144.87966919999997</v>
      </c>
      <c r="BC126" s="12" t="str">
        <f>IF(AND(BA126=0,BB126=0),"no capex",IF(AND(BA126=0,BB126&lt;&gt;0),"check!",IF(BB126/BA126&lt;0.8,BB126/BA126,IF(BB126/BA126&lt;=1.05,1,IF(BB126/BA126&gt;1.05,MAX(1-(BB126/BA126-1)*2,0),"check!")))))</f>
        <v>check!</v>
      </c>
      <c r="BD126" s="11">
        <v>0</v>
      </c>
      <c r="BE126" s="11">
        <v>0</v>
      </c>
      <c r="BF126" s="12" t="str">
        <f>IF(AND(BD126=0,BE126=0),"no capex",IF(AND(BD126=0,BE126&lt;&gt;0),"check!",IF(BE126/BD126&lt;0.8,BE126/BD126,IF(BE126/BD126&lt;=1.05,1,IF(BE126/BD126&gt;1.05,MAX(1-(BE126/BD126-1)*2,0),"check!")))))</f>
        <v>no capex</v>
      </c>
      <c r="BG126" s="67"/>
      <c r="BH126" s="13">
        <v>0</v>
      </c>
      <c r="BI126" s="13">
        <v>0</v>
      </c>
      <c r="BJ126" s="13">
        <v>0</v>
      </c>
      <c r="BK126" s="14" t="str">
        <f>IF(BI126=0,"",BJ126/BI126)</f>
        <v/>
      </c>
      <c r="BL126" s="15">
        <v>0</v>
      </c>
      <c r="BM126" s="15">
        <v>0</v>
      </c>
      <c r="BN126" s="15">
        <v>0</v>
      </c>
      <c r="BO126" s="16" t="str">
        <f>IF(BM126=0,"",BN126/BM126)</f>
        <v/>
      </c>
      <c r="BP126" s="13">
        <v>0</v>
      </c>
      <c r="BQ126" s="13">
        <v>0</v>
      </c>
      <c r="BR126" s="13">
        <v>0</v>
      </c>
      <c r="BS126" s="14" t="str">
        <f>IF(IF(BQ126&lt;0,1-(BR126-BQ126)/BQ126,IF(BQ126=0,"",BR126/BQ126))&lt;0,0,IF(BQ126&lt;0,1-(BR126-BQ126)/BQ126,IF(BQ126=0,"",BR126/BQ126)))</f>
        <v/>
      </c>
      <c r="BT126" s="15">
        <v>0</v>
      </c>
      <c r="BU126" s="15">
        <v>0</v>
      </c>
      <c r="BV126" s="15">
        <v>0</v>
      </c>
      <c r="BW126" s="16" t="str">
        <f>IF(IF(BU126&lt;0,1-(BV126-BU126)/BU126,IF(BU126=0,"",BV126/BU126))&lt;0,0,IF(BU126&lt;0,1-(BV126-BU126)/BU126,IF(BU126=0,"",BV126/BU126)))</f>
        <v/>
      </c>
      <c r="BX126" s="13">
        <v>0</v>
      </c>
      <c r="BY126" s="13">
        <v>0</v>
      </c>
      <c r="BZ126" s="13">
        <v>0</v>
      </c>
      <c r="CA126" s="14" t="str">
        <f>IF(IF(BY126&lt;0,1-(BZ126-BY126)/BY126,IF(BY126=0,"",BZ126/BY126))&lt;0,0,IF(BY126&lt;0,1-(BZ126-BY126)/BY126,IF(BY126=0,"",BZ126/BY126)))</f>
        <v/>
      </c>
      <c r="CB126" s="15">
        <v>0</v>
      </c>
      <c r="CC126" s="15">
        <v>0</v>
      </c>
      <c r="CD126" s="15">
        <v>0</v>
      </c>
      <c r="CE126" s="16" t="str">
        <f>IF(IF(CC126&lt;0,1-(CD126-CC126)/CC126,IF(CC126=0,"",CD126/CC126))&lt;0,0,IF(CC126&lt;0,1-(CD126-CC126)/CC126,IF(CC126=0,"",CD126/CC126)))</f>
        <v/>
      </c>
      <c r="CF126" s="13">
        <v>0</v>
      </c>
      <c r="CG126" s="13">
        <v>0</v>
      </c>
      <c r="CH126" s="13">
        <v>0</v>
      </c>
      <c r="CI126" s="14" t="str">
        <f>IF(IF(CG126&lt;0,1-(CH126-CG126)/CG126,IF(CG126=0,"",CH126/CG126))&lt;0,0,IF(CG126&lt;0,1-(CH126-CG126)/CG126,IF(CG126=0,"",CH126/CG126)))</f>
        <v/>
      </c>
      <c r="CJ126" s="15">
        <v>0</v>
      </c>
      <c r="CK126" s="15">
        <v>0</v>
      </c>
      <c r="CL126" s="15">
        <v>0</v>
      </c>
      <c r="CM126" s="17" t="str">
        <f>IF(IF(CK126&lt;0,1-(CL126-CK126)/CK126,IF(CK126=0,"",CL126/CK126))&lt;0,0,IF(CK126&lt;0,1-(CL126-CK126)/CK126,IF(CK126=0,"",CL126/CK126)))</f>
        <v/>
      </c>
      <c r="CN126" s="13">
        <v>0</v>
      </c>
      <c r="CO126" s="13">
        <v>0</v>
      </c>
      <c r="CP126" s="13">
        <v>0</v>
      </c>
      <c r="CQ126" s="17" t="str">
        <f>IF(IF(CO126&lt;0,1-(CP126-CO126)/CO126,IF(CO126=0,"",CP126/CO126))&lt;0,0,IF(CO126&lt;0,1-(CP126-CO126)/CO126,IF(CO126=0,"",CP126/CO126)))</f>
        <v/>
      </c>
      <c r="CR126" s="15">
        <v>0</v>
      </c>
      <c r="CS126" s="15">
        <v>0</v>
      </c>
      <c r="CT126" s="15">
        <v>0</v>
      </c>
      <c r="CU126" s="17" t="str">
        <f>IF(IF(CS126&lt;0,1-(CT126-CS126)/CS126,IF(CS126=0,"",CT126/CS126))&lt;0,0,IF(CS126&lt;0,1-(CT126-CS126)/CS126,IF(CS126=0,"",CT126/CS126)))</f>
        <v/>
      </c>
      <c r="CV126" s="13">
        <v>0</v>
      </c>
      <c r="CW126" s="13">
        <v>0</v>
      </c>
      <c r="CX126" s="13">
        <v>0</v>
      </c>
      <c r="CY126" s="14" t="str">
        <f>IF(IF(CW126&lt;0,1-(CX126-CW126)/CW126,IF(CW126=0,"",CX126/CW126))&lt;0,0,IF(CW126&lt;0,1-(CX126-CW126)/CW126,IF(CW126=0,"",CX126/CW126)))</f>
        <v/>
      </c>
      <c r="CZ126" s="15">
        <v>0</v>
      </c>
      <c r="DA126" s="15">
        <v>0</v>
      </c>
      <c r="DB126" s="15">
        <v>0</v>
      </c>
      <c r="DC126" s="17" t="str">
        <f>IF(IF(DA126&lt;0,1-(DB126-DA126)/DA126,IF(DA126=0,"",DB126/DA126))&lt;0,0,IF(DA126&lt;0,1-(DB126-DA126)/DA126,IF(DA126=0,"",DB126/DA126)))</f>
        <v/>
      </c>
      <c r="DD126" s="13">
        <v>0</v>
      </c>
      <c r="DE126" s="13">
        <v>0</v>
      </c>
      <c r="DF126" s="13">
        <v>0</v>
      </c>
      <c r="DG126" s="14" t="str">
        <f>IF(IF(DE126&lt;0,1-(DF126-DE126)/DE126,IF(DE126=0,"",DF126/DE126))&lt;0,0,IF(DE126&lt;0,1-(DF126-DE126)/DE126,IF(DE126=0,"",DF126/DE126)))</f>
        <v/>
      </c>
      <c r="DH126" s="15">
        <v>0</v>
      </c>
      <c r="DI126" s="15">
        <v>0</v>
      </c>
      <c r="DJ126" s="15">
        <v>0</v>
      </c>
      <c r="DK126" s="17" t="str">
        <f>IF(IF(DI126&lt;0,1-(DJ126-DI126)/DI126,IF(DI126=0,"",DJ126/DI126))&lt;0,0,IF(DI126&lt;0,1-(DJ126-DI126)/DI126,IF(DI126=0,"",DJ126/DI126)))</f>
        <v/>
      </c>
      <c r="DL126" s="13">
        <v>0</v>
      </c>
      <c r="DM126" s="13">
        <v>0</v>
      </c>
      <c r="DN126" s="13">
        <v>0</v>
      </c>
      <c r="DO126" s="17" t="str">
        <f>IF(IF(DM126&lt;0,1-(DN126-DM126)/DM126,IF(DM126=0,"",DN126/DM126))&lt;0,0,IF(DM126&lt;0,1-(DN126-DM126)/DM126,IF(DM126=0,"",DN126/DM126)))</f>
        <v/>
      </c>
      <c r="DP126" s="18"/>
      <c r="DQ126" s="19" t="e">
        <f>IF(AND(BB126/BA126&gt;1.05, ((BB126-BA126)/VLOOKUP(E126,#REF!,2,0))&gt;10),"YES","")</f>
        <v>#DIV/0!</v>
      </c>
      <c r="DR126" s="18"/>
      <c r="DS126" s="19" t="str">
        <f>AX126</f>
        <v/>
      </c>
      <c r="DT126" s="64" t="s">
        <v>141</v>
      </c>
      <c r="DU126" s="64" t="s">
        <v>143</v>
      </c>
      <c r="DV126" s="64" t="s">
        <v>532</v>
      </c>
      <c r="DW126" s="64" t="s">
        <v>141</v>
      </c>
      <c r="DX126" s="64"/>
      <c r="DY126" s="65"/>
      <c r="DZ126" s="64"/>
      <c r="EA126" s="64"/>
    </row>
    <row r="127" spans="1:131" x14ac:dyDescent="0.35">
      <c r="A127" s="4">
        <v>2022</v>
      </c>
      <c r="B127" s="20" t="s">
        <v>131</v>
      </c>
      <c r="C127" s="20" t="s">
        <v>159</v>
      </c>
      <c r="D127" s="20"/>
      <c r="E127" s="20" t="s">
        <v>130</v>
      </c>
      <c r="F127" s="20" t="s">
        <v>126</v>
      </c>
      <c r="G127" s="20"/>
      <c r="H127" s="20">
        <v>10209576</v>
      </c>
      <c r="I127" s="64" t="s">
        <v>624</v>
      </c>
      <c r="J127" s="64"/>
      <c r="K127" s="64" t="s">
        <v>567</v>
      </c>
      <c r="L127" s="20" t="s">
        <v>430</v>
      </c>
      <c r="M127" s="20" t="s">
        <v>429</v>
      </c>
      <c r="N127" s="64" t="s">
        <v>428</v>
      </c>
      <c r="O127" s="20" t="s">
        <v>427</v>
      </c>
      <c r="P127" s="20" t="s">
        <v>426</v>
      </c>
      <c r="Q127" s="20" t="s">
        <v>425</v>
      </c>
      <c r="R127" s="20" t="s">
        <v>141</v>
      </c>
      <c r="S127" s="20" t="s">
        <v>151</v>
      </c>
      <c r="T127" s="20" t="s">
        <v>150</v>
      </c>
      <c r="U127" s="65">
        <v>44078</v>
      </c>
      <c r="V127" s="64"/>
      <c r="W127" s="72">
        <v>197220.79000000004</v>
      </c>
      <c r="X127" s="72">
        <v>0</v>
      </c>
      <c r="Y127" s="64" t="s">
        <v>443</v>
      </c>
      <c r="Z127" s="20" t="s">
        <v>146</v>
      </c>
      <c r="AA127" s="64" t="s">
        <v>146</v>
      </c>
      <c r="AB127" s="64"/>
      <c r="AC127" s="64"/>
      <c r="AD127" s="63"/>
      <c r="AE127" s="20">
        <v>2020</v>
      </c>
      <c r="AF127" s="20"/>
      <c r="AG127" s="64" t="s">
        <v>623</v>
      </c>
      <c r="AH127" s="71"/>
      <c r="AI127" s="20" t="s">
        <v>141</v>
      </c>
      <c r="AJ127" s="64" t="s">
        <v>504</v>
      </c>
      <c r="AK127" s="63"/>
      <c r="AL127" s="5">
        <v>0</v>
      </c>
      <c r="AM127" s="70" t="s">
        <v>144</v>
      </c>
      <c r="AN127" s="6">
        <f>IF(AM127="YES",0,AL127*BA127)</f>
        <v>0</v>
      </c>
      <c r="AO127" s="6">
        <f>IF(AM127="YES",0,BA127)</f>
        <v>0</v>
      </c>
      <c r="AP127" s="7">
        <v>0</v>
      </c>
      <c r="AQ127" s="69" t="s">
        <v>144</v>
      </c>
      <c r="AR127" s="8">
        <f>IF(AQ127="YES",0,AP127*BA127)</f>
        <v>0</v>
      </c>
      <c r="AS127" s="8">
        <f>IF(AQ127="YES",0,BA127)</f>
        <v>0</v>
      </c>
      <c r="AT127" s="9">
        <v>0</v>
      </c>
      <c r="AU127" s="9">
        <v>0</v>
      </c>
      <c r="AV127" s="9">
        <v>0</v>
      </c>
      <c r="AW127" s="10" t="str">
        <f>IF(IF(AU127&lt;0,1-(AV127-AU127)/AU127,IF(AU127=0,"",AV127/AU127))&lt;0,0,IF(AU127&lt;0,1-(AV127-AU127)/AU127,IF(AU127=0,"",AV127/AU127)))</f>
        <v/>
      </c>
      <c r="AX127" s="10" t="str">
        <f>IF(AW127&lt;90%,"YES","")</f>
        <v/>
      </c>
      <c r="AY127" s="68">
        <f>+AV127-AT127</f>
        <v>0</v>
      </c>
      <c r="AZ127" s="10">
        <v>0.87429219136805869</v>
      </c>
      <c r="BA127" s="11">
        <v>0</v>
      </c>
      <c r="BB127" s="11">
        <f>W127/1000</f>
        <v>197.22079000000005</v>
      </c>
      <c r="BC127" s="12" t="str">
        <f>IF(AND(BA127=0,BB127=0),"no capex",IF(AND(BA127=0,BB127&lt;&gt;0),"check!",IF(BB127/BA127&lt;0.8,BB127/BA127,IF(BB127/BA127&lt;=1.05,1,IF(BB127/BA127&gt;1.05,MAX(1-(BB127/BA127-1)*2,0),"check!")))))</f>
        <v>check!</v>
      </c>
      <c r="BD127" s="11">
        <v>0</v>
      </c>
      <c r="BE127" s="11">
        <v>0</v>
      </c>
      <c r="BF127" s="12" t="str">
        <f>IF(AND(BD127=0,BE127=0),"no capex",IF(AND(BD127=0,BE127&lt;&gt;0),"check!",IF(BE127/BD127&lt;0.8,BE127/BD127,IF(BE127/BD127&lt;=1.05,1,IF(BE127/BD127&gt;1.05,MAX(1-(BE127/BD127-1)*2,0),"check!")))))</f>
        <v>no capex</v>
      </c>
      <c r="BG127" s="67"/>
      <c r="BH127" s="13">
        <v>0</v>
      </c>
      <c r="BI127" s="13">
        <v>0</v>
      </c>
      <c r="BJ127" s="13">
        <v>0</v>
      </c>
      <c r="BK127" s="14" t="str">
        <f>IF(BI127=0,"",BJ127/BI127)</f>
        <v/>
      </c>
      <c r="BL127" s="15">
        <v>0</v>
      </c>
      <c r="BM127" s="15">
        <v>0</v>
      </c>
      <c r="BN127" s="15">
        <v>0</v>
      </c>
      <c r="BO127" s="16" t="str">
        <f>IF(BM127=0,"",BN127/BM127)</f>
        <v/>
      </c>
      <c r="BP127" s="13">
        <v>0</v>
      </c>
      <c r="BQ127" s="13">
        <v>0</v>
      </c>
      <c r="BR127" s="13">
        <v>0</v>
      </c>
      <c r="BS127" s="14" t="str">
        <f>IF(IF(BQ127&lt;0,1-(BR127-BQ127)/BQ127,IF(BQ127=0,"",BR127/BQ127))&lt;0,0,IF(BQ127&lt;0,1-(BR127-BQ127)/BQ127,IF(BQ127=0,"",BR127/BQ127)))</f>
        <v/>
      </c>
      <c r="BT127" s="15">
        <v>0</v>
      </c>
      <c r="BU127" s="15">
        <v>0</v>
      </c>
      <c r="BV127" s="15">
        <v>0</v>
      </c>
      <c r="BW127" s="16" t="str">
        <f>IF(IF(BU127&lt;0,1-(BV127-BU127)/BU127,IF(BU127=0,"",BV127/BU127))&lt;0,0,IF(BU127&lt;0,1-(BV127-BU127)/BU127,IF(BU127=0,"",BV127/BU127)))</f>
        <v/>
      </c>
      <c r="BX127" s="13">
        <v>0</v>
      </c>
      <c r="BY127" s="13">
        <v>0</v>
      </c>
      <c r="BZ127" s="13">
        <v>0</v>
      </c>
      <c r="CA127" s="14" t="str">
        <f>IF(IF(BY127&lt;0,1-(BZ127-BY127)/BY127,IF(BY127=0,"",BZ127/BY127))&lt;0,0,IF(BY127&lt;0,1-(BZ127-BY127)/BY127,IF(BY127=0,"",BZ127/BY127)))</f>
        <v/>
      </c>
      <c r="CB127" s="15">
        <v>0</v>
      </c>
      <c r="CC127" s="15">
        <v>0</v>
      </c>
      <c r="CD127" s="15">
        <v>0</v>
      </c>
      <c r="CE127" s="16" t="str">
        <f>IF(IF(CC127&lt;0,1-(CD127-CC127)/CC127,IF(CC127=0,"",CD127/CC127))&lt;0,0,IF(CC127&lt;0,1-(CD127-CC127)/CC127,IF(CC127=0,"",CD127/CC127)))</f>
        <v/>
      </c>
      <c r="CF127" s="13">
        <v>0</v>
      </c>
      <c r="CG127" s="13">
        <v>0</v>
      </c>
      <c r="CH127" s="13">
        <v>0</v>
      </c>
      <c r="CI127" s="14" t="str">
        <f>IF(IF(CG127&lt;0,1-(CH127-CG127)/CG127,IF(CG127=0,"",CH127/CG127))&lt;0,0,IF(CG127&lt;0,1-(CH127-CG127)/CG127,IF(CG127=0,"",CH127/CG127)))</f>
        <v/>
      </c>
      <c r="CJ127" s="15">
        <v>0</v>
      </c>
      <c r="CK127" s="15">
        <v>0</v>
      </c>
      <c r="CL127" s="15">
        <v>0</v>
      </c>
      <c r="CM127" s="17" t="str">
        <f>IF(IF(CK127&lt;0,1-(CL127-CK127)/CK127,IF(CK127=0,"",CL127/CK127))&lt;0,0,IF(CK127&lt;0,1-(CL127-CK127)/CK127,IF(CK127=0,"",CL127/CK127)))</f>
        <v/>
      </c>
      <c r="CN127" s="13">
        <v>0</v>
      </c>
      <c r="CO127" s="13">
        <v>0</v>
      </c>
      <c r="CP127" s="13">
        <v>0</v>
      </c>
      <c r="CQ127" s="17" t="str">
        <f>IF(IF(CO127&lt;0,1-(CP127-CO127)/CO127,IF(CO127=0,"",CP127/CO127))&lt;0,0,IF(CO127&lt;0,1-(CP127-CO127)/CO127,IF(CO127=0,"",CP127/CO127)))</f>
        <v/>
      </c>
      <c r="CR127" s="15">
        <v>0</v>
      </c>
      <c r="CS127" s="15">
        <v>0</v>
      </c>
      <c r="CT127" s="15">
        <v>0</v>
      </c>
      <c r="CU127" s="17" t="str">
        <f>IF(IF(CS127&lt;0,1-(CT127-CS127)/CS127,IF(CS127=0,"",CT127/CS127))&lt;0,0,IF(CS127&lt;0,1-(CT127-CS127)/CS127,IF(CS127=0,"",CT127/CS127)))</f>
        <v/>
      </c>
      <c r="CV127" s="13">
        <v>0</v>
      </c>
      <c r="CW127" s="13">
        <v>0</v>
      </c>
      <c r="CX127" s="13">
        <v>0</v>
      </c>
      <c r="CY127" s="14" t="str">
        <f>IF(IF(CW127&lt;0,1-(CX127-CW127)/CW127,IF(CW127=0,"",CX127/CW127))&lt;0,0,IF(CW127&lt;0,1-(CX127-CW127)/CW127,IF(CW127=0,"",CX127/CW127)))</f>
        <v/>
      </c>
      <c r="CZ127" s="15">
        <v>0</v>
      </c>
      <c r="DA127" s="15">
        <v>0</v>
      </c>
      <c r="DB127" s="15">
        <v>0</v>
      </c>
      <c r="DC127" s="17" t="str">
        <f>IF(IF(DA127&lt;0,1-(DB127-DA127)/DA127,IF(DA127=0,"",DB127/DA127))&lt;0,0,IF(DA127&lt;0,1-(DB127-DA127)/DA127,IF(DA127=0,"",DB127/DA127)))</f>
        <v/>
      </c>
      <c r="DD127" s="13">
        <v>0</v>
      </c>
      <c r="DE127" s="13">
        <v>0</v>
      </c>
      <c r="DF127" s="13">
        <v>0</v>
      </c>
      <c r="DG127" s="14" t="str">
        <f>IF(IF(DE127&lt;0,1-(DF127-DE127)/DE127,IF(DE127=0,"",DF127/DE127))&lt;0,0,IF(DE127&lt;0,1-(DF127-DE127)/DE127,IF(DE127=0,"",DF127/DE127)))</f>
        <v/>
      </c>
      <c r="DH127" s="15">
        <v>0</v>
      </c>
      <c r="DI127" s="15">
        <v>0</v>
      </c>
      <c r="DJ127" s="15">
        <v>0</v>
      </c>
      <c r="DK127" s="17" t="str">
        <f>IF(IF(DI127&lt;0,1-(DJ127-DI127)/DI127,IF(DI127=0,"",DJ127/DI127))&lt;0,0,IF(DI127&lt;0,1-(DJ127-DI127)/DI127,IF(DI127=0,"",DJ127/DI127)))</f>
        <v/>
      </c>
      <c r="DL127" s="13">
        <v>0</v>
      </c>
      <c r="DM127" s="13">
        <v>0</v>
      </c>
      <c r="DN127" s="13">
        <v>0</v>
      </c>
      <c r="DO127" s="17" t="str">
        <f>IF(IF(DM127&lt;0,1-(DN127-DM127)/DM127,IF(DM127=0,"",DN127/DM127))&lt;0,0,IF(DM127&lt;0,1-(DN127-DM127)/DM127,IF(DM127=0,"",DN127/DM127)))</f>
        <v/>
      </c>
      <c r="DP127" s="18"/>
      <c r="DQ127" s="19"/>
      <c r="DR127" s="18"/>
      <c r="DS127" s="19" t="str">
        <f>AX127</f>
        <v/>
      </c>
      <c r="DT127" s="64"/>
      <c r="DU127" s="64"/>
      <c r="DV127" s="64"/>
      <c r="DW127" s="64"/>
      <c r="DX127" s="64"/>
      <c r="DY127" s="65"/>
      <c r="DZ127" s="64"/>
      <c r="EA127" s="64"/>
    </row>
    <row r="128" spans="1:131" x14ac:dyDescent="0.35">
      <c r="A128" s="4">
        <v>2022</v>
      </c>
      <c r="B128" s="20" t="s">
        <v>132</v>
      </c>
      <c r="C128" s="20" t="s">
        <v>159</v>
      </c>
      <c r="D128" s="20"/>
      <c r="E128" s="20" t="s">
        <v>130</v>
      </c>
      <c r="F128" s="20" t="s">
        <v>126</v>
      </c>
      <c r="G128" s="20"/>
      <c r="H128" s="20">
        <v>10209577</v>
      </c>
      <c r="I128" s="64" t="s">
        <v>621</v>
      </c>
      <c r="J128" s="64"/>
      <c r="K128" s="64" t="s">
        <v>567</v>
      </c>
      <c r="L128" s="20" t="s">
        <v>430</v>
      </c>
      <c r="M128" s="20" t="s">
        <v>429</v>
      </c>
      <c r="N128" s="64" t="s">
        <v>428</v>
      </c>
      <c r="O128" s="20" t="s">
        <v>427</v>
      </c>
      <c r="P128" s="20" t="s">
        <v>426</v>
      </c>
      <c r="Q128" s="20" t="s">
        <v>425</v>
      </c>
      <c r="R128" s="20" t="s">
        <v>146</v>
      </c>
      <c r="S128" s="20" t="s">
        <v>567</v>
      </c>
      <c r="T128" s="20" t="s">
        <v>150</v>
      </c>
      <c r="U128" s="65">
        <v>44449</v>
      </c>
      <c r="V128" s="64"/>
      <c r="W128" s="72">
        <v>187491.5846</v>
      </c>
      <c r="X128" s="72">
        <v>0</v>
      </c>
      <c r="Y128" s="64" t="s">
        <v>443</v>
      </c>
      <c r="Z128" s="20" t="s">
        <v>141</v>
      </c>
      <c r="AA128" s="64"/>
      <c r="AB128" s="64"/>
      <c r="AC128" s="64"/>
      <c r="AD128" s="63"/>
      <c r="AE128" s="20">
        <v>2021</v>
      </c>
      <c r="AF128" s="20"/>
      <c r="AG128" s="64" t="s">
        <v>622</v>
      </c>
      <c r="AH128" s="71"/>
      <c r="AI128" s="20" t="s">
        <v>141</v>
      </c>
      <c r="AJ128" s="64" t="s">
        <v>504</v>
      </c>
      <c r="AK128" s="63"/>
      <c r="AL128" s="5">
        <v>0</v>
      </c>
      <c r="AM128" s="70" t="s">
        <v>144</v>
      </c>
      <c r="AN128" s="6">
        <f>IF(AM128="YES",0,AL128*BA128)</f>
        <v>0</v>
      </c>
      <c r="AO128" s="6">
        <f>IF(AM128="YES",0,BA128)</f>
        <v>0</v>
      </c>
      <c r="AP128" s="7">
        <v>0</v>
      </c>
      <c r="AQ128" s="69" t="s">
        <v>144</v>
      </c>
      <c r="AR128" s="8">
        <f>IF(AQ128="YES",0,AP128*BA128)</f>
        <v>0</v>
      </c>
      <c r="AS128" s="8">
        <f>IF(AQ128="YES",0,BA128)</f>
        <v>0</v>
      </c>
      <c r="AT128" s="9">
        <v>0</v>
      </c>
      <c r="AU128" s="9">
        <v>0</v>
      </c>
      <c r="AV128" s="9">
        <v>0</v>
      </c>
      <c r="AW128" s="10" t="str">
        <f>IF(IF(AU128&lt;0,1-(AV128-AU128)/AU128,IF(AU128=0,"",AV128/AU128))&lt;0,0,IF(AU128&lt;0,1-(AV128-AU128)/AU128,IF(AU128=0,"",AV128/AU128)))</f>
        <v/>
      </c>
      <c r="AX128" s="10" t="str">
        <f>IF(AW128&lt;90%,"YES","")</f>
        <v/>
      </c>
      <c r="AY128" s="68">
        <f>+AV128-AT128</f>
        <v>0</v>
      </c>
      <c r="AZ128" s="10"/>
      <c r="BA128" s="11">
        <v>0</v>
      </c>
      <c r="BB128" s="11">
        <f>W128/1000</f>
        <v>187.49158460000001</v>
      </c>
      <c r="BC128" s="12" t="str">
        <f>IF(AND(BA128=0,BB128=0),"no capex",IF(AND(BA128=0,BB128&lt;&gt;0),"check!",IF(BB128/BA128&lt;0.8,BB128/BA128,IF(BB128/BA128&lt;=1.05,1,IF(BB128/BA128&gt;1.05,MAX(1-(BB128/BA128-1)*2,0),"check!")))))</f>
        <v>check!</v>
      </c>
      <c r="BD128" s="11">
        <v>0</v>
      </c>
      <c r="BE128" s="11">
        <v>0</v>
      </c>
      <c r="BF128" s="12" t="str">
        <f>IF(AND(BD128=0,BE128=0),"no capex",IF(AND(BD128=0,BE128&lt;&gt;0),"check!",IF(BE128/BD128&lt;0.8,BE128/BD128,IF(BE128/BD128&lt;=1.05,1,IF(BE128/BD128&gt;1.05,MAX(1-(BE128/BD128-1)*2,0),"check!")))))</f>
        <v>no capex</v>
      </c>
      <c r="BG128" s="67"/>
      <c r="BH128" s="13">
        <v>0</v>
      </c>
      <c r="BI128" s="13">
        <v>0</v>
      </c>
      <c r="BJ128" s="13">
        <v>0</v>
      </c>
      <c r="BK128" s="14" t="str">
        <f>IF(BI128=0,"",BJ128/BI128)</f>
        <v/>
      </c>
      <c r="BL128" s="15">
        <v>0</v>
      </c>
      <c r="BM128" s="15">
        <v>0</v>
      </c>
      <c r="BN128" s="15">
        <v>0</v>
      </c>
      <c r="BO128" s="16" t="str">
        <f>IF(BM128=0,"",BN128/BM128)</f>
        <v/>
      </c>
      <c r="BP128" s="13">
        <v>0</v>
      </c>
      <c r="BQ128" s="13">
        <v>0</v>
      </c>
      <c r="BR128" s="13">
        <v>0</v>
      </c>
      <c r="BS128" s="14" t="str">
        <f>IF(IF(BQ128&lt;0,1-(BR128-BQ128)/BQ128,IF(BQ128=0,"",BR128/BQ128))&lt;0,0,IF(BQ128&lt;0,1-(BR128-BQ128)/BQ128,IF(BQ128=0,"",BR128/BQ128)))</f>
        <v/>
      </c>
      <c r="BT128" s="15">
        <v>0</v>
      </c>
      <c r="BU128" s="15">
        <v>0</v>
      </c>
      <c r="BV128" s="15">
        <v>0</v>
      </c>
      <c r="BW128" s="16" t="str">
        <f>IF(IF(BU128&lt;0,1-(BV128-BU128)/BU128,IF(BU128=0,"",BV128/BU128))&lt;0,0,IF(BU128&lt;0,1-(BV128-BU128)/BU128,IF(BU128=0,"",BV128/BU128)))</f>
        <v/>
      </c>
      <c r="BX128" s="13">
        <v>0</v>
      </c>
      <c r="BY128" s="13">
        <v>0</v>
      </c>
      <c r="BZ128" s="13">
        <v>0</v>
      </c>
      <c r="CA128" s="14" t="str">
        <f>IF(IF(BY128&lt;0,1-(BZ128-BY128)/BY128,IF(BY128=0,"",BZ128/BY128))&lt;0,0,IF(BY128&lt;0,1-(BZ128-BY128)/BY128,IF(BY128=0,"",BZ128/BY128)))</f>
        <v/>
      </c>
      <c r="CB128" s="15">
        <v>0</v>
      </c>
      <c r="CC128" s="15">
        <v>0</v>
      </c>
      <c r="CD128" s="15">
        <v>0</v>
      </c>
      <c r="CE128" s="16" t="str">
        <f>IF(IF(CC128&lt;0,1-(CD128-CC128)/CC128,IF(CC128=0,"",CD128/CC128))&lt;0,0,IF(CC128&lt;0,1-(CD128-CC128)/CC128,IF(CC128=0,"",CD128/CC128)))</f>
        <v/>
      </c>
      <c r="CF128" s="13">
        <v>0</v>
      </c>
      <c r="CG128" s="13">
        <v>0</v>
      </c>
      <c r="CH128" s="13">
        <v>0</v>
      </c>
      <c r="CI128" s="14" t="str">
        <f>IF(IF(CG128&lt;0,1-(CH128-CG128)/CG128,IF(CG128=0,"",CH128/CG128))&lt;0,0,IF(CG128&lt;0,1-(CH128-CG128)/CG128,IF(CG128=0,"",CH128/CG128)))</f>
        <v/>
      </c>
      <c r="CJ128" s="15">
        <v>0</v>
      </c>
      <c r="CK128" s="15">
        <v>0</v>
      </c>
      <c r="CL128" s="15">
        <v>0</v>
      </c>
      <c r="CM128" s="17" t="str">
        <f>IF(IF(CK128&lt;0,1-(CL128-CK128)/CK128,IF(CK128=0,"",CL128/CK128))&lt;0,0,IF(CK128&lt;0,1-(CL128-CK128)/CK128,IF(CK128=0,"",CL128/CK128)))</f>
        <v/>
      </c>
      <c r="CN128" s="13">
        <v>0</v>
      </c>
      <c r="CO128" s="13">
        <v>0</v>
      </c>
      <c r="CP128" s="13">
        <v>0</v>
      </c>
      <c r="CQ128" s="17" t="str">
        <f>IF(IF(CO128&lt;0,1-(CP128-CO128)/CO128,IF(CO128=0,"",CP128/CO128))&lt;0,0,IF(CO128&lt;0,1-(CP128-CO128)/CO128,IF(CO128=0,"",CP128/CO128)))</f>
        <v/>
      </c>
      <c r="CR128" s="15">
        <v>0</v>
      </c>
      <c r="CS128" s="15">
        <v>0</v>
      </c>
      <c r="CT128" s="15">
        <v>0</v>
      </c>
      <c r="CU128" s="17" t="str">
        <f>IF(IF(CS128&lt;0,1-(CT128-CS128)/CS128,IF(CS128=0,"",CT128/CS128))&lt;0,0,IF(CS128&lt;0,1-(CT128-CS128)/CS128,IF(CS128=0,"",CT128/CS128)))</f>
        <v/>
      </c>
      <c r="CV128" s="13">
        <v>0</v>
      </c>
      <c r="CW128" s="13">
        <v>0</v>
      </c>
      <c r="CX128" s="13">
        <v>0</v>
      </c>
      <c r="CY128" s="14" t="str">
        <f>IF(IF(CW128&lt;0,1-(CX128-CW128)/CW128,IF(CW128=0,"",CX128/CW128))&lt;0,0,IF(CW128&lt;0,1-(CX128-CW128)/CW128,IF(CW128=0,"",CX128/CW128)))</f>
        <v/>
      </c>
      <c r="CZ128" s="15">
        <v>0</v>
      </c>
      <c r="DA128" s="15">
        <v>0</v>
      </c>
      <c r="DB128" s="15">
        <v>0</v>
      </c>
      <c r="DC128" s="17" t="str">
        <f>IF(IF(DA128&lt;0,1-(DB128-DA128)/DA128,IF(DA128=0,"",DB128/DA128))&lt;0,0,IF(DA128&lt;0,1-(DB128-DA128)/DA128,IF(DA128=0,"",DB128/DA128)))</f>
        <v/>
      </c>
      <c r="DD128" s="13">
        <v>0</v>
      </c>
      <c r="DE128" s="13">
        <v>0</v>
      </c>
      <c r="DF128" s="13">
        <v>0</v>
      </c>
      <c r="DG128" s="14" t="str">
        <f>IF(IF(DE128&lt;0,1-(DF128-DE128)/DE128,IF(DE128=0,"",DF128/DE128))&lt;0,0,IF(DE128&lt;0,1-(DF128-DE128)/DE128,IF(DE128=0,"",DF128/DE128)))</f>
        <v/>
      </c>
      <c r="DH128" s="15">
        <v>0</v>
      </c>
      <c r="DI128" s="15">
        <v>0</v>
      </c>
      <c r="DJ128" s="15">
        <v>0</v>
      </c>
      <c r="DK128" s="17" t="str">
        <f>IF(IF(DI128&lt;0,1-(DJ128-DI128)/DI128,IF(DI128=0,"",DJ128/DI128))&lt;0,0,IF(DI128&lt;0,1-(DJ128-DI128)/DI128,IF(DI128=0,"",DJ128/DI128)))</f>
        <v/>
      </c>
      <c r="DL128" s="13">
        <v>0</v>
      </c>
      <c r="DM128" s="13">
        <v>0</v>
      </c>
      <c r="DN128" s="13">
        <v>0</v>
      </c>
      <c r="DO128" s="17" t="str">
        <f>IF(IF(DM128&lt;0,1-(DN128-DM128)/DM128,IF(DM128=0,"",DN128/DM128))&lt;0,0,IF(DM128&lt;0,1-(DN128-DM128)/DM128,IF(DM128=0,"",DN128/DM128)))</f>
        <v/>
      </c>
      <c r="DP128" s="18"/>
      <c r="DQ128" s="19" t="e">
        <f>IF(AND(BB128/BA128&gt;1.05, ((BB128-BA128)/VLOOKUP(E128,#REF!,2,0))&gt;10),"YES","")</f>
        <v>#DIV/0!</v>
      </c>
      <c r="DR128" s="18"/>
      <c r="DS128" s="19" t="str">
        <f>AX128</f>
        <v/>
      </c>
      <c r="DT128" s="64" t="s">
        <v>141</v>
      </c>
      <c r="DU128" s="64" t="s">
        <v>162</v>
      </c>
      <c r="DV128" s="64" t="s">
        <v>612</v>
      </c>
      <c r="DW128" s="64" t="s">
        <v>141</v>
      </c>
      <c r="DX128" s="64" t="s">
        <v>611</v>
      </c>
      <c r="DY128" s="65">
        <v>45077</v>
      </c>
      <c r="DZ128" s="64"/>
      <c r="EA128" s="64"/>
    </row>
    <row r="129" spans="1:131" x14ac:dyDescent="0.35">
      <c r="A129" s="4">
        <v>2022</v>
      </c>
      <c r="B129" s="20" t="s">
        <v>132</v>
      </c>
      <c r="C129" s="20" t="s">
        <v>159</v>
      </c>
      <c r="D129" s="20"/>
      <c r="E129" s="20" t="s">
        <v>130</v>
      </c>
      <c r="F129" s="20" t="s">
        <v>126</v>
      </c>
      <c r="G129" s="20"/>
      <c r="H129" s="20">
        <v>10209577</v>
      </c>
      <c r="I129" s="64" t="s">
        <v>621</v>
      </c>
      <c r="J129" s="64"/>
      <c r="K129" s="64" t="s">
        <v>452</v>
      </c>
      <c r="L129" s="20" t="s">
        <v>430</v>
      </c>
      <c r="M129" s="20" t="s">
        <v>456</v>
      </c>
      <c r="N129" s="64" t="s">
        <v>455</v>
      </c>
      <c r="O129" s="20" t="s">
        <v>427</v>
      </c>
      <c r="P129" s="20" t="s">
        <v>454</v>
      </c>
      <c r="Q129" s="20" t="s">
        <v>453</v>
      </c>
      <c r="R129" s="20" t="s">
        <v>146</v>
      </c>
      <c r="S129" s="20" t="s">
        <v>452</v>
      </c>
      <c r="T129" s="20" t="s">
        <v>150</v>
      </c>
      <c r="U129" s="65">
        <v>44269</v>
      </c>
      <c r="V129" s="64"/>
      <c r="W129" s="72">
        <v>253692.03520000004</v>
      </c>
      <c r="X129" s="72">
        <v>0</v>
      </c>
      <c r="Y129" s="64" t="s">
        <v>443</v>
      </c>
      <c r="Z129" s="20" t="s">
        <v>141</v>
      </c>
      <c r="AA129" s="64"/>
      <c r="AB129" s="64"/>
      <c r="AC129" s="64"/>
      <c r="AD129" s="63"/>
      <c r="AE129" s="20">
        <v>2021</v>
      </c>
      <c r="AF129" s="20"/>
      <c r="AG129" s="64" t="s">
        <v>620</v>
      </c>
      <c r="AH129" s="71"/>
      <c r="AI129" s="20" t="s">
        <v>141</v>
      </c>
      <c r="AJ129" s="64" t="s">
        <v>450</v>
      </c>
      <c r="AK129" s="63"/>
      <c r="AL129" s="5">
        <v>0</v>
      </c>
      <c r="AM129" s="70" t="s">
        <v>144</v>
      </c>
      <c r="AN129" s="6">
        <f>IF(AM129="YES",0,AL129*BA129)</f>
        <v>0</v>
      </c>
      <c r="AO129" s="6">
        <f>IF(AM129="YES",0,BA129)</f>
        <v>0</v>
      </c>
      <c r="AP129" s="7">
        <v>0</v>
      </c>
      <c r="AQ129" s="69" t="s">
        <v>144</v>
      </c>
      <c r="AR129" s="8">
        <f>IF(AQ129="YES",0,AP129*BA129)</f>
        <v>0</v>
      </c>
      <c r="AS129" s="8">
        <f>IF(AQ129="YES",0,BA129)</f>
        <v>0</v>
      </c>
      <c r="AT129" s="9">
        <v>0</v>
      </c>
      <c r="AU129" s="9">
        <v>0</v>
      </c>
      <c r="AV129" s="9">
        <v>0</v>
      </c>
      <c r="AW129" s="10" t="str">
        <f>IF(IF(AU129&lt;0,1-(AV129-AU129)/AU129,IF(AU129=0,"",AV129/AU129))&lt;0,0,IF(AU129&lt;0,1-(AV129-AU129)/AU129,IF(AU129=0,"",AV129/AU129)))</f>
        <v/>
      </c>
      <c r="AX129" s="10" t="str">
        <f>IF(AW129&lt;90%,"YES","")</f>
        <v/>
      </c>
      <c r="AY129" s="68">
        <f>+AV129-AT129</f>
        <v>0</v>
      </c>
      <c r="AZ129" s="10"/>
      <c r="BA129" s="11">
        <v>0</v>
      </c>
      <c r="BB129" s="11">
        <f>W129/1000</f>
        <v>253.69203520000005</v>
      </c>
      <c r="BC129" s="12" t="str">
        <f>IF(AND(BA129=0,BB129=0),"no capex",IF(AND(BA129=0,BB129&lt;&gt;0),"check!",IF(BB129/BA129&lt;0.8,BB129/BA129,IF(BB129/BA129&lt;=1.05,1,IF(BB129/BA129&gt;1.05,MAX(1-(BB129/BA129-1)*2,0),"check!")))))</f>
        <v>check!</v>
      </c>
      <c r="BD129" s="11">
        <v>0</v>
      </c>
      <c r="BE129" s="11">
        <v>0</v>
      </c>
      <c r="BF129" s="12" t="str">
        <f>IF(AND(BD129=0,BE129=0),"no capex",IF(AND(BD129=0,BE129&lt;&gt;0),"check!",IF(BE129/BD129&lt;0.8,BE129/BD129,IF(BE129/BD129&lt;=1.05,1,IF(BE129/BD129&gt;1.05,MAX(1-(BE129/BD129-1)*2,0),"check!")))))</f>
        <v>no capex</v>
      </c>
      <c r="BG129" s="67"/>
      <c r="BH129" s="13">
        <v>0</v>
      </c>
      <c r="BI129" s="13">
        <v>0</v>
      </c>
      <c r="BJ129" s="13">
        <v>0</v>
      </c>
      <c r="BK129" s="14" t="str">
        <f>IF(BI129=0,"",BJ129/BI129)</f>
        <v/>
      </c>
      <c r="BL129" s="15">
        <v>0</v>
      </c>
      <c r="BM129" s="15">
        <v>0</v>
      </c>
      <c r="BN129" s="15">
        <v>0</v>
      </c>
      <c r="BO129" s="16" t="str">
        <f>IF(BM129=0,"",BN129/BM129)</f>
        <v/>
      </c>
      <c r="BP129" s="13">
        <v>0</v>
      </c>
      <c r="BQ129" s="13">
        <v>0</v>
      </c>
      <c r="BR129" s="13">
        <v>0</v>
      </c>
      <c r="BS129" s="14" t="str">
        <f>IF(IF(BQ129&lt;0,1-(BR129-BQ129)/BQ129,IF(BQ129=0,"",BR129/BQ129))&lt;0,0,IF(BQ129&lt;0,1-(BR129-BQ129)/BQ129,IF(BQ129=0,"",BR129/BQ129)))</f>
        <v/>
      </c>
      <c r="BT129" s="15">
        <v>0</v>
      </c>
      <c r="BU129" s="15">
        <v>0</v>
      </c>
      <c r="BV129" s="15">
        <v>0</v>
      </c>
      <c r="BW129" s="16" t="str">
        <f>IF(IF(BU129&lt;0,1-(BV129-BU129)/BU129,IF(BU129=0,"",BV129/BU129))&lt;0,0,IF(BU129&lt;0,1-(BV129-BU129)/BU129,IF(BU129=0,"",BV129/BU129)))</f>
        <v/>
      </c>
      <c r="BX129" s="13">
        <v>0</v>
      </c>
      <c r="BY129" s="13">
        <v>0</v>
      </c>
      <c r="BZ129" s="13">
        <v>0</v>
      </c>
      <c r="CA129" s="14" t="str">
        <f>IF(IF(BY129&lt;0,1-(BZ129-BY129)/BY129,IF(BY129=0,"",BZ129/BY129))&lt;0,0,IF(BY129&lt;0,1-(BZ129-BY129)/BY129,IF(BY129=0,"",BZ129/BY129)))</f>
        <v/>
      </c>
      <c r="CB129" s="15">
        <v>0</v>
      </c>
      <c r="CC129" s="15">
        <v>0</v>
      </c>
      <c r="CD129" s="15">
        <v>0</v>
      </c>
      <c r="CE129" s="16" t="str">
        <f>IF(IF(CC129&lt;0,1-(CD129-CC129)/CC129,IF(CC129=0,"",CD129/CC129))&lt;0,0,IF(CC129&lt;0,1-(CD129-CC129)/CC129,IF(CC129=0,"",CD129/CC129)))</f>
        <v/>
      </c>
      <c r="CF129" s="13">
        <v>0</v>
      </c>
      <c r="CG129" s="13">
        <v>0</v>
      </c>
      <c r="CH129" s="13">
        <v>0</v>
      </c>
      <c r="CI129" s="14" t="str">
        <f>IF(IF(CG129&lt;0,1-(CH129-CG129)/CG129,IF(CG129=0,"",CH129/CG129))&lt;0,0,IF(CG129&lt;0,1-(CH129-CG129)/CG129,IF(CG129=0,"",CH129/CG129)))</f>
        <v/>
      </c>
      <c r="CJ129" s="15">
        <v>0</v>
      </c>
      <c r="CK129" s="15">
        <v>0</v>
      </c>
      <c r="CL129" s="15">
        <v>0</v>
      </c>
      <c r="CM129" s="17" t="str">
        <f>IF(IF(CK129&lt;0,1-(CL129-CK129)/CK129,IF(CK129=0,"",CL129/CK129))&lt;0,0,IF(CK129&lt;0,1-(CL129-CK129)/CK129,IF(CK129=0,"",CL129/CK129)))</f>
        <v/>
      </c>
      <c r="CN129" s="13">
        <v>0</v>
      </c>
      <c r="CO129" s="13">
        <v>0</v>
      </c>
      <c r="CP129" s="13">
        <v>0</v>
      </c>
      <c r="CQ129" s="17" t="str">
        <f>IF(IF(CO129&lt;0,1-(CP129-CO129)/CO129,IF(CO129=0,"",CP129/CO129))&lt;0,0,IF(CO129&lt;0,1-(CP129-CO129)/CO129,IF(CO129=0,"",CP129/CO129)))</f>
        <v/>
      </c>
      <c r="CR129" s="15">
        <v>0</v>
      </c>
      <c r="CS129" s="15">
        <v>0</v>
      </c>
      <c r="CT129" s="15">
        <v>0</v>
      </c>
      <c r="CU129" s="17" t="str">
        <f>IF(IF(CS129&lt;0,1-(CT129-CS129)/CS129,IF(CS129=0,"",CT129/CS129))&lt;0,0,IF(CS129&lt;0,1-(CT129-CS129)/CS129,IF(CS129=0,"",CT129/CS129)))</f>
        <v/>
      </c>
      <c r="CV129" s="13">
        <v>0</v>
      </c>
      <c r="CW129" s="13">
        <v>0</v>
      </c>
      <c r="CX129" s="13">
        <v>0</v>
      </c>
      <c r="CY129" s="14" t="str">
        <f>IF(IF(CW129&lt;0,1-(CX129-CW129)/CW129,IF(CW129=0,"",CX129/CW129))&lt;0,0,IF(CW129&lt;0,1-(CX129-CW129)/CW129,IF(CW129=0,"",CX129/CW129)))</f>
        <v/>
      </c>
      <c r="CZ129" s="15">
        <v>0</v>
      </c>
      <c r="DA129" s="15">
        <v>0</v>
      </c>
      <c r="DB129" s="15">
        <v>0</v>
      </c>
      <c r="DC129" s="17" t="str">
        <f>IF(IF(DA129&lt;0,1-(DB129-DA129)/DA129,IF(DA129=0,"",DB129/DA129))&lt;0,0,IF(DA129&lt;0,1-(DB129-DA129)/DA129,IF(DA129=0,"",DB129/DA129)))</f>
        <v/>
      </c>
      <c r="DD129" s="13">
        <v>0</v>
      </c>
      <c r="DE129" s="13">
        <v>0</v>
      </c>
      <c r="DF129" s="13">
        <v>0</v>
      </c>
      <c r="DG129" s="14" t="str">
        <f>IF(IF(DE129&lt;0,1-(DF129-DE129)/DE129,IF(DE129=0,"",DF129/DE129))&lt;0,0,IF(DE129&lt;0,1-(DF129-DE129)/DE129,IF(DE129=0,"",DF129/DE129)))</f>
        <v/>
      </c>
      <c r="DH129" s="15">
        <v>0</v>
      </c>
      <c r="DI129" s="15">
        <v>0</v>
      </c>
      <c r="DJ129" s="15">
        <v>0</v>
      </c>
      <c r="DK129" s="17" t="str">
        <f>IF(IF(DI129&lt;0,1-(DJ129-DI129)/DI129,IF(DI129=0,"",DJ129/DI129))&lt;0,0,IF(DI129&lt;0,1-(DJ129-DI129)/DI129,IF(DI129=0,"",DJ129/DI129)))</f>
        <v/>
      </c>
      <c r="DL129" s="13">
        <v>0</v>
      </c>
      <c r="DM129" s="13">
        <v>0</v>
      </c>
      <c r="DN129" s="13">
        <v>0</v>
      </c>
      <c r="DO129" s="17" t="str">
        <f>IF(IF(DM129&lt;0,1-(DN129-DM129)/DM129,IF(DM129=0,"",DN129/DM129))&lt;0,0,IF(DM129&lt;0,1-(DN129-DM129)/DM129,IF(DM129=0,"",DN129/DM129)))</f>
        <v/>
      </c>
      <c r="DP129" s="18"/>
      <c r="DQ129" s="19" t="e">
        <f>IF(AND(BB129/BA129&gt;1.05, ((BB129-BA129)/VLOOKUP(E129,#REF!,2,0))&gt;10),"YES","")</f>
        <v>#DIV/0!</v>
      </c>
      <c r="DR129" s="18"/>
      <c r="DS129" s="19" t="str">
        <f>AX129</f>
        <v/>
      </c>
      <c r="DT129" s="64" t="s">
        <v>141</v>
      </c>
      <c r="DU129" s="64" t="s">
        <v>162</v>
      </c>
      <c r="DV129" s="64" t="s">
        <v>198</v>
      </c>
      <c r="DW129" s="64" t="s">
        <v>141</v>
      </c>
      <c r="DX129" s="64" t="s">
        <v>197</v>
      </c>
      <c r="DY129" s="65">
        <v>45199</v>
      </c>
      <c r="DZ129" s="64"/>
      <c r="EA129" s="64"/>
    </row>
    <row r="130" spans="1:131" x14ac:dyDescent="0.35">
      <c r="A130" s="4">
        <v>2022</v>
      </c>
      <c r="B130" s="20" t="s">
        <v>131</v>
      </c>
      <c r="C130" s="20" t="s">
        <v>159</v>
      </c>
      <c r="D130" s="20"/>
      <c r="E130" s="20" t="s">
        <v>130</v>
      </c>
      <c r="F130" s="20" t="s">
        <v>126</v>
      </c>
      <c r="G130" s="20"/>
      <c r="H130" s="20">
        <v>10209579</v>
      </c>
      <c r="I130" s="64" t="s">
        <v>618</v>
      </c>
      <c r="J130" s="64"/>
      <c r="K130" s="64" t="s">
        <v>567</v>
      </c>
      <c r="L130" s="20" t="s">
        <v>430</v>
      </c>
      <c r="M130" s="20" t="s">
        <v>429</v>
      </c>
      <c r="N130" s="64" t="s">
        <v>428</v>
      </c>
      <c r="O130" s="20" t="s">
        <v>427</v>
      </c>
      <c r="P130" s="20" t="s">
        <v>426</v>
      </c>
      <c r="Q130" s="20" t="s">
        <v>425</v>
      </c>
      <c r="R130" s="20" t="s">
        <v>141</v>
      </c>
      <c r="S130" s="20" t="s">
        <v>151</v>
      </c>
      <c r="T130" s="20" t="s">
        <v>150</v>
      </c>
      <c r="U130" s="65">
        <v>44103</v>
      </c>
      <c r="V130" s="64"/>
      <c r="W130" s="72">
        <v>192631.74000000002</v>
      </c>
      <c r="X130" s="72">
        <v>0</v>
      </c>
      <c r="Y130" s="64" t="s">
        <v>443</v>
      </c>
      <c r="Z130" s="20" t="s">
        <v>146</v>
      </c>
      <c r="AA130" s="64" t="s">
        <v>146</v>
      </c>
      <c r="AB130" s="64"/>
      <c r="AC130" s="64"/>
      <c r="AD130" s="63"/>
      <c r="AE130" s="20">
        <v>2020</v>
      </c>
      <c r="AF130" s="20"/>
      <c r="AG130" s="64" t="s">
        <v>619</v>
      </c>
      <c r="AH130" s="71"/>
      <c r="AI130" s="20" t="s">
        <v>141</v>
      </c>
      <c r="AJ130" s="64" t="s">
        <v>504</v>
      </c>
      <c r="AK130" s="63"/>
      <c r="AL130" s="5">
        <v>0</v>
      </c>
      <c r="AM130" s="70" t="s">
        <v>144</v>
      </c>
      <c r="AN130" s="6">
        <f>IF(AM130="YES",0,AL130*BA130)</f>
        <v>0</v>
      </c>
      <c r="AO130" s="6">
        <f>IF(AM130="YES",0,BA130)</f>
        <v>0</v>
      </c>
      <c r="AP130" s="7">
        <v>0</v>
      </c>
      <c r="AQ130" s="69" t="s">
        <v>144</v>
      </c>
      <c r="AR130" s="8">
        <f>IF(AQ130="YES",0,AP130*BA130)</f>
        <v>0</v>
      </c>
      <c r="AS130" s="8">
        <f>IF(AQ130="YES",0,BA130)</f>
        <v>0</v>
      </c>
      <c r="AT130" s="9">
        <v>0</v>
      </c>
      <c r="AU130" s="9">
        <v>0</v>
      </c>
      <c r="AV130" s="9">
        <v>0</v>
      </c>
      <c r="AW130" s="10" t="str">
        <f>IF(IF(AU130&lt;0,1-(AV130-AU130)/AU130,IF(AU130=0,"",AV130/AU130))&lt;0,0,IF(AU130&lt;0,1-(AV130-AU130)/AU130,IF(AU130=0,"",AV130/AU130)))</f>
        <v/>
      </c>
      <c r="AX130" s="10" t="str">
        <f>IF(AW130&lt;90%,"YES","")</f>
        <v/>
      </c>
      <c r="AY130" s="68">
        <f>+AV130-AT130</f>
        <v>0</v>
      </c>
      <c r="AZ130" s="10">
        <v>0.80824616211871203</v>
      </c>
      <c r="BA130" s="11">
        <v>0</v>
      </c>
      <c r="BB130" s="11">
        <f>W130/1000</f>
        <v>192.63174000000001</v>
      </c>
      <c r="BC130" s="12" t="str">
        <f>IF(AND(BA130=0,BB130=0),"no capex",IF(AND(BA130=0,BB130&lt;&gt;0),"check!",IF(BB130/BA130&lt;0.8,BB130/BA130,IF(BB130/BA130&lt;=1.05,1,IF(BB130/BA130&gt;1.05,MAX(1-(BB130/BA130-1)*2,0),"check!")))))</f>
        <v>check!</v>
      </c>
      <c r="BD130" s="11">
        <v>0</v>
      </c>
      <c r="BE130" s="11">
        <v>0</v>
      </c>
      <c r="BF130" s="12" t="str">
        <f>IF(AND(BD130=0,BE130=0),"no capex",IF(AND(BD130=0,BE130&lt;&gt;0),"check!",IF(BE130/BD130&lt;0.8,BE130/BD130,IF(BE130/BD130&lt;=1.05,1,IF(BE130/BD130&gt;1.05,MAX(1-(BE130/BD130-1)*2,0),"check!")))))</f>
        <v>no capex</v>
      </c>
      <c r="BG130" s="67"/>
      <c r="BH130" s="13">
        <v>0</v>
      </c>
      <c r="BI130" s="13">
        <v>0</v>
      </c>
      <c r="BJ130" s="13">
        <v>0</v>
      </c>
      <c r="BK130" s="14" t="str">
        <f>IF(BI130=0,"",BJ130/BI130)</f>
        <v/>
      </c>
      <c r="BL130" s="15">
        <v>0</v>
      </c>
      <c r="BM130" s="15">
        <v>0</v>
      </c>
      <c r="BN130" s="15">
        <v>0</v>
      </c>
      <c r="BO130" s="16" t="str">
        <f>IF(BM130=0,"",BN130/BM130)</f>
        <v/>
      </c>
      <c r="BP130" s="13">
        <v>0</v>
      </c>
      <c r="BQ130" s="13">
        <v>0</v>
      </c>
      <c r="BR130" s="13">
        <v>0</v>
      </c>
      <c r="BS130" s="14" t="str">
        <f>IF(IF(BQ130&lt;0,1-(BR130-BQ130)/BQ130,IF(BQ130=0,"",BR130/BQ130))&lt;0,0,IF(BQ130&lt;0,1-(BR130-BQ130)/BQ130,IF(BQ130=0,"",BR130/BQ130)))</f>
        <v/>
      </c>
      <c r="BT130" s="15">
        <v>0</v>
      </c>
      <c r="BU130" s="15">
        <v>0</v>
      </c>
      <c r="BV130" s="15">
        <v>0</v>
      </c>
      <c r="BW130" s="16" t="str">
        <f>IF(IF(BU130&lt;0,1-(BV130-BU130)/BU130,IF(BU130=0,"",BV130/BU130))&lt;0,0,IF(BU130&lt;0,1-(BV130-BU130)/BU130,IF(BU130=0,"",BV130/BU130)))</f>
        <v/>
      </c>
      <c r="BX130" s="13">
        <v>0</v>
      </c>
      <c r="BY130" s="13">
        <v>0</v>
      </c>
      <c r="BZ130" s="13">
        <v>0</v>
      </c>
      <c r="CA130" s="14" t="str">
        <f>IF(IF(BY130&lt;0,1-(BZ130-BY130)/BY130,IF(BY130=0,"",BZ130/BY130))&lt;0,0,IF(BY130&lt;0,1-(BZ130-BY130)/BY130,IF(BY130=0,"",BZ130/BY130)))</f>
        <v/>
      </c>
      <c r="CB130" s="15">
        <v>0</v>
      </c>
      <c r="CC130" s="15">
        <v>0</v>
      </c>
      <c r="CD130" s="15">
        <v>0</v>
      </c>
      <c r="CE130" s="16" t="str">
        <f>IF(IF(CC130&lt;0,1-(CD130-CC130)/CC130,IF(CC130=0,"",CD130/CC130))&lt;0,0,IF(CC130&lt;0,1-(CD130-CC130)/CC130,IF(CC130=0,"",CD130/CC130)))</f>
        <v/>
      </c>
      <c r="CF130" s="13">
        <v>0</v>
      </c>
      <c r="CG130" s="13">
        <v>0</v>
      </c>
      <c r="CH130" s="13">
        <v>0</v>
      </c>
      <c r="CI130" s="14" t="str">
        <f>IF(IF(CG130&lt;0,1-(CH130-CG130)/CG130,IF(CG130=0,"",CH130/CG130))&lt;0,0,IF(CG130&lt;0,1-(CH130-CG130)/CG130,IF(CG130=0,"",CH130/CG130)))</f>
        <v/>
      </c>
      <c r="CJ130" s="15">
        <v>0</v>
      </c>
      <c r="CK130" s="15">
        <v>0</v>
      </c>
      <c r="CL130" s="15">
        <v>0</v>
      </c>
      <c r="CM130" s="17" t="str">
        <f>IF(IF(CK130&lt;0,1-(CL130-CK130)/CK130,IF(CK130=0,"",CL130/CK130))&lt;0,0,IF(CK130&lt;0,1-(CL130-CK130)/CK130,IF(CK130=0,"",CL130/CK130)))</f>
        <v/>
      </c>
      <c r="CN130" s="13">
        <v>0</v>
      </c>
      <c r="CO130" s="13">
        <v>0</v>
      </c>
      <c r="CP130" s="13">
        <v>0</v>
      </c>
      <c r="CQ130" s="17" t="str">
        <f>IF(IF(CO130&lt;0,1-(CP130-CO130)/CO130,IF(CO130=0,"",CP130/CO130))&lt;0,0,IF(CO130&lt;0,1-(CP130-CO130)/CO130,IF(CO130=0,"",CP130/CO130)))</f>
        <v/>
      </c>
      <c r="CR130" s="15">
        <v>0</v>
      </c>
      <c r="CS130" s="15">
        <v>0</v>
      </c>
      <c r="CT130" s="15">
        <v>0</v>
      </c>
      <c r="CU130" s="17" t="str">
        <f>IF(IF(CS130&lt;0,1-(CT130-CS130)/CS130,IF(CS130=0,"",CT130/CS130))&lt;0,0,IF(CS130&lt;0,1-(CT130-CS130)/CS130,IF(CS130=0,"",CT130/CS130)))</f>
        <v/>
      </c>
      <c r="CV130" s="13">
        <v>0</v>
      </c>
      <c r="CW130" s="13">
        <v>0</v>
      </c>
      <c r="CX130" s="13">
        <v>0</v>
      </c>
      <c r="CY130" s="14" t="str">
        <f>IF(IF(CW130&lt;0,1-(CX130-CW130)/CW130,IF(CW130=0,"",CX130/CW130))&lt;0,0,IF(CW130&lt;0,1-(CX130-CW130)/CW130,IF(CW130=0,"",CX130/CW130)))</f>
        <v/>
      </c>
      <c r="CZ130" s="15">
        <v>0</v>
      </c>
      <c r="DA130" s="15">
        <v>0</v>
      </c>
      <c r="DB130" s="15">
        <v>0</v>
      </c>
      <c r="DC130" s="17" t="str">
        <f>IF(IF(DA130&lt;0,1-(DB130-DA130)/DA130,IF(DA130=0,"",DB130/DA130))&lt;0,0,IF(DA130&lt;0,1-(DB130-DA130)/DA130,IF(DA130=0,"",DB130/DA130)))</f>
        <v/>
      </c>
      <c r="DD130" s="13">
        <v>0</v>
      </c>
      <c r="DE130" s="13">
        <v>0</v>
      </c>
      <c r="DF130" s="13">
        <v>0</v>
      </c>
      <c r="DG130" s="14" t="str">
        <f>IF(IF(DE130&lt;0,1-(DF130-DE130)/DE130,IF(DE130=0,"",DF130/DE130))&lt;0,0,IF(DE130&lt;0,1-(DF130-DE130)/DE130,IF(DE130=0,"",DF130/DE130)))</f>
        <v/>
      </c>
      <c r="DH130" s="15">
        <v>0</v>
      </c>
      <c r="DI130" s="15">
        <v>0</v>
      </c>
      <c r="DJ130" s="15">
        <v>0</v>
      </c>
      <c r="DK130" s="17" t="str">
        <f>IF(IF(DI130&lt;0,1-(DJ130-DI130)/DI130,IF(DI130=0,"",DJ130/DI130))&lt;0,0,IF(DI130&lt;0,1-(DJ130-DI130)/DI130,IF(DI130=0,"",DJ130/DI130)))</f>
        <v/>
      </c>
      <c r="DL130" s="13">
        <v>0</v>
      </c>
      <c r="DM130" s="13">
        <v>0</v>
      </c>
      <c r="DN130" s="13">
        <v>0</v>
      </c>
      <c r="DO130" s="17" t="str">
        <f>IF(IF(DM130&lt;0,1-(DN130-DM130)/DM130,IF(DM130=0,"",DN130/DM130))&lt;0,0,IF(DM130&lt;0,1-(DN130-DM130)/DM130,IF(DM130=0,"",DN130/DM130)))</f>
        <v/>
      </c>
      <c r="DP130" s="18"/>
      <c r="DQ130" s="19"/>
      <c r="DR130" s="18"/>
      <c r="DS130" s="19" t="str">
        <f>AX130</f>
        <v/>
      </c>
      <c r="DT130" s="64"/>
      <c r="DU130" s="64"/>
      <c r="DV130" s="64"/>
      <c r="DW130" s="64"/>
      <c r="DX130" s="64"/>
      <c r="DY130" s="65"/>
      <c r="DZ130" s="64"/>
      <c r="EA130" s="64"/>
    </row>
    <row r="131" spans="1:131" x14ac:dyDescent="0.35">
      <c r="A131" s="4">
        <v>2022</v>
      </c>
      <c r="B131" s="20" t="s">
        <v>132</v>
      </c>
      <c r="C131" s="20" t="s">
        <v>159</v>
      </c>
      <c r="D131" s="20"/>
      <c r="E131" s="20" t="s">
        <v>130</v>
      </c>
      <c r="F131" s="20" t="s">
        <v>126</v>
      </c>
      <c r="G131" s="20"/>
      <c r="H131" s="20">
        <v>10209579</v>
      </c>
      <c r="I131" s="64" t="s">
        <v>618</v>
      </c>
      <c r="J131" s="64"/>
      <c r="K131" s="64" t="s">
        <v>452</v>
      </c>
      <c r="L131" s="20" t="s">
        <v>430</v>
      </c>
      <c r="M131" s="20" t="s">
        <v>456</v>
      </c>
      <c r="N131" s="64" t="s">
        <v>455</v>
      </c>
      <c r="O131" s="20" t="s">
        <v>427</v>
      </c>
      <c r="P131" s="20" t="s">
        <v>454</v>
      </c>
      <c r="Q131" s="20" t="s">
        <v>453</v>
      </c>
      <c r="R131" s="20" t="s">
        <v>146</v>
      </c>
      <c r="S131" s="20" t="s">
        <v>452</v>
      </c>
      <c r="T131" s="20" t="s">
        <v>150</v>
      </c>
      <c r="U131" s="65">
        <v>44284</v>
      </c>
      <c r="V131" s="64"/>
      <c r="W131" s="72">
        <v>278371.47820000001</v>
      </c>
      <c r="X131" s="72">
        <v>0</v>
      </c>
      <c r="Y131" s="64" t="s">
        <v>443</v>
      </c>
      <c r="Z131" s="20" t="s">
        <v>141</v>
      </c>
      <c r="AA131" s="64"/>
      <c r="AB131" s="64"/>
      <c r="AC131" s="64"/>
      <c r="AD131" s="63"/>
      <c r="AE131" s="20">
        <v>2021</v>
      </c>
      <c r="AF131" s="20"/>
      <c r="AG131" s="64" t="s">
        <v>617</v>
      </c>
      <c r="AH131" s="71"/>
      <c r="AI131" s="20" t="s">
        <v>141</v>
      </c>
      <c r="AJ131" s="64" t="s">
        <v>450</v>
      </c>
      <c r="AK131" s="63"/>
      <c r="AL131" s="5">
        <v>0</v>
      </c>
      <c r="AM131" s="70" t="s">
        <v>144</v>
      </c>
      <c r="AN131" s="6">
        <f>IF(AM131="YES",0,AL131*BA131)</f>
        <v>0</v>
      </c>
      <c r="AO131" s="6">
        <f>IF(AM131="YES",0,BA131)</f>
        <v>0</v>
      </c>
      <c r="AP131" s="7">
        <v>0</v>
      </c>
      <c r="AQ131" s="69" t="s">
        <v>144</v>
      </c>
      <c r="AR131" s="8">
        <f>IF(AQ131="YES",0,AP131*BA131)</f>
        <v>0</v>
      </c>
      <c r="AS131" s="8">
        <f>IF(AQ131="YES",0,BA131)</f>
        <v>0</v>
      </c>
      <c r="AT131" s="9">
        <v>0</v>
      </c>
      <c r="AU131" s="9">
        <v>0</v>
      </c>
      <c r="AV131" s="9">
        <v>0</v>
      </c>
      <c r="AW131" s="10" t="str">
        <f>IF(IF(AU131&lt;0,1-(AV131-AU131)/AU131,IF(AU131=0,"",AV131/AU131))&lt;0,0,IF(AU131&lt;0,1-(AV131-AU131)/AU131,IF(AU131=0,"",AV131/AU131)))</f>
        <v/>
      </c>
      <c r="AX131" s="10" t="str">
        <f>IF(AW131&lt;90%,"YES","")</f>
        <v/>
      </c>
      <c r="AY131" s="68">
        <f>+AV131-AT131</f>
        <v>0</v>
      </c>
      <c r="AZ131" s="10"/>
      <c r="BA131" s="11">
        <v>0</v>
      </c>
      <c r="BB131" s="11">
        <f>W131/1000</f>
        <v>278.37147820000001</v>
      </c>
      <c r="BC131" s="12" t="str">
        <f>IF(AND(BA131=0,BB131=0),"no capex",IF(AND(BA131=0,BB131&lt;&gt;0),"check!",IF(BB131/BA131&lt;0.8,BB131/BA131,IF(BB131/BA131&lt;=1.05,1,IF(BB131/BA131&gt;1.05,MAX(1-(BB131/BA131-1)*2,0),"check!")))))</f>
        <v>check!</v>
      </c>
      <c r="BD131" s="11">
        <v>0</v>
      </c>
      <c r="BE131" s="11">
        <v>0</v>
      </c>
      <c r="BF131" s="12" t="str">
        <f>IF(AND(BD131=0,BE131=0),"no capex",IF(AND(BD131=0,BE131&lt;&gt;0),"check!",IF(BE131/BD131&lt;0.8,BE131/BD131,IF(BE131/BD131&lt;=1.05,1,IF(BE131/BD131&gt;1.05,MAX(1-(BE131/BD131-1)*2,0),"check!")))))</f>
        <v>no capex</v>
      </c>
      <c r="BG131" s="67"/>
      <c r="BH131" s="13">
        <v>0</v>
      </c>
      <c r="BI131" s="13">
        <v>0</v>
      </c>
      <c r="BJ131" s="13">
        <v>0</v>
      </c>
      <c r="BK131" s="14" t="str">
        <f>IF(BI131=0,"",BJ131/BI131)</f>
        <v/>
      </c>
      <c r="BL131" s="15">
        <v>0</v>
      </c>
      <c r="BM131" s="15">
        <v>0</v>
      </c>
      <c r="BN131" s="15">
        <v>0</v>
      </c>
      <c r="BO131" s="16" t="str">
        <f>IF(BM131=0,"",BN131/BM131)</f>
        <v/>
      </c>
      <c r="BP131" s="13">
        <v>0</v>
      </c>
      <c r="BQ131" s="13">
        <v>0</v>
      </c>
      <c r="BR131" s="13">
        <v>0</v>
      </c>
      <c r="BS131" s="14" t="str">
        <f>IF(IF(BQ131&lt;0,1-(BR131-BQ131)/BQ131,IF(BQ131=0,"",BR131/BQ131))&lt;0,0,IF(BQ131&lt;0,1-(BR131-BQ131)/BQ131,IF(BQ131=0,"",BR131/BQ131)))</f>
        <v/>
      </c>
      <c r="BT131" s="15">
        <v>0</v>
      </c>
      <c r="BU131" s="15">
        <v>0</v>
      </c>
      <c r="BV131" s="15">
        <v>0</v>
      </c>
      <c r="BW131" s="16" t="str">
        <f>IF(IF(BU131&lt;0,1-(BV131-BU131)/BU131,IF(BU131=0,"",BV131/BU131))&lt;0,0,IF(BU131&lt;0,1-(BV131-BU131)/BU131,IF(BU131=0,"",BV131/BU131)))</f>
        <v/>
      </c>
      <c r="BX131" s="13">
        <v>0</v>
      </c>
      <c r="BY131" s="13">
        <v>0</v>
      </c>
      <c r="BZ131" s="13">
        <v>0</v>
      </c>
      <c r="CA131" s="14" t="str">
        <f>IF(IF(BY131&lt;0,1-(BZ131-BY131)/BY131,IF(BY131=0,"",BZ131/BY131))&lt;0,0,IF(BY131&lt;0,1-(BZ131-BY131)/BY131,IF(BY131=0,"",BZ131/BY131)))</f>
        <v/>
      </c>
      <c r="CB131" s="15">
        <v>0</v>
      </c>
      <c r="CC131" s="15">
        <v>0</v>
      </c>
      <c r="CD131" s="15">
        <v>0</v>
      </c>
      <c r="CE131" s="16" t="str">
        <f>IF(IF(CC131&lt;0,1-(CD131-CC131)/CC131,IF(CC131=0,"",CD131/CC131))&lt;0,0,IF(CC131&lt;0,1-(CD131-CC131)/CC131,IF(CC131=0,"",CD131/CC131)))</f>
        <v/>
      </c>
      <c r="CF131" s="13">
        <v>0</v>
      </c>
      <c r="CG131" s="13">
        <v>0</v>
      </c>
      <c r="CH131" s="13">
        <v>0</v>
      </c>
      <c r="CI131" s="14" t="str">
        <f>IF(IF(CG131&lt;0,1-(CH131-CG131)/CG131,IF(CG131=0,"",CH131/CG131))&lt;0,0,IF(CG131&lt;0,1-(CH131-CG131)/CG131,IF(CG131=0,"",CH131/CG131)))</f>
        <v/>
      </c>
      <c r="CJ131" s="15">
        <v>0</v>
      </c>
      <c r="CK131" s="15">
        <v>0</v>
      </c>
      <c r="CL131" s="15">
        <v>0</v>
      </c>
      <c r="CM131" s="17" t="str">
        <f>IF(IF(CK131&lt;0,1-(CL131-CK131)/CK131,IF(CK131=0,"",CL131/CK131))&lt;0,0,IF(CK131&lt;0,1-(CL131-CK131)/CK131,IF(CK131=0,"",CL131/CK131)))</f>
        <v/>
      </c>
      <c r="CN131" s="13">
        <v>0</v>
      </c>
      <c r="CO131" s="13">
        <v>0</v>
      </c>
      <c r="CP131" s="13">
        <v>0</v>
      </c>
      <c r="CQ131" s="17" t="str">
        <f>IF(IF(CO131&lt;0,1-(CP131-CO131)/CO131,IF(CO131=0,"",CP131/CO131))&lt;0,0,IF(CO131&lt;0,1-(CP131-CO131)/CO131,IF(CO131=0,"",CP131/CO131)))</f>
        <v/>
      </c>
      <c r="CR131" s="15">
        <v>0</v>
      </c>
      <c r="CS131" s="15">
        <v>0</v>
      </c>
      <c r="CT131" s="15">
        <v>0</v>
      </c>
      <c r="CU131" s="17" t="str">
        <f>IF(IF(CS131&lt;0,1-(CT131-CS131)/CS131,IF(CS131=0,"",CT131/CS131))&lt;0,0,IF(CS131&lt;0,1-(CT131-CS131)/CS131,IF(CS131=0,"",CT131/CS131)))</f>
        <v/>
      </c>
      <c r="CV131" s="13">
        <v>0</v>
      </c>
      <c r="CW131" s="13">
        <v>0</v>
      </c>
      <c r="CX131" s="13">
        <v>0</v>
      </c>
      <c r="CY131" s="14" t="str">
        <f>IF(IF(CW131&lt;0,1-(CX131-CW131)/CW131,IF(CW131=0,"",CX131/CW131))&lt;0,0,IF(CW131&lt;0,1-(CX131-CW131)/CW131,IF(CW131=0,"",CX131/CW131)))</f>
        <v/>
      </c>
      <c r="CZ131" s="15">
        <v>0</v>
      </c>
      <c r="DA131" s="15">
        <v>0</v>
      </c>
      <c r="DB131" s="15">
        <v>0</v>
      </c>
      <c r="DC131" s="17" t="str">
        <f>IF(IF(DA131&lt;0,1-(DB131-DA131)/DA131,IF(DA131=0,"",DB131/DA131))&lt;0,0,IF(DA131&lt;0,1-(DB131-DA131)/DA131,IF(DA131=0,"",DB131/DA131)))</f>
        <v/>
      </c>
      <c r="DD131" s="13">
        <v>0</v>
      </c>
      <c r="DE131" s="13">
        <v>0</v>
      </c>
      <c r="DF131" s="13">
        <v>0</v>
      </c>
      <c r="DG131" s="14" t="str">
        <f>IF(IF(DE131&lt;0,1-(DF131-DE131)/DE131,IF(DE131=0,"",DF131/DE131))&lt;0,0,IF(DE131&lt;0,1-(DF131-DE131)/DE131,IF(DE131=0,"",DF131/DE131)))</f>
        <v/>
      </c>
      <c r="DH131" s="15">
        <v>0</v>
      </c>
      <c r="DI131" s="15">
        <v>0</v>
      </c>
      <c r="DJ131" s="15">
        <v>0</v>
      </c>
      <c r="DK131" s="17" t="str">
        <f>IF(IF(DI131&lt;0,1-(DJ131-DI131)/DI131,IF(DI131=0,"",DJ131/DI131))&lt;0,0,IF(DI131&lt;0,1-(DJ131-DI131)/DI131,IF(DI131=0,"",DJ131/DI131)))</f>
        <v/>
      </c>
      <c r="DL131" s="13">
        <v>0</v>
      </c>
      <c r="DM131" s="13">
        <v>0</v>
      </c>
      <c r="DN131" s="13">
        <v>0</v>
      </c>
      <c r="DO131" s="17" t="str">
        <f>IF(IF(DM131&lt;0,1-(DN131-DM131)/DM131,IF(DM131=0,"",DN131/DM131))&lt;0,0,IF(DM131&lt;0,1-(DN131-DM131)/DM131,IF(DM131=0,"",DN131/DM131)))</f>
        <v/>
      </c>
      <c r="DP131" s="18"/>
      <c r="DQ131" s="19" t="e">
        <f>IF(AND(BB131/BA131&gt;1.05, ((BB131-BA131)/VLOOKUP(E131,#REF!,2,0))&gt;10),"YES","")</f>
        <v>#DIV/0!</v>
      </c>
      <c r="DR131" s="18"/>
      <c r="DS131" s="19" t="str">
        <f>AX131</f>
        <v/>
      </c>
      <c r="DT131" s="64" t="s">
        <v>141</v>
      </c>
      <c r="DU131" s="64" t="s">
        <v>143</v>
      </c>
      <c r="DV131" s="64" t="s">
        <v>532</v>
      </c>
      <c r="DW131" s="64" t="s">
        <v>141</v>
      </c>
      <c r="DX131" s="64"/>
      <c r="DY131" s="65"/>
      <c r="DZ131" s="64"/>
      <c r="EA131" s="64"/>
    </row>
    <row r="132" spans="1:131" x14ac:dyDescent="0.35">
      <c r="A132" s="4">
        <v>2022</v>
      </c>
      <c r="B132" s="20" t="s">
        <v>132</v>
      </c>
      <c r="C132" s="20" t="s">
        <v>159</v>
      </c>
      <c r="D132" s="20"/>
      <c r="E132" s="20" t="s">
        <v>130</v>
      </c>
      <c r="F132" s="20" t="s">
        <v>126</v>
      </c>
      <c r="G132" s="20"/>
      <c r="H132" s="20">
        <v>10209587</v>
      </c>
      <c r="I132" s="64" t="s">
        <v>616</v>
      </c>
      <c r="J132" s="64"/>
      <c r="K132" s="64" t="s">
        <v>452</v>
      </c>
      <c r="L132" s="20" t="s">
        <v>430</v>
      </c>
      <c r="M132" s="20" t="s">
        <v>456</v>
      </c>
      <c r="N132" s="64" t="s">
        <v>455</v>
      </c>
      <c r="O132" s="20" t="s">
        <v>427</v>
      </c>
      <c r="P132" s="20" t="s">
        <v>454</v>
      </c>
      <c r="Q132" s="20" t="s">
        <v>453</v>
      </c>
      <c r="R132" s="20" t="s">
        <v>146</v>
      </c>
      <c r="S132" s="20" t="s">
        <v>452</v>
      </c>
      <c r="T132" s="20" t="s">
        <v>150</v>
      </c>
      <c r="U132" s="65">
        <v>44327</v>
      </c>
      <c r="V132" s="64"/>
      <c r="W132" s="72">
        <v>136256.22889999999</v>
      </c>
      <c r="X132" s="72">
        <v>0</v>
      </c>
      <c r="Y132" s="64" t="s">
        <v>443</v>
      </c>
      <c r="Z132" s="20" t="s">
        <v>141</v>
      </c>
      <c r="AA132" s="64"/>
      <c r="AB132" s="64"/>
      <c r="AC132" s="64"/>
      <c r="AD132" s="63"/>
      <c r="AE132" s="20">
        <v>2021</v>
      </c>
      <c r="AF132" s="20"/>
      <c r="AG132" s="64" t="s">
        <v>615</v>
      </c>
      <c r="AH132" s="71"/>
      <c r="AI132" s="20" t="s">
        <v>141</v>
      </c>
      <c r="AJ132" s="64" t="s">
        <v>450</v>
      </c>
      <c r="AK132" s="63"/>
      <c r="AL132" s="5">
        <v>0</v>
      </c>
      <c r="AM132" s="70" t="s">
        <v>144</v>
      </c>
      <c r="AN132" s="6">
        <f>IF(AM132="YES",0,AL132*BA132)</f>
        <v>0</v>
      </c>
      <c r="AO132" s="6">
        <f>IF(AM132="YES",0,BA132)</f>
        <v>0</v>
      </c>
      <c r="AP132" s="7">
        <v>0</v>
      </c>
      <c r="AQ132" s="69" t="s">
        <v>144</v>
      </c>
      <c r="AR132" s="8">
        <f>IF(AQ132="YES",0,AP132*BA132)</f>
        <v>0</v>
      </c>
      <c r="AS132" s="8">
        <f>IF(AQ132="YES",0,BA132)</f>
        <v>0</v>
      </c>
      <c r="AT132" s="9">
        <v>0</v>
      </c>
      <c r="AU132" s="9">
        <v>0</v>
      </c>
      <c r="AV132" s="9">
        <v>0</v>
      </c>
      <c r="AW132" s="10" t="str">
        <f>IF(IF(AU132&lt;0,1-(AV132-AU132)/AU132,IF(AU132=0,"",AV132/AU132))&lt;0,0,IF(AU132&lt;0,1-(AV132-AU132)/AU132,IF(AU132=0,"",AV132/AU132)))</f>
        <v/>
      </c>
      <c r="AX132" s="10" t="str">
        <f>IF(AW132&lt;90%,"YES","")</f>
        <v/>
      </c>
      <c r="AY132" s="68">
        <f>+AV132-AT132</f>
        <v>0</v>
      </c>
      <c r="AZ132" s="10"/>
      <c r="BA132" s="11">
        <v>0</v>
      </c>
      <c r="BB132" s="11">
        <f>W132/1000</f>
        <v>136.2562289</v>
      </c>
      <c r="BC132" s="12" t="str">
        <f>IF(AND(BA132=0,BB132=0),"no capex",IF(AND(BA132=0,BB132&lt;&gt;0),"check!",IF(BB132/BA132&lt;0.8,BB132/BA132,IF(BB132/BA132&lt;=1.05,1,IF(BB132/BA132&gt;1.05,MAX(1-(BB132/BA132-1)*2,0),"check!")))))</f>
        <v>check!</v>
      </c>
      <c r="BD132" s="11">
        <v>0</v>
      </c>
      <c r="BE132" s="11">
        <v>0</v>
      </c>
      <c r="BF132" s="12" t="str">
        <f>IF(AND(BD132=0,BE132=0),"no capex",IF(AND(BD132=0,BE132&lt;&gt;0),"check!",IF(BE132/BD132&lt;0.8,BE132/BD132,IF(BE132/BD132&lt;=1.05,1,IF(BE132/BD132&gt;1.05,MAX(1-(BE132/BD132-1)*2,0),"check!")))))</f>
        <v>no capex</v>
      </c>
      <c r="BG132" s="67"/>
      <c r="BH132" s="13">
        <v>0</v>
      </c>
      <c r="BI132" s="13">
        <v>0</v>
      </c>
      <c r="BJ132" s="13">
        <v>0</v>
      </c>
      <c r="BK132" s="14" t="str">
        <f>IF(BI132=0,"",BJ132/BI132)</f>
        <v/>
      </c>
      <c r="BL132" s="15">
        <v>0</v>
      </c>
      <c r="BM132" s="15">
        <v>0</v>
      </c>
      <c r="BN132" s="15">
        <v>0</v>
      </c>
      <c r="BO132" s="16" t="str">
        <f>IF(BM132=0,"",BN132/BM132)</f>
        <v/>
      </c>
      <c r="BP132" s="13">
        <v>0</v>
      </c>
      <c r="BQ132" s="13">
        <v>0</v>
      </c>
      <c r="BR132" s="13">
        <v>0</v>
      </c>
      <c r="BS132" s="14" t="str">
        <f>IF(IF(BQ132&lt;0,1-(BR132-BQ132)/BQ132,IF(BQ132=0,"",BR132/BQ132))&lt;0,0,IF(BQ132&lt;0,1-(BR132-BQ132)/BQ132,IF(BQ132=0,"",BR132/BQ132)))</f>
        <v/>
      </c>
      <c r="BT132" s="15">
        <v>0</v>
      </c>
      <c r="BU132" s="15">
        <v>0</v>
      </c>
      <c r="BV132" s="15">
        <v>0</v>
      </c>
      <c r="BW132" s="16" t="str">
        <f>IF(IF(BU132&lt;0,1-(BV132-BU132)/BU132,IF(BU132=0,"",BV132/BU132))&lt;0,0,IF(BU132&lt;0,1-(BV132-BU132)/BU132,IF(BU132=0,"",BV132/BU132)))</f>
        <v/>
      </c>
      <c r="BX132" s="13">
        <v>0</v>
      </c>
      <c r="BY132" s="13">
        <v>0</v>
      </c>
      <c r="BZ132" s="13">
        <v>0</v>
      </c>
      <c r="CA132" s="14" t="str">
        <f>IF(IF(BY132&lt;0,1-(BZ132-BY132)/BY132,IF(BY132=0,"",BZ132/BY132))&lt;0,0,IF(BY132&lt;0,1-(BZ132-BY132)/BY132,IF(BY132=0,"",BZ132/BY132)))</f>
        <v/>
      </c>
      <c r="CB132" s="15">
        <v>0</v>
      </c>
      <c r="CC132" s="15">
        <v>0</v>
      </c>
      <c r="CD132" s="15">
        <v>0</v>
      </c>
      <c r="CE132" s="16" t="str">
        <f>IF(IF(CC132&lt;0,1-(CD132-CC132)/CC132,IF(CC132=0,"",CD132/CC132))&lt;0,0,IF(CC132&lt;0,1-(CD132-CC132)/CC132,IF(CC132=0,"",CD132/CC132)))</f>
        <v/>
      </c>
      <c r="CF132" s="13">
        <v>0</v>
      </c>
      <c r="CG132" s="13">
        <v>0</v>
      </c>
      <c r="CH132" s="13">
        <v>0</v>
      </c>
      <c r="CI132" s="14" t="str">
        <f>IF(IF(CG132&lt;0,1-(CH132-CG132)/CG132,IF(CG132=0,"",CH132/CG132))&lt;0,0,IF(CG132&lt;0,1-(CH132-CG132)/CG132,IF(CG132=0,"",CH132/CG132)))</f>
        <v/>
      </c>
      <c r="CJ132" s="15">
        <v>0</v>
      </c>
      <c r="CK132" s="15">
        <v>0</v>
      </c>
      <c r="CL132" s="15">
        <v>0</v>
      </c>
      <c r="CM132" s="17" t="str">
        <f>IF(IF(CK132&lt;0,1-(CL132-CK132)/CK132,IF(CK132=0,"",CL132/CK132))&lt;0,0,IF(CK132&lt;0,1-(CL132-CK132)/CK132,IF(CK132=0,"",CL132/CK132)))</f>
        <v/>
      </c>
      <c r="CN132" s="13">
        <v>0</v>
      </c>
      <c r="CO132" s="13">
        <v>0</v>
      </c>
      <c r="CP132" s="13">
        <v>0</v>
      </c>
      <c r="CQ132" s="17" t="str">
        <f>IF(IF(CO132&lt;0,1-(CP132-CO132)/CO132,IF(CO132=0,"",CP132/CO132))&lt;0,0,IF(CO132&lt;0,1-(CP132-CO132)/CO132,IF(CO132=0,"",CP132/CO132)))</f>
        <v/>
      </c>
      <c r="CR132" s="15">
        <v>0</v>
      </c>
      <c r="CS132" s="15">
        <v>0</v>
      </c>
      <c r="CT132" s="15">
        <v>0</v>
      </c>
      <c r="CU132" s="17" t="str">
        <f>IF(IF(CS132&lt;0,1-(CT132-CS132)/CS132,IF(CS132=0,"",CT132/CS132))&lt;0,0,IF(CS132&lt;0,1-(CT132-CS132)/CS132,IF(CS132=0,"",CT132/CS132)))</f>
        <v/>
      </c>
      <c r="CV132" s="13">
        <v>0</v>
      </c>
      <c r="CW132" s="13">
        <v>0</v>
      </c>
      <c r="CX132" s="13">
        <v>0</v>
      </c>
      <c r="CY132" s="14" t="str">
        <f>IF(IF(CW132&lt;0,1-(CX132-CW132)/CW132,IF(CW132=0,"",CX132/CW132))&lt;0,0,IF(CW132&lt;0,1-(CX132-CW132)/CW132,IF(CW132=0,"",CX132/CW132)))</f>
        <v/>
      </c>
      <c r="CZ132" s="15">
        <v>0</v>
      </c>
      <c r="DA132" s="15">
        <v>0</v>
      </c>
      <c r="DB132" s="15">
        <v>0</v>
      </c>
      <c r="DC132" s="17" t="str">
        <f>IF(IF(DA132&lt;0,1-(DB132-DA132)/DA132,IF(DA132=0,"",DB132/DA132))&lt;0,0,IF(DA132&lt;0,1-(DB132-DA132)/DA132,IF(DA132=0,"",DB132/DA132)))</f>
        <v/>
      </c>
      <c r="DD132" s="13">
        <v>0</v>
      </c>
      <c r="DE132" s="13">
        <v>0</v>
      </c>
      <c r="DF132" s="13">
        <v>0</v>
      </c>
      <c r="DG132" s="14" t="str">
        <f>IF(IF(DE132&lt;0,1-(DF132-DE132)/DE132,IF(DE132=0,"",DF132/DE132))&lt;0,0,IF(DE132&lt;0,1-(DF132-DE132)/DE132,IF(DE132=0,"",DF132/DE132)))</f>
        <v/>
      </c>
      <c r="DH132" s="15">
        <v>0</v>
      </c>
      <c r="DI132" s="15">
        <v>0</v>
      </c>
      <c r="DJ132" s="15">
        <v>0</v>
      </c>
      <c r="DK132" s="17" t="str">
        <f>IF(IF(DI132&lt;0,1-(DJ132-DI132)/DI132,IF(DI132=0,"",DJ132/DI132))&lt;0,0,IF(DI132&lt;0,1-(DJ132-DI132)/DI132,IF(DI132=0,"",DJ132/DI132)))</f>
        <v/>
      </c>
      <c r="DL132" s="13">
        <v>0</v>
      </c>
      <c r="DM132" s="13">
        <v>0</v>
      </c>
      <c r="DN132" s="13">
        <v>0</v>
      </c>
      <c r="DO132" s="17" t="str">
        <f>IF(IF(DM132&lt;0,1-(DN132-DM132)/DM132,IF(DM132=0,"",DN132/DM132))&lt;0,0,IF(DM132&lt;0,1-(DN132-DM132)/DM132,IF(DM132=0,"",DN132/DM132)))</f>
        <v/>
      </c>
      <c r="DP132" s="18"/>
      <c r="DQ132" s="19" t="e">
        <f>IF(AND(BB132/BA132&gt;1.05, ((BB132-BA132)/VLOOKUP(E132,#REF!,2,0))&gt;10),"YES","")</f>
        <v>#DIV/0!</v>
      </c>
      <c r="DR132" s="18"/>
      <c r="DS132" s="19" t="str">
        <f>AX132</f>
        <v/>
      </c>
      <c r="DT132" s="64" t="s">
        <v>141</v>
      </c>
      <c r="DU132" s="64" t="s">
        <v>143</v>
      </c>
      <c r="DV132" s="64" t="s">
        <v>573</v>
      </c>
      <c r="DW132" s="64" t="s">
        <v>141</v>
      </c>
      <c r="DX132" s="64"/>
      <c r="DY132" s="65"/>
      <c r="DZ132" s="64"/>
      <c r="EA132" s="64"/>
    </row>
    <row r="133" spans="1:131" x14ac:dyDescent="0.35">
      <c r="A133" s="4">
        <v>2022</v>
      </c>
      <c r="B133" s="20" t="s">
        <v>132</v>
      </c>
      <c r="C133" s="20" t="s">
        <v>159</v>
      </c>
      <c r="D133" s="20"/>
      <c r="E133" s="20" t="s">
        <v>130</v>
      </c>
      <c r="F133" s="20" t="s">
        <v>126</v>
      </c>
      <c r="G133" s="20"/>
      <c r="H133" s="20">
        <v>10209588</v>
      </c>
      <c r="I133" s="64" t="s">
        <v>614</v>
      </c>
      <c r="J133" s="64"/>
      <c r="K133" s="64" t="s">
        <v>567</v>
      </c>
      <c r="L133" s="20" t="s">
        <v>430</v>
      </c>
      <c r="M133" s="20" t="s">
        <v>429</v>
      </c>
      <c r="N133" s="64" t="s">
        <v>428</v>
      </c>
      <c r="O133" s="20" t="s">
        <v>427</v>
      </c>
      <c r="P133" s="20" t="s">
        <v>426</v>
      </c>
      <c r="Q133" s="20" t="s">
        <v>425</v>
      </c>
      <c r="R133" s="20" t="s">
        <v>146</v>
      </c>
      <c r="S133" s="20" t="s">
        <v>567</v>
      </c>
      <c r="T133" s="20" t="s">
        <v>150</v>
      </c>
      <c r="U133" s="65">
        <v>44468</v>
      </c>
      <c r="V133" s="64"/>
      <c r="W133" s="72">
        <v>197593.6151</v>
      </c>
      <c r="X133" s="72">
        <v>0</v>
      </c>
      <c r="Y133" s="64" t="s">
        <v>443</v>
      </c>
      <c r="Z133" s="20" t="s">
        <v>141</v>
      </c>
      <c r="AA133" s="64"/>
      <c r="AB133" s="64"/>
      <c r="AC133" s="64"/>
      <c r="AD133" s="63"/>
      <c r="AE133" s="20">
        <v>2021</v>
      </c>
      <c r="AF133" s="20"/>
      <c r="AG133" s="64" t="s">
        <v>613</v>
      </c>
      <c r="AH133" s="71"/>
      <c r="AI133" s="20" t="s">
        <v>141</v>
      </c>
      <c r="AJ133" s="64" t="s">
        <v>504</v>
      </c>
      <c r="AK133" s="63"/>
      <c r="AL133" s="5">
        <v>0</v>
      </c>
      <c r="AM133" s="70" t="s">
        <v>144</v>
      </c>
      <c r="AN133" s="6">
        <f>IF(AM133="YES",0,AL133*BA133)</f>
        <v>0</v>
      </c>
      <c r="AO133" s="6">
        <f>IF(AM133="YES",0,BA133)</f>
        <v>0</v>
      </c>
      <c r="AP133" s="7">
        <v>0</v>
      </c>
      <c r="AQ133" s="69" t="s">
        <v>144</v>
      </c>
      <c r="AR133" s="8">
        <f>IF(AQ133="YES",0,AP133*BA133)</f>
        <v>0</v>
      </c>
      <c r="AS133" s="8">
        <f>IF(AQ133="YES",0,BA133)</f>
        <v>0</v>
      </c>
      <c r="AT133" s="9">
        <v>0</v>
      </c>
      <c r="AU133" s="9">
        <v>0</v>
      </c>
      <c r="AV133" s="9">
        <v>0</v>
      </c>
      <c r="AW133" s="10" t="str">
        <f>IF(IF(AU133&lt;0,1-(AV133-AU133)/AU133,IF(AU133=0,"",AV133/AU133))&lt;0,0,IF(AU133&lt;0,1-(AV133-AU133)/AU133,IF(AU133=0,"",AV133/AU133)))</f>
        <v/>
      </c>
      <c r="AX133" s="10" t="str">
        <f>IF(AW133&lt;90%,"YES","")</f>
        <v/>
      </c>
      <c r="AY133" s="68">
        <f>+AV133-AT133</f>
        <v>0</v>
      </c>
      <c r="AZ133" s="10"/>
      <c r="BA133" s="11">
        <v>0</v>
      </c>
      <c r="BB133" s="11">
        <f>W133/1000</f>
        <v>197.59361509999999</v>
      </c>
      <c r="BC133" s="12" t="str">
        <f>IF(AND(BA133=0,BB133=0),"no capex",IF(AND(BA133=0,BB133&lt;&gt;0),"check!",IF(BB133/BA133&lt;0.8,BB133/BA133,IF(BB133/BA133&lt;=1.05,1,IF(BB133/BA133&gt;1.05,MAX(1-(BB133/BA133-1)*2,0),"check!")))))</f>
        <v>check!</v>
      </c>
      <c r="BD133" s="11">
        <v>0</v>
      </c>
      <c r="BE133" s="11">
        <v>0</v>
      </c>
      <c r="BF133" s="12" t="str">
        <f>IF(AND(BD133=0,BE133=0),"no capex",IF(AND(BD133=0,BE133&lt;&gt;0),"check!",IF(BE133/BD133&lt;0.8,BE133/BD133,IF(BE133/BD133&lt;=1.05,1,IF(BE133/BD133&gt;1.05,MAX(1-(BE133/BD133-1)*2,0),"check!")))))</f>
        <v>no capex</v>
      </c>
      <c r="BG133" s="67"/>
      <c r="BH133" s="13">
        <v>0</v>
      </c>
      <c r="BI133" s="13">
        <v>0</v>
      </c>
      <c r="BJ133" s="13">
        <v>0</v>
      </c>
      <c r="BK133" s="14" t="str">
        <f>IF(BI133=0,"",BJ133/BI133)</f>
        <v/>
      </c>
      <c r="BL133" s="15">
        <v>0</v>
      </c>
      <c r="BM133" s="15">
        <v>0</v>
      </c>
      <c r="BN133" s="15">
        <v>0</v>
      </c>
      <c r="BO133" s="16" t="str">
        <f>IF(BM133=0,"",BN133/BM133)</f>
        <v/>
      </c>
      <c r="BP133" s="13">
        <v>0</v>
      </c>
      <c r="BQ133" s="13">
        <v>0</v>
      </c>
      <c r="BR133" s="13">
        <v>0</v>
      </c>
      <c r="BS133" s="14" t="str">
        <f>IF(IF(BQ133&lt;0,1-(BR133-BQ133)/BQ133,IF(BQ133=0,"",BR133/BQ133))&lt;0,0,IF(BQ133&lt;0,1-(BR133-BQ133)/BQ133,IF(BQ133=0,"",BR133/BQ133)))</f>
        <v/>
      </c>
      <c r="BT133" s="15">
        <v>0</v>
      </c>
      <c r="BU133" s="15">
        <v>0</v>
      </c>
      <c r="BV133" s="15">
        <v>0</v>
      </c>
      <c r="BW133" s="16" t="str">
        <f>IF(IF(BU133&lt;0,1-(BV133-BU133)/BU133,IF(BU133=0,"",BV133/BU133))&lt;0,0,IF(BU133&lt;0,1-(BV133-BU133)/BU133,IF(BU133=0,"",BV133/BU133)))</f>
        <v/>
      </c>
      <c r="BX133" s="13">
        <v>0</v>
      </c>
      <c r="BY133" s="13">
        <v>0</v>
      </c>
      <c r="BZ133" s="13">
        <v>0</v>
      </c>
      <c r="CA133" s="14" t="str">
        <f>IF(IF(BY133&lt;0,1-(BZ133-BY133)/BY133,IF(BY133=0,"",BZ133/BY133))&lt;0,0,IF(BY133&lt;0,1-(BZ133-BY133)/BY133,IF(BY133=0,"",BZ133/BY133)))</f>
        <v/>
      </c>
      <c r="CB133" s="15">
        <v>0</v>
      </c>
      <c r="CC133" s="15">
        <v>0</v>
      </c>
      <c r="CD133" s="15">
        <v>0</v>
      </c>
      <c r="CE133" s="16" t="str">
        <f>IF(IF(CC133&lt;0,1-(CD133-CC133)/CC133,IF(CC133=0,"",CD133/CC133))&lt;0,0,IF(CC133&lt;0,1-(CD133-CC133)/CC133,IF(CC133=0,"",CD133/CC133)))</f>
        <v/>
      </c>
      <c r="CF133" s="13">
        <v>0</v>
      </c>
      <c r="CG133" s="13">
        <v>0</v>
      </c>
      <c r="CH133" s="13">
        <v>0</v>
      </c>
      <c r="CI133" s="14" t="str">
        <f>IF(IF(CG133&lt;0,1-(CH133-CG133)/CG133,IF(CG133=0,"",CH133/CG133))&lt;0,0,IF(CG133&lt;0,1-(CH133-CG133)/CG133,IF(CG133=0,"",CH133/CG133)))</f>
        <v/>
      </c>
      <c r="CJ133" s="15">
        <v>0</v>
      </c>
      <c r="CK133" s="15">
        <v>0</v>
      </c>
      <c r="CL133" s="15">
        <v>0</v>
      </c>
      <c r="CM133" s="17" t="str">
        <f>IF(IF(CK133&lt;0,1-(CL133-CK133)/CK133,IF(CK133=0,"",CL133/CK133))&lt;0,0,IF(CK133&lt;0,1-(CL133-CK133)/CK133,IF(CK133=0,"",CL133/CK133)))</f>
        <v/>
      </c>
      <c r="CN133" s="13">
        <v>0</v>
      </c>
      <c r="CO133" s="13">
        <v>0</v>
      </c>
      <c r="CP133" s="13">
        <v>0</v>
      </c>
      <c r="CQ133" s="17" t="str">
        <f>IF(IF(CO133&lt;0,1-(CP133-CO133)/CO133,IF(CO133=0,"",CP133/CO133))&lt;0,0,IF(CO133&lt;0,1-(CP133-CO133)/CO133,IF(CO133=0,"",CP133/CO133)))</f>
        <v/>
      </c>
      <c r="CR133" s="15">
        <v>0</v>
      </c>
      <c r="CS133" s="15">
        <v>0</v>
      </c>
      <c r="CT133" s="15">
        <v>0</v>
      </c>
      <c r="CU133" s="17" t="str">
        <f>IF(IF(CS133&lt;0,1-(CT133-CS133)/CS133,IF(CS133=0,"",CT133/CS133))&lt;0,0,IF(CS133&lt;0,1-(CT133-CS133)/CS133,IF(CS133=0,"",CT133/CS133)))</f>
        <v/>
      </c>
      <c r="CV133" s="13">
        <v>0</v>
      </c>
      <c r="CW133" s="13">
        <v>0</v>
      </c>
      <c r="CX133" s="13">
        <v>0</v>
      </c>
      <c r="CY133" s="14" t="str">
        <f>IF(IF(CW133&lt;0,1-(CX133-CW133)/CW133,IF(CW133=0,"",CX133/CW133))&lt;0,0,IF(CW133&lt;0,1-(CX133-CW133)/CW133,IF(CW133=0,"",CX133/CW133)))</f>
        <v/>
      </c>
      <c r="CZ133" s="15">
        <v>0</v>
      </c>
      <c r="DA133" s="15">
        <v>0</v>
      </c>
      <c r="DB133" s="15">
        <v>0</v>
      </c>
      <c r="DC133" s="17" t="str">
        <f>IF(IF(DA133&lt;0,1-(DB133-DA133)/DA133,IF(DA133=0,"",DB133/DA133))&lt;0,0,IF(DA133&lt;0,1-(DB133-DA133)/DA133,IF(DA133=0,"",DB133/DA133)))</f>
        <v/>
      </c>
      <c r="DD133" s="13">
        <v>0</v>
      </c>
      <c r="DE133" s="13">
        <v>0</v>
      </c>
      <c r="DF133" s="13">
        <v>0</v>
      </c>
      <c r="DG133" s="14" t="str">
        <f>IF(IF(DE133&lt;0,1-(DF133-DE133)/DE133,IF(DE133=0,"",DF133/DE133))&lt;0,0,IF(DE133&lt;0,1-(DF133-DE133)/DE133,IF(DE133=0,"",DF133/DE133)))</f>
        <v/>
      </c>
      <c r="DH133" s="15">
        <v>0</v>
      </c>
      <c r="DI133" s="15">
        <v>0</v>
      </c>
      <c r="DJ133" s="15">
        <v>0</v>
      </c>
      <c r="DK133" s="17" t="str">
        <f>IF(IF(DI133&lt;0,1-(DJ133-DI133)/DI133,IF(DI133=0,"",DJ133/DI133))&lt;0,0,IF(DI133&lt;0,1-(DJ133-DI133)/DI133,IF(DI133=0,"",DJ133/DI133)))</f>
        <v/>
      </c>
      <c r="DL133" s="13">
        <v>0</v>
      </c>
      <c r="DM133" s="13">
        <v>0</v>
      </c>
      <c r="DN133" s="13">
        <v>0</v>
      </c>
      <c r="DO133" s="17" t="str">
        <f>IF(IF(DM133&lt;0,1-(DN133-DM133)/DM133,IF(DM133=0,"",DN133/DM133))&lt;0,0,IF(DM133&lt;0,1-(DN133-DM133)/DM133,IF(DM133=0,"",DN133/DM133)))</f>
        <v/>
      </c>
      <c r="DP133" s="18"/>
      <c r="DQ133" s="19" t="e">
        <f>IF(AND(BB133/BA133&gt;1.05, ((BB133-BA133)/VLOOKUP(E133,#REF!,2,0))&gt;10),"YES","")</f>
        <v>#DIV/0!</v>
      </c>
      <c r="DR133" s="18"/>
      <c r="DS133" s="19" t="str">
        <f>AX133</f>
        <v/>
      </c>
      <c r="DT133" s="64" t="s">
        <v>141</v>
      </c>
      <c r="DU133" s="64" t="s">
        <v>162</v>
      </c>
      <c r="DV133" s="64" t="s">
        <v>612</v>
      </c>
      <c r="DW133" s="64" t="s">
        <v>141</v>
      </c>
      <c r="DX133" s="64" t="s">
        <v>611</v>
      </c>
      <c r="DY133" s="65">
        <v>45077</v>
      </c>
      <c r="DZ133" s="64"/>
      <c r="EA133" s="64"/>
    </row>
    <row r="134" spans="1:131" x14ac:dyDescent="0.35">
      <c r="A134" s="4">
        <v>2022</v>
      </c>
      <c r="B134" s="20" t="s">
        <v>132</v>
      </c>
      <c r="C134" s="20" t="s">
        <v>159</v>
      </c>
      <c r="D134" s="20"/>
      <c r="E134" s="20" t="s">
        <v>130</v>
      </c>
      <c r="F134" s="20" t="s">
        <v>126</v>
      </c>
      <c r="G134" s="20"/>
      <c r="H134" s="20">
        <v>10209589</v>
      </c>
      <c r="I134" s="64" t="s">
        <v>610</v>
      </c>
      <c r="J134" s="64"/>
      <c r="K134" s="64" t="s">
        <v>452</v>
      </c>
      <c r="L134" s="20" t="s">
        <v>430</v>
      </c>
      <c r="M134" s="20" t="s">
        <v>456</v>
      </c>
      <c r="N134" s="64" t="s">
        <v>455</v>
      </c>
      <c r="O134" s="20" t="s">
        <v>427</v>
      </c>
      <c r="P134" s="20" t="s">
        <v>454</v>
      </c>
      <c r="Q134" s="20" t="s">
        <v>453</v>
      </c>
      <c r="R134" s="20" t="s">
        <v>146</v>
      </c>
      <c r="S134" s="20" t="s">
        <v>452</v>
      </c>
      <c r="T134" s="20" t="s">
        <v>150</v>
      </c>
      <c r="U134" s="65">
        <v>44264</v>
      </c>
      <c r="V134" s="64"/>
      <c r="W134" s="72">
        <v>173069.02250000002</v>
      </c>
      <c r="X134" s="72">
        <v>0</v>
      </c>
      <c r="Y134" s="64" t="s">
        <v>443</v>
      </c>
      <c r="Z134" s="20" t="s">
        <v>141</v>
      </c>
      <c r="AA134" s="64"/>
      <c r="AB134" s="64"/>
      <c r="AC134" s="64"/>
      <c r="AD134" s="63"/>
      <c r="AE134" s="20">
        <v>2021</v>
      </c>
      <c r="AF134" s="20"/>
      <c r="AG134" s="64" t="s">
        <v>609</v>
      </c>
      <c r="AH134" s="71"/>
      <c r="AI134" s="20" t="s">
        <v>141</v>
      </c>
      <c r="AJ134" s="64" t="s">
        <v>450</v>
      </c>
      <c r="AK134" s="63"/>
      <c r="AL134" s="5">
        <v>0</v>
      </c>
      <c r="AM134" s="70" t="s">
        <v>144</v>
      </c>
      <c r="AN134" s="6">
        <f>IF(AM134="YES",0,AL134*BA134)</f>
        <v>0</v>
      </c>
      <c r="AO134" s="6">
        <f>IF(AM134="YES",0,BA134)</f>
        <v>0</v>
      </c>
      <c r="AP134" s="7">
        <v>0</v>
      </c>
      <c r="AQ134" s="69" t="s">
        <v>144</v>
      </c>
      <c r="AR134" s="8">
        <f>IF(AQ134="YES",0,AP134*BA134)</f>
        <v>0</v>
      </c>
      <c r="AS134" s="8">
        <f>IF(AQ134="YES",0,BA134)</f>
        <v>0</v>
      </c>
      <c r="AT134" s="9">
        <v>0</v>
      </c>
      <c r="AU134" s="9">
        <v>0</v>
      </c>
      <c r="AV134" s="9">
        <v>0</v>
      </c>
      <c r="AW134" s="10" t="str">
        <f>IF(IF(AU134&lt;0,1-(AV134-AU134)/AU134,IF(AU134=0,"",AV134/AU134))&lt;0,0,IF(AU134&lt;0,1-(AV134-AU134)/AU134,IF(AU134=0,"",AV134/AU134)))</f>
        <v/>
      </c>
      <c r="AX134" s="10" t="str">
        <f>IF(AW134&lt;90%,"YES","")</f>
        <v/>
      </c>
      <c r="AY134" s="68">
        <f>+AV134-AT134</f>
        <v>0</v>
      </c>
      <c r="AZ134" s="10"/>
      <c r="BA134" s="11">
        <v>0</v>
      </c>
      <c r="BB134" s="11">
        <f>W134/1000</f>
        <v>173.06902250000002</v>
      </c>
      <c r="BC134" s="12" t="str">
        <f>IF(AND(BA134=0,BB134=0),"no capex",IF(AND(BA134=0,BB134&lt;&gt;0),"check!",IF(BB134/BA134&lt;0.8,BB134/BA134,IF(BB134/BA134&lt;=1.05,1,IF(BB134/BA134&gt;1.05,MAX(1-(BB134/BA134-1)*2,0),"check!")))))</f>
        <v>check!</v>
      </c>
      <c r="BD134" s="11">
        <v>0</v>
      </c>
      <c r="BE134" s="11">
        <v>0</v>
      </c>
      <c r="BF134" s="12" t="str">
        <f>IF(AND(BD134=0,BE134=0),"no capex",IF(AND(BD134=0,BE134&lt;&gt;0),"check!",IF(BE134/BD134&lt;0.8,BE134/BD134,IF(BE134/BD134&lt;=1.05,1,IF(BE134/BD134&gt;1.05,MAX(1-(BE134/BD134-1)*2,0),"check!")))))</f>
        <v>no capex</v>
      </c>
      <c r="BG134" s="67"/>
      <c r="BH134" s="13">
        <v>0</v>
      </c>
      <c r="BI134" s="13">
        <v>0</v>
      </c>
      <c r="BJ134" s="13">
        <v>0</v>
      </c>
      <c r="BK134" s="14" t="str">
        <f>IF(BI134=0,"",BJ134/BI134)</f>
        <v/>
      </c>
      <c r="BL134" s="15">
        <v>0</v>
      </c>
      <c r="BM134" s="15">
        <v>0</v>
      </c>
      <c r="BN134" s="15">
        <v>0</v>
      </c>
      <c r="BO134" s="16" t="str">
        <f>IF(BM134=0,"",BN134/BM134)</f>
        <v/>
      </c>
      <c r="BP134" s="13">
        <v>0</v>
      </c>
      <c r="BQ134" s="13">
        <v>0</v>
      </c>
      <c r="BR134" s="13">
        <v>0</v>
      </c>
      <c r="BS134" s="14" t="str">
        <f>IF(IF(BQ134&lt;0,1-(BR134-BQ134)/BQ134,IF(BQ134=0,"",BR134/BQ134))&lt;0,0,IF(BQ134&lt;0,1-(BR134-BQ134)/BQ134,IF(BQ134=0,"",BR134/BQ134)))</f>
        <v/>
      </c>
      <c r="BT134" s="15">
        <v>0</v>
      </c>
      <c r="BU134" s="15">
        <v>0</v>
      </c>
      <c r="BV134" s="15">
        <v>0</v>
      </c>
      <c r="BW134" s="16" t="str">
        <f>IF(IF(BU134&lt;0,1-(BV134-BU134)/BU134,IF(BU134=0,"",BV134/BU134))&lt;0,0,IF(BU134&lt;0,1-(BV134-BU134)/BU134,IF(BU134=0,"",BV134/BU134)))</f>
        <v/>
      </c>
      <c r="BX134" s="13">
        <v>0</v>
      </c>
      <c r="BY134" s="13">
        <v>0</v>
      </c>
      <c r="BZ134" s="13">
        <v>0</v>
      </c>
      <c r="CA134" s="14" t="str">
        <f>IF(IF(BY134&lt;0,1-(BZ134-BY134)/BY134,IF(BY134=0,"",BZ134/BY134))&lt;0,0,IF(BY134&lt;0,1-(BZ134-BY134)/BY134,IF(BY134=0,"",BZ134/BY134)))</f>
        <v/>
      </c>
      <c r="CB134" s="15">
        <v>0</v>
      </c>
      <c r="CC134" s="15">
        <v>0</v>
      </c>
      <c r="CD134" s="15">
        <v>0</v>
      </c>
      <c r="CE134" s="16" t="str">
        <f>IF(IF(CC134&lt;0,1-(CD134-CC134)/CC134,IF(CC134=0,"",CD134/CC134))&lt;0,0,IF(CC134&lt;0,1-(CD134-CC134)/CC134,IF(CC134=0,"",CD134/CC134)))</f>
        <v/>
      </c>
      <c r="CF134" s="13">
        <v>0</v>
      </c>
      <c r="CG134" s="13">
        <v>0</v>
      </c>
      <c r="CH134" s="13">
        <v>0</v>
      </c>
      <c r="CI134" s="14" t="str">
        <f>IF(IF(CG134&lt;0,1-(CH134-CG134)/CG134,IF(CG134=0,"",CH134/CG134))&lt;0,0,IF(CG134&lt;0,1-(CH134-CG134)/CG134,IF(CG134=0,"",CH134/CG134)))</f>
        <v/>
      </c>
      <c r="CJ134" s="15">
        <v>0</v>
      </c>
      <c r="CK134" s="15">
        <v>0</v>
      </c>
      <c r="CL134" s="15">
        <v>0</v>
      </c>
      <c r="CM134" s="17" t="str">
        <f>IF(IF(CK134&lt;0,1-(CL134-CK134)/CK134,IF(CK134=0,"",CL134/CK134))&lt;0,0,IF(CK134&lt;0,1-(CL134-CK134)/CK134,IF(CK134=0,"",CL134/CK134)))</f>
        <v/>
      </c>
      <c r="CN134" s="13">
        <v>0</v>
      </c>
      <c r="CO134" s="13">
        <v>0</v>
      </c>
      <c r="CP134" s="13">
        <v>0</v>
      </c>
      <c r="CQ134" s="17" t="str">
        <f>IF(IF(CO134&lt;0,1-(CP134-CO134)/CO134,IF(CO134=0,"",CP134/CO134))&lt;0,0,IF(CO134&lt;0,1-(CP134-CO134)/CO134,IF(CO134=0,"",CP134/CO134)))</f>
        <v/>
      </c>
      <c r="CR134" s="15">
        <v>0</v>
      </c>
      <c r="CS134" s="15">
        <v>0</v>
      </c>
      <c r="CT134" s="15">
        <v>0</v>
      </c>
      <c r="CU134" s="17" t="str">
        <f>IF(IF(CS134&lt;0,1-(CT134-CS134)/CS134,IF(CS134=0,"",CT134/CS134))&lt;0,0,IF(CS134&lt;0,1-(CT134-CS134)/CS134,IF(CS134=0,"",CT134/CS134)))</f>
        <v/>
      </c>
      <c r="CV134" s="13">
        <v>0</v>
      </c>
      <c r="CW134" s="13">
        <v>0</v>
      </c>
      <c r="CX134" s="13">
        <v>0</v>
      </c>
      <c r="CY134" s="14" t="str">
        <f>IF(IF(CW134&lt;0,1-(CX134-CW134)/CW134,IF(CW134=0,"",CX134/CW134))&lt;0,0,IF(CW134&lt;0,1-(CX134-CW134)/CW134,IF(CW134=0,"",CX134/CW134)))</f>
        <v/>
      </c>
      <c r="CZ134" s="15">
        <v>0</v>
      </c>
      <c r="DA134" s="15">
        <v>0</v>
      </c>
      <c r="DB134" s="15">
        <v>0</v>
      </c>
      <c r="DC134" s="17" t="str">
        <f>IF(IF(DA134&lt;0,1-(DB134-DA134)/DA134,IF(DA134=0,"",DB134/DA134))&lt;0,0,IF(DA134&lt;0,1-(DB134-DA134)/DA134,IF(DA134=0,"",DB134/DA134)))</f>
        <v/>
      </c>
      <c r="DD134" s="13">
        <v>0</v>
      </c>
      <c r="DE134" s="13">
        <v>0</v>
      </c>
      <c r="DF134" s="13">
        <v>0</v>
      </c>
      <c r="DG134" s="14" t="str">
        <f>IF(IF(DE134&lt;0,1-(DF134-DE134)/DE134,IF(DE134=0,"",DF134/DE134))&lt;0,0,IF(DE134&lt;0,1-(DF134-DE134)/DE134,IF(DE134=0,"",DF134/DE134)))</f>
        <v/>
      </c>
      <c r="DH134" s="15">
        <v>0</v>
      </c>
      <c r="DI134" s="15">
        <v>0</v>
      </c>
      <c r="DJ134" s="15">
        <v>0</v>
      </c>
      <c r="DK134" s="17" t="str">
        <f>IF(IF(DI134&lt;0,1-(DJ134-DI134)/DI134,IF(DI134=0,"",DJ134/DI134))&lt;0,0,IF(DI134&lt;0,1-(DJ134-DI134)/DI134,IF(DI134=0,"",DJ134/DI134)))</f>
        <v/>
      </c>
      <c r="DL134" s="13">
        <v>0</v>
      </c>
      <c r="DM134" s="13">
        <v>0</v>
      </c>
      <c r="DN134" s="13">
        <v>0</v>
      </c>
      <c r="DO134" s="17" t="str">
        <f>IF(IF(DM134&lt;0,1-(DN134-DM134)/DM134,IF(DM134=0,"",DN134/DM134))&lt;0,0,IF(DM134&lt;0,1-(DN134-DM134)/DM134,IF(DM134=0,"",DN134/DM134)))</f>
        <v/>
      </c>
      <c r="DP134" s="18"/>
      <c r="DQ134" s="19" t="e">
        <f>IF(AND(BB134/BA134&gt;1.05, ((BB134-BA134)/VLOOKUP(E134,#REF!,2,0))&gt;10),"YES","")</f>
        <v>#DIV/0!</v>
      </c>
      <c r="DR134" s="18"/>
      <c r="DS134" s="19" t="str">
        <f>AX134</f>
        <v/>
      </c>
      <c r="DT134" s="64" t="s">
        <v>141</v>
      </c>
      <c r="DU134" s="64" t="s">
        <v>143</v>
      </c>
      <c r="DV134" s="64" t="s">
        <v>532</v>
      </c>
      <c r="DW134" s="64" t="s">
        <v>141</v>
      </c>
      <c r="DX134" s="64"/>
      <c r="DY134" s="65"/>
      <c r="DZ134" s="64"/>
      <c r="EA134" s="64"/>
    </row>
    <row r="135" spans="1:131" x14ac:dyDescent="0.35">
      <c r="A135" s="4">
        <v>2022</v>
      </c>
      <c r="B135" s="20" t="s">
        <v>132</v>
      </c>
      <c r="C135" s="20" t="s">
        <v>159</v>
      </c>
      <c r="D135" s="20"/>
      <c r="E135" s="20" t="s">
        <v>130</v>
      </c>
      <c r="F135" s="20" t="s">
        <v>126</v>
      </c>
      <c r="G135" s="20"/>
      <c r="H135" s="20">
        <v>10209592</v>
      </c>
      <c r="I135" s="64" t="s">
        <v>608</v>
      </c>
      <c r="J135" s="64"/>
      <c r="K135" s="64" t="s">
        <v>567</v>
      </c>
      <c r="L135" s="20" t="s">
        <v>430</v>
      </c>
      <c r="M135" s="20" t="s">
        <v>429</v>
      </c>
      <c r="N135" s="64" t="s">
        <v>428</v>
      </c>
      <c r="O135" s="20" t="s">
        <v>427</v>
      </c>
      <c r="P135" s="20" t="s">
        <v>426</v>
      </c>
      <c r="Q135" s="20" t="s">
        <v>425</v>
      </c>
      <c r="R135" s="20" t="s">
        <v>146</v>
      </c>
      <c r="S135" s="20" t="s">
        <v>567</v>
      </c>
      <c r="T135" s="20" t="s">
        <v>150</v>
      </c>
      <c r="U135" s="65">
        <v>44095</v>
      </c>
      <c r="V135" s="64"/>
      <c r="W135" s="72">
        <v>232966.23150000002</v>
      </c>
      <c r="X135" s="72">
        <v>0</v>
      </c>
      <c r="Y135" s="64" t="s">
        <v>443</v>
      </c>
      <c r="Z135" s="20" t="s">
        <v>141</v>
      </c>
      <c r="AA135" s="64"/>
      <c r="AB135" s="64"/>
      <c r="AC135" s="64"/>
      <c r="AD135" s="63"/>
      <c r="AE135" s="20">
        <v>2020</v>
      </c>
      <c r="AF135" s="20"/>
      <c r="AG135" s="64" t="s">
        <v>607</v>
      </c>
      <c r="AH135" s="71"/>
      <c r="AI135" s="20" t="s">
        <v>141</v>
      </c>
      <c r="AJ135" s="64" t="s">
        <v>504</v>
      </c>
      <c r="AK135" s="63"/>
      <c r="AL135" s="5">
        <v>0</v>
      </c>
      <c r="AM135" s="70" t="s">
        <v>144</v>
      </c>
      <c r="AN135" s="6">
        <f>IF(AM135="YES",0,AL135*BA135)</f>
        <v>0</v>
      </c>
      <c r="AO135" s="6">
        <f>IF(AM135="YES",0,BA135)</f>
        <v>0</v>
      </c>
      <c r="AP135" s="7">
        <v>0</v>
      </c>
      <c r="AQ135" s="69" t="s">
        <v>144</v>
      </c>
      <c r="AR135" s="8">
        <f>IF(AQ135="YES",0,AP135*BA135)</f>
        <v>0</v>
      </c>
      <c r="AS135" s="8">
        <f>IF(AQ135="YES",0,BA135)</f>
        <v>0</v>
      </c>
      <c r="AT135" s="9">
        <v>0</v>
      </c>
      <c r="AU135" s="9">
        <v>0</v>
      </c>
      <c r="AV135" s="9">
        <v>0</v>
      </c>
      <c r="AW135" s="10" t="str">
        <f>IF(IF(AU135&lt;0,1-(AV135-AU135)/AU135,IF(AU135=0,"",AV135/AU135))&lt;0,0,IF(AU135&lt;0,1-(AV135-AU135)/AU135,IF(AU135=0,"",AV135/AU135)))</f>
        <v/>
      </c>
      <c r="AX135" s="10" t="str">
        <f>IF(AW135&lt;90%,"YES","")</f>
        <v/>
      </c>
      <c r="AY135" s="68">
        <f>+AV135-AT135</f>
        <v>0</v>
      </c>
      <c r="AZ135" s="10"/>
      <c r="BA135" s="11">
        <v>0</v>
      </c>
      <c r="BB135" s="11">
        <f>W135/1000</f>
        <v>232.96623150000002</v>
      </c>
      <c r="BC135" s="12" t="str">
        <f>IF(AND(BA135=0,BB135=0),"no capex",IF(AND(BA135=0,BB135&lt;&gt;0),"check!",IF(BB135/BA135&lt;0.8,BB135/BA135,IF(BB135/BA135&lt;=1.05,1,IF(BB135/BA135&gt;1.05,MAX(1-(BB135/BA135-1)*2,0),"check!")))))</f>
        <v>check!</v>
      </c>
      <c r="BD135" s="11">
        <v>0</v>
      </c>
      <c r="BE135" s="11">
        <v>0</v>
      </c>
      <c r="BF135" s="12" t="str">
        <f>IF(AND(BD135=0,BE135=0),"no capex",IF(AND(BD135=0,BE135&lt;&gt;0),"check!",IF(BE135/BD135&lt;0.8,BE135/BD135,IF(BE135/BD135&lt;=1.05,1,IF(BE135/BD135&gt;1.05,MAX(1-(BE135/BD135-1)*2,0),"check!")))))</f>
        <v>no capex</v>
      </c>
      <c r="BG135" s="67"/>
      <c r="BH135" s="13">
        <v>0</v>
      </c>
      <c r="BI135" s="13">
        <v>0</v>
      </c>
      <c r="BJ135" s="13">
        <v>0</v>
      </c>
      <c r="BK135" s="14" t="str">
        <f>IF(BI135=0,"",BJ135/BI135)</f>
        <v/>
      </c>
      <c r="BL135" s="15">
        <v>0</v>
      </c>
      <c r="BM135" s="15">
        <v>0</v>
      </c>
      <c r="BN135" s="15">
        <v>0</v>
      </c>
      <c r="BO135" s="16" t="str">
        <f>IF(BM135=0,"",BN135/BM135)</f>
        <v/>
      </c>
      <c r="BP135" s="13">
        <v>0</v>
      </c>
      <c r="BQ135" s="13">
        <v>0</v>
      </c>
      <c r="BR135" s="13">
        <v>0</v>
      </c>
      <c r="BS135" s="14" t="str">
        <f>IF(IF(BQ135&lt;0,1-(BR135-BQ135)/BQ135,IF(BQ135=0,"",BR135/BQ135))&lt;0,0,IF(BQ135&lt;0,1-(BR135-BQ135)/BQ135,IF(BQ135=0,"",BR135/BQ135)))</f>
        <v/>
      </c>
      <c r="BT135" s="15">
        <v>0</v>
      </c>
      <c r="BU135" s="15">
        <v>0</v>
      </c>
      <c r="BV135" s="15">
        <v>0</v>
      </c>
      <c r="BW135" s="16" t="str">
        <f>IF(IF(BU135&lt;0,1-(BV135-BU135)/BU135,IF(BU135=0,"",BV135/BU135))&lt;0,0,IF(BU135&lt;0,1-(BV135-BU135)/BU135,IF(BU135=0,"",BV135/BU135)))</f>
        <v/>
      </c>
      <c r="BX135" s="13">
        <v>0</v>
      </c>
      <c r="BY135" s="13">
        <v>0</v>
      </c>
      <c r="BZ135" s="13">
        <v>0</v>
      </c>
      <c r="CA135" s="14" t="str">
        <f>IF(IF(BY135&lt;0,1-(BZ135-BY135)/BY135,IF(BY135=0,"",BZ135/BY135))&lt;0,0,IF(BY135&lt;0,1-(BZ135-BY135)/BY135,IF(BY135=0,"",BZ135/BY135)))</f>
        <v/>
      </c>
      <c r="CB135" s="15">
        <v>0</v>
      </c>
      <c r="CC135" s="15">
        <v>0</v>
      </c>
      <c r="CD135" s="15">
        <v>0</v>
      </c>
      <c r="CE135" s="16" t="str">
        <f>IF(IF(CC135&lt;0,1-(CD135-CC135)/CC135,IF(CC135=0,"",CD135/CC135))&lt;0,0,IF(CC135&lt;0,1-(CD135-CC135)/CC135,IF(CC135=0,"",CD135/CC135)))</f>
        <v/>
      </c>
      <c r="CF135" s="13">
        <v>0</v>
      </c>
      <c r="CG135" s="13">
        <v>0</v>
      </c>
      <c r="CH135" s="13">
        <v>0</v>
      </c>
      <c r="CI135" s="14" t="str">
        <f>IF(IF(CG135&lt;0,1-(CH135-CG135)/CG135,IF(CG135=0,"",CH135/CG135))&lt;0,0,IF(CG135&lt;0,1-(CH135-CG135)/CG135,IF(CG135=0,"",CH135/CG135)))</f>
        <v/>
      </c>
      <c r="CJ135" s="15">
        <v>0</v>
      </c>
      <c r="CK135" s="15">
        <v>0</v>
      </c>
      <c r="CL135" s="15">
        <v>0</v>
      </c>
      <c r="CM135" s="17" t="str">
        <f>IF(IF(CK135&lt;0,1-(CL135-CK135)/CK135,IF(CK135=0,"",CL135/CK135))&lt;0,0,IF(CK135&lt;0,1-(CL135-CK135)/CK135,IF(CK135=0,"",CL135/CK135)))</f>
        <v/>
      </c>
      <c r="CN135" s="13">
        <v>0</v>
      </c>
      <c r="CO135" s="13">
        <v>0</v>
      </c>
      <c r="CP135" s="13">
        <v>0</v>
      </c>
      <c r="CQ135" s="17" t="str">
        <f>IF(IF(CO135&lt;0,1-(CP135-CO135)/CO135,IF(CO135=0,"",CP135/CO135))&lt;0,0,IF(CO135&lt;0,1-(CP135-CO135)/CO135,IF(CO135=0,"",CP135/CO135)))</f>
        <v/>
      </c>
      <c r="CR135" s="15">
        <v>0</v>
      </c>
      <c r="CS135" s="15">
        <v>0</v>
      </c>
      <c r="CT135" s="15">
        <v>0</v>
      </c>
      <c r="CU135" s="17" t="str">
        <f>IF(IF(CS135&lt;0,1-(CT135-CS135)/CS135,IF(CS135=0,"",CT135/CS135))&lt;0,0,IF(CS135&lt;0,1-(CT135-CS135)/CS135,IF(CS135=0,"",CT135/CS135)))</f>
        <v/>
      </c>
      <c r="CV135" s="13">
        <v>0</v>
      </c>
      <c r="CW135" s="13">
        <v>0</v>
      </c>
      <c r="CX135" s="13">
        <v>0</v>
      </c>
      <c r="CY135" s="14" t="str">
        <f>IF(IF(CW135&lt;0,1-(CX135-CW135)/CW135,IF(CW135=0,"",CX135/CW135))&lt;0,0,IF(CW135&lt;0,1-(CX135-CW135)/CW135,IF(CW135=0,"",CX135/CW135)))</f>
        <v/>
      </c>
      <c r="CZ135" s="15">
        <v>0</v>
      </c>
      <c r="DA135" s="15">
        <v>0</v>
      </c>
      <c r="DB135" s="15">
        <v>0</v>
      </c>
      <c r="DC135" s="17" t="str">
        <f>IF(IF(DA135&lt;0,1-(DB135-DA135)/DA135,IF(DA135=0,"",DB135/DA135))&lt;0,0,IF(DA135&lt;0,1-(DB135-DA135)/DA135,IF(DA135=0,"",DB135/DA135)))</f>
        <v/>
      </c>
      <c r="DD135" s="13">
        <v>0</v>
      </c>
      <c r="DE135" s="13">
        <v>0</v>
      </c>
      <c r="DF135" s="13">
        <v>0</v>
      </c>
      <c r="DG135" s="14" t="str">
        <f>IF(IF(DE135&lt;0,1-(DF135-DE135)/DE135,IF(DE135=0,"",DF135/DE135))&lt;0,0,IF(DE135&lt;0,1-(DF135-DE135)/DE135,IF(DE135=0,"",DF135/DE135)))</f>
        <v/>
      </c>
      <c r="DH135" s="15">
        <v>0</v>
      </c>
      <c r="DI135" s="15">
        <v>0</v>
      </c>
      <c r="DJ135" s="15">
        <v>0</v>
      </c>
      <c r="DK135" s="17" t="str">
        <f>IF(IF(DI135&lt;0,1-(DJ135-DI135)/DI135,IF(DI135=0,"",DJ135/DI135))&lt;0,0,IF(DI135&lt;0,1-(DJ135-DI135)/DI135,IF(DI135=0,"",DJ135/DI135)))</f>
        <v/>
      </c>
      <c r="DL135" s="13">
        <v>0</v>
      </c>
      <c r="DM135" s="13">
        <v>0</v>
      </c>
      <c r="DN135" s="13">
        <v>0</v>
      </c>
      <c r="DO135" s="17" t="str">
        <f>IF(IF(DM135&lt;0,1-(DN135-DM135)/DM135,IF(DM135=0,"",DN135/DM135))&lt;0,0,IF(DM135&lt;0,1-(DN135-DM135)/DM135,IF(DM135=0,"",DN135/DM135)))</f>
        <v/>
      </c>
      <c r="DP135" s="18"/>
      <c r="DQ135" s="19" t="e">
        <f>IF(AND(BB135/BA135&gt;1.05, ((BB135-BA135)/VLOOKUP(E135,#REF!,2,0))&gt;10),"YES","")</f>
        <v>#DIV/0!</v>
      </c>
      <c r="DR135" s="18"/>
      <c r="DS135" s="19" t="str">
        <f>AX135</f>
        <v/>
      </c>
      <c r="DT135" s="64"/>
      <c r="DU135" s="64"/>
      <c r="DV135" s="64"/>
      <c r="DW135" s="64"/>
      <c r="DX135" s="64"/>
      <c r="DY135" s="65"/>
      <c r="DZ135" s="64"/>
      <c r="EA135" s="64"/>
    </row>
    <row r="136" spans="1:131" x14ac:dyDescent="0.35">
      <c r="A136" s="4">
        <v>2022</v>
      </c>
      <c r="B136" s="20" t="s">
        <v>132</v>
      </c>
      <c r="C136" s="20" t="s">
        <v>159</v>
      </c>
      <c r="D136" s="20"/>
      <c r="E136" s="20" t="s">
        <v>130</v>
      </c>
      <c r="F136" s="20" t="s">
        <v>126</v>
      </c>
      <c r="G136" s="20"/>
      <c r="H136" s="20">
        <v>10209602</v>
      </c>
      <c r="I136" s="64" t="s">
        <v>606</v>
      </c>
      <c r="J136" s="64"/>
      <c r="K136" s="64" t="s">
        <v>567</v>
      </c>
      <c r="L136" s="20" t="s">
        <v>430</v>
      </c>
      <c r="M136" s="20" t="s">
        <v>429</v>
      </c>
      <c r="N136" s="64" t="s">
        <v>428</v>
      </c>
      <c r="O136" s="20" t="s">
        <v>427</v>
      </c>
      <c r="P136" s="20" t="s">
        <v>426</v>
      </c>
      <c r="Q136" s="20" t="s">
        <v>425</v>
      </c>
      <c r="R136" s="20" t="s">
        <v>146</v>
      </c>
      <c r="S136" s="20" t="s">
        <v>567</v>
      </c>
      <c r="T136" s="20" t="s">
        <v>150</v>
      </c>
      <c r="U136" s="65">
        <v>44095</v>
      </c>
      <c r="V136" s="64"/>
      <c r="W136" s="72">
        <v>188727.81980000003</v>
      </c>
      <c r="X136" s="72">
        <v>0</v>
      </c>
      <c r="Y136" s="64" t="s">
        <v>443</v>
      </c>
      <c r="Z136" s="20" t="s">
        <v>141</v>
      </c>
      <c r="AA136" s="64"/>
      <c r="AB136" s="64"/>
      <c r="AC136" s="64"/>
      <c r="AD136" s="63"/>
      <c r="AE136" s="20">
        <v>2020</v>
      </c>
      <c r="AF136" s="20"/>
      <c r="AG136" s="64" t="s">
        <v>605</v>
      </c>
      <c r="AH136" s="71"/>
      <c r="AI136" s="20" t="s">
        <v>141</v>
      </c>
      <c r="AJ136" s="64" t="s">
        <v>504</v>
      </c>
      <c r="AK136" s="63"/>
      <c r="AL136" s="5">
        <v>0</v>
      </c>
      <c r="AM136" s="70" t="s">
        <v>144</v>
      </c>
      <c r="AN136" s="6">
        <f>IF(AM136="YES",0,AL136*BA136)</f>
        <v>0</v>
      </c>
      <c r="AO136" s="6">
        <f>IF(AM136="YES",0,BA136)</f>
        <v>0</v>
      </c>
      <c r="AP136" s="7">
        <v>0</v>
      </c>
      <c r="AQ136" s="69" t="s">
        <v>144</v>
      </c>
      <c r="AR136" s="8">
        <f>IF(AQ136="YES",0,AP136*BA136)</f>
        <v>0</v>
      </c>
      <c r="AS136" s="8">
        <f>IF(AQ136="YES",0,BA136)</f>
        <v>0</v>
      </c>
      <c r="AT136" s="9">
        <v>0</v>
      </c>
      <c r="AU136" s="9">
        <v>0</v>
      </c>
      <c r="AV136" s="9">
        <v>0</v>
      </c>
      <c r="AW136" s="10" t="str">
        <f>IF(IF(AU136&lt;0,1-(AV136-AU136)/AU136,IF(AU136=0,"",AV136/AU136))&lt;0,0,IF(AU136&lt;0,1-(AV136-AU136)/AU136,IF(AU136=0,"",AV136/AU136)))</f>
        <v/>
      </c>
      <c r="AX136" s="10" t="str">
        <f>IF(AW136&lt;90%,"YES","")</f>
        <v/>
      </c>
      <c r="AY136" s="68">
        <f>+AV136-AT136</f>
        <v>0</v>
      </c>
      <c r="AZ136" s="10"/>
      <c r="BA136" s="11">
        <v>0</v>
      </c>
      <c r="BB136" s="11">
        <f>W136/1000</f>
        <v>188.72781980000002</v>
      </c>
      <c r="BC136" s="12" t="str">
        <f>IF(AND(BA136=0,BB136=0),"no capex",IF(AND(BA136=0,BB136&lt;&gt;0),"check!",IF(BB136/BA136&lt;0.8,BB136/BA136,IF(BB136/BA136&lt;=1.05,1,IF(BB136/BA136&gt;1.05,MAX(1-(BB136/BA136-1)*2,0),"check!")))))</f>
        <v>check!</v>
      </c>
      <c r="BD136" s="11">
        <v>0</v>
      </c>
      <c r="BE136" s="11">
        <v>0</v>
      </c>
      <c r="BF136" s="12" t="str">
        <f>IF(AND(BD136=0,BE136=0),"no capex",IF(AND(BD136=0,BE136&lt;&gt;0),"check!",IF(BE136/BD136&lt;0.8,BE136/BD136,IF(BE136/BD136&lt;=1.05,1,IF(BE136/BD136&gt;1.05,MAX(1-(BE136/BD136-1)*2,0),"check!")))))</f>
        <v>no capex</v>
      </c>
      <c r="BG136" s="67"/>
      <c r="BH136" s="13">
        <v>0</v>
      </c>
      <c r="BI136" s="13">
        <v>0</v>
      </c>
      <c r="BJ136" s="13">
        <v>0</v>
      </c>
      <c r="BK136" s="14" t="str">
        <f>IF(BI136=0,"",BJ136/BI136)</f>
        <v/>
      </c>
      <c r="BL136" s="15">
        <v>0</v>
      </c>
      <c r="BM136" s="15">
        <v>0</v>
      </c>
      <c r="BN136" s="15">
        <v>0</v>
      </c>
      <c r="BO136" s="16" t="str">
        <f>IF(BM136=0,"",BN136/BM136)</f>
        <v/>
      </c>
      <c r="BP136" s="13">
        <v>0</v>
      </c>
      <c r="BQ136" s="13">
        <v>0</v>
      </c>
      <c r="BR136" s="13">
        <v>0</v>
      </c>
      <c r="BS136" s="14" t="str">
        <f>IF(IF(BQ136&lt;0,1-(BR136-BQ136)/BQ136,IF(BQ136=0,"",BR136/BQ136))&lt;0,0,IF(BQ136&lt;0,1-(BR136-BQ136)/BQ136,IF(BQ136=0,"",BR136/BQ136)))</f>
        <v/>
      </c>
      <c r="BT136" s="15">
        <v>0</v>
      </c>
      <c r="BU136" s="15">
        <v>0</v>
      </c>
      <c r="BV136" s="15">
        <v>0</v>
      </c>
      <c r="BW136" s="16" t="str">
        <f>IF(IF(BU136&lt;0,1-(BV136-BU136)/BU136,IF(BU136=0,"",BV136/BU136))&lt;0,0,IF(BU136&lt;0,1-(BV136-BU136)/BU136,IF(BU136=0,"",BV136/BU136)))</f>
        <v/>
      </c>
      <c r="BX136" s="13">
        <v>0</v>
      </c>
      <c r="BY136" s="13">
        <v>0</v>
      </c>
      <c r="BZ136" s="13">
        <v>0</v>
      </c>
      <c r="CA136" s="14" t="str">
        <f>IF(IF(BY136&lt;0,1-(BZ136-BY136)/BY136,IF(BY136=0,"",BZ136/BY136))&lt;0,0,IF(BY136&lt;0,1-(BZ136-BY136)/BY136,IF(BY136=0,"",BZ136/BY136)))</f>
        <v/>
      </c>
      <c r="CB136" s="15">
        <v>0</v>
      </c>
      <c r="CC136" s="15">
        <v>0</v>
      </c>
      <c r="CD136" s="15">
        <v>0</v>
      </c>
      <c r="CE136" s="16" t="str">
        <f>IF(IF(CC136&lt;0,1-(CD136-CC136)/CC136,IF(CC136=0,"",CD136/CC136))&lt;0,0,IF(CC136&lt;0,1-(CD136-CC136)/CC136,IF(CC136=0,"",CD136/CC136)))</f>
        <v/>
      </c>
      <c r="CF136" s="13">
        <v>0</v>
      </c>
      <c r="CG136" s="13">
        <v>0</v>
      </c>
      <c r="CH136" s="13">
        <v>0</v>
      </c>
      <c r="CI136" s="14" t="str">
        <f>IF(IF(CG136&lt;0,1-(CH136-CG136)/CG136,IF(CG136=0,"",CH136/CG136))&lt;0,0,IF(CG136&lt;0,1-(CH136-CG136)/CG136,IF(CG136=0,"",CH136/CG136)))</f>
        <v/>
      </c>
      <c r="CJ136" s="15">
        <v>0</v>
      </c>
      <c r="CK136" s="15">
        <v>0</v>
      </c>
      <c r="CL136" s="15">
        <v>0</v>
      </c>
      <c r="CM136" s="17" t="str">
        <f>IF(IF(CK136&lt;0,1-(CL136-CK136)/CK136,IF(CK136=0,"",CL136/CK136))&lt;0,0,IF(CK136&lt;0,1-(CL136-CK136)/CK136,IF(CK136=0,"",CL136/CK136)))</f>
        <v/>
      </c>
      <c r="CN136" s="13">
        <v>0</v>
      </c>
      <c r="CO136" s="13">
        <v>0</v>
      </c>
      <c r="CP136" s="13">
        <v>0</v>
      </c>
      <c r="CQ136" s="17" t="str">
        <f>IF(IF(CO136&lt;0,1-(CP136-CO136)/CO136,IF(CO136=0,"",CP136/CO136))&lt;0,0,IF(CO136&lt;0,1-(CP136-CO136)/CO136,IF(CO136=0,"",CP136/CO136)))</f>
        <v/>
      </c>
      <c r="CR136" s="15">
        <v>0</v>
      </c>
      <c r="CS136" s="15">
        <v>0</v>
      </c>
      <c r="CT136" s="15">
        <v>0</v>
      </c>
      <c r="CU136" s="17" t="str">
        <f>IF(IF(CS136&lt;0,1-(CT136-CS136)/CS136,IF(CS136=0,"",CT136/CS136))&lt;0,0,IF(CS136&lt;0,1-(CT136-CS136)/CS136,IF(CS136=0,"",CT136/CS136)))</f>
        <v/>
      </c>
      <c r="CV136" s="13">
        <v>0</v>
      </c>
      <c r="CW136" s="13">
        <v>0</v>
      </c>
      <c r="CX136" s="13">
        <v>0</v>
      </c>
      <c r="CY136" s="14" t="str">
        <f>IF(IF(CW136&lt;0,1-(CX136-CW136)/CW136,IF(CW136=0,"",CX136/CW136))&lt;0,0,IF(CW136&lt;0,1-(CX136-CW136)/CW136,IF(CW136=0,"",CX136/CW136)))</f>
        <v/>
      </c>
      <c r="CZ136" s="15">
        <v>0</v>
      </c>
      <c r="DA136" s="15">
        <v>0</v>
      </c>
      <c r="DB136" s="15">
        <v>0</v>
      </c>
      <c r="DC136" s="17" t="str">
        <f>IF(IF(DA136&lt;0,1-(DB136-DA136)/DA136,IF(DA136=0,"",DB136/DA136))&lt;0,0,IF(DA136&lt;0,1-(DB136-DA136)/DA136,IF(DA136=0,"",DB136/DA136)))</f>
        <v/>
      </c>
      <c r="DD136" s="13">
        <v>0</v>
      </c>
      <c r="DE136" s="13">
        <v>0</v>
      </c>
      <c r="DF136" s="13">
        <v>0</v>
      </c>
      <c r="DG136" s="14" t="str">
        <f>IF(IF(DE136&lt;0,1-(DF136-DE136)/DE136,IF(DE136=0,"",DF136/DE136))&lt;0,0,IF(DE136&lt;0,1-(DF136-DE136)/DE136,IF(DE136=0,"",DF136/DE136)))</f>
        <v/>
      </c>
      <c r="DH136" s="15">
        <v>0</v>
      </c>
      <c r="DI136" s="15">
        <v>0</v>
      </c>
      <c r="DJ136" s="15">
        <v>0</v>
      </c>
      <c r="DK136" s="17" t="str">
        <f>IF(IF(DI136&lt;0,1-(DJ136-DI136)/DI136,IF(DI136=0,"",DJ136/DI136))&lt;0,0,IF(DI136&lt;0,1-(DJ136-DI136)/DI136,IF(DI136=0,"",DJ136/DI136)))</f>
        <v/>
      </c>
      <c r="DL136" s="13">
        <v>0</v>
      </c>
      <c r="DM136" s="13">
        <v>0</v>
      </c>
      <c r="DN136" s="13">
        <v>0</v>
      </c>
      <c r="DO136" s="17" t="str">
        <f>IF(IF(DM136&lt;0,1-(DN136-DM136)/DM136,IF(DM136=0,"",DN136/DM136))&lt;0,0,IF(DM136&lt;0,1-(DN136-DM136)/DM136,IF(DM136=0,"",DN136/DM136)))</f>
        <v/>
      </c>
      <c r="DP136" s="18"/>
      <c r="DQ136" s="19" t="e">
        <f>IF(AND(BB136/BA136&gt;1.05, ((BB136-BA136)/VLOOKUP(E136,#REF!,2,0))&gt;10),"YES","")</f>
        <v>#DIV/0!</v>
      </c>
      <c r="DR136" s="18"/>
      <c r="DS136" s="19" t="str">
        <f>AX136</f>
        <v/>
      </c>
      <c r="DT136" s="64"/>
      <c r="DU136" s="64"/>
      <c r="DV136" s="64"/>
      <c r="DW136" s="64"/>
      <c r="DX136" s="64"/>
      <c r="DY136" s="65"/>
      <c r="DZ136" s="64"/>
      <c r="EA136" s="64"/>
    </row>
    <row r="137" spans="1:131" x14ac:dyDescent="0.35">
      <c r="A137" s="4">
        <v>2022</v>
      </c>
      <c r="B137" s="20" t="s">
        <v>132</v>
      </c>
      <c r="C137" s="20" t="s">
        <v>159</v>
      </c>
      <c r="D137" s="20"/>
      <c r="E137" s="20" t="s">
        <v>130</v>
      </c>
      <c r="F137" s="20" t="s">
        <v>126</v>
      </c>
      <c r="G137" s="20"/>
      <c r="H137" s="20">
        <v>10209608</v>
      </c>
      <c r="I137" s="64" t="s">
        <v>604</v>
      </c>
      <c r="J137" s="64"/>
      <c r="K137" s="64" t="s">
        <v>452</v>
      </c>
      <c r="L137" s="20" t="s">
        <v>430</v>
      </c>
      <c r="M137" s="20" t="s">
        <v>456</v>
      </c>
      <c r="N137" s="64" t="s">
        <v>455</v>
      </c>
      <c r="O137" s="20" t="s">
        <v>427</v>
      </c>
      <c r="P137" s="20" t="s">
        <v>454</v>
      </c>
      <c r="Q137" s="20" t="s">
        <v>453</v>
      </c>
      <c r="R137" s="20" t="s">
        <v>146</v>
      </c>
      <c r="S137" s="20" t="s">
        <v>452</v>
      </c>
      <c r="T137" s="20" t="s">
        <v>150</v>
      </c>
      <c r="U137" s="65">
        <v>44239</v>
      </c>
      <c r="V137" s="64"/>
      <c r="W137" s="72">
        <v>180698.37930000003</v>
      </c>
      <c r="X137" s="72">
        <v>0</v>
      </c>
      <c r="Y137" s="64" t="s">
        <v>443</v>
      </c>
      <c r="Z137" s="20" t="s">
        <v>141</v>
      </c>
      <c r="AA137" s="64"/>
      <c r="AB137" s="64"/>
      <c r="AC137" s="64"/>
      <c r="AD137" s="63"/>
      <c r="AE137" s="20">
        <v>2021</v>
      </c>
      <c r="AF137" s="20"/>
      <c r="AG137" s="64" t="s">
        <v>603</v>
      </c>
      <c r="AH137" s="71"/>
      <c r="AI137" s="20" t="s">
        <v>141</v>
      </c>
      <c r="AJ137" s="64" t="s">
        <v>450</v>
      </c>
      <c r="AK137" s="63"/>
      <c r="AL137" s="5">
        <v>0</v>
      </c>
      <c r="AM137" s="70" t="s">
        <v>144</v>
      </c>
      <c r="AN137" s="6">
        <f>IF(AM137="YES",0,AL137*BA137)</f>
        <v>0</v>
      </c>
      <c r="AO137" s="6">
        <f>IF(AM137="YES",0,BA137)</f>
        <v>0</v>
      </c>
      <c r="AP137" s="7">
        <v>0</v>
      </c>
      <c r="AQ137" s="69" t="s">
        <v>144</v>
      </c>
      <c r="AR137" s="8">
        <f>IF(AQ137="YES",0,AP137*BA137)</f>
        <v>0</v>
      </c>
      <c r="AS137" s="8">
        <f>IF(AQ137="YES",0,BA137)</f>
        <v>0</v>
      </c>
      <c r="AT137" s="9">
        <v>0</v>
      </c>
      <c r="AU137" s="9">
        <v>0</v>
      </c>
      <c r="AV137" s="9">
        <v>0</v>
      </c>
      <c r="AW137" s="10" t="str">
        <f>IF(IF(AU137&lt;0,1-(AV137-AU137)/AU137,IF(AU137=0,"",AV137/AU137))&lt;0,0,IF(AU137&lt;0,1-(AV137-AU137)/AU137,IF(AU137=0,"",AV137/AU137)))</f>
        <v/>
      </c>
      <c r="AX137" s="10" t="str">
        <f>IF(AW137&lt;90%,"YES","")</f>
        <v/>
      </c>
      <c r="AY137" s="68">
        <f>+AV137-AT137</f>
        <v>0</v>
      </c>
      <c r="AZ137" s="10"/>
      <c r="BA137" s="11">
        <v>0</v>
      </c>
      <c r="BB137" s="11">
        <f>W137/1000</f>
        <v>180.69837930000003</v>
      </c>
      <c r="BC137" s="12" t="str">
        <f>IF(AND(BA137=0,BB137=0),"no capex",IF(AND(BA137=0,BB137&lt;&gt;0),"check!",IF(BB137/BA137&lt;0.8,BB137/BA137,IF(BB137/BA137&lt;=1.05,1,IF(BB137/BA137&gt;1.05,MAX(1-(BB137/BA137-1)*2,0),"check!")))))</f>
        <v>check!</v>
      </c>
      <c r="BD137" s="11">
        <v>0</v>
      </c>
      <c r="BE137" s="11">
        <v>0</v>
      </c>
      <c r="BF137" s="12" t="str">
        <f>IF(AND(BD137=0,BE137=0),"no capex",IF(AND(BD137=0,BE137&lt;&gt;0),"check!",IF(BE137/BD137&lt;0.8,BE137/BD137,IF(BE137/BD137&lt;=1.05,1,IF(BE137/BD137&gt;1.05,MAX(1-(BE137/BD137-1)*2,0),"check!")))))</f>
        <v>no capex</v>
      </c>
      <c r="BG137" s="67"/>
      <c r="BH137" s="13">
        <v>0</v>
      </c>
      <c r="BI137" s="13">
        <v>0</v>
      </c>
      <c r="BJ137" s="13">
        <v>0</v>
      </c>
      <c r="BK137" s="14" t="str">
        <f>IF(BI137=0,"",BJ137/BI137)</f>
        <v/>
      </c>
      <c r="BL137" s="15">
        <v>0</v>
      </c>
      <c r="BM137" s="15">
        <v>0</v>
      </c>
      <c r="BN137" s="15">
        <v>0</v>
      </c>
      <c r="BO137" s="16" t="str">
        <f>IF(BM137=0,"",BN137/BM137)</f>
        <v/>
      </c>
      <c r="BP137" s="13">
        <v>0</v>
      </c>
      <c r="BQ137" s="13">
        <v>0</v>
      </c>
      <c r="BR137" s="13">
        <v>0</v>
      </c>
      <c r="BS137" s="14" t="str">
        <f>IF(IF(BQ137&lt;0,1-(BR137-BQ137)/BQ137,IF(BQ137=0,"",BR137/BQ137))&lt;0,0,IF(BQ137&lt;0,1-(BR137-BQ137)/BQ137,IF(BQ137=0,"",BR137/BQ137)))</f>
        <v/>
      </c>
      <c r="BT137" s="15">
        <v>0</v>
      </c>
      <c r="BU137" s="15">
        <v>0</v>
      </c>
      <c r="BV137" s="15">
        <v>0</v>
      </c>
      <c r="BW137" s="16" t="str">
        <f>IF(IF(BU137&lt;0,1-(BV137-BU137)/BU137,IF(BU137=0,"",BV137/BU137))&lt;0,0,IF(BU137&lt;0,1-(BV137-BU137)/BU137,IF(BU137=0,"",BV137/BU137)))</f>
        <v/>
      </c>
      <c r="BX137" s="13">
        <v>0</v>
      </c>
      <c r="BY137" s="13">
        <v>0</v>
      </c>
      <c r="BZ137" s="13">
        <v>0</v>
      </c>
      <c r="CA137" s="14" t="str">
        <f>IF(IF(BY137&lt;0,1-(BZ137-BY137)/BY137,IF(BY137=0,"",BZ137/BY137))&lt;0,0,IF(BY137&lt;0,1-(BZ137-BY137)/BY137,IF(BY137=0,"",BZ137/BY137)))</f>
        <v/>
      </c>
      <c r="CB137" s="15">
        <v>0</v>
      </c>
      <c r="CC137" s="15">
        <v>0</v>
      </c>
      <c r="CD137" s="15">
        <v>0</v>
      </c>
      <c r="CE137" s="16" t="str">
        <f>IF(IF(CC137&lt;0,1-(CD137-CC137)/CC137,IF(CC137=0,"",CD137/CC137))&lt;0,0,IF(CC137&lt;0,1-(CD137-CC137)/CC137,IF(CC137=0,"",CD137/CC137)))</f>
        <v/>
      </c>
      <c r="CF137" s="13">
        <v>0</v>
      </c>
      <c r="CG137" s="13">
        <v>0</v>
      </c>
      <c r="CH137" s="13">
        <v>0</v>
      </c>
      <c r="CI137" s="14" t="str">
        <f>IF(IF(CG137&lt;0,1-(CH137-CG137)/CG137,IF(CG137=0,"",CH137/CG137))&lt;0,0,IF(CG137&lt;0,1-(CH137-CG137)/CG137,IF(CG137=0,"",CH137/CG137)))</f>
        <v/>
      </c>
      <c r="CJ137" s="15">
        <v>0</v>
      </c>
      <c r="CK137" s="15">
        <v>0</v>
      </c>
      <c r="CL137" s="15">
        <v>0</v>
      </c>
      <c r="CM137" s="17" t="str">
        <f>IF(IF(CK137&lt;0,1-(CL137-CK137)/CK137,IF(CK137=0,"",CL137/CK137))&lt;0,0,IF(CK137&lt;0,1-(CL137-CK137)/CK137,IF(CK137=0,"",CL137/CK137)))</f>
        <v/>
      </c>
      <c r="CN137" s="13">
        <v>0</v>
      </c>
      <c r="CO137" s="13">
        <v>0</v>
      </c>
      <c r="CP137" s="13">
        <v>0</v>
      </c>
      <c r="CQ137" s="17" t="str">
        <f>IF(IF(CO137&lt;0,1-(CP137-CO137)/CO137,IF(CO137=0,"",CP137/CO137))&lt;0,0,IF(CO137&lt;0,1-(CP137-CO137)/CO137,IF(CO137=0,"",CP137/CO137)))</f>
        <v/>
      </c>
      <c r="CR137" s="15">
        <v>0</v>
      </c>
      <c r="CS137" s="15">
        <v>0</v>
      </c>
      <c r="CT137" s="15">
        <v>0</v>
      </c>
      <c r="CU137" s="17" t="str">
        <f>IF(IF(CS137&lt;0,1-(CT137-CS137)/CS137,IF(CS137=0,"",CT137/CS137))&lt;0,0,IF(CS137&lt;0,1-(CT137-CS137)/CS137,IF(CS137=0,"",CT137/CS137)))</f>
        <v/>
      </c>
      <c r="CV137" s="13">
        <v>0</v>
      </c>
      <c r="CW137" s="13">
        <v>0</v>
      </c>
      <c r="CX137" s="13">
        <v>0</v>
      </c>
      <c r="CY137" s="14" t="str">
        <f>IF(IF(CW137&lt;0,1-(CX137-CW137)/CW137,IF(CW137=0,"",CX137/CW137))&lt;0,0,IF(CW137&lt;0,1-(CX137-CW137)/CW137,IF(CW137=0,"",CX137/CW137)))</f>
        <v/>
      </c>
      <c r="CZ137" s="15">
        <v>0</v>
      </c>
      <c r="DA137" s="15">
        <v>0</v>
      </c>
      <c r="DB137" s="15">
        <v>0</v>
      </c>
      <c r="DC137" s="17" t="str">
        <f>IF(IF(DA137&lt;0,1-(DB137-DA137)/DA137,IF(DA137=0,"",DB137/DA137))&lt;0,0,IF(DA137&lt;0,1-(DB137-DA137)/DA137,IF(DA137=0,"",DB137/DA137)))</f>
        <v/>
      </c>
      <c r="DD137" s="13">
        <v>0</v>
      </c>
      <c r="DE137" s="13">
        <v>0</v>
      </c>
      <c r="DF137" s="13">
        <v>0</v>
      </c>
      <c r="DG137" s="14" t="str">
        <f>IF(IF(DE137&lt;0,1-(DF137-DE137)/DE137,IF(DE137=0,"",DF137/DE137))&lt;0,0,IF(DE137&lt;0,1-(DF137-DE137)/DE137,IF(DE137=0,"",DF137/DE137)))</f>
        <v/>
      </c>
      <c r="DH137" s="15">
        <v>0</v>
      </c>
      <c r="DI137" s="15">
        <v>0</v>
      </c>
      <c r="DJ137" s="15">
        <v>0</v>
      </c>
      <c r="DK137" s="17" t="str">
        <f>IF(IF(DI137&lt;0,1-(DJ137-DI137)/DI137,IF(DI137=0,"",DJ137/DI137))&lt;0,0,IF(DI137&lt;0,1-(DJ137-DI137)/DI137,IF(DI137=0,"",DJ137/DI137)))</f>
        <v/>
      </c>
      <c r="DL137" s="13">
        <v>0</v>
      </c>
      <c r="DM137" s="13">
        <v>0</v>
      </c>
      <c r="DN137" s="13">
        <v>0</v>
      </c>
      <c r="DO137" s="17" t="str">
        <f>IF(IF(DM137&lt;0,1-(DN137-DM137)/DM137,IF(DM137=0,"",DN137/DM137))&lt;0,0,IF(DM137&lt;0,1-(DN137-DM137)/DM137,IF(DM137=0,"",DN137/DM137)))</f>
        <v/>
      </c>
      <c r="DP137" s="18"/>
      <c r="DQ137" s="19" t="e">
        <f>IF(AND(BB137/BA137&gt;1.05, ((BB137-BA137)/VLOOKUP(E137,#REF!,2,0))&gt;10),"YES","")</f>
        <v>#DIV/0!</v>
      </c>
      <c r="DR137" s="18"/>
      <c r="DS137" s="19" t="str">
        <f>AX137</f>
        <v/>
      </c>
      <c r="DT137" s="64" t="s">
        <v>141</v>
      </c>
      <c r="DU137" s="64" t="s">
        <v>143</v>
      </c>
      <c r="DV137" s="64" t="s">
        <v>532</v>
      </c>
      <c r="DW137" s="64" t="s">
        <v>141</v>
      </c>
      <c r="DX137" s="64"/>
      <c r="DY137" s="65"/>
      <c r="DZ137" s="64"/>
      <c r="EA137" s="64"/>
    </row>
    <row r="138" spans="1:131" x14ac:dyDescent="0.35">
      <c r="A138" s="4">
        <v>2022</v>
      </c>
      <c r="B138" s="20" t="s">
        <v>132</v>
      </c>
      <c r="C138" s="20" t="s">
        <v>159</v>
      </c>
      <c r="D138" s="20"/>
      <c r="E138" s="20" t="s">
        <v>130</v>
      </c>
      <c r="F138" s="20" t="s">
        <v>126</v>
      </c>
      <c r="G138" s="20"/>
      <c r="H138" s="20">
        <v>10209609</v>
      </c>
      <c r="I138" s="64" t="s">
        <v>602</v>
      </c>
      <c r="J138" s="64"/>
      <c r="K138" s="64" t="s">
        <v>452</v>
      </c>
      <c r="L138" s="20" t="s">
        <v>430</v>
      </c>
      <c r="M138" s="20" t="s">
        <v>456</v>
      </c>
      <c r="N138" s="64" t="s">
        <v>455</v>
      </c>
      <c r="O138" s="20" t="s">
        <v>427</v>
      </c>
      <c r="P138" s="20" t="s">
        <v>454</v>
      </c>
      <c r="Q138" s="20" t="s">
        <v>453</v>
      </c>
      <c r="R138" s="20" t="s">
        <v>146</v>
      </c>
      <c r="S138" s="20" t="s">
        <v>452</v>
      </c>
      <c r="T138" s="20" t="s">
        <v>150</v>
      </c>
      <c r="U138" s="65">
        <v>44238</v>
      </c>
      <c r="V138" s="64"/>
      <c r="W138" s="72">
        <v>170620.22050000002</v>
      </c>
      <c r="X138" s="72">
        <v>0</v>
      </c>
      <c r="Y138" s="64" t="s">
        <v>443</v>
      </c>
      <c r="Z138" s="20" t="s">
        <v>141</v>
      </c>
      <c r="AA138" s="64"/>
      <c r="AB138" s="64"/>
      <c r="AC138" s="64"/>
      <c r="AD138" s="63"/>
      <c r="AE138" s="20">
        <v>2021</v>
      </c>
      <c r="AF138" s="20"/>
      <c r="AG138" s="64" t="s">
        <v>601</v>
      </c>
      <c r="AH138" s="71"/>
      <c r="AI138" s="20" t="s">
        <v>141</v>
      </c>
      <c r="AJ138" s="64" t="s">
        <v>450</v>
      </c>
      <c r="AK138" s="63"/>
      <c r="AL138" s="5">
        <v>0</v>
      </c>
      <c r="AM138" s="70" t="s">
        <v>144</v>
      </c>
      <c r="AN138" s="6">
        <f>IF(AM138="YES",0,AL138*BA138)</f>
        <v>0</v>
      </c>
      <c r="AO138" s="6">
        <f>IF(AM138="YES",0,BA138)</f>
        <v>0</v>
      </c>
      <c r="AP138" s="7">
        <v>0</v>
      </c>
      <c r="AQ138" s="69" t="s">
        <v>144</v>
      </c>
      <c r="AR138" s="8">
        <f>IF(AQ138="YES",0,AP138*BA138)</f>
        <v>0</v>
      </c>
      <c r="AS138" s="8">
        <f>IF(AQ138="YES",0,BA138)</f>
        <v>0</v>
      </c>
      <c r="AT138" s="9">
        <v>0</v>
      </c>
      <c r="AU138" s="9">
        <v>0</v>
      </c>
      <c r="AV138" s="9">
        <v>0</v>
      </c>
      <c r="AW138" s="10" t="str">
        <f>IF(IF(AU138&lt;0,1-(AV138-AU138)/AU138,IF(AU138=0,"",AV138/AU138))&lt;0,0,IF(AU138&lt;0,1-(AV138-AU138)/AU138,IF(AU138=0,"",AV138/AU138)))</f>
        <v/>
      </c>
      <c r="AX138" s="10" t="str">
        <f>IF(AW138&lt;90%,"YES","")</f>
        <v/>
      </c>
      <c r="AY138" s="68">
        <f>+AV138-AT138</f>
        <v>0</v>
      </c>
      <c r="AZ138" s="10"/>
      <c r="BA138" s="11">
        <v>0</v>
      </c>
      <c r="BB138" s="11">
        <f>W138/1000</f>
        <v>170.62022050000002</v>
      </c>
      <c r="BC138" s="12" t="str">
        <f>IF(AND(BA138=0,BB138=0),"no capex",IF(AND(BA138=0,BB138&lt;&gt;0),"check!",IF(BB138/BA138&lt;0.8,BB138/BA138,IF(BB138/BA138&lt;=1.05,1,IF(BB138/BA138&gt;1.05,MAX(1-(BB138/BA138-1)*2,0),"check!")))))</f>
        <v>check!</v>
      </c>
      <c r="BD138" s="11">
        <v>0</v>
      </c>
      <c r="BE138" s="11">
        <v>0</v>
      </c>
      <c r="BF138" s="12" t="str">
        <f>IF(AND(BD138=0,BE138=0),"no capex",IF(AND(BD138=0,BE138&lt;&gt;0),"check!",IF(BE138/BD138&lt;0.8,BE138/BD138,IF(BE138/BD138&lt;=1.05,1,IF(BE138/BD138&gt;1.05,MAX(1-(BE138/BD138-1)*2,0),"check!")))))</f>
        <v>no capex</v>
      </c>
      <c r="BG138" s="67"/>
      <c r="BH138" s="13">
        <v>0</v>
      </c>
      <c r="BI138" s="13">
        <v>0</v>
      </c>
      <c r="BJ138" s="13">
        <v>0</v>
      </c>
      <c r="BK138" s="14" t="str">
        <f>IF(BI138=0,"",BJ138/BI138)</f>
        <v/>
      </c>
      <c r="BL138" s="15">
        <v>0</v>
      </c>
      <c r="BM138" s="15">
        <v>0</v>
      </c>
      <c r="BN138" s="15">
        <v>0</v>
      </c>
      <c r="BO138" s="16" t="str">
        <f>IF(BM138=0,"",BN138/BM138)</f>
        <v/>
      </c>
      <c r="BP138" s="13">
        <v>0</v>
      </c>
      <c r="BQ138" s="13">
        <v>0</v>
      </c>
      <c r="BR138" s="13">
        <v>0</v>
      </c>
      <c r="BS138" s="14" t="str">
        <f>IF(IF(BQ138&lt;0,1-(BR138-BQ138)/BQ138,IF(BQ138=0,"",BR138/BQ138))&lt;0,0,IF(BQ138&lt;0,1-(BR138-BQ138)/BQ138,IF(BQ138=0,"",BR138/BQ138)))</f>
        <v/>
      </c>
      <c r="BT138" s="15">
        <v>0</v>
      </c>
      <c r="BU138" s="15">
        <v>0</v>
      </c>
      <c r="BV138" s="15">
        <v>0</v>
      </c>
      <c r="BW138" s="16" t="str">
        <f>IF(IF(BU138&lt;0,1-(BV138-BU138)/BU138,IF(BU138=0,"",BV138/BU138))&lt;0,0,IF(BU138&lt;0,1-(BV138-BU138)/BU138,IF(BU138=0,"",BV138/BU138)))</f>
        <v/>
      </c>
      <c r="BX138" s="13">
        <v>0</v>
      </c>
      <c r="BY138" s="13">
        <v>0</v>
      </c>
      <c r="BZ138" s="13">
        <v>0</v>
      </c>
      <c r="CA138" s="14" t="str">
        <f>IF(IF(BY138&lt;0,1-(BZ138-BY138)/BY138,IF(BY138=0,"",BZ138/BY138))&lt;0,0,IF(BY138&lt;0,1-(BZ138-BY138)/BY138,IF(BY138=0,"",BZ138/BY138)))</f>
        <v/>
      </c>
      <c r="CB138" s="15">
        <v>0</v>
      </c>
      <c r="CC138" s="15">
        <v>0</v>
      </c>
      <c r="CD138" s="15">
        <v>0</v>
      </c>
      <c r="CE138" s="16" t="str">
        <f>IF(IF(CC138&lt;0,1-(CD138-CC138)/CC138,IF(CC138=0,"",CD138/CC138))&lt;0,0,IF(CC138&lt;0,1-(CD138-CC138)/CC138,IF(CC138=0,"",CD138/CC138)))</f>
        <v/>
      </c>
      <c r="CF138" s="13">
        <v>0</v>
      </c>
      <c r="CG138" s="13">
        <v>0</v>
      </c>
      <c r="CH138" s="13">
        <v>0</v>
      </c>
      <c r="CI138" s="14" t="str">
        <f>IF(IF(CG138&lt;0,1-(CH138-CG138)/CG138,IF(CG138=0,"",CH138/CG138))&lt;0,0,IF(CG138&lt;0,1-(CH138-CG138)/CG138,IF(CG138=0,"",CH138/CG138)))</f>
        <v/>
      </c>
      <c r="CJ138" s="15">
        <v>0</v>
      </c>
      <c r="CK138" s="15">
        <v>0</v>
      </c>
      <c r="CL138" s="15">
        <v>0</v>
      </c>
      <c r="CM138" s="17" t="str">
        <f>IF(IF(CK138&lt;0,1-(CL138-CK138)/CK138,IF(CK138=0,"",CL138/CK138))&lt;0,0,IF(CK138&lt;0,1-(CL138-CK138)/CK138,IF(CK138=0,"",CL138/CK138)))</f>
        <v/>
      </c>
      <c r="CN138" s="13">
        <v>0</v>
      </c>
      <c r="CO138" s="13">
        <v>0</v>
      </c>
      <c r="CP138" s="13">
        <v>0</v>
      </c>
      <c r="CQ138" s="17" t="str">
        <f>IF(IF(CO138&lt;0,1-(CP138-CO138)/CO138,IF(CO138=0,"",CP138/CO138))&lt;0,0,IF(CO138&lt;0,1-(CP138-CO138)/CO138,IF(CO138=0,"",CP138/CO138)))</f>
        <v/>
      </c>
      <c r="CR138" s="15">
        <v>0</v>
      </c>
      <c r="CS138" s="15">
        <v>0</v>
      </c>
      <c r="CT138" s="15">
        <v>0</v>
      </c>
      <c r="CU138" s="17" t="str">
        <f>IF(IF(CS138&lt;0,1-(CT138-CS138)/CS138,IF(CS138=0,"",CT138/CS138))&lt;0,0,IF(CS138&lt;0,1-(CT138-CS138)/CS138,IF(CS138=0,"",CT138/CS138)))</f>
        <v/>
      </c>
      <c r="CV138" s="13">
        <v>0</v>
      </c>
      <c r="CW138" s="13">
        <v>0</v>
      </c>
      <c r="CX138" s="13">
        <v>0</v>
      </c>
      <c r="CY138" s="14" t="str">
        <f>IF(IF(CW138&lt;0,1-(CX138-CW138)/CW138,IF(CW138=0,"",CX138/CW138))&lt;0,0,IF(CW138&lt;0,1-(CX138-CW138)/CW138,IF(CW138=0,"",CX138/CW138)))</f>
        <v/>
      </c>
      <c r="CZ138" s="15">
        <v>0</v>
      </c>
      <c r="DA138" s="15">
        <v>0</v>
      </c>
      <c r="DB138" s="15">
        <v>0</v>
      </c>
      <c r="DC138" s="17" t="str">
        <f>IF(IF(DA138&lt;0,1-(DB138-DA138)/DA138,IF(DA138=0,"",DB138/DA138))&lt;0,0,IF(DA138&lt;0,1-(DB138-DA138)/DA138,IF(DA138=0,"",DB138/DA138)))</f>
        <v/>
      </c>
      <c r="DD138" s="13">
        <v>0</v>
      </c>
      <c r="DE138" s="13">
        <v>0</v>
      </c>
      <c r="DF138" s="13">
        <v>0</v>
      </c>
      <c r="DG138" s="14" t="str">
        <f>IF(IF(DE138&lt;0,1-(DF138-DE138)/DE138,IF(DE138=0,"",DF138/DE138))&lt;0,0,IF(DE138&lt;0,1-(DF138-DE138)/DE138,IF(DE138=0,"",DF138/DE138)))</f>
        <v/>
      </c>
      <c r="DH138" s="15">
        <v>0</v>
      </c>
      <c r="DI138" s="15">
        <v>0</v>
      </c>
      <c r="DJ138" s="15">
        <v>0</v>
      </c>
      <c r="DK138" s="17" t="str">
        <f>IF(IF(DI138&lt;0,1-(DJ138-DI138)/DI138,IF(DI138=0,"",DJ138/DI138))&lt;0,0,IF(DI138&lt;0,1-(DJ138-DI138)/DI138,IF(DI138=0,"",DJ138/DI138)))</f>
        <v/>
      </c>
      <c r="DL138" s="13">
        <v>0</v>
      </c>
      <c r="DM138" s="13">
        <v>0</v>
      </c>
      <c r="DN138" s="13">
        <v>0</v>
      </c>
      <c r="DO138" s="17" t="str">
        <f>IF(IF(DM138&lt;0,1-(DN138-DM138)/DM138,IF(DM138=0,"",DN138/DM138))&lt;0,0,IF(DM138&lt;0,1-(DN138-DM138)/DM138,IF(DM138=0,"",DN138/DM138)))</f>
        <v/>
      </c>
      <c r="DP138" s="18"/>
      <c r="DQ138" s="19" t="e">
        <f>IF(AND(BB138/BA138&gt;1.05, ((BB138-BA138)/VLOOKUP(E138,#REF!,2,0))&gt;10),"YES","")</f>
        <v>#DIV/0!</v>
      </c>
      <c r="DR138" s="18"/>
      <c r="DS138" s="19" t="str">
        <f>AX138</f>
        <v/>
      </c>
      <c r="DT138" s="64" t="s">
        <v>141</v>
      </c>
      <c r="DU138" s="64" t="s">
        <v>143</v>
      </c>
      <c r="DV138" s="64" t="s">
        <v>532</v>
      </c>
      <c r="DW138" s="64" t="s">
        <v>141</v>
      </c>
      <c r="DX138" s="64"/>
      <c r="DY138" s="65"/>
      <c r="DZ138" s="64"/>
      <c r="EA138" s="64"/>
    </row>
    <row r="139" spans="1:131" x14ac:dyDescent="0.35">
      <c r="A139" s="4">
        <v>2022</v>
      </c>
      <c r="B139" s="20" t="s">
        <v>132</v>
      </c>
      <c r="C139" s="20" t="s">
        <v>159</v>
      </c>
      <c r="D139" s="20"/>
      <c r="E139" s="20" t="s">
        <v>130</v>
      </c>
      <c r="F139" s="20" t="s">
        <v>126</v>
      </c>
      <c r="G139" s="20"/>
      <c r="H139" s="20">
        <v>10209611</v>
      </c>
      <c r="I139" s="64" t="s">
        <v>600</v>
      </c>
      <c r="J139" s="64"/>
      <c r="K139" s="64" t="s">
        <v>452</v>
      </c>
      <c r="L139" s="20" t="s">
        <v>430</v>
      </c>
      <c r="M139" s="20" t="s">
        <v>456</v>
      </c>
      <c r="N139" s="64" t="s">
        <v>455</v>
      </c>
      <c r="O139" s="20" t="s">
        <v>427</v>
      </c>
      <c r="P139" s="20" t="s">
        <v>454</v>
      </c>
      <c r="Q139" s="20" t="s">
        <v>453</v>
      </c>
      <c r="R139" s="20" t="s">
        <v>146</v>
      </c>
      <c r="S139" s="20" t="s">
        <v>452</v>
      </c>
      <c r="T139" s="20" t="s">
        <v>150</v>
      </c>
      <c r="U139" s="65">
        <v>44300</v>
      </c>
      <c r="V139" s="64"/>
      <c r="W139" s="72">
        <v>190201.34889999992</v>
      </c>
      <c r="X139" s="72">
        <v>0</v>
      </c>
      <c r="Y139" s="64" t="s">
        <v>443</v>
      </c>
      <c r="Z139" s="20" t="s">
        <v>141</v>
      </c>
      <c r="AA139" s="64"/>
      <c r="AB139" s="64"/>
      <c r="AC139" s="64"/>
      <c r="AD139" s="63"/>
      <c r="AE139" s="20">
        <v>2021</v>
      </c>
      <c r="AF139" s="20"/>
      <c r="AG139" s="64" t="s">
        <v>599</v>
      </c>
      <c r="AH139" s="71"/>
      <c r="AI139" s="20" t="s">
        <v>141</v>
      </c>
      <c r="AJ139" s="64" t="s">
        <v>450</v>
      </c>
      <c r="AK139" s="63"/>
      <c r="AL139" s="5">
        <v>0</v>
      </c>
      <c r="AM139" s="70" t="s">
        <v>144</v>
      </c>
      <c r="AN139" s="6">
        <f>IF(AM139="YES",0,AL139*BA139)</f>
        <v>0</v>
      </c>
      <c r="AO139" s="6">
        <f>IF(AM139="YES",0,BA139)</f>
        <v>0</v>
      </c>
      <c r="AP139" s="7">
        <v>0</v>
      </c>
      <c r="AQ139" s="69" t="s">
        <v>144</v>
      </c>
      <c r="AR139" s="8">
        <f>IF(AQ139="YES",0,AP139*BA139)</f>
        <v>0</v>
      </c>
      <c r="AS139" s="8">
        <f>IF(AQ139="YES",0,BA139)</f>
        <v>0</v>
      </c>
      <c r="AT139" s="9">
        <v>0</v>
      </c>
      <c r="AU139" s="9">
        <v>0</v>
      </c>
      <c r="AV139" s="9">
        <v>0</v>
      </c>
      <c r="AW139" s="10" t="str">
        <f>IF(IF(AU139&lt;0,1-(AV139-AU139)/AU139,IF(AU139=0,"",AV139/AU139))&lt;0,0,IF(AU139&lt;0,1-(AV139-AU139)/AU139,IF(AU139=0,"",AV139/AU139)))</f>
        <v/>
      </c>
      <c r="AX139" s="10" t="str">
        <f>IF(AW139&lt;90%,"YES","")</f>
        <v/>
      </c>
      <c r="AY139" s="68">
        <f>+AV139-AT139</f>
        <v>0</v>
      </c>
      <c r="AZ139" s="10"/>
      <c r="BA139" s="11">
        <v>0</v>
      </c>
      <c r="BB139" s="11">
        <f>W139/1000</f>
        <v>190.20134889999991</v>
      </c>
      <c r="BC139" s="12" t="str">
        <f>IF(AND(BA139=0,BB139=0),"no capex",IF(AND(BA139=0,BB139&lt;&gt;0),"check!",IF(BB139/BA139&lt;0.8,BB139/BA139,IF(BB139/BA139&lt;=1.05,1,IF(BB139/BA139&gt;1.05,MAX(1-(BB139/BA139-1)*2,0),"check!")))))</f>
        <v>check!</v>
      </c>
      <c r="BD139" s="11">
        <v>0</v>
      </c>
      <c r="BE139" s="11">
        <v>0</v>
      </c>
      <c r="BF139" s="12" t="str">
        <f>IF(AND(BD139=0,BE139=0),"no capex",IF(AND(BD139=0,BE139&lt;&gt;0),"check!",IF(BE139/BD139&lt;0.8,BE139/BD139,IF(BE139/BD139&lt;=1.05,1,IF(BE139/BD139&gt;1.05,MAX(1-(BE139/BD139-1)*2,0),"check!")))))</f>
        <v>no capex</v>
      </c>
      <c r="BG139" s="67"/>
      <c r="BH139" s="13">
        <v>0</v>
      </c>
      <c r="BI139" s="13">
        <v>0</v>
      </c>
      <c r="BJ139" s="13">
        <v>0</v>
      </c>
      <c r="BK139" s="14" t="str">
        <f>IF(BI139=0,"",BJ139/BI139)</f>
        <v/>
      </c>
      <c r="BL139" s="15">
        <v>0</v>
      </c>
      <c r="BM139" s="15">
        <v>0</v>
      </c>
      <c r="BN139" s="15">
        <v>0</v>
      </c>
      <c r="BO139" s="16" t="str">
        <f>IF(BM139=0,"",BN139/BM139)</f>
        <v/>
      </c>
      <c r="BP139" s="13">
        <v>0</v>
      </c>
      <c r="BQ139" s="13">
        <v>0</v>
      </c>
      <c r="BR139" s="13">
        <v>0</v>
      </c>
      <c r="BS139" s="14" t="str">
        <f>IF(IF(BQ139&lt;0,1-(BR139-BQ139)/BQ139,IF(BQ139=0,"",BR139/BQ139))&lt;0,0,IF(BQ139&lt;0,1-(BR139-BQ139)/BQ139,IF(BQ139=0,"",BR139/BQ139)))</f>
        <v/>
      </c>
      <c r="BT139" s="15">
        <v>0</v>
      </c>
      <c r="BU139" s="15">
        <v>0</v>
      </c>
      <c r="BV139" s="15">
        <v>0</v>
      </c>
      <c r="BW139" s="16" t="str">
        <f>IF(IF(BU139&lt;0,1-(BV139-BU139)/BU139,IF(BU139=0,"",BV139/BU139))&lt;0,0,IF(BU139&lt;0,1-(BV139-BU139)/BU139,IF(BU139=0,"",BV139/BU139)))</f>
        <v/>
      </c>
      <c r="BX139" s="13">
        <v>0</v>
      </c>
      <c r="BY139" s="13">
        <v>0</v>
      </c>
      <c r="BZ139" s="13">
        <v>0</v>
      </c>
      <c r="CA139" s="14" t="str">
        <f>IF(IF(BY139&lt;0,1-(BZ139-BY139)/BY139,IF(BY139=0,"",BZ139/BY139))&lt;0,0,IF(BY139&lt;0,1-(BZ139-BY139)/BY139,IF(BY139=0,"",BZ139/BY139)))</f>
        <v/>
      </c>
      <c r="CB139" s="15">
        <v>0</v>
      </c>
      <c r="CC139" s="15">
        <v>0</v>
      </c>
      <c r="CD139" s="15">
        <v>0</v>
      </c>
      <c r="CE139" s="16" t="str">
        <f>IF(IF(CC139&lt;0,1-(CD139-CC139)/CC139,IF(CC139=0,"",CD139/CC139))&lt;0,0,IF(CC139&lt;0,1-(CD139-CC139)/CC139,IF(CC139=0,"",CD139/CC139)))</f>
        <v/>
      </c>
      <c r="CF139" s="13">
        <v>0</v>
      </c>
      <c r="CG139" s="13">
        <v>0</v>
      </c>
      <c r="CH139" s="13">
        <v>0</v>
      </c>
      <c r="CI139" s="14" t="str">
        <f>IF(IF(CG139&lt;0,1-(CH139-CG139)/CG139,IF(CG139=0,"",CH139/CG139))&lt;0,0,IF(CG139&lt;0,1-(CH139-CG139)/CG139,IF(CG139=0,"",CH139/CG139)))</f>
        <v/>
      </c>
      <c r="CJ139" s="15">
        <v>0</v>
      </c>
      <c r="CK139" s="15">
        <v>0</v>
      </c>
      <c r="CL139" s="15">
        <v>0</v>
      </c>
      <c r="CM139" s="17" t="str">
        <f>IF(IF(CK139&lt;0,1-(CL139-CK139)/CK139,IF(CK139=0,"",CL139/CK139))&lt;0,0,IF(CK139&lt;0,1-(CL139-CK139)/CK139,IF(CK139=0,"",CL139/CK139)))</f>
        <v/>
      </c>
      <c r="CN139" s="13">
        <v>0</v>
      </c>
      <c r="CO139" s="13">
        <v>0</v>
      </c>
      <c r="CP139" s="13">
        <v>0</v>
      </c>
      <c r="CQ139" s="17" t="str">
        <f>IF(IF(CO139&lt;0,1-(CP139-CO139)/CO139,IF(CO139=0,"",CP139/CO139))&lt;0,0,IF(CO139&lt;0,1-(CP139-CO139)/CO139,IF(CO139=0,"",CP139/CO139)))</f>
        <v/>
      </c>
      <c r="CR139" s="15">
        <v>0</v>
      </c>
      <c r="CS139" s="15">
        <v>0</v>
      </c>
      <c r="CT139" s="15">
        <v>0</v>
      </c>
      <c r="CU139" s="17" t="str">
        <f>IF(IF(CS139&lt;0,1-(CT139-CS139)/CS139,IF(CS139=0,"",CT139/CS139))&lt;0,0,IF(CS139&lt;0,1-(CT139-CS139)/CS139,IF(CS139=0,"",CT139/CS139)))</f>
        <v/>
      </c>
      <c r="CV139" s="13">
        <v>0</v>
      </c>
      <c r="CW139" s="13">
        <v>0</v>
      </c>
      <c r="CX139" s="13">
        <v>0</v>
      </c>
      <c r="CY139" s="14" t="str">
        <f>IF(IF(CW139&lt;0,1-(CX139-CW139)/CW139,IF(CW139=0,"",CX139/CW139))&lt;0,0,IF(CW139&lt;0,1-(CX139-CW139)/CW139,IF(CW139=0,"",CX139/CW139)))</f>
        <v/>
      </c>
      <c r="CZ139" s="15">
        <v>0</v>
      </c>
      <c r="DA139" s="15">
        <v>0</v>
      </c>
      <c r="DB139" s="15">
        <v>0</v>
      </c>
      <c r="DC139" s="17" t="str">
        <f>IF(IF(DA139&lt;0,1-(DB139-DA139)/DA139,IF(DA139=0,"",DB139/DA139))&lt;0,0,IF(DA139&lt;0,1-(DB139-DA139)/DA139,IF(DA139=0,"",DB139/DA139)))</f>
        <v/>
      </c>
      <c r="DD139" s="13">
        <v>0</v>
      </c>
      <c r="DE139" s="13">
        <v>0</v>
      </c>
      <c r="DF139" s="13">
        <v>0</v>
      </c>
      <c r="DG139" s="14" t="str">
        <f>IF(IF(DE139&lt;0,1-(DF139-DE139)/DE139,IF(DE139=0,"",DF139/DE139))&lt;0,0,IF(DE139&lt;0,1-(DF139-DE139)/DE139,IF(DE139=0,"",DF139/DE139)))</f>
        <v/>
      </c>
      <c r="DH139" s="15">
        <v>0</v>
      </c>
      <c r="DI139" s="15">
        <v>0</v>
      </c>
      <c r="DJ139" s="15">
        <v>0</v>
      </c>
      <c r="DK139" s="17" t="str">
        <f>IF(IF(DI139&lt;0,1-(DJ139-DI139)/DI139,IF(DI139=0,"",DJ139/DI139))&lt;0,0,IF(DI139&lt;0,1-(DJ139-DI139)/DI139,IF(DI139=0,"",DJ139/DI139)))</f>
        <v/>
      </c>
      <c r="DL139" s="13">
        <v>0</v>
      </c>
      <c r="DM139" s="13">
        <v>0</v>
      </c>
      <c r="DN139" s="13">
        <v>0</v>
      </c>
      <c r="DO139" s="17" t="str">
        <f>IF(IF(DM139&lt;0,1-(DN139-DM139)/DM139,IF(DM139=0,"",DN139/DM139))&lt;0,0,IF(DM139&lt;0,1-(DN139-DM139)/DM139,IF(DM139=0,"",DN139/DM139)))</f>
        <v/>
      </c>
      <c r="DP139" s="18"/>
      <c r="DQ139" s="19" t="e">
        <f>IF(AND(BB139/BA139&gt;1.05, ((BB139-BA139)/VLOOKUP(E139,#REF!,2,0))&gt;10),"YES","")</f>
        <v>#DIV/0!</v>
      </c>
      <c r="DR139" s="18"/>
      <c r="DS139" s="19" t="str">
        <f>AX139</f>
        <v/>
      </c>
      <c r="DT139" s="64"/>
      <c r="DU139" s="64"/>
      <c r="DV139" s="64"/>
      <c r="DW139" s="64"/>
      <c r="DX139" s="64"/>
      <c r="DY139" s="65"/>
      <c r="DZ139" s="64"/>
      <c r="EA139" s="64"/>
    </row>
    <row r="140" spans="1:131" x14ac:dyDescent="0.35">
      <c r="A140" s="4">
        <v>2022</v>
      </c>
      <c r="B140" s="20" t="s">
        <v>132</v>
      </c>
      <c r="C140" s="20" t="s">
        <v>159</v>
      </c>
      <c r="D140" s="20"/>
      <c r="E140" s="20" t="s">
        <v>130</v>
      </c>
      <c r="F140" s="20" t="s">
        <v>126</v>
      </c>
      <c r="G140" s="20"/>
      <c r="H140" s="20">
        <v>10209616</v>
      </c>
      <c r="I140" s="64" t="s">
        <v>598</v>
      </c>
      <c r="J140" s="64"/>
      <c r="K140" s="64" t="s">
        <v>567</v>
      </c>
      <c r="L140" s="20" t="s">
        <v>430</v>
      </c>
      <c r="M140" s="20" t="s">
        <v>429</v>
      </c>
      <c r="N140" s="64" t="s">
        <v>428</v>
      </c>
      <c r="O140" s="20" t="s">
        <v>427</v>
      </c>
      <c r="P140" s="20" t="s">
        <v>426</v>
      </c>
      <c r="Q140" s="20" t="s">
        <v>425</v>
      </c>
      <c r="R140" s="20" t="s">
        <v>146</v>
      </c>
      <c r="S140" s="20" t="s">
        <v>567</v>
      </c>
      <c r="T140" s="20" t="s">
        <v>150</v>
      </c>
      <c r="U140" s="65">
        <v>44324</v>
      </c>
      <c r="V140" s="64"/>
      <c r="W140" s="72">
        <v>213818.52800000002</v>
      </c>
      <c r="X140" s="72">
        <v>0</v>
      </c>
      <c r="Y140" s="64" t="s">
        <v>443</v>
      </c>
      <c r="Z140" s="20" t="s">
        <v>141</v>
      </c>
      <c r="AA140" s="64"/>
      <c r="AB140" s="64"/>
      <c r="AC140" s="64"/>
      <c r="AD140" s="63"/>
      <c r="AE140" s="20">
        <v>2021</v>
      </c>
      <c r="AF140" s="20"/>
      <c r="AG140" s="64" t="s">
        <v>597</v>
      </c>
      <c r="AH140" s="71"/>
      <c r="AI140" s="20" t="s">
        <v>141</v>
      </c>
      <c r="AJ140" s="64" t="s">
        <v>504</v>
      </c>
      <c r="AK140" s="63"/>
      <c r="AL140" s="5">
        <v>0</v>
      </c>
      <c r="AM140" s="70" t="s">
        <v>144</v>
      </c>
      <c r="AN140" s="6">
        <f>IF(AM140="YES",0,AL140*BA140)</f>
        <v>0</v>
      </c>
      <c r="AO140" s="6">
        <f>IF(AM140="YES",0,BA140)</f>
        <v>0</v>
      </c>
      <c r="AP140" s="7">
        <v>0</v>
      </c>
      <c r="AQ140" s="69" t="s">
        <v>144</v>
      </c>
      <c r="AR140" s="8">
        <f>IF(AQ140="YES",0,AP140*BA140)</f>
        <v>0</v>
      </c>
      <c r="AS140" s="8">
        <f>IF(AQ140="YES",0,BA140)</f>
        <v>0</v>
      </c>
      <c r="AT140" s="9">
        <v>0</v>
      </c>
      <c r="AU140" s="9">
        <v>0</v>
      </c>
      <c r="AV140" s="9">
        <v>0</v>
      </c>
      <c r="AW140" s="10" t="str">
        <f>IF(IF(AU140&lt;0,1-(AV140-AU140)/AU140,IF(AU140=0,"",AV140/AU140))&lt;0,0,IF(AU140&lt;0,1-(AV140-AU140)/AU140,IF(AU140=0,"",AV140/AU140)))</f>
        <v/>
      </c>
      <c r="AX140" s="10" t="str">
        <f>IF(AW140&lt;90%,"YES","")</f>
        <v/>
      </c>
      <c r="AY140" s="68">
        <f>+AV140-AT140</f>
        <v>0</v>
      </c>
      <c r="AZ140" s="10"/>
      <c r="BA140" s="11">
        <v>0</v>
      </c>
      <c r="BB140" s="11">
        <f>W140/1000</f>
        <v>213.81852800000001</v>
      </c>
      <c r="BC140" s="12" t="str">
        <f>IF(AND(BA140=0,BB140=0),"no capex",IF(AND(BA140=0,BB140&lt;&gt;0),"check!",IF(BB140/BA140&lt;0.8,BB140/BA140,IF(BB140/BA140&lt;=1.05,1,IF(BB140/BA140&gt;1.05,MAX(1-(BB140/BA140-1)*2,0),"check!")))))</f>
        <v>check!</v>
      </c>
      <c r="BD140" s="11">
        <v>0</v>
      </c>
      <c r="BE140" s="11">
        <v>0</v>
      </c>
      <c r="BF140" s="12" t="str">
        <f>IF(AND(BD140=0,BE140=0),"no capex",IF(AND(BD140=0,BE140&lt;&gt;0),"check!",IF(BE140/BD140&lt;0.8,BE140/BD140,IF(BE140/BD140&lt;=1.05,1,IF(BE140/BD140&gt;1.05,MAX(1-(BE140/BD140-1)*2,0),"check!")))))</f>
        <v>no capex</v>
      </c>
      <c r="BG140" s="67"/>
      <c r="BH140" s="13">
        <v>0</v>
      </c>
      <c r="BI140" s="13">
        <v>0</v>
      </c>
      <c r="BJ140" s="13">
        <v>0</v>
      </c>
      <c r="BK140" s="14" t="str">
        <f>IF(BI140=0,"",BJ140/BI140)</f>
        <v/>
      </c>
      <c r="BL140" s="15">
        <v>0</v>
      </c>
      <c r="BM140" s="15">
        <v>0</v>
      </c>
      <c r="BN140" s="15">
        <v>0</v>
      </c>
      <c r="BO140" s="16" t="str">
        <f>IF(BM140=0,"",BN140/BM140)</f>
        <v/>
      </c>
      <c r="BP140" s="13">
        <v>0</v>
      </c>
      <c r="BQ140" s="13">
        <v>0</v>
      </c>
      <c r="BR140" s="13">
        <v>0</v>
      </c>
      <c r="BS140" s="14" t="str">
        <f>IF(IF(BQ140&lt;0,1-(BR140-BQ140)/BQ140,IF(BQ140=0,"",BR140/BQ140))&lt;0,0,IF(BQ140&lt;0,1-(BR140-BQ140)/BQ140,IF(BQ140=0,"",BR140/BQ140)))</f>
        <v/>
      </c>
      <c r="BT140" s="15">
        <v>0</v>
      </c>
      <c r="BU140" s="15">
        <v>0</v>
      </c>
      <c r="BV140" s="15">
        <v>0</v>
      </c>
      <c r="BW140" s="16" t="str">
        <f>IF(IF(BU140&lt;0,1-(BV140-BU140)/BU140,IF(BU140=0,"",BV140/BU140))&lt;0,0,IF(BU140&lt;0,1-(BV140-BU140)/BU140,IF(BU140=0,"",BV140/BU140)))</f>
        <v/>
      </c>
      <c r="BX140" s="13">
        <v>0</v>
      </c>
      <c r="BY140" s="13">
        <v>0</v>
      </c>
      <c r="BZ140" s="13">
        <v>0</v>
      </c>
      <c r="CA140" s="14" t="str">
        <f>IF(IF(BY140&lt;0,1-(BZ140-BY140)/BY140,IF(BY140=0,"",BZ140/BY140))&lt;0,0,IF(BY140&lt;0,1-(BZ140-BY140)/BY140,IF(BY140=0,"",BZ140/BY140)))</f>
        <v/>
      </c>
      <c r="CB140" s="15">
        <v>0</v>
      </c>
      <c r="CC140" s="15">
        <v>0</v>
      </c>
      <c r="CD140" s="15">
        <v>0</v>
      </c>
      <c r="CE140" s="16" t="str">
        <f>IF(IF(CC140&lt;0,1-(CD140-CC140)/CC140,IF(CC140=0,"",CD140/CC140))&lt;0,0,IF(CC140&lt;0,1-(CD140-CC140)/CC140,IF(CC140=0,"",CD140/CC140)))</f>
        <v/>
      </c>
      <c r="CF140" s="13">
        <v>0</v>
      </c>
      <c r="CG140" s="13">
        <v>0</v>
      </c>
      <c r="CH140" s="13">
        <v>0</v>
      </c>
      <c r="CI140" s="14" t="str">
        <f>IF(IF(CG140&lt;0,1-(CH140-CG140)/CG140,IF(CG140=0,"",CH140/CG140))&lt;0,0,IF(CG140&lt;0,1-(CH140-CG140)/CG140,IF(CG140=0,"",CH140/CG140)))</f>
        <v/>
      </c>
      <c r="CJ140" s="15">
        <v>0</v>
      </c>
      <c r="CK140" s="15">
        <v>0</v>
      </c>
      <c r="CL140" s="15">
        <v>0</v>
      </c>
      <c r="CM140" s="17" t="str">
        <f>IF(IF(CK140&lt;0,1-(CL140-CK140)/CK140,IF(CK140=0,"",CL140/CK140))&lt;0,0,IF(CK140&lt;0,1-(CL140-CK140)/CK140,IF(CK140=0,"",CL140/CK140)))</f>
        <v/>
      </c>
      <c r="CN140" s="13">
        <v>0</v>
      </c>
      <c r="CO140" s="13">
        <v>0</v>
      </c>
      <c r="CP140" s="13">
        <v>0</v>
      </c>
      <c r="CQ140" s="17" t="str">
        <f>IF(IF(CO140&lt;0,1-(CP140-CO140)/CO140,IF(CO140=0,"",CP140/CO140))&lt;0,0,IF(CO140&lt;0,1-(CP140-CO140)/CO140,IF(CO140=0,"",CP140/CO140)))</f>
        <v/>
      </c>
      <c r="CR140" s="15">
        <v>0</v>
      </c>
      <c r="CS140" s="15">
        <v>0</v>
      </c>
      <c r="CT140" s="15">
        <v>0</v>
      </c>
      <c r="CU140" s="17" t="str">
        <f>IF(IF(CS140&lt;0,1-(CT140-CS140)/CS140,IF(CS140=0,"",CT140/CS140))&lt;0,0,IF(CS140&lt;0,1-(CT140-CS140)/CS140,IF(CS140=0,"",CT140/CS140)))</f>
        <v/>
      </c>
      <c r="CV140" s="13">
        <v>0</v>
      </c>
      <c r="CW140" s="13">
        <v>0</v>
      </c>
      <c r="CX140" s="13">
        <v>0</v>
      </c>
      <c r="CY140" s="14" t="str">
        <f>IF(IF(CW140&lt;0,1-(CX140-CW140)/CW140,IF(CW140=0,"",CX140/CW140))&lt;0,0,IF(CW140&lt;0,1-(CX140-CW140)/CW140,IF(CW140=0,"",CX140/CW140)))</f>
        <v/>
      </c>
      <c r="CZ140" s="15">
        <v>0</v>
      </c>
      <c r="DA140" s="15">
        <v>0</v>
      </c>
      <c r="DB140" s="15">
        <v>0</v>
      </c>
      <c r="DC140" s="17" t="str">
        <f>IF(IF(DA140&lt;0,1-(DB140-DA140)/DA140,IF(DA140=0,"",DB140/DA140))&lt;0,0,IF(DA140&lt;0,1-(DB140-DA140)/DA140,IF(DA140=0,"",DB140/DA140)))</f>
        <v/>
      </c>
      <c r="DD140" s="13">
        <v>0</v>
      </c>
      <c r="DE140" s="13">
        <v>0</v>
      </c>
      <c r="DF140" s="13">
        <v>0</v>
      </c>
      <c r="DG140" s="14" t="str">
        <f>IF(IF(DE140&lt;0,1-(DF140-DE140)/DE140,IF(DE140=0,"",DF140/DE140))&lt;0,0,IF(DE140&lt;0,1-(DF140-DE140)/DE140,IF(DE140=0,"",DF140/DE140)))</f>
        <v/>
      </c>
      <c r="DH140" s="15">
        <v>0</v>
      </c>
      <c r="DI140" s="15">
        <v>0</v>
      </c>
      <c r="DJ140" s="15">
        <v>0</v>
      </c>
      <c r="DK140" s="17" t="str">
        <f>IF(IF(DI140&lt;0,1-(DJ140-DI140)/DI140,IF(DI140=0,"",DJ140/DI140))&lt;0,0,IF(DI140&lt;0,1-(DJ140-DI140)/DI140,IF(DI140=0,"",DJ140/DI140)))</f>
        <v/>
      </c>
      <c r="DL140" s="13">
        <v>0</v>
      </c>
      <c r="DM140" s="13">
        <v>0</v>
      </c>
      <c r="DN140" s="13">
        <v>0</v>
      </c>
      <c r="DO140" s="17" t="str">
        <f>IF(IF(DM140&lt;0,1-(DN140-DM140)/DM140,IF(DM140=0,"",DN140/DM140))&lt;0,0,IF(DM140&lt;0,1-(DN140-DM140)/DM140,IF(DM140=0,"",DN140/DM140)))</f>
        <v/>
      </c>
      <c r="DP140" s="18"/>
      <c r="DQ140" s="19" t="e">
        <f>IF(AND(BB140/BA140&gt;1.05, ((BB140-BA140)/VLOOKUP(E140,#REF!,2,0))&gt;10),"YES","")</f>
        <v>#DIV/0!</v>
      </c>
      <c r="DR140" s="18"/>
      <c r="DS140" s="19" t="str">
        <f>AX140</f>
        <v/>
      </c>
      <c r="DT140" s="64"/>
      <c r="DU140" s="64"/>
      <c r="DV140" s="64"/>
      <c r="DW140" s="64"/>
      <c r="DX140" s="64"/>
      <c r="DY140" s="65"/>
      <c r="DZ140" s="64"/>
      <c r="EA140" s="64"/>
    </row>
    <row r="141" spans="1:131" x14ac:dyDescent="0.35">
      <c r="A141" s="4">
        <v>2022</v>
      </c>
      <c r="B141" s="20" t="s">
        <v>132</v>
      </c>
      <c r="C141" s="20" t="s">
        <v>159</v>
      </c>
      <c r="D141" s="20"/>
      <c r="E141" s="20" t="s">
        <v>130</v>
      </c>
      <c r="F141" s="20" t="s">
        <v>126</v>
      </c>
      <c r="G141" s="20"/>
      <c r="H141" s="20">
        <v>10209617</v>
      </c>
      <c r="I141" s="64" t="s">
        <v>596</v>
      </c>
      <c r="J141" s="64"/>
      <c r="K141" s="64" t="s">
        <v>452</v>
      </c>
      <c r="L141" s="20" t="s">
        <v>430</v>
      </c>
      <c r="M141" s="20" t="s">
        <v>456</v>
      </c>
      <c r="N141" s="64" t="s">
        <v>455</v>
      </c>
      <c r="O141" s="20" t="s">
        <v>427</v>
      </c>
      <c r="P141" s="20" t="s">
        <v>454</v>
      </c>
      <c r="Q141" s="20" t="s">
        <v>453</v>
      </c>
      <c r="R141" s="20" t="s">
        <v>146</v>
      </c>
      <c r="S141" s="20" t="s">
        <v>452</v>
      </c>
      <c r="T141" s="20" t="s">
        <v>150</v>
      </c>
      <c r="U141" s="65">
        <v>44301</v>
      </c>
      <c r="V141" s="64"/>
      <c r="W141" s="72">
        <v>146456.39979999998</v>
      </c>
      <c r="X141" s="72">
        <v>0</v>
      </c>
      <c r="Y141" s="64" t="s">
        <v>443</v>
      </c>
      <c r="Z141" s="20" t="s">
        <v>141</v>
      </c>
      <c r="AA141" s="64"/>
      <c r="AB141" s="64"/>
      <c r="AC141" s="64"/>
      <c r="AD141" s="63"/>
      <c r="AE141" s="20">
        <v>2021</v>
      </c>
      <c r="AF141" s="20"/>
      <c r="AG141" s="64" t="s">
        <v>595</v>
      </c>
      <c r="AH141" s="71"/>
      <c r="AI141" s="20" t="s">
        <v>141</v>
      </c>
      <c r="AJ141" s="64" t="s">
        <v>450</v>
      </c>
      <c r="AK141" s="63"/>
      <c r="AL141" s="5">
        <v>0</v>
      </c>
      <c r="AM141" s="70" t="s">
        <v>144</v>
      </c>
      <c r="AN141" s="6">
        <f>IF(AM141="YES",0,AL141*BA141)</f>
        <v>0</v>
      </c>
      <c r="AO141" s="6">
        <f>IF(AM141="YES",0,BA141)</f>
        <v>0</v>
      </c>
      <c r="AP141" s="7">
        <v>0</v>
      </c>
      <c r="AQ141" s="69" t="s">
        <v>144</v>
      </c>
      <c r="AR141" s="8">
        <f>IF(AQ141="YES",0,AP141*BA141)</f>
        <v>0</v>
      </c>
      <c r="AS141" s="8">
        <f>IF(AQ141="YES",0,BA141)</f>
        <v>0</v>
      </c>
      <c r="AT141" s="9">
        <v>0</v>
      </c>
      <c r="AU141" s="9">
        <v>0</v>
      </c>
      <c r="AV141" s="9">
        <v>0</v>
      </c>
      <c r="AW141" s="10" t="str">
        <f>IF(IF(AU141&lt;0,1-(AV141-AU141)/AU141,IF(AU141=0,"",AV141/AU141))&lt;0,0,IF(AU141&lt;0,1-(AV141-AU141)/AU141,IF(AU141=0,"",AV141/AU141)))</f>
        <v/>
      </c>
      <c r="AX141" s="10" t="str">
        <f>IF(AW141&lt;90%,"YES","")</f>
        <v/>
      </c>
      <c r="AY141" s="68">
        <f>+AV141-AT141</f>
        <v>0</v>
      </c>
      <c r="AZ141" s="10"/>
      <c r="BA141" s="11">
        <v>0</v>
      </c>
      <c r="BB141" s="11">
        <f>W141/1000</f>
        <v>146.45639979999999</v>
      </c>
      <c r="BC141" s="12" t="str">
        <f>IF(AND(BA141=0,BB141=0),"no capex",IF(AND(BA141=0,BB141&lt;&gt;0),"check!",IF(BB141/BA141&lt;0.8,BB141/BA141,IF(BB141/BA141&lt;=1.05,1,IF(BB141/BA141&gt;1.05,MAX(1-(BB141/BA141-1)*2,0),"check!")))))</f>
        <v>check!</v>
      </c>
      <c r="BD141" s="11">
        <v>0</v>
      </c>
      <c r="BE141" s="11">
        <v>0</v>
      </c>
      <c r="BF141" s="12" t="str">
        <f>IF(AND(BD141=0,BE141=0),"no capex",IF(AND(BD141=0,BE141&lt;&gt;0),"check!",IF(BE141/BD141&lt;0.8,BE141/BD141,IF(BE141/BD141&lt;=1.05,1,IF(BE141/BD141&gt;1.05,MAX(1-(BE141/BD141-1)*2,0),"check!")))))</f>
        <v>no capex</v>
      </c>
      <c r="BG141" s="67"/>
      <c r="BH141" s="13">
        <v>0</v>
      </c>
      <c r="BI141" s="13">
        <v>0</v>
      </c>
      <c r="BJ141" s="13">
        <v>0</v>
      </c>
      <c r="BK141" s="14" t="str">
        <f>IF(BI141=0,"",BJ141/BI141)</f>
        <v/>
      </c>
      <c r="BL141" s="15">
        <v>0</v>
      </c>
      <c r="BM141" s="15">
        <v>0</v>
      </c>
      <c r="BN141" s="15">
        <v>0</v>
      </c>
      <c r="BO141" s="16" t="str">
        <f>IF(BM141=0,"",BN141/BM141)</f>
        <v/>
      </c>
      <c r="BP141" s="13">
        <v>0</v>
      </c>
      <c r="BQ141" s="13">
        <v>0</v>
      </c>
      <c r="BR141" s="13">
        <v>0</v>
      </c>
      <c r="BS141" s="14" t="str">
        <f>IF(IF(BQ141&lt;0,1-(BR141-BQ141)/BQ141,IF(BQ141=0,"",BR141/BQ141))&lt;0,0,IF(BQ141&lt;0,1-(BR141-BQ141)/BQ141,IF(BQ141=0,"",BR141/BQ141)))</f>
        <v/>
      </c>
      <c r="BT141" s="15">
        <v>0</v>
      </c>
      <c r="BU141" s="15">
        <v>0</v>
      </c>
      <c r="BV141" s="15">
        <v>0</v>
      </c>
      <c r="BW141" s="16" t="str">
        <f>IF(IF(BU141&lt;0,1-(BV141-BU141)/BU141,IF(BU141=0,"",BV141/BU141))&lt;0,0,IF(BU141&lt;0,1-(BV141-BU141)/BU141,IF(BU141=0,"",BV141/BU141)))</f>
        <v/>
      </c>
      <c r="BX141" s="13">
        <v>0</v>
      </c>
      <c r="BY141" s="13">
        <v>0</v>
      </c>
      <c r="BZ141" s="13">
        <v>0</v>
      </c>
      <c r="CA141" s="14" t="str">
        <f>IF(IF(BY141&lt;0,1-(BZ141-BY141)/BY141,IF(BY141=0,"",BZ141/BY141))&lt;0,0,IF(BY141&lt;0,1-(BZ141-BY141)/BY141,IF(BY141=0,"",BZ141/BY141)))</f>
        <v/>
      </c>
      <c r="CB141" s="15">
        <v>0</v>
      </c>
      <c r="CC141" s="15">
        <v>0</v>
      </c>
      <c r="CD141" s="15">
        <v>0</v>
      </c>
      <c r="CE141" s="16" t="str">
        <f>IF(IF(CC141&lt;0,1-(CD141-CC141)/CC141,IF(CC141=0,"",CD141/CC141))&lt;0,0,IF(CC141&lt;0,1-(CD141-CC141)/CC141,IF(CC141=0,"",CD141/CC141)))</f>
        <v/>
      </c>
      <c r="CF141" s="13">
        <v>0</v>
      </c>
      <c r="CG141" s="13">
        <v>0</v>
      </c>
      <c r="CH141" s="13">
        <v>0</v>
      </c>
      <c r="CI141" s="14" t="str">
        <f>IF(IF(CG141&lt;0,1-(CH141-CG141)/CG141,IF(CG141=0,"",CH141/CG141))&lt;0,0,IF(CG141&lt;0,1-(CH141-CG141)/CG141,IF(CG141=0,"",CH141/CG141)))</f>
        <v/>
      </c>
      <c r="CJ141" s="15">
        <v>0</v>
      </c>
      <c r="CK141" s="15">
        <v>0</v>
      </c>
      <c r="CL141" s="15">
        <v>0</v>
      </c>
      <c r="CM141" s="17" t="str">
        <f>IF(IF(CK141&lt;0,1-(CL141-CK141)/CK141,IF(CK141=0,"",CL141/CK141))&lt;0,0,IF(CK141&lt;0,1-(CL141-CK141)/CK141,IF(CK141=0,"",CL141/CK141)))</f>
        <v/>
      </c>
      <c r="CN141" s="13">
        <v>0</v>
      </c>
      <c r="CO141" s="13">
        <v>0</v>
      </c>
      <c r="CP141" s="13">
        <v>0</v>
      </c>
      <c r="CQ141" s="17" t="str">
        <f>IF(IF(CO141&lt;0,1-(CP141-CO141)/CO141,IF(CO141=0,"",CP141/CO141))&lt;0,0,IF(CO141&lt;0,1-(CP141-CO141)/CO141,IF(CO141=0,"",CP141/CO141)))</f>
        <v/>
      </c>
      <c r="CR141" s="15">
        <v>0</v>
      </c>
      <c r="CS141" s="15">
        <v>0</v>
      </c>
      <c r="CT141" s="15">
        <v>0</v>
      </c>
      <c r="CU141" s="17" t="str">
        <f>IF(IF(CS141&lt;0,1-(CT141-CS141)/CS141,IF(CS141=0,"",CT141/CS141))&lt;0,0,IF(CS141&lt;0,1-(CT141-CS141)/CS141,IF(CS141=0,"",CT141/CS141)))</f>
        <v/>
      </c>
      <c r="CV141" s="13">
        <v>0</v>
      </c>
      <c r="CW141" s="13">
        <v>0</v>
      </c>
      <c r="CX141" s="13">
        <v>0</v>
      </c>
      <c r="CY141" s="14" t="str">
        <f>IF(IF(CW141&lt;0,1-(CX141-CW141)/CW141,IF(CW141=0,"",CX141/CW141))&lt;0,0,IF(CW141&lt;0,1-(CX141-CW141)/CW141,IF(CW141=0,"",CX141/CW141)))</f>
        <v/>
      </c>
      <c r="CZ141" s="15">
        <v>0</v>
      </c>
      <c r="DA141" s="15">
        <v>0</v>
      </c>
      <c r="DB141" s="15">
        <v>0</v>
      </c>
      <c r="DC141" s="17" t="str">
        <f>IF(IF(DA141&lt;0,1-(DB141-DA141)/DA141,IF(DA141=0,"",DB141/DA141))&lt;0,0,IF(DA141&lt;0,1-(DB141-DA141)/DA141,IF(DA141=0,"",DB141/DA141)))</f>
        <v/>
      </c>
      <c r="DD141" s="13">
        <v>0</v>
      </c>
      <c r="DE141" s="13">
        <v>0</v>
      </c>
      <c r="DF141" s="13">
        <v>0</v>
      </c>
      <c r="DG141" s="14" t="str">
        <f>IF(IF(DE141&lt;0,1-(DF141-DE141)/DE141,IF(DE141=0,"",DF141/DE141))&lt;0,0,IF(DE141&lt;0,1-(DF141-DE141)/DE141,IF(DE141=0,"",DF141/DE141)))</f>
        <v/>
      </c>
      <c r="DH141" s="15">
        <v>0</v>
      </c>
      <c r="DI141" s="15">
        <v>0</v>
      </c>
      <c r="DJ141" s="15">
        <v>0</v>
      </c>
      <c r="DK141" s="17" t="str">
        <f>IF(IF(DI141&lt;0,1-(DJ141-DI141)/DI141,IF(DI141=0,"",DJ141/DI141))&lt;0,0,IF(DI141&lt;0,1-(DJ141-DI141)/DI141,IF(DI141=0,"",DJ141/DI141)))</f>
        <v/>
      </c>
      <c r="DL141" s="13">
        <v>0</v>
      </c>
      <c r="DM141" s="13">
        <v>0</v>
      </c>
      <c r="DN141" s="13">
        <v>0</v>
      </c>
      <c r="DO141" s="17" t="str">
        <f>IF(IF(DM141&lt;0,1-(DN141-DM141)/DM141,IF(DM141=0,"",DN141/DM141))&lt;0,0,IF(DM141&lt;0,1-(DN141-DM141)/DM141,IF(DM141=0,"",DN141/DM141)))</f>
        <v/>
      </c>
      <c r="DP141" s="18"/>
      <c r="DQ141" s="19" t="e">
        <f>IF(AND(BB141/BA141&gt;1.05, ((BB141-BA141)/VLOOKUP(E141,#REF!,2,0))&gt;10),"YES","")</f>
        <v>#DIV/0!</v>
      </c>
      <c r="DR141" s="18"/>
      <c r="DS141" s="19" t="str">
        <f>AX141</f>
        <v/>
      </c>
      <c r="DT141" s="64" t="s">
        <v>141</v>
      </c>
      <c r="DU141" s="64" t="s">
        <v>143</v>
      </c>
      <c r="DV141" s="64" t="s">
        <v>532</v>
      </c>
      <c r="DW141" s="64" t="s">
        <v>141</v>
      </c>
      <c r="DX141" s="64"/>
      <c r="DY141" s="65"/>
      <c r="DZ141" s="64"/>
      <c r="EA141" s="64"/>
    </row>
    <row r="142" spans="1:131" x14ac:dyDescent="0.35">
      <c r="A142" s="4">
        <v>2022</v>
      </c>
      <c r="B142" s="20" t="s">
        <v>132</v>
      </c>
      <c r="C142" s="20" t="s">
        <v>159</v>
      </c>
      <c r="D142" s="20"/>
      <c r="E142" s="20" t="s">
        <v>130</v>
      </c>
      <c r="F142" s="20" t="s">
        <v>126</v>
      </c>
      <c r="G142" s="20"/>
      <c r="H142" s="20">
        <v>10209619</v>
      </c>
      <c r="I142" s="64" t="s">
        <v>593</v>
      </c>
      <c r="J142" s="64"/>
      <c r="K142" s="64" t="s">
        <v>567</v>
      </c>
      <c r="L142" s="20" t="s">
        <v>430</v>
      </c>
      <c r="M142" s="20" t="s">
        <v>429</v>
      </c>
      <c r="N142" s="64" t="s">
        <v>428</v>
      </c>
      <c r="O142" s="20" t="s">
        <v>427</v>
      </c>
      <c r="P142" s="20" t="s">
        <v>426</v>
      </c>
      <c r="Q142" s="20" t="s">
        <v>425</v>
      </c>
      <c r="R142" s="20" t="s">
        <v>146</v>
      </c>
      <c r="S142" s="20" t="s">
        <v>567</v>
      </c>
      <c r="T142" s="20" t="s">
        <v>150</v>
      </c>
      <c r="U142" s="65">
        <v>44303</v>
      </c>
      <c r="V142" s="64"/>
      <c r="W142" s="72">
        <v>224136.75200000001</v>
      </c>
      <c r="X142" s="72">
        <v>0</v>
      </c>
      <c r="Y142" s="64" t="s">
        <v>443</v>
      </c>
      <c r="Z142" s="20" t="s">
        <v>141</v>
      </c>
      <c r="AA142" s="64"/>
      <c r="AB142" s="64"/>
      <c r="AC142" s="64"/>
      <c r="AD142" s="63"/>
      <c r="AE142" s="20">
        <v>2021</v>
      </c>
      <c r="AF142" s="20"/>
      <c r="AG142" s="64" t="s">
        <v>594</v>
      </c>
      <c r="AH142" s="71"/>
      <c r="AI142" s="20" t="s">
        <v>141</v>
      </c>
      <c r="AJ142" s="64" t="s">
        <v>504</v>
      </c>
      <c r="AK142" s="63"/>
      <c r="AL142" s="5">
        <v>0</v>
      </c>
      <c r="AM142" s="70" t="s">
        <v>144</v>
      </c>
      <c r="AN142" s="6">
        <f>IF(AM142="YES",0,AL142*BA142)</f>
        <v>0</v>
      </c>
      <c r="AO142" s="6">
        <f>IF(AM142="YES",0,BA142)</f>
        <v>0</v>
      </c>
      <c r="AP142" s="7">
        <v>0</v>
      </c>
      <c r="AQ142" s="69" t="s">
        <v>144</v>
      </c>
      <c r="AR142" s="8">
        <f>IF(AQ142="YES",0,AP142*BA142)</f>
        <v>0</v>
      </c>
      <c r="AS142" s="8">
        <f>IF(AQ142="YES",0,BA142)</f>
        <v>0</v>
      </c>
      <c r="AT142" s="9">
        <v>0</v>
      </c>
      <c r="AU142" s="9">
        <v>0</v>
      </c>
      <c r="AV142" s="9">
        <v>0</v>
      </c>
      <c r="AW142" s="10" t="str">
        <f>IF(IF(AU142&lt;0,1-(AV142-AU142)/AU142,IF(AU142=0,"",AV142/AU142))&lt;0,0,IF(AU142&lt;0,1-(AV142-AU142)/AU142,IF(AU142=0,"",AV142/AU142)))</f>
        <v/>
      </c>
      <c r="AX142" s="10" t="str">
        <f>IF(AW142&lt;90%,"YES","")</f>
        <v/>
      </c>
      <c r="AY142" s="68">
        <f>+AV142-AT142</f>
        <v>0</v>
      </c>
      <c r="AZ142" s="10"/>
      <c r="BA142" s="11">
        <v>0</v>
      </c>
      <c r="BB142" s="11">
        <f>W142/1000</f>
        <v>224.136752</v>
      </c>
      <c r="BC142" s="12" t="str">
        <f>IF(AND(BA142=0,BB142=0),"no capex",IF(AND(BA142=0,BB142&lt;&gt;0),"check!",IF(BB142/BA142&lt;0.8,BB142/BA142,IF(BB142/BA142&lt;=1.05,1,IF(BB142/BA142&gt;1.05,MAX(1-(BB142/BA142-1)*2,0),"check!")))))</f>
        <v>check!</v>
      </c>
      <c r="BD142" s="11">
        <v>0</v>
      </c>
      <c r="BE142" s="11">
        <v>0</v>
      </c>
      <c r="BF142" s="12" t="str">
        <f>IF(AND(BD142=0,BE142=0),"no capex",IF(AND(BD142=0,BE142&lt;&gt;0),"check!",IF(BE142/BD142&lt;0.8,BE142/BD142,IF(BE142/BD142&lt;=1.05,1,IF(BE142/BD142&gt;1.05,MAX(1-(BE142/BD142-1)*2,0),"check!")))))</f>
        <v>no capex</v>
      </c>
      <c r="BG142" s="67"/>
      <c r="BH142" s="13">
        <v>0</v>
      </c>
      <c r="BI142" s="13">
        <v>0</v>
      </c>
      <c r="BJ142" s="13">
        <v>0</v>
      </c>
      <c r="BK142" s="14" t="str">
        <f>IF(BI142=0,"",BJ142/BI142)</f>
        <v/>
      </c>
      <c r="BL142" s="15">
        <v>0</v>
      </c>
      <c r="BM142" s="15">
        <v>0</v>
      </c>
      <c r="BN142" s="15">
        <v>0</v>
      </c>
      <c r="BO142" s="16" t="str">
        <f>IF(BM142=0,"",BN142/BM142)</f>
        <v/>
      </c>
      <c r="BP142" s="13">
        <v>0</v>
      </c>
      <c r="BQ142" s="13">
        <v>0</v>
      </c>
      <c r="BR142" s="13">
        <v>0</v>
      </c>
      <c r="BS142" s="14" t="str">
        <f>IF(IF(BQ142&lt;0,1-(BR142-BQ142)/BQ142,IF(BQ142=0,"",BR142/BQ142))&lt;0,0,IF(BQ142&lt;0,1-(BR142-BQ142)/BQ142,IF(BQ142=0,"",BR142/BQ142)))</f>
        <v/>
      </c>
      <c r="BT142" s="15">
        <v>0</v>
      </c>
      <c r="BU142" s="15">
        <v>0</v>
      </c>
      <c r="BV142" s="15">
        <v>0</v>
      </c>
      <c r="BW142" s="16" t="str">
        <f>IF(IF(BU142&lt;0,1-(BV142-BU142)/BU142,IF(BU142=0,"",BV142/BU142))&lt;0,0,IF(BU142&lt;0,1-(BV142-BU142)/BU142,IF(BU142=0,"",BV142/BU142)))</f>
        <v/>
      </c>
      <c r="BX142" s="13">
        <v>0</v>
      </c>
      <c r="BY142" s="13">
        <v>0</v>
      </c>
      <c r="BZ142" s="13">
        <v>0</v>
      </c>
      <c r="CA142" s="14" t="str">
        <f>IF(IF(BY142&lt;0,1-(BZ142-BY142)/BY142,IF(BY142=0,"",BZ142/BY142))&lt;0,0,IF(BY142&lt;0,1-(BZ142-BY142)/BY142,IF(BY142=0,"",BZ142/BY142)))</f>
        <v/>
      </c>
      <c r="CB142" s="15">
        <v>0</v>
      </c>
      <c r="CC142" s="15">
        <v>0</v>
      </c>
      <c r="CD142" s="15">
        <v>0</v>
      </c>
      <c r="CE142" s="16" t="str">
        <f>IF(IF(CC142&lt;0,1-(CD142-CC142)/CC142,IF(CC142=0,"",CD142/CC142))&lt;0,0,IF(CC142&lt;0,1-(CD142-CC142)/CC142,IF(CC142=0,"",CD142/CC142)))</f>
        <v/>
      </c>
      <c r="CF142" s="13">
        <v>0</v>
      </c>
      <c r="CG142" s="13">
        <v>0</v>
      </c>
      <c r="CH142" s="13">
        <v>0</v>
      </c>
      <c r="CI142" s="14" t="str">
        <f>IF(IF(CG142&lt;0,1-(CH142-CG142)/CG142,IF(CG142=0,"",CH142/CG142))&lt;0,0,IF(CG142&lt;0,1-(CH142-CG142)/CG142,IF(CG142=0,"",CH142/CG142)))</f>
        <v/>
      </c>
      <c r="CJ142" s="15">
        <v>0</v>
      </c>
      <c r="CK142" s="15">
        <v>0</v>
      </c>
      <c r="CL142" s="15">
        <v>0</v>
      </c>
      <c r="CM142" s="17" t="str">
        <f>IF(IF(CK142&lt;0,1-(CL142-CK142)/CK142,IF(CK142=0,"",CL142/CK142))&lt;0,0,IF(CK142&lt;0,1-(CL142-CK142)/CK142,IF(CK142=0,"",CL142/CK142)))</f>
        <v/>
      </c>
      <c r="CN142" s="13">
        <v>0</v>
      </c>
      <c r="CO142" s="13">
        <v>0</v>
      </c>
      <c r="CP142" s="13">
        <v>0</v>
      </c>
      <c r="CQ142" s="17" t="str">
        <f>IF(IF(CO142&lt;0,1-(CP142-CO142)/CO142,IF(CO142=0,"",CP142/CO142))&lt;0,0,IF(CO142&lt;0,1-(CP142-CO142)/CO142,IF(CO142=0,"",CP142/CO142)))</f>
        <v/>
      </c>
      <c r="CR142" s="15">
        <v>0</v>
      </c>
      <c r="CS142" s="15">
        <v>0</v>
      </c>
      <c r="CT142" s="15">
        <v>0</v>
      </c>
      <c r="CU142" s="17" t="str">
        <f>IF(IF(CS142&lt;0,1-(CT142-CS142)/CS142,IF(CS142=0,"",CT142/CS142))&lt;0,0,IF(CS142&lt;0,1-(CT142-CS142)/CS142,IF(CS142=0,"",CT142/CS142)))</f>
        <v/>
      </c>
      <c r="CV142" s="13">
        <v>0</v>
      </c>
      <c r="CW142" s="13">
        <v>0</v>
      </c>
      <c r="CX142" s="13">
        <v>0</v>
      </c>
      <c r="CY142" s="14" t="str">
        <f>IF(IF(CW142&lt;0,1-(CX142-CW142)/CW142,IF(CW142=0,"",CX142/CW142))&lt;0,0,IF(CW142&lt;0,1-(CX142-CW142)/CW142,IF(CW142=0,"",CX142/CW142)))</f>
        <v/>
      </c>
      <c r="CZ142" s="15">
        <v>0</v>
      </c>
      <c r="DA142" s="15">
        <v>0</v>
      </c>
      <c r="DB142" s="15">
        <v>0</v>
      </c>
      <c r="DC142" s="17" t="str">
        <f>IF(IF(DA142&lt;0,1-(DB142-DA142)/DA142,IF(DA142=0,"",DB142/DA142))&lt;0,0,IF(DA142&lt;0,1-(DB142-DA142)/DA142,IF(DA142=0,"",DB142/DA142)))</f>
        <v/>
      </c>
      <c r="DD142" s="13">
        <v>0</v>
      </c>
      <c r="DE142" s="13">
        <v>0</v>
      </c>
      <c r="DF142" s="13">
        <v>0</v>
      </c>
      <c r="DG142" s="14" t="str">
        <f>IF(IF(DE142&lt;0,1-(DF142-DE142)/DE142,IF(DE142=0,"",DF142/DE142))&lt;0,0,IF(DE142&lt;0,1-(DF142-DE142)/DE142,IF(DE142=0,"",DF142/DE142)))</f>
        <v/>
      </c>
      <c r="DH142" s="15">
        <v>0</v>
      </c>
      <c r="DI142" s="15">
        <v>0</v>
      </c>
      <c r="DJ142" s="15">
        <v>0</v>
      </c>
      <c r="DK142" s="17" t="str">
        <f>IF(IF(DI142&lt;0,1-(DJ142-DI142)/DI142,IF(DI142=0,"",DJ142/DI142))&lt;0,0,IF(DI142&lt;0,1-(DJ142-DI142)/DI142,IF(DI142=0,"",DJ142/DI142)))</f>
        <v/>
      </c>
      <c r="DL142" s="13">
        <v>0</v>
      </c>
      <c r="DM142" s="13">
        <v>0</v>
      </c>
      <c r="DN142" s="13">
        <v>0</v>
      </c>
      <c r="DO142" s="17" t="str">
        <f>IF(IF(DM142&lt;0,1-(DN142-DM142)/DM142,IF(DM142=0,"",DN142/DM142))&lt;0,0,IF(DM142&lt;0,1-(DN142-DM142)/DM142,IF(DM142=0,"",DN142/DM142)))</f>
        <v/>
      </c>
      <c r="DP142" s="18"/>
      <c r="DQ142" s="19" t="e">
        <f>IF(AND(BB142/BA142&gt;1.05, ((BB142-BA142)/VLOOKUP(E142,#REF!,2,0))&gt;10),"YES","")</f>
        <v>#DIV/0!</v>
      </c>
      <c r="DR142" s="18"/>
      <c r="DS142" s="19" t="str">
        <f>AX142</f>
        <v/>
      </c>
      <c r="DT142" s="64"/>
      <c r="DU142" s="64"/>
      <c r="DV142" s="64"/>
      <c r="DW142" s="64"/>
      <c r="DX142" s="64"/>
      <c r="DY142" s="65"/>
      <c r="DZ142" s="64"/>
      <c r="EA142" s="64"/>
    </row>
    <row r="143" spans="1:131" x14ac:dyDescent="0.35">
      <c r="A143" s="4">
        <v>2022</v>
      </c>
      <c r="B143" s="20" t="s">
        <v>132</v>
      </c>
      <c r="C143" s="20" t="s">
        <v>159</v>
      </c>
      <c r="D143" s="20"/>
      <c r="E143" s="20" t="s">
        <v>130</v>
      </c>
      <c r="F143" s="20" t="s">
        <v>126</v>
      </c>
      <c r="G143" s="20"/>
      <c r="H143" s="20">
        <v>10209619</v>
      </c>
      <c r="I143" s="64" t="s">
        <v>593</v>
      </c>
      <c r="J143" s="64"/>
      <c r="K143" s="64" t="s">
        <v>452</v>
      </c>
      <c r="L143" s="20" t="s">
        <v>430</v>
      </c>
      <c r="M143" s="20" t="s">
        <v>456</v>
      </c>
      <c r="N143" s="64" t="s">
        <v>455</v>
      </c>
      <c r="O143" s="20" t="s">
        <v>427</v>
      </c>
      <c r="P143" s="20" t="s">
        <v>454</v>
      </c>
      <c r="Q143" s="20" t="s">
        <v>453</v>
      </c>
      <c r="R143" s="20" t="s">
        <v>146</v>
      </c>
      <c r="S143" s="20" t="s">
        <v>452</v>
      </c>
      <c r="T143" s="20" t="s">
        <v>150</v>
      </c>
      <c r="U143" s="65">
        <v>44264</v>
      </c>
      <c r="V143" s="64"/>
      <c r="W143" s="72">
        <v>164731.81789999997</v>
      </c>
      <c r="X143" s="72">
        <v>0</v>
      </c>
      <c r="Y143" s="64" t="s">
        <v>443</v>
      </c>
      <c r="Z143" s="20" t="s">
        <v>141</v>
      </c>
      <c r="AA143" s="64"/>
      <c r="AB143" s="64"/>
      <c r="AC143" s="64"/>
      <c r="AD143" s="63"/>
      <c r="AE143" s="20">
        <v>2021</v>
      </c>
      <c r="AF143" s="20"/>
      <c r="AG143" s="64" t="s">
        <v>592</v>
      </c>
      <c r="AH143" s="71"/>
      <c r="AI143" s="20" t="s">
        <v>141</v>
      </c>
      <c r="AJ143" s="64" t="s">
        <v>450</v>
      </c>
      <c r="AK143" s="63"/>
      <c r="AL143" s="5">
        <v>0</v>
      </c>
      <c r="AM143" s="70" t="s">
        <v>144</v>
      </c>
      <c r="AN143" s="6">
        <f>IF(AM143="YES",0,AL143*BA143)</f>
        <v>0</v>
      </c>
      <c r="AO143" s="6">
        <f>IF(AM143="YES",0,BA143)</f>
        <v>0</v>
      </c>
      <c r="AP143" s="7">
        <v>0</v>
      </c>
      <c r="AQ143" s="69" t="s">
        <v>144</v>
      </c>
      <c r="AR143" s="8">
        <f>IF(AQ143="YES",0,AP143*BA143)</f>
        <v>0</v>
      </c>
      <c r="AS143" s="8">
        <f>IF(AQ143="YES",0,BA143)</f>
        <v>0</v>
      </c>
      <c r="AT143" s="9">
        <v>0</v>
      </c>
      <c r="AU143" s="9">
        <v>0</v>
      </c>
      <c r="AV143" s="9">
        <v>0</v>
      </c>
      <c r="AW143" s="10" t="str">
        <f>IF(IF(AU143&lt;0,1-(AV143-AU143)/AU143,IF(AU143=0,"",AV143/AU143))&lt;0,0,IF(AU143&lt;0,1-(AV143-AU143)/AU143,IF(AU143=0,"",AV143/AU143)))</f>
        <v/>
      </c>
      <c r="AX143" s="10" t="str">
        <f>IF(AW143&lt;90%,"YES","")</f>
        <v/>
      </c>
      <c r="AY143" s="68">
        <f>+AV143-AT143</f>
        <v>0</v>
      </c>
      <c r="AZ143" s="10"/>
      <c r="BA143" s="11">
        <v>0</v>
      </c>
      <c r="BB143" s="11">
        <f>W143/1000</f>
        <v>164.73181789999995</v>
      </c>
      <c r="BC143" s="12" t="str">
        <f>IF(AND(BA143=0,BB143=0),"no capex",IF(AND(BA143=0,BB143&lt;&gt;0),"check!",IF(BB143/BA143&lt;0.8,BB143/BA143,IF(BB143/BA143&lt;=1.05,1,IF(BB143/BA143&gt;1.05,MAX(1-(BB143/BA143-1)*2,0),"check!")))))</f>
        <v>check!</v>
      </c>
      <c r="BD143" s="11">
        <v>0</v>
      </c>
      <c r="BE143" s="11">
        <v>0</v>
      </c>
      <c r="BF143" s="12" t="str">
        <f>IF(AND(BD143=0,BE143=0),"no capex",IF(AND(BD143=0,BE143&lt;&gt;0),"check!",IF(BE143/BD143&lt;0.8,BE143/BD143,IF(BE143/BD143&lt;=1.05,1,IF(BE143/BD143&gt;1.05,MAX(1-(BE143/BD143-1)*2,0),"check!")))))</f>
        <v>no capex</v>
      </c>
      <c r="BG143" s="67"/>
      <c r="BH143" s="13">
        <v>0</v>
      </c>
      <c r="BI143" s="13">
        <v>0</v>
      </c>
      <c r="BJ143" s="13">
        <v>0</v>
      </c>
      <c r="BK143" s="14" t="str">
        <f>IF(BI143=0,"",BJ143/BI143)</f>
        <v/>
      </c>
      <c r="BL143" s="15">
        <v>0</v>
      </c>
      <c r="BM143" s="15">
        <v>0</v>
      </c>
      <c r="BN143" s="15">
        <v>0</v>
      </c>
      <c r="BO143" s="16" t="str">
        <f>IF(BM143=0,"",BN143/BM143)</f>
        <v/>
      </c>
      <c r="BP143" s="13">
        <v>0</v>
      </c>
      <c r="BQ143" s="13">
        <v>0</v>
      </c>
      <c r="BR143" s="13">
        <v>0</v>
      </c>
      <c r="BS143" s="14" t="str">
        <f>IF(IF(BQ143&lt;0,1-(BR143-BQ143)/BQ143,IF(BQ143=0,"",BR143/BQ143))&lt;0,0,IF(BQ143&lt;0,1-(BR143-BQ143)/BQ143,IF(BQ143=0,"",BR143/BQ143)))</f>
        <v/>
      </c>
      <c r="BT143" s="15">
        <v>0</v>
      </c>
      <c r="BU143" s="15">
        <v>0</v>
      </c>
      <c r="BV143" s="15">
        <v>0</v>
      </c>
      <c r="BW143" s="16" t="str">
        <f>IF(IF(BU143&lt;0,1-(BV143-BU143)/BU143,IF(BU143=0,"",BV143/BU143))&lt;0,0,IF(BU143&lt;0,1-(BV143-BU143)/BU143,IF(BU143=0,"",BV143/BU143)))</f>
        <v/>
      </c>
      <c r="BX143" s="13">
        <v>0</v>
      </c>
      <c r="BY143" s="13">
        <v>0</v>
      </c>
      <c r="BZ143" s="13">
        <v>0</v>
      </c>
      <c r="CA143" s="14" t="str">
        <f>IF(IF(BY143&lt;0,1-(BZ143-BY143)/BY143,IF(BY143=0,"",BZ143/BY143))&lt;0,0,IF(BY143&lt;0,1-(BZ143-BY143)/BY143,IF(BY143=0,"",BZ143/BY143)))</f>
        <v/>
      </c>
      <c r="CB143" s="15">
        <v>0</v>
      </c>
      <c r="CC143" s="15">
        <v>0</v>
      </c>
      <c r="CD143" s="15">
        <v>0</v>
      </c>
      <c r="CE143" s="16" t="str">
        <f>IF(IF(CC143&lt;0,1-(CD143-CC143)/CC143,IF(CC143=0,"",CD143/CC143))&lt;0,0,IF(CC143&lt;0,1-(CD143-CC143)/CC143,IF(CC143=0,"",CD143/CC143)))</f>
        <v/>
      </c>
      <c r="CF143" s="13">
        <v>0</v>
      </c>
      <c r="CG143" s="13">
        <v>0</v>
      </c>
      <c r="CH143" s="13">
        <v>0</v>
      </c>
      <c r="CI143" s="14" t="str">
        <f>IF(IF(CG143&lt;0,1-(CH143-CG143)/CG143,IF(CG143=0,"",CH143/CG143))&lt;0,0,IF(CG143&lt;0,1-(CH143-CG143)/CG143,IF(CG143=0,"",CH143/CG143)))</f>
        <v/>
      </c>
      <c r="CJ143" s="15">
        <v>0</v>
      </c>
      <c r="CK143" s="15">
        <v>0</v>
      </c>
      <c r="CL143" s="15">
        <v>0</v>
      </c>
      <c r="CM143" s="17" t="str">
        <f>IF(IF(CK143&lt;0,1-(CL143-CK143)/CK143,IF(CK143=0,"",CL143/CK143))&lt;0,0,IF(CK143&lt;0,1-(CL143-CK143)/CK143,IF(CK143=0,"",CL143/CK143)))</f>
        <v/>
      </c>
      <c r="CN143" s="13">
        <v>0</v>
      </c>
      <c r="CO143" s="13">
        <v>0</v>
      </c>
      <c r="CP143" s="13">
        <v>0</v>
      </c>
      <c r="CQ143" s="17" t="str">
        <f>IF(IF(CO143&lt;0,1-(CP143-CO143)/CO143,IF(CO143=0,"",CP143/CO143))&lt;0,0,IF(CO143&lt;0,1-(CP143-CO143)/CO143,IF(CO143=0,"",CP143/CO143)))</f>
        <v/>
      </c>
      <c r="CR143" s="15">
        <v>0</v>
      </c>
      <c r="CS143" s="15">
        <v>0</v>
      </c>
      <c r="CT143" s="15">
        <v>0</v>
      </c>
      <c r="CU143" s="17" t="str">
        <f>IF(IF(CS143&lt;0,1-(CT143-CS143)/CS143,IF(CS143=0,"",CT143/CS143))&lt;0,0,IF(CS143&lt;0,1-(CT143-CS143)/CS143,IF(CS143=0,"",CT143/CS143)))</f>
        <v/>
      </c>
      <c r="CV143" s="13">
        <v>0</v>
      </c>
      <c r="CW143" s="13">
        <v>0</v>
      </c>
      <c r="CX143" s="13">
        <v>0</v>
      </c>
      <c r="CY143" s="14" t="str">
        <f>IF(IF(CW143&lt;0,1-(CX143-CW143)/CW143,IF(CW143=0,"",CX143/CW143))&lt;0,0,IF(CW143&lt;0,1-(CX143-CW143)/CW143,IF(CW143=0,"",CX143/CW143)))</f>
        <v/>
      </c>
      <c r="CZ143" s="15">
        <v>0</v>
      </c>
      <c r="DA143" s="15">
        <v>0</v>
      </c>
      <c r="DB143" s="15">
        <v>0</v>
      </c>
      <c r="DC143" s="17" t="str">
        <f>IF(IF(DA143&lt;0,1-(DB143-DA143)/DA143,IF(DA143=0,"",DB143/DA143))&lt;0,0,IF(DA143&lt;0,1-(DB143-DA143)/DA143,IF(DA143=0,"",DB143/DA143)))</f>
        <v/>
      </c>
      <c r="DD143" s="13">
        <v>0</v>
      </c>
      <c r="DE143" s="13">
        <v>0</v>
      </c>
      <c r="DF143" s="13">
        <v>0</v>
      </c>
      <c r="DG143" s="14" t="str">
        <f>IF(IF(DE143&lt;0,1-(DF143-DE143)/DE143,IF(DE143=0,"",DF143/DE143))&lt;0,0,IF(DE143&lt;0,1-(DF143-DE143)/DE143,IF(DE143=0,"",DF143/DE143)))</f>
        <v/>
      </c>
      <c r="DH143" s="15">
        <v>0</v>
      </c>
      <c r="DI143" s="15">
        <v>0</v>
      </c>
      <c r="DJ143" s="15">
        <v>0</v>
      </c>
      <c r="DK143" s="17" t="str">
        <f>IF(IF(DI143&lt;0,1-(DJ143-DI143)/DI143,IF(DI143=0,"",DJ143/DI143))&lt;0,0,IF(DI143&lt;0,1-(DJ143-DI143)/DI143,IF(DI143=0,"",DJ143/DI143)))</f>
        <v/>
      </c>
      <c r="DL143" s="13">
        <v>0</v>
      </c>
      <c r="DM143" s="13">
        <v>0</v>
      </c>
      <c r="DN143" s="13">
        <v>0</v>
      </c>
      <c r="DO143" s="17" t="str">
        <f>IF(IF(DM143&lt;0,1-(DN143-DM143)/DM143,IF(DM143=0,"",DN143/DM143))&lt;0,0,IF(DM143&lt;0,1-(DN143-DM143)/DM143,IF(DM143=0,"",DN143/DM143)))</f>
        <v/>
      </c>
      <c r="DP143" s="18"/>
      <c r="DQ143" s="19" t="e">
        <f>IF(AND(BB143/BA143&gt;1.05, ((BB143-BA143)/VLOOKUP(E143,#REF!,2,0))&gt;10),"YES","")</f>
        <v>#DIV/0!</v>
      </c>
      <c r="DR143" s="18"/>
      <c r="DS143" s="19" t="str">
        <f>AX143</f>
        <v/>
      </c>
      <c r="DT143" s="64" t="s">
        <v>141</v>
      </c>
      <c r="DU143" s="64" t="s">
        <v>143</v>
      </c>
      <c r="DV143" s="64" t="s">
        <v>532</v>
      </c>
      <c r="DW143" s="64" t="s">
        <v>141</v>
      </c>
      <c r="DX143" s="64"/>
      <c r="DY143" s="65"/>
      <c r="DZ143" s="64"/>
      <c r="EA143" s="64"/>
    </row>
    <row r="144" spans="1:131" x14ac:dyDescent="0.35">
      <c r="A144" s="4">
        <v>2022</v>
      </c>
      <c r="B144" s="20" t="s">
        <v>132</v>
      </c>
      <c r="C144" s="20" t="s">
        <v>159</v>
      </c>
      <c r="D144" s="20"/>
      <c r="E144" s="20" t="s">
        <v>130</v>
      </c>
      <c r="F144" s="20" t="s">
        <v>126</v>
      </c>
      <c r="G144" s="20"/>
      <c r="H144" s="20">
        <v>10209623</v>
      </c>
      <c r="I144" s="64" t="s">
        <v>589</v>
      </c>
      <c r="J144" s="64"/>
      <c r="K144" s="64" t="s">
        <v>591</v>
      </c>
      <c r="L144" s="20" t="s">
        <v>430</v>
      </c>
      <c r="M144" s="20" t="s">
        <v>429</v>
      </c>
      <c r="N144" s="64" t="s">
        <v>428</v>
      </c>
      <c r="O144" s="20" t="s">
        <v>427</v>
      </c>
      <c r="P144" s="20" t="s">
        <v>426</v>
      </c>
      <c r="Q144" s="20" t="s">
        <v>425</v>
      </c>
      <c r="R144" s="20" t="s">
        <v>146</v>
      </c>
      <c r="S144" s="20" t="s">
        <v>591</v>
      </c>
      <c r="T144" s="20" t="s">
        <v>150</v>
      </c>
      <c r="U144" s="65">
        <v>44540</v>
      </c>
      <c r="V144" s="64"/>
      <c r="W144" s="72">
        <v>267970.158</v>
      </c>
      <c r="X144" s="72">
        <v>0</v>
      </c>
      <c r="Y144" s="64" t="s">
        <v>443</v>
      </c>
      <c r="Z144" s="20" t="s">
        <v>141</v>
      </c>
      <c r="AA144" s="64"/>
      <c r="AB144" s="64"/>
      <c r="AC144" s="64"/>
      <c r="AD144" s="63"/>
      <c r="AE144" s="20">
        <v>2021</v>
      </c>
      <c r="AF144" s="20"/>
      <c r="AG144" s="64" t="s">
        <v>590</v>
      </c>
      <c r="AH144" s="71"/>
      <c r="AI144" s="20" t="s">
        <v>141</v>
      </c>
      <c r="AJ144" s="64" t="s">
        <v>441</v>
      </c>
      <c r="AK144" s="63"/>
      <c r="AL144" s="5">
        <v>0</v>
      </c>
      <c r="AM144" s="70" t="s">
        <v>144</v>
      </c>
      <c r="AN144" s="6">
        <f>IF(AM144="YES",0,AL144*BA144)</f>
        <v>0</v>
      </c>
      <c r="AO144" s="6">
        <f>IF(AM144="YES",0,BA144)</f>
        <v>0</v>
      </c>
      <c r="AP144" s="7">
        <v>0</v>
      </c>
      <c r="AQ144" s="69" t="s">
        <v>144</v>
      </c>
      <c r="AR144" s="8">
        <f>IF(AQ144="YES",0,AP144*BA144)</f>
        <v>0</v>
      </c>
      <c r="AS144" s="8">
        <f>IF(AQ144="YES",0,BA144)</f>
        <v>0</v>
      </c>
      <c r="AT144" s="9">
        <v>0</v>
      </c>
      <c r="AU144" s="9">
        <v>0</v>
      </c>
      <c r="AV144" s="9">
        <v>0</v>
      </c>
      <c r="AW144" s="10" t="str">
        <f>IF(IF(AU144&lt;0,1-(AV144-AU144)/AU144,IF(AU144=0,"",AV144/AU144))&lt;0,0,IF(AU144&lt;0,1-(AV144-AU144)/AU144,IF(AU144=0,"",AV144/AU144)))</f>
        <v/>
      </c>
      <c r="AX144" s="10" t="str">
        <f>IF(AW144&lt;90%,"YES","")</f>
        <v/>
      </c>
      <c r="AY144" s="68">
        <f>+AV144-AT144</f>
        <v>0</v>
      </c>
      <c r="AZ144" s="10"/>
      <c r="BA144" s="11">
        <v>0</v>
      </c>
      <c r="BB144" s="11">
        <f>W144/1000</f>
        <v>267.97015799999997</v>
      </c>
      <c r="BC144" s="12" t="str">
        <f>IF(AND(BA144=0,BB144=0),"no capex",IF(AND(BA144=0,BB144&lt;&gt;0),"check!",IF(BB144/BA144&lt;0.8,BB144/BA144,IF(BB144/BA144&lt;=1.05,1,IF(BB144/BA144&gt;1.05,MAX(1-(BB144/BA144-1)*2,0),"check!")))))</f>
        <v>check!</v>
      </c>
      <c r="BD144" s="11">
        <v>0</v>
      </c>
      <c r="BE144" s="11">
        <v>0</v>
      </c>
      <c r="BF144" s="12" t="str">
        <f>IF(AND(BD144=0,BE144=0),"no capex",IF(AND(BD144=0,BE144&lt;&gt;0),"check!",IF(BE144/BD144&lt;0.8,BE144/BD144,IF(BE144/BD144&lt;=1.05,1,IF(BE144/BD144&gt;1.05,MAX(1-(BE144/BD144-1)*2,0),"check!")))))</f>
        <v>no capex</v>
      </c>
      <c r="BG144" s="67"/>
      <c r="BH144" s="13">
        <v>0</v>
      </c>
      <c r="BI144" s="13">
        <v>0</v>
      </c>
      <c r="BJ144" s="13">
        <v>0</v>
      </c>
      <c r="BK144" s="14" t="str">
        <f>IF(BI144=0,"",BJ144/BI144)</f>
        <v/>
      </c>
      <c r="BL144" s="15">
        <v>0</v>
      </c>
      <c r="BM144" s="15">
        <v>0</v>
      </c>
      <c r="BN144" s="15">
        <v>0</v>
      </c>
      <c r="BO144" s="16" t="str">
        <f>IF(BM144=0,"",BN144/BM144)</f>
        <v/>
      </c>
      <c r="BP144" s="13">
        <v>0</v>
      </c>
      <c r="BQ144" s="13">
        <v>0</v>
      </c>
      <c r="BR144" s="13">
        <v>0</v>
      </c>
      <c r="BS144" s="14" t="str">
        <f>IF(IF(BQ144&lt;0,1-(BR144-BQ144)/BQ144,IF(BQ144=0,"",BR144/BQ144))&lt;0,0,IF(BQ144&lt;0,1-(BR144-BQ144)/BQ144,IF(BQ144=0,"",BR144/BQ144)))</f>
        <v/>
      </c>
      <c r="BT144" s="15">
        <v>0</v>
      </c>
      <c r="BU144" s="15">
        <v>0</v>
      </c>
      <c r="BV144" s="15">
        <v>0</v>
      </c>
      <c r="BW144" s="16" t="str">
        <f>IF(IF(BU144&lt;0,1-(BV144-BU144)/BU144,IF(BU144=0,"",BV144/BU144))&lt;0,0,IF(BU144&lt;0,1-(BV144-BU144)/BU144,IF(BU144=0,"",BV144/BU144)))</f>
        <v/>
      </c>
      <c r="BX144" s="13">
        <v>0</v>
      </c>
      <c r="BY144" s="13">
        <v>0</v>
      </c>
      <c r="BZ144" s="13">
        <v>0</v>
      </c>
      <c r="CA144" s="14" t="str">
        <f>IF(IF(BY144&lt;0,1-(BZ144-BY144)/BY144,IF(BY144=0,"",BZ144/BY144))&lt;0,0,IF(BY144&lt;0,1-(BZ144-BY144)/BY144,IF(BY144=0,"",BZ144/BY144)))</f>
        <v/>
      </c>
      <c r="CB144" s="15">
        <v>0</v>
      </c>
      <c r="CC144" s="15">
        <v>0</v>
      </c>
      <c r="CD144" s="15">
        <v>0</v>
      </c>
      <c r="CE144" s="16" t="str">
        <f>IF(IF(CC144&lt;0,1-(CD144-CC144)/CC144,IF(CC144=0,"",CD144/CC144))&lt;0,0,IF(CC144&lt;0,1-(CD144-CC144)/CC144,IF(CC144=0,"",CD144/CC144)))</f>
        <v/>
      </c>
      <c r="CF144" s="13">
        <v>0</v>
      </c>
      <c r="CG144" s="13">
        <v>0</v>
      </c>
      <c r="CH144" s="13">
        <v>0</v>
      </c>
      <c r="CI144" s="14" t="str">
        <f>IF(IF(CG144&lt;0,1-(CH144-CG144)/CG144,IF(CG144=0,"",CH144/CG144))&lt;0,0,IF(CG144&lt;0,1-(CH144-CG144)/CG144,IF(CG144=0,"",CH144/CG144)))</f>
        <v/>
      </c>
      <c r="CJ144" s="15">
        <v>0</v>
      </c>
      <c r="CK144" s="15">
        <v>0</v>
      </c>
      <c r="CL144" s="15">
        <v>0</v>
      </c>
      <c r="CM144" s="17" t="str">
        <f>IF(IF(CK144&lt;0,1-(CL144-CK144)/CK144,IF(CK144=0,"",CL144/CK144))&lt;0,0,IF(CK144&lt;0,1-(CL144-CK144)/CK144,IF(CK144=0,"",CL144/CK144)))</f>
        <v/>
      </c>
      <c r="CN144" s="13">
        <v>0</v>
      </c>
      <c r="CO144" s="13">
        <v>0</v>
      </c>
      <c r="CP144" s="13">
        <v>0</v>
      </c>
      <c r="CQ144" s="17" t="str">
        <f>IF(IF(CO144&lt;0,1-(CP144-CO144)/CO144,IF(CO144=0,"",CP144/CO144))&lt;0,0,IF(CO144&lt;0,1-(CP144-CO144)/CO144,IF(CO144=0,"",CP144/CO144)))</f>
        <v/>
      </c>
      <c r="CR144" s="15">
        <v>0</v>
      </c>
      <c r="CS144" s="15">
        <v>0</v>
      </c>
      <c r="CT144" s="15">
        <v>0</v>
      </c>
      <c r="CU144" s="17" t="str">
        <f>IF(IF(CS144&lt;0,1-(CT144-CS144)/CS144,IF(CS144=0,"",CT144/CS144))&lt;0,0,IF(CS144&lt;0,1-(CT144-CS144)/CS144,IF(CS144=0,"",CT144/CS144)))</f>
        <v/>
      </c>
      <c r="CV144" s="13">
        <v>0</v>
      </c>
      <c r="CW144" s="13">
        <v>0</v>
      </c>
      <c r="CX144" s="13">
        <v>0</v>
      </c>
      <c r="CY144" s="14" t="str">
        <f>IF(IF(CW144&lt;0,1-(CX144-CW144)/CW144,IF(CW144=0,"",CX144/CW144))&lt;0,0,IF(CW144&lt;0,1-(CX144-CW144)/CW144,IF(CW144=0,"",CX144/CW144)))</f>
        <v/>
      </c>
      <c r="CZ144" s="15">
        <v>0</v>
      </c>
      <c r="DA144" s="15">
        <v>0</v>
      </c>
      <c r="DB144" s="15">
        <v>0</v>
      </c>
      <c r="DC144" s="17" t="str">
        <f>IF(IF(DA144&lt;0,1-(DB144-DA144)/DA144,IF(DA144=0,"",DB144/DA144))&lt;0,0,IF(DA144&lt;0,1-(DB144-DA144)/DA144,IF(DA144=0,"",DB144/DA144)))</f>
        <v/>
      </c>
      <c r="DD144" s="13">
        <v>0</v>
      </c>
      <c r="DE144" s="13">
        <v>0</v>
      </c>
      <c r="DF144" s="13">
        <v>0</v>
      </c>
      <c r="DG144" s="14" t="str">
        <f>IF(IF(DE144&lt;0,1-(DF144-DE144)/DE144,IF(DE144=0,"",DF144/DE144))&lt;0,0,IF(DE144&lt;0,1-(DF144-DE144)/DE144,IF(DE144=0,"",DF144/DE144)))</f>
        <v/>
      </c>
      <c r="DH144" s="15">
        <v>0</v>
      </c>
      <c r="DI144" s="15">
        <v>0</v>
      </c>
      <c r="DJ144" s="15">
        <v>0</v>
      </c>
      <c r="DK144" s="17" t="str">
        <f>IF(IF(DI144&lt;0,1-(DJ144-DI144)/DI144,IF(DI144=0,"",DJ144/DI144))&lt;0,0,IF(DI144&lt;0,1-(DJ144-DI144)/DI144,IF(DI144=0,"",DJ144/DI144)))</f>
        <v/>
      </c>
      <c r="DL144" s="13">
        <v>0</v>
      </c>
      <c r="DM144" s="13">
        <v>0</v>
      </c>
      <c r="DN144" s="13">
        <v>0</v>
      </c>
      <c r="DO144" s="17" t="str">
        <f>IF(IF(DM144&lt;0,1-(DN144-DM144)/DM144,IF(DM144=0,"",DN144/DM144))&lt;0,0,IF(DM144&lt;0,1-(DN144-DM144)/DM144,IF(DM144=0,"",DN144/DM144)))</f>
        <v/>
      </c>
      <c r="DP144" s="18"/>
      <c r="DQ144" s="19" t="e">
        <f>IF(AND(BB144/BA144&gt;1.05, ((BB144-BA144)/VLOOKUP(E144,#REF!,2,0))&gt;10),"YES","")</f>
        <v>#DIV/0!</v>
      </c>
      <c r="DR144" s="18"/>
      <c r="DS144" s="19" t="str">
        <f>AX144</f>
        <v/>
      </c>
      <c r="DT144" s="64"/>
      <c r="DU144" s="64"/>
      <c r="DV144" s="64"/>
      <c r="DW144" s="64"/>
      <c r="DX144" s="64"/>
      <c r="DY144" s="65"/>
      <c r="DZ144" s="64"/>
      <c r="EA144" s="64"/>
    </row>
    <row r="145" spans="1:131" x14ac:dyDescent="0.35">
      <c r="A145" s="4">
        <v>2022</v>
      </c>
      <c r="B145" s="20" t="s">
        <v>132</v>
      </c>
      <c r="C145" s="20" t="s">
        <v>159</v>
      </c>
      <c r="D145" s="20"/>
      <c r="E145" s="20" t="s">
        <v>130</v>
      </c>
      <c r="F145" s="20" t="s">
        <v>126</v>
      </c>
      <c r="G145" s="20"/>
      <c r="H145" s="20">
        <v>10209623</v>
      </c>
      <c r="I145" s="64" t="s">
        <v>589</v>
      </c>
      <c r="J145" s="64"/>
      <c r="K145" s="64" t="s">
        <v>452</v>
      </c>
      <c r="L145" s="20" t="s">
        <v>430</v>
      </c>
      <c r="M145" s="20" t="s">
        <v>456</v>
      </c>
      <c r="N145" s="64" t="s">
        <v>455</v>
      </c>
      <c r="O145" s="20" t="s">
        <v>427</v>
      </c>
      <c r="P145" s="20" t="s">
        <v>454</v>
      </c>
      <c r="Q145" s="20" t="s">
        <v>453</v>
      </c>
      <c r="R145" s="20" t="s">
        <v>146</v>
      </c>
      <c r="S145" s="20" t="s">
        <v>452</v>
      </c>
      <c r="T145" s="20" t="s">
        <v>150</v>
      </c>
      <c r="U145" s="65">
        <v>44303</v>
      </c>
      <c r="V145" s="64"/>
      <c r="W145" s="72">
        <v>186716.50869999995</v>
      </c>
      <c r="X145" s="72">
        <v>0</v>
      </c>
      <c r="Y145" s="64" t="s">
        <v>443</v>
      </c>
      <c r="Z145" s="20" t="s">
        <v>141</v>
      </c>
      <c r="AA145" s="64"/>
      <c r="AB145" s="64"/>
      <c r="AC145" s="64"/>
      <c r="AD145" s="63"/>
      <c r="AE145" s="20">
        <v>2021</v>
      </c>
      <c r="AF145" s="20"/>
      <c r="AG145" s="64" t="s">
        <v>588</v>
      </c>
      <c r="AH145" s="71"/>
      <c r="AI145" s="20" t="s">
        <v>141</v>
      </c>
      <c r="AJ145" s="64" t="s">
        <v>450</v>
      </c>
      <c r="AK145" s="63"/>
      <c r="AL145" s="5">
        <v>0</v>
      </c>
      <c r="AM145" s="70" t="s">
        <v>144</v>
      </c>
      <c r="AN145" s="6">
        <f>IF(AM145="YES",0,AL145*BA145)</f>
        <v>0</v>
      </c>
      <c r="AO145" s="6">
        <f>IF(AM145="YES",0,BA145)</f>
        <v>0</v>
      </c>
      <c r="AP145" s="7">
        <v>0</v>
      </c>
      <c r="AQ145" s="69" t="s">
        <v>144</v>
      </c>
      <c r="AR145" s="8">
        <f>IF(AQ145="YES",0,AP145*BA145)</f>
        <v>0</v>
      </c>
      <c r="AS145" s="8">
        <f>IF(AQ145="YES",0,BA145)</f>
        <v>0</v>
      </c>
      <c r="AT145" s="9">
        <v>0</v>
      </c>
      <c r="AU145" s="9">
        <v>0</v>
      </c>
      <c r="AV145" s="9">
        <v>0</v>
      </c>
      <c r="AW145" s="10" t="str">
        <f>IF(IF(AU145&lt;0,1-(AV145-AU145)/AU145,IF(AU145=0,"",AV145/AU145))&lt;0,0,IF(AU145&lt;0,1-(AV145-AU145)/AU145,IF(AU145=0,"",AV145/AU145)))</f>
        <v/>
      </c>
      <c r="AX145" s="10" t="str">
        <f>IF(AW145&lt;90%,"YES","")</f>
        <v/>
      </c>
      <c r="AY145" s="68">
        <f>+AV145-AT145</f>
        <v>0</v>
      </c>
      <c r="AZ145" s="10"/>
      <c r="BA145" s="11">
        <v>0</v>
      </c>
      <c r="BB145" s="11">
        <f>W145/1000</f>
        <v>186.71650869999993</v>
      </c>
      <c r="BC145" s="12" t="str">
        <f>IF(AND(BA145=0,BB145=0),"no capex",IF(AND(BA145=0,BB145&lt;&gt;0),"check!",IF(BB145/BA145&lt;0.8,BB145/BA145,IF(BB145/BA145&lt;=1.05,1,IF(BB145/BA145&gt;1.05,MAX(1-(BB145/BA145-1)*2,0),"check!")))))</f>
        <v>check!</v>
      </c>
      <c r="BD145" s="11">
        <v>0</v>
      </c>
      <c r="BE145" s="11">
        <v>0</v>
      </c>
      <c r="BF145" s="12" t="str">
        <f>IF(AND(BD145=0,BE145=0),"no capex",IF(AND(BD145=0,BE145&lt;&gt;0),"check!",IF(BE145/BD145&lt;0.8,BE145/BD145,IF(BE145/BD145&lt;=1.05,1,IF(BE145/BD145&gt;1.05,MAX(1-(BE145/BD145-1)*2,0),"check!")))))</f>
        <v>no capex</v>
      </c>
      <c r="BG145" s="67"/>
      <c r="BH145" s="13">
        <v>0</v>
      </c>
      <c r="BI145" s="13">
        <v>0</v>
      </c>
      <c r="BJ145" s="13">
        <v>0</v>
      </c>
      <c r="BK145" s="14" t="str">
        <f>IF(BI145=0,"",BJ145/BI145)</f>
        <v/>
      </c>
      <c r="BL145" s="15">
        <v>0</v>
      </c>
      <c r="BM145" s="15">
        <v>0</v>
      </c>
      <c r="BN145" s="15">
        <v>0</v>
      </c>
      <c r="BO145" s="16" t="str">
        <f>IF(BM145=0,"",BN145/BM145)</f>
        <v/>
      </c>
      <c r="BP145" s="13">
        <v>0</v>
      </c>
      <c r="BQ145" s="13">
        <v>0</v>
      </c>
      <c r="BR145" s="13">
        <v>0</v>
      </c>
      <c r="BS145" s="14" t="str">
        <f>IF(IF(BQ145&lt;0,1-(BR145-BQ145)/BQ145,IF(BQ145=0,"",BR145/BQ145))&lt;0,0,IF(BQ145&lt;0,1-(BR145-BQ145)/BQ145,IF(BQ145=0,"",BR145/BQ145)))</f>
        <v/>
      </c>
      <c r="BT145" s="15">
        <v>0</v>
      </c>
      <c r="BU145" s="15">
        <v>0</v>
      </c>
      <c r="BV145" s="15">
        <v>0</v>
      </c>
      <c r="BW145" s="16" t="str">
        <f>IF(IF(BU145&lt;0,1-(BV145-BU145)/BU145,IF(BU145=0,"",BV145/BU145))&lt;0,0,IF(BU145&lt;0,1-(BV145-BU145)/BU145,IF(BU145=0,"",BV145/BU145)))</f>
        <v/>
      </c>
      <c r="BX145" s="13">
        <v>0</v>
      </c>
      <c r="BY145" s="13">
        <v>0</v>
      </c>
      <c r="BZ145" s="13">
        <v>0</v>
      </c>
      <c r="CA145" s="14" t="str">
        <f>IF(IF(BY145&lt;0,1-(BZ145-BY145)/BY145,IF(BY145=0,"",BZ145/BY145))&lt;0,0,IF(BY145&lt;0,1-(BZ145-BY145)/BY145,IF(BY145=0,"",BZ145/BY145)))</f>
        <v/>
      </c>
      <c r="CB145" s="15">
        <v>0</v>
      </c>
      <c r="CC145" s="15">
        <v>0</v>
      </c>
      <c r="CD145" s="15">
        <v>0</v>
      </c>
      <c r="CE145" s="16" t="str">
        <f>IF(IF(CC145&lt;0,1-(CD145-CC145)/CC145,IF(CC145=0,"",CD145/CC145))&lt;0,0,IF(CC145&lt;0,1-(CD145-CC145)/CC145,IF(CC145=0,"",CD145/CC145)))</f>
        <v/>
      </c>
      <c r="CF145" s="13">
        <v>0</v>
      </c>
      <c r="CG145" s="13">
        <v>0</v>
      </c>
      <c r="CH145" s="13">
        <v>0</v>
      </c>
      <c r="CI145" s="14" t="str">
        <f>IF(IF(CG145&lt;0,1-(CH145-CG145)/CG145,IF(CG145=0,"",CH145/CG145))&lt;0,0,IF(CG145&lt;0,1-(CH145-CG145)/CG145,IF(CG145=0,"",CH145/CG145)))</f>
        <v/>
      </c>
      <c r="CJ145" s="15">
        <v>0</v>
      </c>
      <c r="CK145" s="15">
        <v>0</v>
      </c>
      <c r="CL145" s="15">
        <v>0</v>
      </c>
      <c r="CM145" s="17" t="str">
        <f>IF(IF(CK145&lt;0,1-(CL145-CK145)/CK145,IF(CK145=0,"",CL145/CK145))&lt;0,0,IF(CK145&lt;0,1-(CL145-CK145)/CK145,IF(CK145=0,"",CL145/CK145)))</f>
        <v/>
      </c>
      <c r="CN145" s="13">
        <v>0</v>
      </c>
      <c r="CO145" s="13">
        <v>0</v>
      </c>
      <c r="CP145" s="13">
        <v>0</v>
      </c>
      <c r="CQ145" s="17" t="str">
        <f>IF(IF(CO145&lt;0,1-(CP145-CO145)/CO145,IF(CO145=0,"",CP145/CO145))&lt;0,0,IF(CO145&lt;0,1-(CP145-CO145)/CO145,IF(CO145=0,"",CP145/CO145)))</f>
        <v/>
      </c>
      <c r="CR145" s="15">
        <v>0</v>
      </c>
      <c r="CS145" s="15">
        <v>0</v>
      </c>
      <c r="CT145" s="15">
        <v>0</v>
      </c>
      <c r="CU145" s="17" t="str">
        <f>IF(IF(CS145&lt;0,1-(CT145-CS145)/CS145,IF(CS145=0,"",CT145/CS145))&lt;0,0,IF(CS145&lt;0,1-(CT145-CS145)/CS145,IF(CS145=0,"",CT145/CS145)))</f>
        <v/>
      </c>
      <c r="CV145" s="13">
        <v>0</v>
      </c>
      <c r="CW145" s="13">
        <v>0</v>
      </c>
      <c r="CX145" s="13">
        <v>0</v>
      </c>
      <c r="CY145" s="14" t="str">
        <f>IF(IF(CW145&lt;0,1-(CX145-CW145)/CW145,IF(CW145=0,"",CX145/CW145))&lt;0,0,IF(CW145&lt;0,1-(CX145-CW145)/CW145,IF(CW145=0,"",CX145/CW145)))</f>
        <v/>
      </c>
      <c r="CZ145" s="15">
        <v>0</v>
      </c>
      <c r="DA145" s="15">
        <v>0</v>
      </c>
      <c r="DB145" s="15">
        <v>0</v>
      </c>
      <c r="DC145" s="17" t="str">
        <f>IF(IF(DA145&lt;0,1-(DB145-DA145)/DA145,IF(DA145=0,"",DB145/DA145))&lt;0,0,IF(DA145&lt;0,1-(DB145-DA145)/DA145,IF(DA145=0,"",DB145/DA145)))</f>
        <v/>
      </c>
      <c r="DD145" s="13">
        <v>0</v>
      </c>
      <c r="DE145" s="13">
        <v>0</v>
      </c>
      <c r="DF145" s="13">
        <v>0</v>
      </c>
      <c r="DG145" s="14" t="str">
        <f>IF(IF(DE145&lt;0,1-(DF145-DE145)/DE145,IF(DE145=0,"",DF145/DE145))&lt;0,0,IF(DE145&lt;0,1-(DF145-DE145)/DE145,IF(DE145=0,"",DF145/DE145)))</f>
        <v/>
      </c>
      <c r="DH145" s="15">
        <v>0</v>
      </c>
      <c r="DI145" s="15">
        <v>0</v>
      </c>
      <c r="DJ145" s="15">
        <v>0</v>
      </c>
      <c r="DK145" s="17" t="str">
        <f>IF(IF(DI145&lt;0,1-(DJ145-DI145)/DI145,IF(DI145=0,"",DJ145/DI145))&lt;0,0,IF(DI145&lt;0,1-(DJ145-DI145)/DI145,IF(DI145=0,"",DJ145/DI145)))</f>
        <v/>
      </c>
      <c r="DL145" s="13">
        <v>0</v>
      </c>
      <c r="DM145" s="13">
        <v>0</v>
      </c>
      <c r="DN145" s="13">
        <v>0</v>
      </c>
      <c r="DO145" s="17" t="str">
        <f>IF(IF(DM145&lt;0,1-(DN145-DM145)/DM145,IF(DM145=0,"",DN145/DM145))&lt;0,0,IF(DM145&lt;0,1-(DN145-DM145)/DM145,IF(DM145=0,"",DN145/DM145)))</f>
        <v/>
      </c>
      <c r="DP145" s="18"/>
      <c r="DQ145" s="19" t="e">
        <f>IF(AND(BB145/BA145&gt;1.05, ((BB145-BA145)/VLOOKUP(E145,#REF!,2,0))&gt;10),"YES","")</f>
        <v>#DIV/0!</v>
      </c>
      <c r="DR145" s="18"/>
      <c r="DS145" s="19" t="str">
        <f>AX145</f>
        <v/>
      </c>
      <c r="DT145" s="64"/>
      <c r="DU145" s="64"/>
      <c r="DV145" s="64"/>
      <c r="DW145" s="64"/>
      <c r="DX145" s="64"/>
      <c r="DY145" s="65"/>
      <c r="DZ145" s="64"/>
      <c r="EA145" s="64"/>
    </row>
    <row r="146" spans="1:131" x14ac:dyDescent="0.35">
      <c r="A146" s="4">
        <v>2022</v>
      </c>
      <c r="B146" s="20" t="s">
        <v>132</v>
      </c>
      <c r="C146" s="20" t="s">
        <v>159</v>
      </c>
      <c r="D146" s="20"/>
      <c r="E146" s="20" t="s">
        <v>130</v>
      </c>
      <c r="F146" s="20" t="s">
        <v>126</v>
      </c>
      <c r="G146" s="20"/>
      <c r="H146" s="20">
        <v>10209624</v>
      </c>
      <c r="I146" s="64" t="s">
        <v>587</v>
      </c>
      <c r="J146" s="64"/>
      <c r="K146" s="64" t="s">
        <v>567</v>
      </c>
      <c r="L146" s="20" t="s">
        <v>430</v>
      </c>
      <c r="M146" s="20" t="s">
        <v>429</v>
      </c>
      <c r="N146" s="64" t="s">
        <v>428</v>
      </c>
      <c r="O146" s="20" t="s">
        <v>427</v>
      </c>
      <c r="P146" s="20" t="s">
        <v>426</v>
      </c>
      <c r="Q146" s="20" t="s">
        <v>425</v>
      </c>
      <c r="R146" s="20" t="s">
        <v>146</v>
      </c>
      <c r="S146" s="20" t="s">
        <v>567</v>
      </c>
      <c r="T146" s="20" t="s">
        <v>150</v>
      </c>
      <c r="U146" s="65">
        <v>44296</v>
      </c>
      <c r="V146" s="64"/>
      <c r="W146" s="72">
        <v>242484.47</v>
      </c>
      <c r="X146" s="72">
        <v>0</v>
      </c>
      <c r="Y146" s="64" t="s">
        <v>443</v>
      </c>
      <c r="Z146" s="20" t="s">
        <v>141</v>
      </c>
      <c r="AA146" s="64"/>
      <c r="AB146" s="64"/>
      <c r="AC146" s="64"/>
      <c r="AD146" s="63"/>
      <c r="AE146" s="20">
        <v>2021</v>
      </c>
      <c r="AF146" s="20"/>
      <c r="AG146" s="64" t="s">
        <v>586</v>
      </c>
      <c r="AH146" s="71"/>
      <c r="AI146" s="20" t="s">
        <v>141</v>
      </c>
      <c r="AJ146" s="64" t="s">
        <v>504</v>
      </c>
      <c r="AK146" s="63"/>
      <c r="AL146" s="5">
        <v>0</v>
      </c>
      <c r="AM146" s="70" t="s">
        <v>144</v>
      </c>
      <c r="AN146" s="6">
        <f>IF(AM146="YES",0,AL146*BA146)</f>
        <v>0</v>
      </c>
      <c r="AO146" s="6">
        <f>IF(AM146="YES",0,BA146)</f>
        <v>0</v>
      </c>
      <c r="AP146" s="7">
        <v>0</v>
      </c>
      <c r="AQ146" s="69" t="s">
        <v>144</v>
      </c>
      <c r="AR146" s="8">
        <f>IF(AQ146="YES",0,AP146*BA146)</f>
        <v>0</v>
      </c>
      <c r="AS146" s="8">
        <f>IF(AQ146="YES",0,BA146)</f>
        <v>0</v>
      </c>
      <c r="AT146" s="9">
        <v>0</v>
      </c>
      <c r="AU146" s="9">
        <v>0</v>
      </c>
      <c r="AV146" s="9">
        <v>0</v>
      </c>
      <c r="AW146" s="10" t="str">
        <f>IF(IF(AU146&lt;0,1-(AV146-AU146)/AU146,IF(AU146=0,"",AV146/AU146))&lt;0,0,IF(AU146&lt;0,1-(AV146-AU146)/AU146,IF(AU146=0,"",AV146/AU146)))</f>
        <v/>
      </c>
      <c r="AX146" s="10" t="str">
        <f>IF(AW146&lt;90%,"YES","")</f>
        <v/>
      </c>
      <c r="AY146" s="68">
        <f>+AV146-AT146</f>
        <v>0</v>
      </c>
      <c r="AZ146" s="10"/>
      <c r="BA146" s="11">
        <v>0</v>
      </c>
      <c r="BB146" s="11">
        <f>W146/1000</f>
        <v>242.48446999999999</v>
      </c>
      <c r="BC146" s="12" t="str">
        <f>IF(AND(BA146=0,BB146=0),"no capex",IF(AND(BA146=0,BB146&lt;&gt;0),"check!",IF(BB146/BA146&lt;0.8,BB146/BA146,IF(BB146/BA146&lt;=1.05,1,IF(BB146/BA146&gt;1.05,MAX(1-(BB146/BA146-1)*2,0),"check!")))))</f>
        <v>check!</v>
      </c>
      <c r="BD146" s="11">
        <v>0</v>
      </c>
      <c r="BE146" s="11">
        <v>0</v>
      </c>
      <c r="BF146" s="12" t="str">
        <f>IF(AND(BD146=0,BE146=0),"no capex",IF(AND(BD146=0,BE146&lt;&gt;0),"check!",IF(BE146/BD146&lt;0.8,BE146/BD146,IF(BE146/BD146&lt;=1.05,1,IF(BE146/BD146&gt;1.05,MAX(1-(BE146/BD146-1)*2,0),"check!")))))</f>
        <v>no capex</v>
      </c>
      <c r="BG146" s="67"/>
      <c r="BH146" s="13">
        <v>0</v>
      </c>
      <c r="BI146" s="13">
        <v>0</v>
      </c>
      <c r="BJ146" s="13">
        <v>0</v>
      </c>
      <c r="BK146" s="14" t="str">
        <f>IF(BI146=0,"",BJ146/BI146)</f>
        <v/>
      </c>
      <c r="BL146" s="15">
        <v>0</v>
      </c>
      <c r="BM146" s="15">
        <v>0</v>
      </c>
      <c r="BN146" s="15">
        <v>0</v>
      </c>
      <c r="BO146" s="16" t="str">
        <f>IF(BM146=0,"",BN146/BM146)</f>
        <v/>
      </c>
      <c r="BP146" s="13">
        <v>0</v>
      </c>
      <c r="BQ146" s="13">
        <v>0</v>
      </c>
      <c r="BR146" s="13">
        <v>0</v>
      </c>
      <c r="BS146" s="14" t="str">
        <f>IF(IF(BQ146&lt;0,1-(BR146-BQ146)/BQ146,IF(BQ146=0,"",BR146/BQ146))&lt;0,0,IF(BQ146&lt;0,1-(BR146-BQ146)/BQ146,IF(BQ146=0,"",BR146/BQ146)))</f>
        <v/>
      </c>
      <c r="BT146" s="15">
        <v>0</v>
      </c>
      <c r="BU146" s="15">
        <v>0</v>
      </c>
      <c r="BV146" s="15">
        <v>0</v>
      </c>
      <c r="BW146" s="16" t="str">
        <f>IF(IF(BU146&lt;0,1-(BV146-BU146)/BU146,IF(BU146=0,"",BV146/BU146))&lt;0,0,IF(BU146&lt;0,1-(BV146-BU146)/BU146,IF(BU146=0,"",BV146/BU146)))</f>
        <v/>
      </c>
      <c r="BX146" s="13">
        <v>0</v>
      </c>
      <c r="BY146" s="13">
        <v>0</v>
      </c>
      <c r="BZ146" s="13">
        <v>0</v>
      </c>
      <c r="CA146" s="14" t="str">
        <f>IF(IF(BY146&lt;0,1-(BZ146-BY146)/BY146,IF(BY146=0,"",BZ146/BY146))&lt;0,0,IF(BY146&lt;0,1-(BZ146-BY146)/BY146,IF(BY146=0,"",BZ146/BY146)))</f>
        <v/>
      </c>
      <c r="CB146" s="15">
        <v>0</v>
      </c>
      <c r="CC146" s="15">
        <v>0</v>
      </c>
      <c r="CD146" s="15">
        <v>0</v>
      </c>
      <c r="CE146" s="16" t="str">
        <f>IF(IF(CC146&lt;0,1-(CD146-CC146)/CC146,IF(CC146=0,"",CD146/CC146))&lt;0,0,IF(CC146&lt;0,1-(CD146-CC146)/CC146,IF(CC146=0,"",CD146/CC146)))</f>
        <v/>
      </c>
      <c r="CF146" s="13">
        <v>0</v>
      </c>
      <c r="CG146" s="13">
        <v>0</v>
      </c>
      <c r="CH146" s="13">
        <v>0</v>
      </c>
      <c r="CI146" s="14" t="str">
        <f>IF(IF(CG146&lt;0,1-(CH146-CG146)/CG146,IF(CG146=0,"",CH146/CG146))&lt;0,0,IF(CG146&lt;0,1-(CH146-CG146)/CG146,IF(CG146=0,"",CH146/CG146)))</f>
        <v/>
      </c>
      <c r="CJ146" s="15">
        <v>0</v>
      </c>
      <c r="CK146" s="15">
        <v>0</v>
      </c>
      <c r="CL146" s="15">
        <v>0</v>
      </c>
      <c r="CM146" s="17" t="str">
        <f>IF(IF(CK146&lt;0,1-(CL146-CK146)/CK146,IF(CK146=0,"",CL146/CK146))&lt;0,0,IF(CK146&lt;0,1-(CL146-CK146)/CK146,IF(CK146=0,"",CL146/CK146)))</f>
        <v/>
      </c>
      <c r="CN146" s="13">
        <v>0</v>
      </c>
      <c r="CO146" s="13">
        <v>0</v>
      </c>
      <c r="CP146" s="13">
        <v>0</v>
      </c>
      <c r="CQ146" s="17" t="str">
        <f>IF(IF(CO146&lt;0,1-(CP146-CO146)/CO146,IF(CO146=0,"",CP146/CO146))&lt;0,0,IF(CO146&lt;0,1-(CP146-CO146)/CO146,IF(CO146=0,"",CP146/CO146)))</f>
        <v/>
      </c>
      <c r="CR146" s="15">
        <v>0</v>
      </c>
      <c r="CS146" s="15">
        <v>0</v>
      </c>
      <c r="CT146" s="15">
        <v>0</v>
      </c>
      <c r="CU146" s="17" t="str">
        <f>IF(IF(CS146&lt;0,1-(CT146-CS146)/CS146,IF(CS146=0,"",CT146/CS146))&lt;0,0,IF(CS146&lt;0,1-(CT146-CS146)/CS146,IF(CS146=0,"",CT146/CS146)))</f>
        <v/>
      </c>
      <c r="CV146" s="13">
        <v>0</v>
      </c>
      <c r="CW146" s="13">
        <v>0</v>
      </c>
      <c r="CX146" s="13">
        <v>0</v>
      </c>
      <c r="CY146" s="14" t="str">
        <f>IF(IF(CW146&lt;0,1-(CX146-CW146)/CW146,IF(CW146=0,"",CX146/CW146))&lt;0,0,IF(CW146&lt;0,1-(CX146-CW146)/CW146,IF(CW146=0,"",CX146/CW146)))</f>
        <v/>
      </c>
      <c r="CZ146" s="15">
        <v>0</v>
      </c>
      <c r="DA146" s="15">
        <v>0</v>
      </c>
      <c r="DB146" s="15">
        <v>0</v>
      </c>
      <c r="DC146" s="17" t="str">
        <f>IF(IF(DA146&lt;0,1-(DB146-DA146)/DA146,IF(DA146=0,"",DB146/DA146))&lt;0,0,IF(DA146&lt;0,1-(DB146-DA146)/DA146,IF(DA146=0,"",DB146/DA146)))</f>
        <v/>
      </c>
      <c r="DD146" s="13">
        <v>0</v>
      </c>
      <c r="DE146" s="13">
        <v>0</v>
      </c>
      <c r="DF146" s="13">
        <v>0</v>
      </c>
      <c r="DG146" s="14" t="str">
        <f>IF(IF(DE146&lt;0,1-(DF146-DE146)/DE146,IF(DE146=0,"",DF146/DE146))&lt;0,0,IF(DE146&lt;0,1-(DF146-DE146)/DE146,IF(DE146=0,"",DF146/DE146)))</f>
        <v/>
      </c>
      <c r="DH146" s="15">
        <v>0</v>
      </c>
      <c r="DI146" s="15">
        <v>0</v>
      </c>
      <c r="DJ146" s="15">
        <v>0</v>
      </c>
      <c r="DK146" s="17" t="str">
        <f>IF(IF(DI146&lt;0,1-(DJ146-DI146)/DI146,IF(DI146=0,"",DJ146/DI146))&lt;0,0,IF(DI146&lt;0,1-(DJ146-DI146)/DI146,IF(DI146=0,"",DJ146/DI146)))</f>
        <v/>
      </c>
      <c r="DL146" s="13">
        <v>0</v>
      </c>
      <c r="DM146" s="13">
        <v>0</v>
      </c>
      <c r="DN146" s="13">
        <v>0</v>
      </c>
      <c r="DO146" s="17" t="str">
        <f>IF(IF(DM146&lt;0,1-(DN146-DM146)/DM146,IF(DM146=0,"",DN146/DM146))&lt;0,0,IF(DM146&lt;0,1-(DN146-DM146)/DM146,IF(DM146=0,"",DN146/DM146)))</f>
        <v/>
      </c>
      <c r="DP146" s="18"/>
      <c r="DQ146" s="19" t="e">
        <f>IF(AND(BB146/BA146&gt;1.05, ((BB146-BA146)/VLOOKUP(E146,#REF!,2,0))&gt;10),"YES","")</f>
        <v>#DIV/0!</v>
      </c>
      <c r="DR146" s="18"/>
      <c r="DS146" s="19" t="str">
        <f>AX146</f>
        <v/>
      </c>
      <c r="DT146" s="64" t="s">
        <v>141</v>
      </c>
      <c r="DU146" s="64" t="s">
        <v>162</v>
      </c>
      <c r="DV146" s="64" t="s">
        <v>585</v>
      </c>
      <c r="DW146" s="64" t="s">
        <v>141</v>
      </c>
      <c r="DX146" s="64" t="s">
        <v>197</v>
      </c>
      <c r="DY146" s="65">
        <v>45077</v>
      </c>
      <c r="DZ146" s="64"/>
      <c r="EA146" s="64"/>
    </row>
    <row r="147" spans="1:131" x14ac:dyDescent="0.35">
      <c r="A147" s="4">
        <v>2022</v>
      </c>
      <c r="B147" s="20" t="s">
        <v>132</v>
      </c>
      <c r="C147" s="20" t="s">
        <v>159</v>
      </c>
      <c r="D147" s="20"/>
      <c r="E147" s="20" t="s">
        <v>130</v>
      </c>
      <c r="F147" s="20" t="s">
        <v>126</v>
      </c>
      <c r="G147" s="20"/>
      <c r="H147" s="20">
        <v>10209625</v>
      </c>
      <c r="I147" s="64" t="s">
        <v>584</v>
      </c>
      <c r="J147" s="64"/>
      <c r="K147" s="64" t="s">
        <v>567</v>
      </c>
      <c r="L147" s="20" t="s">
        <v>430</v>
      </c>
      <c r="M147" s="20" t="s">
        <v>429</v>
      </c>
      <c r="N147" s="64" t="s">
        <v>428</v>
      </c>
      <c r="O147" s="20" t="s">
        <v>427</v>
      </c>
      <c r="P147" s="20" t="s">
        <v>426</v>
      </c>
      <c r="Q147" s="20" t="s">
        <v>425</v>
      </c>
      <c r="R147" s="20" t="s">
        <v>146</v>
      </c>
      <c r="S147" s="20" t="s">
        <v>567</v>
      </c>
      <c r="T147" s="20" t="s">
        <v>150</v>
      </c>
      <c r="U147" s="65">
        <v>44125</v>
      </c>
      <c r="V147" s="64"/>
      <c r="W147" s="72">
        <v>211274.03590000002</v>
      </c>
      <c r="X147" s="72">
        <v>0</v>
      </c>
      <c r="Y147" s="64" t="s">
        <v>443</v>
      </c>
      <c r="Z147" s="20" t="s">
        <v>141</v>
      </c>
      <c r="AA147" s="64"/>
      <c r="AB147" s="64"/>
      <c r="AC147" s="64"/>
      <c r="AD147" s="63"/>
      <c r="AE147" s="20">
        <v>2020</v>
      </c>
      <c r="AF147" s="20"/>
      <c r="AG147" s="64" t="s">
        <v>583</v>
      </c>
      <c r="AH147" s="71"/>
      <c r="AI147" s="20" t="s">
        <v>141</v>
      </c>
      <c r="AJ147" s="64" t="s">
        <v>504</v>
      </c>
      <c r="AK147" s="63"/>
      <c r="AL147" s="5">
        <v>0</v>
      </c>
      <c r="AM147" s="70" t="s">
        <v>144</v>
      </c>
      <c r="AN147" s="6">
        <f>IF(AM147="YES",0,AL147*BA147)</f>
        <v>0</v>
      </c>
      <c r="AO147" s="6">
        <f>IF(AM147="YES",0,BA147)</f>
        <v>0</v>
      </c>
      <c r="AP147" s="7">
        <v>0</v>
      </c>
      <c r="AQ147" s="69" t="s">
        <v>144</v>
      </c>
      <c r="AR147" s="8">
        <f>IF(AQ147="YES",0,AP147*BA147)</f>
        <v>0</v>
      </c>
      <c r="AS147" s="8">
        <f>IF(AQ147="YES",0,BA147)</f>
        <v>0</v>
      </c>
      <c r="AT147" s="9">
        <v>0</v>
      </c>
      <c r="AU147" s="9">
        <v>0</v>
      </c>
      <c r="AV147" s="9">
        <v>0</v>
      </c>
      <c r="AW147" s="10" t="str">
        <f>IF(IF(AU147&lt;0,1-(AV147-AU147)/AU147,IF(AU147=0,"",AV147/AU147))&lt;0,0,IF(AU147&lt;0,1-(AV147-AU147)/AU147,IF(AU147=0,"",AV147/AU147)))</f>
        <v/>
      </c>
      <c r="AX147" s="10" t="str">
        <f>IF(AW147&lt;90%,"YES","")</f>
        <v/>
      </c>
      <c r="AY147" s="68">
        <f>+AV147-AT147</f>
        <v>0</v>
      </c>
      <c r="AZ147" s="10"/>
      <c r="BA147" s="11">
        <v>0</v>
      </c>
      <c r="BB147" s="11">
        <f>W147/1000</f>
        <v>211.27403590000003</v>
      </c>
      <c r="BC147" s="12" t="str">
        <f>IF(AND(BA147=0,BB147=0),"no capex",IF(AND(BA147=0,BB147&lt;&gt;0),"check!",IF(BB147/BA147&lt;0.8,BB147/BA147,IF(BB147/BA147&lt;=1.05,1,IF(BB147/BA147&gt;1.05,MAX(1-(BB147/BA147-1)*2,0),"check!")))))</f>
        <v>check!</v>
      </c>
      <c r="BD147" s="11">
        <v>0</v>
      </c>
      <c r="BE147" s="11">
        <v>0</v>
      </c>
      <c r="BF147" s="12" t="str">
        <f>IF(AND(BD147=0,BE147=0),"no capex",IF(AND(BD147=0,BE147&lt;&gt;0),"check!",IF(BE147/BD147&lt;0.8,BE147/BD147,IF(BE147/BD147&lt;=1.05,1,IF(BE147/BD147&gt;1.05,MAX(1-(BE147/BD147-1)*2,0),"check!")))))</f>
        <v>no capex</v>
      </c>
      <c r="BG147" s="67"/>
      <c r="BH147" s="13">
        <v>0</v>
      </c>
      <c r="BI147" s="13">
        <v>0</v>
      </c>
      <c r="BJ147" s="13">
        <v>0</v>
      </c>
      <c r="BK147" s="14" t="str">
        <f>IF(BI147=0,"",BJ147/BI147)</f>
        <v/>
      </c>
      <c r="BL147" s="15">
        <v>0</v>
      </c>
      <c r="BM147" s="15">
        <v>0</v>
      </c>
      <c r="BN147" s="15">
        <v>0</v>
      </c>
      <c r="BO147" s="16" t="str">
        <f>IF(BM147=0,"",BN147/BM147)</f>
        <v/>
      </c>
      <c r="BP147" s="13">
        <v>0</v>
      </c>
      <c r="BQ147" s="13">
        <v>0</v>
      </c>
      <c r="BR147" s="13">
        <v>0</v>
      </c>
      <c r="BS147" s="14" t="str">
        <f>IF(IF(BQ147&lt;0,1-(BR147-BQ147)/BQ147,IF(BQ147=0,"",BR147/BQ147))&lt;0,0,IF(BQ147&lt;0,1-(BR147-BQ147)/BQ147,IF(BQ147=0,"",BR147/BQ147)))</f>
        <v/>
      </c>
      <c r="BT147" s="15">
        <v>0</v>
      </c>
      <c r="BU147" s="15">
        <v>0</v>
      </c>
      <c r="BV147" s="15">
        <v>0</v>
      </c>
      <c r="BW147" s="16" t="str">
        <f>IF(IF(BU147&lt;0,1-(BV147-BU147)/BU147,IF(BU147=0,"",BV147/BU147))&lt;0,0,IF(BU147&lt;0,1-(BV147-BU147)/BU147,IF(BU147=0,"",BV147/BU147)))</f>
        <v/>
      </c>
      <c r="BX147" s="13">
        <v>0</v>
      </c>
      <c r="BY147" s="13">
        <v>0</v>
      </c>
      <c r="BZ147" s="13">
        <v>0</v>
      </c>
      <c r="CA147" s="14" t="str">
        <f>IF(IF(BY147&lt;0,1-(BZ147-BY147)/BY147,IF(BY147=0,"",BZ147/BY147))&lt;0,0,IF(BY147&lt;0,1-(BZ147-BY147)/BY147,IF(BY147=0,"",BZ147/BY147)))</f>
        <v/>
      </c>
      <c r="CB147" s="15">
        <v>0</v>
      </c>
      <c r="CC147" s="15">
        <v>0</v>
      </c>
      <c r="CD147" s="15">
        <v>0</v>
      </c>
      <c r="CE147" s="16" t="str">
        <f>IF(IF(CC147&lt;0,1-(CD147-CC147)/CC147,IF(CC147=0,"",CD147/CC147))&lt;0,0,IF(CC147&lt;0,1-(CD147-CC147)/CC147,IF(CC147=0,"",CD147/CC147)))</f>
        <v/>
      </c>
      <c r="CF147" s="13">
        <v>0</v>
      </c>
      <c r="CG147" s="13">
        <v>0</v>
      </c>
      <c r="CH147" s="13">
        <v>0</v>
      </c>
      <c r="CI147" s="14" t="str">
        <f>IF(IF(CG147&lt;0,1-(CH147-CG147)/CG147,IF(CG147=0,"",CH147/CG147))&lt;0,0,IF(CG147&lt;0,1-(CH147-CG147)/CG147,IF(CG147=0,"",CH147/CG147)))</f>
        <v/>
      </c>
      <c r="CJ147" s="15">
        <v>0</v>
      </c>
      <c r="CK147" s="15">
        <v>0</v>
      </c>
      <c r="CL147" s="15">
        <v>0</v>
      </c>
      <c r="CM147" s="17" t="str">
        <f>IF(IF(CK147&lt;0,1-(CL147-CK147)/CK147,IF(CK147=0,"",CL147/CK147))&lt;0,0,IF(CK147&lt;0,1-(CL147-CK147)/CK147,IF(CK147=0,"",CL147/CK147)))</f>
        <v/>
      </c>
      <c r="CN147" s="13">
        <v>0</v>
      </c>
      <c r="CO147" s="13">
        <v>0</v>
      </c>
      <c r="CP147" s="13">
        <v>0</v>
      </c>
      <c r="CQ147" s="17" t="str">
        <f>IF(IF(CO147&lt;0,1-(CP147-CO147)/CO147,IF(CO147=0,"",CP147/CO147))&lt;0,0,IF(CO147&lt;0,1-(CP147-CO147)/CO147,IF(CO147=0,"",CP147/CO147)))</f>
        <v/>
      </c>
      <c r="CR147" s="15">
        <v>0</v>
      </c>
      <c r="CS147" s="15">
        <v>0</v>
      </c>
      <c r="CT147" s="15">
        <v>0</v>
      </c>
      <c r="CU147" s="17" t="str">
        <f>IF(IF(CS147&lt;0,1-(CT147-CS147)/CS147,IF(CS147=0,"",CT147/CS147))&lt;0,0,IF(CS147&lt;0,1-(CT147-CS147)/CS147,IF(CS147=0,"",CT147/CS147)))</f>
        <v/>
      </c>
      <c r="CV147" s="13">
        <v>0</v>
      </c>
      <c r="CW147" s="13">
        <v>0</v>
      </c>
      <c r="CX147" s="13">
        <v>0</v>
      </c>
      <c r="CY147" s="14" t="str">
        <f>IF(IF(CW147&lt;0,1-(CX147-CW147)/CW147,IF(CW147=0,"",CX147/CW147))&lt;0,0,IF(CW147&lt;0,1-(CX147-CW147)/CW147,IF(CW147=0,"",CX147/CW147)))</f>
        <v/>
      </c>
      <c r="CZ147" s="15">
        <v>0</v>
      </c>
      <c r="DA147" s="15">
        <v>0</v>
      </c>
      <c r="DB147" s="15">
        <v>0</v>
      </c>
      <c r="DC147" s="17" t="str">
        <f>IF(IF(DA147&lt;0,1-(DB147-DA147)/DA147,IF(DA147=0,"",DB147/DA147))&lt;0,0,IF(DA147&lt;0,1-(DB147-DA147)/DA147,IF(DA147=0,"",DB147/DA147)))</f>
        <v/>
      </c>
      <c r="DD147" s="13">
        <v>0</v>
      </c>
      <c r="DE147" s="13">
        <v>0</v>
      </c>
      <c r="DF147" s="13">
        <v>0</v>
      </c>
      <c r="DG147" s="14" t="str">
        <f>IF(IF(DE147&lt;0,1-(DF147-DE147)/DE147,IF(DE147=0,"",DF147/DE147))&lt;0,0,IF(DE147&lt;0,1-(DF147-DE147)/DE147,IF(DE147=0,"",DF147/DE147)))</f>
        <v/>
      </c>
      <c r="DH147" s="15">
        <v>0</v>
      </c>
      <c r="DI147" s="15">
        <v>0</v>
      </c>
      <c r="DJ147" s="15">
        <v>0</v>
      </c>
      <c r="DK147" s="17" t="str">
        <f>IF(IF(DI147&lt;0,1-(DJ147-DI147)/DI147,IF(DI147=0,"",DJ147/DI147))&lt;0,0,IF(DI147&lt;0,1-(DJ147-DI147)/DI147,IF(DI147=0,"",DJ147/DI147)))</f>
        <v/>
      </c>
      <c r="DL147" s="13">
        <v>0</v>
      </c>
      <c r="DM147" s="13">
        <v>0</v>
      </c>
      <c r="DN147" s="13">
        <v>0</v>
      </c>
      <c r="DO147" s="17" t="str">
        <f>IF(IF(DM147&lt;0,1-(DN147-DM147)/DM147,IF(DM147=0,"",DN147/DM147))&lt;0,0,IF(DM147&lt;0,1-(DN147-DM147)/DM147,IF(DM147=0,"",DN147/DM147)))</f>
        <v/>
      </c>
      <c r="DP147" s="18"/>
      <c r="DQ147" s="19" t="e">
        <f>IF(AND(BB147/BA147&gt;1.05, ((BB147-BA147)/VLOOKUP(E147,#REF!,2,0))&gt;10),"YES","")</f>
        <v>#DIV/0!</v>
      </c>
      <c r="DR147" s="18"/>
      <c r="DS147" s="19" t="str">
        <f>AX147</f>
        <v/>
      </c>
      <c r="DT147" s="64"/>
      <c r="DU147" s="64"/>
      <c r="DV147" s="64"/>
      <c r="DW147" s="64"/>
      <c r="DX147" s="64"/>
      <c r="DY147" s="65"/>
      <c r="DZ147" s="64"/>
      <c r="EA147" s="64"/>
    </row>
    <row r="148" spans="1:131" x14ac:dyDescent="0.35">
      <c r="A148" s="4">
        <v>2022</v>
      </c>
      <c r="B148" s="20" t="s">
        <v>132</v>
      </c>
      <c r="C148" s="20" t="s">
        <v>159</v>
      </c>
      <c r="D148" s="20"/>
      <c r="E148" s="20" t="s">
        <v>130</v>
      </c>
      <c r="F148" s="20" t="s">
        <v>126</v>
      </c>
      <c r="G148" s="20"/>
      <c r="H148" s="20">
        <v>10209631</v>
      </c>
      <c r="I148" s="64" t="s">
        <v>582</v>
      </c>
      <c r="J148" s="64"/>
      <c r="K148" s="64" t="s">
        <v>567</v>
      </c>
      <c r="L148" s="20" t="s">
        <v>430</v>
      </c>
      <c r="M148" s="20" t="s">
        <v>429</v>
      </c>
      <c r="N148" s="64" t="s">
        <v>428</v>
      </c>
      <c r="O148" s="20" t="s">
        <v>427</v>
      </c>
      <c r="P148" s="20" t="s">
        <v>426</v>
      </c>
      <c r="Q148" s="20" t="s">
        <v>425</v>
      </c>
      <c r="R148" s="20" t="s">
        <v>146</v>
      </c>
      <c r="S148" s="20" t="s">
        <v>567</v>
      </c>
      <c r="T148" s="20" t="s">
        <v>150</v>
      </c>
      <c r="U148" s="65">
        <v>44121</v>
      </c>
      <c r="V148" s="64"/>
      <c r="W148" s="72">
        <v>213029.5742</v>
      </c>
      <c r="X148" s="72">
        <v>0</v>
      </c>
      <c r="Y148" s="64" t="s">
        <v>443</v>
      </c>
      <c r="Z148" s="20" t="s">
        <v>141</v>
      </c>
      <c r="AA148" s="64"/>
      <c r="AB148" s="64"/>
      <c r="AC148" s="64"/>
      <c r="AD148" s="63"/>
      <c r="AE148" s="20">
        <v>2020</v>
      </c>
      <c r="AF148" s="20"/>
      <c r="AG148" s="64" t="s">
        <v>581</v>
      </c>
      <c r="AH148" s="71"/>
      <c r="AI148" s="20" t="s">
        <v>141</v>
      </c>
      <c r="AJ148" s="64" t="s">
        <v>504</v>
      </c>
      <c r="AK148" s="63"/>
      <c r="AL148" s="5">
        <v>0</v>
      </c>
      <c r="AM148" s="70" t="s">
        <v>144</v>
      </c>
      <c r="AN148" s="6">
        <f>IF(AM148="YES",0,AL148*BA148)</f>
        <v>0</v>
      </c>
      <c r="AO148" s="6">
        <f>IF(AM148="YES",0,BA148)</f>
        <v>0</v>
      </c>
      <c r="AP148" s="7">
        <v>0</v>
      </c>
      <c r="AQ148" s="69" t="s">
        <v>144</v>
      </c>
      <c r="AR148" s="8">
        <f>IF(AQ148="YES",0,AP148*BA148)</f>
        <v>0</v>
      </c>
      <c r="AS148" s="8">
        <f>IF(AQ148="YES",0,BA148)</f>
        <v>0</v>
      </c>
      <c r="AT148" s="9">
        <v>0</v>
      </c>
      <c r="AU148" s="9">
        <v>0</v>
      </c>
      <c r="AV148" s="9">
        <v>0</v>
      </c>
      <c r="AW148" s="10" t="str">
        <f>IF(IF(AU148&lt;0,1-(AV148-AU148)/AU148,IF(AU148=0,"",AV148/AU148))&lt;0,0,IF(AU148&lt;0,1-(AV148-AU148)/AU148,IF(AU148=0,"",AV148/AU148)))</f>
        <v/>
      </c>
      <c r="AX148" s="10" t="str">
        <f>IF(AW148&lt;90%,"YES","")</f>
        <v/>
      </c>
      <c r="AY148" s="68">
        <f>+AV148-AT148</f>
        <v>0</v>
      </c>
      <c r="AZ148" s="10"/>
      <c r="BA148" s="11">
        <v>0</v>
      </c>
      <c r="BB148" s="11">
        <f>W148/1000</f>
        <v>213.02957420000001</v>
      </c>
      <c r="BC148" s="12" t="str">
        <f>IF(AND(BA148=0,BB148=0),"no capex",IF(AND(BA148=0,BB148&lt;&gt;0),"check!",IF(BB148/BA148&lt;0.8,BB148/BA148,IF(BB148/BA148&lt;=1.05,1,IF(BB148/BA148&gt;1.05,MAX(1-(BB148/BA148-1)*2,0),"check!")))))</f>
        <v>check!</v>
      </c>
      <c r="BD148" s="11">
        <v>0</v>
      </c>
      <c r="BE148" s="11">
        <v>0</v>
      </c>
      <c r="BF148" s="12" t="str">
        <f>IF(AND(BD148=0,BE148=0),"no capex",IF(AND(BD148=0,BE148&lt;&gt;0),"check!",IF(BE148/BD148&lt;0.8,BE148/BD148,IF(BE148/BD148&lt;=1.05,1,IF(BE148/BD148&gt;1.05,MAX(1-(BE148/BD148-1)*2,0),"check!")))))</f>
        <v>no capex</v>
      </c>
      <c r="BG148" s="67"/>
      <c r="BH148" s="13">
        <v>0</v>
      </c>
      <c r="BI148" s="13">
        <v>0</v>
      </c>
      <c r="BJ148" s="13">
        <v>0</v>
      </c>
      <c r="BK148" s="14" t="str">
        <f>IF(BI148=0,"",BJ148/BI148)</f>
        <v/>
      </c>
      <c r="BL148" s="15">
        <v>0</v>
      </c>
      <c r="BM148" s="15">
        <v>0</v>
      </c>
      <c r="BN148" s="15">
        <v>0</v>
      </c>
      <c r="BO148" s="16" t="str">
        <f>IF(BM148=0,"",BN148/BM148)</f>
        <v/>
      </c>
      <c r="BP148" s="13">
        <v>0</v>
      </c>
      <c r="BQ148" s="13">
        <v>0</v>
      </c>
      <c r="BR148" s="13">
        <v>0</v>
      </c>
      <c r="BS148" s="14" t="str">
        <f>IF(IF(BQ148&lt;0,1-(BR148-BQ148)/BQ148,IF(BQ148=0,"",BR148/BQ148))&lt;0,0,IF(BQ148&lt;0,1-(BR148-BQ148)/BQ148,IF(BQ148=0,"",BR148/BQ148)))</f>
        <v/>
      </c>
      <c r="BT148" s="15">
        <v>0</v>
      </c>
      <c r="BU148" s="15">
        <v>0</v>
      </c>
      <c r="BV148" s="15">
        <v>0</v>
      </c>
      <c r="BW148" s="16" t="str">
        <f>IF(IF(BU148&lt;0,1-(BV148-BU148)/BU148,IF(BU148=0,"",BV148/BU148))&lt;0,0,IF(BU148&lt;0,1-(BV148-BU148)/BU148,IF(BU148=0,"",BV148/BU148)))</f>
        <v/>
      </c>
      <c r="BX148" s="13">
        <v>0</v>
      </c>
      <c r="BY148" s="13">
        <v>0</v>
      </c>
      <c r="BZ148" s="13">
        <v>0</v>
      </c>
      <c r="CA148" s="14" t="str">
        <f>IF(IF(BY148&lt;0,1-(BZ148-BY148)/BY148,IF(BY148=0,"",BZ148/BY148))&lt;0,0,IF(BY148&lt;0,1-(BZ148-BY148)/BY148,IF(BY148=0,"",BZ148/BY148)))</f>
        <v/>
      </c>
      <c r="CB148" s="15">
        <v>0</v>
      </c>
      <c r="CC148" s="15">
        <v>0</v>
      </c>
      <c r="CD148" s="15">
        <v>0</v>
      </c>
      <c r="CE148" s="16" t="str">
        <f>IF(IF(CC148&lt;0,1-(CD148-CC148)/CC148,IF(CC148=0,"",CD148/CC148))&lt;0,0,IF(CC148&lt;0,1-(CD148-CC148)/CC148,IF(CC148=0,"",CD148/CC148)))</f>
        <v/>
      </c>
      <c r="CF148" s="13">
        <v>0</v>
      </c>
      <c r="CG148" s="13">
        <v>0</v>
      </c>
      <c r="CH148" s="13">
        <v>0</v>
      </c>
      <c r="CI148" s="14" t="str">
        <f>IF(IF(CG148&lt;0,1-(CH148-CG148)/CG148,IF(CG148=0,"",CH148/CG148))&lt;0,0,IF(CG148&lt;0,1-(CH148-CG148)/CG148,IF(CG148=0,"",CH148/CG148)))</f>
        <v/>
      </c>
      <c r="CJ148" s="15">
        <v>0</v>
      </c>
      <c r="CK148" s="15">
        <v>0</v>
      </c>
      <c r="CL148" s="15">
        <v>0</v>
      </c>
      <c r="CM148" s="17" t="str">
        <f>IF(IF(CK148&lt;0,1-(CL148-CK148)/CK148,IF(CK148=0,"",CL148/CK148))&lt;0,0,IF(CK148&lt;0,1-(CL148-CK148)/CK148,IF(CK148=0,"",CL148/CK148)))</f>
        <v/>
      </c>
      <c r="CN148" s="13">
        <v>0</v>
      </c>
      <c r="CO148" s="13">
        <v>0</v>
      </c>
      <c r="CP148" s="13">
        <v>0</v>
      </c>
      <c r="CQ148" s="17" t="str">
        <f>IF(IF(CO148&lt;0,1-(CP148-CO148)/CO148,IF(CO148=0,"",CP148/CO148))&lt;0,0,IF(CO148&lt;0,1-(CP148-CO148)/CO148,IF(CO148=0,"",CP148/CO148)))</f>
        <v/>
      </c>
      <c r="CR148" s="15">
        <v>0</v>
      </c>
      <c r="CS148" s="15">
        <v>0</v>
      </c>
      <c r="CT148" s="15">
        <v>0</v>
      </c>
      <c r="CU148" s="17" t="str">
        <f>IF(IF(CS148&lt;0,1-(CT148-CS148)/CS148,IF(CS148=0,"",CT148/CS148))&lt;0,0,IF(CS148&lt;0,1-(CT148-CS148)/CS148,IF(CS148=0,"",CT148/CS148)))</f>
        <v/>
      </c>
      <c r="CV148" s="13">
        <v>0</v>
      </c>
      <c r="CW148" s="13">
        <v>0</v>
      </c>
      <c r="CX148" s="13">
        <v>0</v>
      </c>
      <c r="CY148" s="14" t="str">
        <f>IF(IF(CW148&lt;0,1-(CX148-CW148)/CW148,IF(CW148=0,"",CX148/CW148))&lt;0,0,IF(CW148&lt;0,1-(CX148-CW148)/CW148,IF(CW148=0,"",CX148/CW148)))</f>
        <v/>
      </c>
      <c r="CZ148" s="15">
        <v>0</v>
      </c>
      <c r="DA148" s="15">
        <v>0</v>
      </c>
      <c r="DB148" s="15">
        <v>0</v>
      </c>
      <c r="DC148" s="17" t="str">
        <f>IF(IF(DA148&lt;0,1-(DB148-DA148)/DA148,IF(DA148=0,"",DB148/DA148))&lt;0,0,IF(DA148&lt;0,1-(DB148-DA148)/DA148,IF(DA148=0,"",DB148/DA148)))</f>
        <v/>
      </c>
      <c r="DD148" s="13">
        <v>0</v>
      </c>
      <c r="DE148" s="13">
        <v>0</v>
      </c>
      <c r="DF148" s="13">
        <v>0</v>
      </c>
      <c r="DG148" s="14" t="str">
        <f>IF(IF(DE148&lt;0,1-(DF148-DE148)/DE148,IF(DE148=0,"",DF148/DE148))&lt;0,0,IF(DE148&lt;0,1-(DF148-DE148)/DE148,IF(DE148=0,"",DF148/DE148)))</f>
        <v/>
      </c>
      <c r="DH148" s="15">
        <v>0</v>
      </c>
      <c r="DI148" s="15">
        <v>0</v>
      </c>
      <c r="DJ148" s="15">
        <v>0</v>
      </c>
      <c r="DK148" s="17" t="str">
        <f>IF(IF(DI148&lt;0,1-(DJ148-DI148)/DI148,IF(DI148=0,"",DJ148/DI148))&lt;0,0,IF(DI148&lt;0,1-(DJ148-DI148)/DI148,IF(DI148=0,"",DJ148/DI148)))</f>
        <v/>
      </c>
      <c r="DL148" s="13">
        <v>0</v>
      </c>
      <c r="DM148" s="13">
        <v>0</v>
      </c>
      <c r="DN148" s="13">
        <v>0</v>
      </c>
      <c r="DO148" s="17" t="str">
        <f>IF(IF(DM148&lt;0,1-(DN148-DM148)/DM148,IF(DM148=0,"",DN148/DM148))&lt;0,0,IF(DM148&lt;0,1-(DN148-DM148)/DM148,IF(DM148=0,"",DN148/DM148)))</f>
        <v/>
      </c>
      <c r="DP148" s="18"/>
      <c r="DQ148" s="19" t="e">
        <f>IF(AND(BB148/BA148&gt;1.05, ((BB148-BA148)/VLOOKUP(E148,#REF!,2,0))&gt;10),"YES","")</f>
        <v>#DIV/0!</v>
      </c>
      <c r="DR148" s="18"/>
      <c r="DS148" s="19" t="str">
        <f>AX148</f>
        <v/>
      </c>
      <c r="DT148" s="64"/>
      <c r="DU148" s="64"/>
      <c r="DV148" s="64"/>
      <c r="DW148" s="64"/>
      <c r="DX148" s="64"/>
      <c r="DY148" s="65"/>
      <c r="DZ148" s="64"/>
      <c r="EA148" s="64"/>
    </row>
    <row r="149" spans="1:131" x14ac:dyDescent="0.35">
      <c r="A149" s="4">
        <v>2022</v>
      </c>
      <c r="B149" s="20" t="s">
        <v>132</v>
      </c>
      <c r="C149" s="20" t="s">
        <v>159</v>
      </c>
      <c r="D149" s="20"/>
      <c r="E149" s="20" t="s">
        <v>130</v>
      </c>
      <c r="F149" s="20" t="s">
        <v>126</v>
      </c>
      <c r="G149" s="20"/>
      <c r="H149" s="20">
        <v>10209632</v>
      </c>
      <c r="I149" s="64" t="s">
        <v>580</v>
      </c>
      <c r="J149" s="64"/>
      <c r="K149" s="64" t="s">
        <v>567</v>
      </c>
      <c r="L149" s="20" t="s">
        <v>430</v>
      </c>
      <c r="M149" s="20" t="s">
        <v>429</v>
      </c>
      <c r="N149" s="64" t="s">
        <v>428</v>
      </c>
      <c r="O149" s="20" t="s">
        <v>427</v>
      </c>
      <c r="P149" s="20" t="s">
        <v>426</v>
      </c>
      <c r="Q149" s="20" t="s">
        <v>425</v>
      </c>
      <c r="R149" s="20" t="s">
        <v>146</v>
      </c>
      <c r="S149" s="20" t="s">
        <v>567</v>
      </c>
      <c r="T149" s="20" t="s">
        <v>150</v>
      </c>
      <c r="U149" s="65">
        <v>44179</v>
      </c>
      <c r="V149" s="64"/>
      <c r="W149" s="72">
        <v>259792.77929999999</v>
      </c>
      <c r="X149" s="72">
        <v>0</v>
      </c>
      <c r="Y149" s="64" t="s">
        <v>443</v>
      </c>
      <c r="Z149" s="20" t="s">
        <v>141</v>
      </c>
      <c r="AA149" s="64"/>
      <c r="AB149" s="64"/>
      <c r="AC149" s="64"/>
      <c r="AD149" s="63"/>
      <c r="AE149" s="20">
        <v>2020</v>
      </c>
      <c r="AF149" s="20"/>
      <c r="AG149" s="64" t="s">
        <v>579</v>
      </c>
      <c r="AH149" s="71"/>
      <c r="AI149" s="20" t="s">
        <v>141</v>
      </c>
      <c r="AJ149" s="64" t="s">
        <v>504</v>
      </c>
      <c r="AK149" s="63"/>
      <c r="AL149" s="5">
        <v>0</v>
      </c>
      <c r="AM149" s="70" t="s">
        <v>144</v>
      </c>
      <c r="AN149" s="6">
        <f>IF(AM149="YES",0,AL149*BA149)</f>
        <v>0</v>
      </c>
      <c r="AO149" s="6">
        <f>IF(AM149="YES",0,BA149)</f>
        <v>0</v>
      </c>
      <c r="AP149" s="7">
        <v>0</v>
      </c>
      <c r="AQ149" s="69" t="s">
        <v>144</v>
      </c>
      <c r="AR149" s="8">
        <f>IF(AQ149="YES",0,AP149*BA149)</f>
        <v>0</v>
      </c>
      <c r="AS149" s="8">
        <f>IF(AQ149="YES",0,BA149)</f>
        <v>0</v>
      </c>
      <c r="AT149" s="9">
        <v>0</v>
      </c>
      <c r="AU149" s="9">
        <v>0</v>
      </c>
      <c r="AV149" s="9">
        <v>0</v>
      </c>
      <c r="AW149" s="10" t="str">
        <f>IF(IF(AU149&lt;0,1-(AV149-AU149)/AU149,IF(AU149=0,"",AV149/AU149))&lt;0,0,IF(AU149&lt;0,1-(AV149-AU149)/AU149,IF(AU149=0,"",AV149/AU149)))</f>
        <v/>
      </c>
      <c r="AX149" s="10" t="str">
        <f>IF(AW149&lt;90%,"YES","")</f>
        <v/>
      </c>
      <c r="AY149" s="68">
        <f>+AV149-AT149</f>
        <v>0</v>
      </c>
      <c r="AZ149" s="10"/>
      <c r="BA149" s="11">
        <v>0</v>
      </c>
      <c r="BB149" s="11">
        <f>W149/1000</f>
        <v>259.79277930000001</v>
      </c>
      <c r="BC149" s="12" t="str">
        <f>IF(AND(BA149=0,BB149=0),"no capex",IF(AND(BA149=0,BB149&lt;&gt;0),"check!",IF(BB149/BA149&lt;0.8,BB149/BA149,IF(BB149/BA149&lt;=1.05,1,IF(BB149/BA149&gt;1.05,MAX(1-(BB149/BA149-1)*2,0),"check!")))))</f>
        <v>check!</v>
      </c>
      <c r="BD149" s="11">
        <v>0</v>
      </c>
      <c r="BE149" s="11">
        <v>0</v>
      </c>
      <c r="BF149" s="12" t="str">
        <f>IF(AND(BD149=0,BE149=0),"no capex",IF(AND(BD149=0,BE149&lt;&gt;0),"check!",IF(BE149/BD149&lt;0.8,BE149/BD149,IF(BE149/BD149&lt;=1.05,1,IF(BE149/BD149&gt;1.05,MAX(1-(BE149/BD149-1)*2,0),"check!")))))</f>
        <v>no capex</v>
      </c>
      <c r="BG149" s="67"/>
      <c r="BH149" s="13">
        <v>0</v>
      </c>
      <c r="BI149" s="13">
        <v>0</v>
      </c>
      <c r="BJ149" s="13">
        <v>0</v>
      </c>
      <c r="BK149" s="14" t="str">
        <f>IF(BI149=0,"",BJ149/BI149)</f>
        <v/>
      </c>
      <c r="BL149" s="15">
        <v>0</v>
      </c>
      <c r="BM149" s="15">
        <v>0</v>
      </c>
      <c r="BN149" s="15">
        <v>0</v>
      </c>
      <c r="BO149" s="16" t="str">
        <f>IF(BM149=0,"",BN149/BM149)</f>
        <v/>
      </c>
      <c r="BP149" s="13">
        <v>0</v>
      </c>
      <c r="BQ149" s="13">
        <v>0</v>
      </c>
      <c r="BR149" s="13">
        <v>0</v>
      </c>
      <c r="BS149" s="14" t="str">
        <f>IF(IF(BQ149&lt;0,1-(BR149-BQ149)/BQ149,IF(BQ149=0,"",BR149/BQ149))&lt;0,0,IF(BQ149&lt;0,1-(BR149-BQ149)/BQ149,IF(BQ149=0,"",BR149/BQ149)))</f>
        <v/>
      </c>
      <c r="BT149" s="15">
        <v>0</v>
      </c>
      <c r="BU149" s="15">
        <v>0</v>
      </c>
      <c r="BV149" s="15">
        <v>0</v>
      </c>
      <c r="BW149" s="16" t="str">
        <f>IF(IF(BU149&lt;0,1-(BV149-BU149)/BU149,IF(BU149=0,"",BV149/BU149))&lt;0,0,IF(BU149&lt;0,1-(BV149-BU149)/BU149,IF(BU149=0,"",BV149/BU149)))</f>
        <v/>
      </c>
      <c r="BX149" s="13">
        <v>0</v>
      </c>
      <c r="BY149" s="13">
        <v>0</v>
      </c>
      <c r="BZ149" s="13">
        <v>0</v>
      </c>
      <c r="CA149" s="14" t="str">
        <f>IF(IF(BY149&lt;0,1-(BZ149-BY149)/BY149,IF(BY149=0,"",BZ149/BY149))&lt;0,0,IF(BY149&lt;0,1-(BZ149-BY149)/BY149,IF(BY149=0,"",BZ149/BY149)))</f>
        <v/>
      </c>
      <c r="CB149" s="15">
        <v>0</v>
      </c>
      <c r="CC149" s="15">
        <v>0</v>
      </c>
      <c r="CD149" s="15">
        <v>0</v>
      </c>
      <c r="CE149" s="16" t="str">
        <f>IF(IF(CC149&lt;0,1-(CD149-CC149)/CC149,IF(CC149=0,"",CD149/CC149))&lt;0,0,IF(CC149&lt;0,1-(CD149-CC149)/CC149,IF(CC149=0,"",CD149/CC149)))</f>
        <v/>
      </c>
      <c r="CF149" s="13">
        <v>0</v>
      </c>
      <c r="CG149" s="13">
        <v>0</v>
      </c>
      <c r="CH149" s="13">
        <v>0</v>
      </c>
      <c r="CI149" s="14" t="str">
        <f>IF(IF(CG149&lt;0,1-(CH149-CG149)/CG149,IF(CG149=0,"",CH149/CG149))&lt;0,0,IF(CG149&lt;0,1-(CH149-CG149)/CG149,IF(CG149=0,"",CH149/CG149)))</f>
        <v/>
      </c>
      <c r="CJ149" s="15">
        <v>0</v>
      </c>
      <c r="CK149" s="15">
        <v>0</v>
      </c>
      <c r="CL149" s="15">
        <v>0</v>
      </c>
      <c r="CM149" s="17" t="str">
        <f>IF(IF(CK149&lt;0,1-(CL149-CK149)/CK149,IF(CK149=0,"",CL149/CK149))&lt;0,0,IF(CK149&lt;0,1-(CL149-CK149)/CK149,IF(CK149=0,"",CL149/CK149)))</f>
        <v/>
      </c>
      <c r="CN149" s="13">
        <v>0</v>
      </c>
      <c r="CO149" s="13">
        <v>0</v>
      </c>
      <c r="CP149" s="13">
        <v>0</v>
      </c>
      <c r="CQ149" s="17" t="str">
        <f>IF(IF(CO149&lt;0,1-(CP149-CO149)/CO149,IF(CO149=0,"",CP149/CO149))&lt;0,0,IF(CO149&lt;0,1-(CP149-CO149)/CO149,IF(CO149=0,"",CP149/CO149)))</f>
        <v/>
      </c>
      <c r="CR149" s="15">
        <v>0</v>
      </c>
      <c r="CS149" s="15">
        <v>0</v>
      </c>
      <c r="CT149" s="15">
        <v>0</v>
      </c>
      <c r="CU149" s="17" t="str">
        <f>IF(IF(CS149&lt;0,1-(CT149-CS149)/CS149,IF(CS149=0,"",CT149/CS149))&lt;0,0,IF(CS149&lt;0,1-(CT149-CS149)/CS149,IF(CS149=0,"",CT149/CS149)))</f>
        <v/>
      </c>
      <c r="CV149" s="13">
        <v>0</v>
      </c>
      <c r="CW149" s="13">
        <v>0</v>
      </c>
      <c r="CX149" s="13">
        <v>0</v>
      </c>
      <c r="CY149" s="14" t="str">
        <f>IF(IF(CW149&lt;0,1-(CX149-CW149)/CW149,IF(CW149=0,"",CX149/CW149))&lt;0,0,IF(CW149&lt;0,1-(CX149-CW149)/CW149,IF(CW149=0,"",CX149/CW149)))</f>
        <v/>
      </c>
      <c r="CZ149" s="15">
        <v>0</v>
      </c>
      <c r="DA149" s="15">
        <v>0</v>
      </c>
      <c r="DB149" s="15">
        <v>0</v>
      </c>
      <c r="DC149" s="17" t="str">
        <f>IF(IF(DA149&lt;0,1-(DB149-DA149)/DA149,IF(DA149=0,"",DB149/DA149))&lt;0,0,IF(DA149&lt;0,1-(DB149-DA149)/DA149,IF(DA149=0,"",DB149/DA149)))</f>
        <v/>
      </c>
      <c r="DD149" s="13">
        <v>0</v>
      </c>
      <c r="DE149" s="13">
        <v>0</v>
      </c>
      <c r="DF149" s="13">
        <v>0</v>
      </c>
      <c r="DG149" s="14" t="str">
        <f>IF(IF(DE149&lt;0,1-(DF149-DE149)/DE149,IF(DE149=0,"",DF149/DE149))&lt;0,0,IF(DE149&lt;0,1-(DF149-DE149)/DE149,IF(DE149=0,"",DF149/DE149)))</f>
        <v/>
      </c>
      <c r="DH149" s="15">
        <v>0</v>
      </c>
      <c r="DI149" s="15">
        <v>0</v>
      </c>
      <c r="DJ149" s="15">
        <v>0</v>
      </c>
      <c r="DK149" s="17" t="str">
        <f>IF(IF(DI149&lt;0,1-(DJ149-DI149)/DI149,IF(DI149=0,"",DJ149/DI149))&lt;0,0,IF(DI149&lt;0,1-(DJ149-DI149)/DI149,IF(DI149=0,"",DJ149/DI149)))</f>
        <v/>
      </c>
      <c r="DL149" s="13">
        <v>0</v>
      </c>
      <c r="DM149" s="13">
        <v>0</v>
      </c>
      <c r="DN149" s="13">
        <v>0</v>
      </c>
      <c r="DO149" s="17" t="str">
        <f>IF(IF(DM149&lt;0,1-(DN149-DM149)/DM149,IF(DM149=0,"",DN149/DM149))&lt;0,0,IF(DM149&lt;0,1-(DN149-DM149)/DM149,IF(DM149=0,"",DN149/DM149)))</f>
        <v/>
      </c>
      <c r="DP149" s="18"/>
      <c r="DQ149" s="19" t="e">
        <f>IF(AND(BB149/BA149&gt;1.05, ((BB149-BA149)/VLOOKUP(E149,#REF!,2,0))&gt;10),"YES","")</f>
        <v>#DIV/0!</v>
      </c>
      <c r="DR149" s="18"/>
      <c r="DS149" s="19" t="str">
        <f>AX149</f>
        <v/>
      </c>
      <c r="DT149" s="64"/>
      <c r="DU149" s="64"/>
      <c r="DV149" s="64"/>
      <c r="DW149" s="64"/>
      <c r="DX149" s="64"/>
      <c r="DY149" s="65"/>
      <c r="DZ149" s="64"/>
      <c r="EA149" s="64"/>
    </row>
    <row r="150" spans="1:131" x14ac:dyDescent="0.35">
      <c r="A150" s="4">
        <v>2022</v>
      </c>
      <c r="B150" s="20" t="s">
        <v>132</v>
      </c>
      <c r="C150" s="20" t="s">
        <v>159</v>
      </c>
      <c r="D150" s="20"/>
      <c r="E150" s="20" t="s">
        <v>130</v>
      </c>
      <c r="F150" s="20" t="s">
        <v>126</v>
      </c>
      <c r="G150" s="20"/>
      <c r="H150" s="20">
        <v>10209636</v>
      </c>
      <c r="I150" s="64" t="s">
        <v>578</v>
      </c>
      <c r="J150" s="64"/>
      <c r="K150" s="64" t="s">
        <v>567</v>
      </c>
      <c r="L150" s="20" t="s">
        <v>430</v>
      </c>
      <c r="M150" s="20" t="s">
        <v>429</v>
      </c>
      <c r="N150" s="64" t="s">
        <v>428</v>
      </c>
      <c r="O150" s="20" t="s">
        <v>427</v>
      </c>
      <c r="P150" s="20" t="s">
        <v>426</v>
      </c>
      <c r="Q150" s="20" t="s">
        <v>425</v>
      </c>
      <c r="R150" s="20" t="s">
        <v>146</v>
      </c>
      <c r="S150" s="20" t="s">
        <v>567</v>
      </c>
      <c r="T150" s="20" t="s">
        <v>150</v>
      </c>
      <c r="U150" s="65">
        <v>44148</v>
      </c>
      <c r="V150" s="64"/>
      <c r="W150" s="72">
        <v>280582.05540000007</v>
      </c>
      <c r="X150" s="72">
        <v>0</v>
      </c>
      <c r="Y150" s="64" t="s">
        <v>443</v>
      </c>
      <c r="Z150" s="20" t="s">
        <v>141</v>
      </c>
      <c r="AA150" s="64"/>
      <c r="AB150" s="64"/>
      <c r="AC150" s="64"/>
      <c r="AD150" s="63"/>
      <c r="AE150" s="20">
        <v>2020</v>
      </c>
      <c r="AF150" s="20"/>
      <c r="AG150" s="64" t="s">
        <v>577</v>
      </c>
      <c r="AH150" s="71"/>
      <c r="AI150" s="20" t="s">
        <v>141</v>
      </c>
      <c r="AJ150" s="64" t="s">
        <v>504</v>
      </c>
      <c r="AK150" s="63"/>
      <c r="AL150" s="5">
        <v>0</v>
      </c>
      <c r="AM150" s="70" t="s">
        <v>144</v>
      </c>
      <c r="AN150" s="6">
        <f>IF(AM150="YES",0,AL150*BA150)</f>
        <v>0</v>
      </c>
      <c r="AO150" s="6">
        <f>IF(AM150="YES",0,BA150)</f>
        <v>0</v>
      </c>
      <c r="AP150" s="7">
        <v>0</v>
      </c>
      <c r="AQ150" s="69" t="s">
        <v>144</v>
      </c>
      <c r="AR150" s="8">
        <f>IF(AQ150="YES",0,AP150*BA150)</f>
        <v>0</v>
      </c>
      <c r="AS150" s="8">
        <f>IF(AQ150="YES",0,BA150)</f>
        <v>0</v>
      </c>
      <c r="AT150" s="9">
        <v>0</v>
      </c>
      <c r="AU150" s="9">
        <v>0</v>
      </c>
      <c r="AV150" s="9">
        <v>0</v>
      </c>
      <c r="AW150" s="10" t="str">
        <f>IF(IF(AU150&lt;0,1-(AV150-AU150)/AU150,IF(AU150=0,"",AV150/AU150))&lt;0,0,IF(AU150&lt;0,1-(AV150-AU150)/AU150,IF(AU150=0,"",AV150/AU150)))</f>
        <v/>
      </c>
      <c r="AX150" s="10" t="str">
        <f>IF(AW150&lt;90%,"YES","")</f>
        <v/>
      </c>
      <c r="AY150" s="68">
        <f>+AV150-AT150</f>
        <v>0</v>
      </c>
      <c r="AZ150" s="10"/>
      <c r="BA150" s="11">
        <v>0</v>
      </c>
      <c r="BB150" s="11">
        <f>W150/1000</f>
        <v>280.58205540000006</v>
      </c>
      <c r="BC150" s="12" t="str">
        <f>IF(AND(BA150=0,BB150=0),"no capex",IF(AND(BA150=0,BB150&lt;&gt;0),"check!",IF(BB150/BA150&lt;0.8,BB150/BA150,IF(BB150/BA150&lt;=1.05,1,IF(BB150/BA150&gt;1.05,MAX(1-(BB150/BA150-1)*2,0),"check!")))))</f>
        <v>check!</v>
      </c>
      <c r="BD150" s="11">
        <v>0</v>
      </c>
      <c r="BE150" s="11">
        <v>0</v>
      </c>
      <c r="BF150" s="12" t="str">
        <f>IF(AND(BD150=0,BE150=0),"no capex",IF(AND(BD150=0,BE150&lt;&gt;0),"check!",IF(BE150/BD150&lt;0.8,BE150/BD150,IF(BE150/BD150&lt;=1.05,1,IF(BE150/BD150&gt;1.05,MAX(1-(BE150/BD150-1)*2,0),"check!")))))</f>
        <v>no capex</v>
      </c>
      <c r="BG150" s="67"/>
      <c r="BH150" s="13">
        <v>0</v>
      </c>
      <c r="BI150" s="13">
        <v>0</v>
      </c>
      <c r="BJ150" s="13">
        <v>0</v>
      </c>
      <c r="BK150" s="14" t="str">
        <f>IF(BI150=0,"",BJ150/BI150)</f>
        <v/>
      </c>
      <c r="BL150" s="15">
        <v>0</v>
      </c>
      <c r="BM150" s="15">
        <v>0</v>
      </c>
      <c r="BN150" s="15">
        <v>0</v>
      </c>
      <c r="BO150" s="16" t="str">
        <f>IF(BM150=0,"",BN150/BM150)</f>
        <v/>
      </c>
      <c r="BP150" s="13">
        <v>0</v>
      </c>
      <c r="BQ150" s="13">
        <v>0</v>
      </c>
      <c r="BR150" s="13">
        <v>0</v>
      </c>
      <c r="BS150" s="14" t="str">
        <f>IF(IF(BQ150&lt;0,1-(BR150-BQ150)/BQ150,IF(BQ150=0,"",BR150/BQ150))&lt;0,0,IF(BQ150&lt;0,1-(BR150-BQ150)/BQ150,IF(BQ150=0,"",BR150/BQ150)))</f>
        <v/>
      </c>
      <c r="BT150" s="15">
        <v>0</v>
      </c>
      <c r="BU150" s="15">
        <v>0</v>
      </c>
      <c r="BV150" s="15">
        <v>0</v>
      </c>
      <c r="BW150" s="16" t="str">
        <f>IF(IF(BU150&lt;0,1-(BV150-BU150)/BU150,IF(BU150=0,"",BV150/BU150))&lt;0,0,IF(BU150&lt;0,1-(BV150-BU150)/BU150,IF(BU150=0,"",BV150/BU150)))</f>
        <v/>
      </c>
      <c r="BX150" s="13">
        <v>0</v>
      </c>
      <c r="BY150" s="13">
        <v>0</v>
      </c>
      <c r="BZ150" s="13">
        <v>0</v>
      </c>
      <c r="CA150" s="14" t="str">
        <f>IF(IF(BY150&lt;0,1-(BZ150-BY150)/BY150,IF(BY150=0,"",BZ150/BY150))&lt;0,0,IF(BY150&lt;0,1-(BZ150-BY150)/BY150,IF(BY150=0,"",BZ150/BY150)))</f>
        <v/>
      </c>
      <c r="CB150" s="15">
        <v>0</v>
      </c>
      <c r="CC150" s="15">
        <v>0</v>
      </c>
      <c r="CD150" s="15">
        <v>0</v>
      </c>
      <c r="CE150" s="16" t="str">
        <f>IF(IF(CC150&lt;0,1-(CD150-CC150)/CC150,IF(CC150=0,"",CD150/CC150))&lt;0,0,IF(CC150&lt;0,1-(CD150-CC150)/CC150,IF(CC150=0,"",CD150/CC150)))</f>
        <v/>
      </c>
      <c r="CF150" s="13">
        <v>0</v>
      </c>
      <c r="CG150" s="13">
        <v>0</v>
      </c>
      <c r="CH150" s="13">
        <v>0</v>
      </c>
      <c r="CI150" s="14" t="str">
        <f>IF(IF(CG150&lt;0,1-(CH150-CG150)/CG150,IF(CG150=0,"",CH150/CG150))&lt;0,0,IF(CG150&lt;0,1-(CH150-CG150)/CG150,IF(CG150=0,"",CH150/CG150)))</f>
        <v/>
      </c>
      <c r="CJ150" s="15">
        <v>0</v>
      </c>
      <c r="CK150" s="15">
        <v>0</v>
      </c>
      <c r="CL150" s="15">
        <v>0</v>
      </c>
      <c r="CM150" s="17" t="str">
        <f>IF(IF(CK150&lt;0,1-(CL150-CK150)/CK150,IF(CK150=0,"",CL150/CK150))&lt;0,0,IF(CK150&lt;0,1-(CL150-CK150)/CK150,IF(CK150=0,"",CL150/CK150)))</f>
        <v/>
      </c>
      <c r="CN150" s="13">
        <v>0</v>
      </c>
      <c r="CO150" s="13">
        <v>0</v>
      </c>
      <c r="CP150" s="13">
        <v>0</v>
      </c>
      <c r="CQ150" s="17" t="str">
        <f>IF(IF(CO150&lt;0,1-(CP150-CO150)/CO150,IF(CO150=0,"",CP150/CO150))&lt;0,0,IF(CO150&lt;0,1-(CP150-CO150)/CO150,IF(CO150=0,"",CP150/CO150)))</f>
        <v/>
      </c>
      <c r="CR150" s="15">
        <v>0</v>
      </c>
      <c r="CS150" s="15">
        <v>0</v>
      </c>
      <c r="CT150" s="15">
        <v>0</v>
      </c>
      <c r="CU150" s="17" t="str">
        <f>IF(IF(CS150&lt;0,1-(CT150-CS150)/CS150,IF(CS150=0,"",CT150/CS150))&lt;0,0,IF(CS150&lt;0,1-(CT150-CS150)/CS150,IF(CS150=0,"",CT150/CS150)))</f>
        <v/>
      </c>
      <c r="CV150" s="13">
        <v>0</v>
      </c>
      <c r="CW150" s="13">
        <v>0</v>
      </c>
      <c r="CX150" s="13">
        <v>0</v>
      </c>
      <c r="CY150" s="14" t="str">
        <f>IF(IF(CW150&lt;0,1-(CX150-CW150)/CW150,IF(CW150=0,"",CX150/CW150))&lt;0,0,IF(CW150&lt;0,1-(CX150-CW150)/CW150,IF(CW150=0,"",CX150/CW150)))</f>
        <v/>
      </c>
      <c r="CZ150" s="15">
        <v>0</v>
      </c>
      <c r="DA150" s="15">
        <v>0</v>
      </c>
      <c r="DB150" s="15">
        <v>0</v>
      </c>
      <c r="DC150" s="17" t="str">
        <f>IF(IF(DA150&lt;0,1-(DB150-DA150)/DA150,IF(DA150=0,"",DB150/DA150))&lt;0,0,IF(DA150&lt;0,1-(DB150-DA150)/DA150,IF(DA150=0,"",DB150/DA150)))</f>
        <v/>
      </c>
      <c r="DD150" s="13">
        <v>0</v>
      </c>
      <c r="DE150" s="13">
        <v>0</v>
      </c>
      <c r="DF150" s="13">
        <v>0</v>
      </c>
      <c r="DG150" s="14" t="str">
        <f>IF(IF(DE150&lt;0,1-(DF150-DE150)/DE150,IF(DE150=0,"",DF150/DE150))&lt;0,0,IF(DE150&lt;0,1-(DF150-DE150)/DE150,IF(DE150=0,"",DF150/DE150)))</f>
        <v/>
      </c>
      <c r="DH150" s="15">
        <v>0</v>
      </c>
      <c r="DI150" s="15">
        <v>0</v>
      </c>
      <c r="DJ150" s="15">
        <v>0</v>
      </c>
      <c r="DK150" s="17" t="str">
        <f>IF(IF(DI150&lt;0,1-(DJ150-DI150)/DI150,IF(DI150=0,"",DJ150/DI150))&lt;0,0,IF(DI150&lt;0,1-(DJ150-DI150)/DI150,IF(DI150=0,"",DJ150/DI150)))</f>
        <v/>
      </c>
      <c r="DL150" s="13">
        <v>0</v>
      </c>
      <c r="DM150" s="13">
        <v>0</v>
      </c>
      <c r="DN150" s="13">
        <v>0</v>
      </c>
      <c r="DO150" s="17" t="str">
        <f>IF(IF(DM150&lt;0,1-(DN150-DM150)/DM150,IF(DM150=0,"",DN150/DM150))&lt;0,0,IF(DM150&lt;0,1-(DN150-DM150)/DM150,IF(DM150=0,"",DN150/DM150)))</f>
        <v/>
      </c>
      <c r="DP150" s="18"/>
      <c r="DQ150" s="19" t="e">
        <f>IF(AND(BB150/BA150&gt;1.05, ((BB150-BA150)/VLOOKUP(E150,#REF!,2,0))&gt;10),"YES","")</f>
        <v>#DIV/0!</v>
      </c>
      <c r="DR150" s="18"/>
      <c r="DS150" s="19" t="str">
        <f>AX150</f>
        <v/>
      </c>
      <c r="DT150" s="64"/>
      <c r="DU150" s="64"/>
      <c r="DV150" s="64"/>
      <c r="DW150" s="64"/>
      <c r="DX150" s="64"/>
      <c r="DY150" s="65"/>
      <c r="DZ150" s="64"/>
      <c r="EA150" s="64"/>
    </row>
    <row r="151" spans="1:131" x14ac:dyDescent="0.35">
      <c r="A151" s="4">
        <v>2022</v>
      </c>
      <c r="B151" s="20" t="s">
        <v>132</v>
      </c>
      <c r="C151" s="20" t="s">
        <v>159</v>
      </c>
      <c r="D151" s="20"/>
      <c r="E151" s="20" t="s">
        <v>130</v>
      </c>
      <c r="F151" s="20" t="s">
        <v>126</v>
      </c>
      <c r="G151" s="20"/>
      <c r="H151" s="20">
        <v>10209650</v>
      </c>
      <c r="I151" s="64" t="s">
        <v>575</v>
      </c>
      <c r="J151" s="64"/>
      <c r="K151" s="64" t="s">
        <v>567</v>
      </c>
      <c r="L151" s="20" t="s">
        <v>430</v>
      </c>
      <c r="M151" s="20" t="s">
        <v>429</v>
      </c>
      <c r="N151" s="64" t="s">
        <v>428</v>
      </c>
      <c r="O151" s="20" t="s">
        <v>427</v>
      </c>
      <c r="P151" s="20" t="s">
        <v>426</v>
      </c>
      <c r="Q151" s="20" t="s">
        <v>425</v>
      </c>
      <c r="R151" s="20" t="s">
        <v>146</v>
      </c>
      <c r="S151" s="20" t="s">
        <v>567</v>
      </c>
      <c r="T151" s="20" t="s">
        <v>150</v>
      </c>
      <c r="U151" s="65">
        <v>44558</v>
      </c>
      <c r="V151" s="64"/>
      <c r="W151" s="72">
        <v>156289.76400000002</v>
      </c>
      <c r="X151" s="72">
        <v>0</v>
      </c>
      <c r="Y151" s="64" t="s">
        <v>443</v>
      </c>
      <c r="Z151" s="20" t="s">
        <v>141</v>
      </c>
      <c r="AA151" s="64"/>
      <c r="AB151" s="64"/>
      <c r="AC151" s="64"/>
      <c r="AD151" s="63"/>
      <c r="AE151" s="20">
        <v>2021</v>
      </c>
      <c r="AF151" s="20"/>
      <c r="AG151" s="64" t="s">
        <v>576</v>
      </c>
      <c r="AH151" s="71"/>
      <c r="AI151" s="20" t="s">
        <v>141</v>
      </c>
      <c r="AJ151" s="64" t="s">
        <v>441</v>
      </c>
      <c r="AK151" s="63"/>
      <c r="AL151" s="5">
        <v>0</v>
      </c>
      <c r="AM151" s="70" t="s">
        <v>144</v>
      </c>
      <c r="AN151" s="6">
        <f>IF(AM151="YES",0,AL151*BA151)</f>
        <v>0</v>
      </c>
      <c r="AO151" s="6">
        <f>IF(AM151="YES",0,BA151)</f>
        <v>0</v>
      </c>
      <c r="AP151" s="7">
        <v>0</v>
      </c>
      <c r="AQ151" s="69" t="s">
        <v>144</v>
      </c>
      <c r="AR151" s="8">
        <f>IF(AQ151="YES",0,AP151*BA151)</f>
        <v>0</v>
      </c>
      <c r="AS151" s="8">
        <f>IF(AQ151="YES",0,BA151)</f>
        <v>0</v>
      </c>
      <c r="AT151" s="9">
        <v>0</v>
      </c>
      <c r="AU151" s="9">
        <v>0</v>
      </c>
      <c r="AV151" s="9">
        <v>0</v>
      </c>
      <c r="AW151" s="10" t="str">
        <f>IF(IF(AU151&lt;0,1-(AV151-AU151)/AU151,IF(AU151=0,"",AV151/AU151))&lt;0,0,IF(AU151&lt;0,1-(AV151-AU151)/AU151,IF(AU151=0,"",AV151/AU151)))</f>
        <v/>
      </c>
      <c r="AX151" s="10" t="str">
        <f>IF(AW151&lt;90%,"YES","")</f>
        <v/>
      </c>
      <c r="AY151" s="68">
        <f>+AV151-AT151</f>
        <v>0</v>
      </c>
      <c r="AZ151" s="10"/>
      <c r="BA151" s="11">
        <v>0</v>
      </c>
      <c r="BB151" s="11">
        <f>W151/1000</f>
        <v>156.28976400000002</v>
      </c>
      <c r="BC151" s="12" t="str">
        <f>IF(AND(BA151=0,BB151=0),"no capex",IF(AND(BA151=0,BB151&lt;&gt;0),"check!",IF(BB151/BA151&lt;0.8,BB151/BA151,IF(BB151/BA151&lt;=1.05,1,IF(BB151/BA151&gt;1.05,MAX(1-(BB151/BA151-1)*2,0),"check!")))))</f>
        <v>check!</v>
      </c>
      <c r="BD151" s="11">
        <v>0</v>
      </c>
      <c r="BE151" s="11">
        <v>0</v>
      </c>
      <c r="BF151" s="12" t="str">
        <f>IF(AND(BD151=0,BE151=0),"no capex",IF(AND(BD151=0,BE151&lt;&gt;0),"check!",IF(BE151/BD151&lt;0.8,BE151/BD151,IF(BE151/BD151&lt;=1.05,1,IF(BE151/BD151&gt;1.05,MAX(1-(BE151/BD151-1)*2,0),"check!")))))</f>
        <v>no capex</v>
      </c>
      <c r="BG151" s="67"/>
      <c r="BH151" s="13">
        <v>0</v>
      </c>
      <c r="BI151" s="13">
        <v>0</v>
      </c>
      <c r="BJ151" s="13">
        <v>0</v>
      </c>
      <c r="BK151" s="14" t="str">
        <f>IF(BI151=0,"",BJ151/BI151)</f>
        <v/>
      </c>
      <c r="BL151" s="15">
        <v>0</v>
      </c>
      <c r="BM151" s="15">
        <v>0</v>
      </c>
      <c r="BN151" s="15">
        <v>0</v>
      </c>
      <c r="BO151" s="16" t="str">
        <f>IF(BM151=0,"",BN151/BM151)</f>
        <v/>
      </c>
      <c r="BP151" s="13">
        <v>0</v>
      </c>
      <c r="BQ151" s="13">
        <v>0</v>
      </c>
      <c r="BR151" s="13">
        <v>0</v>
      </c>
      <c r="BS151" s="14" t="str">
        <f>IF(IF(BQ151&lt;0,1-(BR151-BQ151)/BQ151,IF(BQ151=0,"",BR151/BQ151))&lt;0,0,IF(BQ151&lt;0,1-(BR151-BQ151)/BQ151,IF(BQ151=0,"",BR151/BQ151)))</f>
        <v/>
      </c>
      <c r="BT151" s="15">
        <v>0</v>
      </c>
      <c r="BU151" s="15">
        <v>0</v>
      </c>
      <c r="BV151" s="15">
        <v>0</v>
      </c>
      <c r="BW151" s="16" t="str">
        <f>IF(IF(BU151&lt;0,1-(BV151-BU151)/BU151,IF(BU151=0,"",BV151/BU151))&lt;0,0,IF(BU151&lt;0,1-(BV151-BU151)/BU151,IF(BU151=0,"",BV151/BU151)))</f>
        <v/>
      </c>
      <c r="BX151" s="13">
        <v>0</v>
      </c>
      <c r="BY151" s="13">
        <v>0</v>
      </c>
      <c r="BZ151" s="13">
        <v>0</v>
      </c>
      <c r="CA151" s="14" t="str">
        <f>IF(IF(BY151&lt;0,1-(BZ151-BY151)/BY151,IF(BY151=0,"",BZ151/BY151))&lt;0,0,IF(BY151&lt;0,1-(BZ151-BY151)/BY151,IF(BY151=0,"",BZ151/BY151)))</f>
        <v/>
      </c>
      <c r="CB151" s="15">
        <v>0</v>
      </c>
      <c r="CC151" s="15">
        <v>0</v>
      </c>
      <c r="CD151" s="15">
        <v>0</v>
      </c>
      <c r="CE151" s="16" t="str">
        <f>IF(IF(CC151&lt;0,1-(CD151-CC151)/CC151,IF(CC151=0,"",CD151/CC151))&lt;0,0,IF(CC151&lt;0,1-(CD151-CC151)/CC151,IF(CC151=0,"",CD151/CC151)))</f>
        <v/>
      </c>
      <c r="CF151" s="13">
        <v>0</v>
      </c>
      <c r="CG151" s="13">
        <v>0</v>
      </c>
      <c r="CH151" s="13">
        <v>0</v>
      </c>
      <c r="CI151" s="14" t="str">
        <f>IF(IF(CG151&lt;0,1-(CH151-CG151)/CG151,IF(CG151=0,"",CH151/CG151))&lt;0,0,IF(CG151&lt;0,1-(CH151-CG151)/CG151,IF(CG151=0,"",CH151/CG151)))</f>
        <v/>
      </c>
      <c r="CJ151" s="15">
        <v>0</v>
      </c>
      <c r="CK151" s="15">
        <v>0</v>
      </c>
      <c r="CL151" s="15">
        <v>0</v>
      </c>
      <c r="CM151" s="17" t="str">
        <f>IF(IF(CK151&lt;0,1-(CL151-CK151)/CK151,IF(CK151=0,"",CL151/CK151))&lt;0,0,IF(CK151&lt;0,1-(CL151-CK151)/CK151,IF(CK151=0,"",CL151/CK151)))</f>
        <v/>
      </c>
      <c r="CN151" s="13">
        <v>0</v>
      </c>
      <c r="CO151" s="13">
        <v>0</v>
      </c>
      <c r="CP151" s="13">
        <v>0</v>
      </c>
      <c r="CQ151" s="17" t="str">
        <f>IF(IF(CO151&lt;0,1-(CP151-CO151)/CO151,IF(CO151=0,"",CP151/CO151))&lt;0,0,IF(CO151&lt;0,1-(CP151-CO151)/CO151,IF(CO151=0,"",CP151/CO151)))</f>
        <v/>
      </c>
      <c r="CR151" s="15">
        <v>0</v>
      </c>
      <c r="CS151" s="15">
        <v>0</v>
      </c>
      <c r="CT151" s="15">
        <v>0</v>
      </c>
      <c r="CU151" s="17" t="str">
        <f>IF(IF(CS151&lt;0,1-(CT151-CS151)/CS151,IF(CS151=0,"",CT151/CS151))&lt;0,0,IF(CS151&lt;0,1-(CT151-CS151)/CS151,IF(CS151=0,"",CT151/CS151)))</f>
        <v/>
      </c>
      <c r="CV151" s="13">
        <v>0</v>
      </c>
      <c r="CW151" s="13">
        <v>0</v>
      </c>
      <c r="CX151" s="13">
        <v>0</v>
      </c>
      <c r="CY151" s="14" t="str">
        <f>IF(IF(CW151&lt;0,1-(CX151-CW151)/CW151,IF(CW151=0,"",CX151/CW151))&lt;0,0,IF(CW151&lt;0,1-(CX151-CW151)/CW151,IF(CW151=0,"",CX151/CW151)))</f>
        <v/>
      </c>
      <c r="CZ151" s="15">
        <v>0</v>
      </c>
      <c r="DA151" s="15">
        <v>0</v>
      </c>
      <c r="DB151" s="15">
        <v>0</v>
      </c>
      <c r="DC151" s="17" t="str">
        <f>IF(IF(DA151&lt;0,1-(DB151-DA151)/DA151,IF(DA151=0,"",DB151/DA151))&lt;0,0,IF(DA151&lt;0,1-(DB151-DA151)/DA151,IF(DA151=0,"",DB151/DA151)))</f>
        <v/>
      </c>
      <c r="DD151" s="13">
        <v>0</v>
      </c>
      <c r="DE151" s="13">
        <v>0</v>
      </c>
      <c r="DF151" s="13">
        <v>0</v>
      </c>
      <c r="DG151" s="14" t="str">
        <f>IF(IF(DE151&lt;0,1-(DF151-DE151)/DE151,IF(DE151=0,"",DF151/DE151))&lt;0,0,IF(DE151&lt;0,1-(DF151-DE151)/DE151,IF(DE151=0,"",DF151/DE151)))</f>
        <v/>
      </c>
      <c r="DH151" s="15">
        <v>0</v>
      </c>
      <c r="DI151" s="15">
        <v>0</v>
      </c>
      <c r="DJ151" s="15">
        <v>0</v>
      </c>
      <c r="DK151" s="17" t="str">
        <f>IF(IF(DI151&lt;0,1-(DJ151-DI151)/DI151,IF(DI151=0,"",DJ151/DI151))&lt;0,0,IF(DI151&lt;0,1-(DJ151-DI151)/DI151,IF(DI151=0,"",DJ151/DI151)))</f>
        <v/>
      </c>
      <c r="DL151" s="13">
        <v>0</v>
      </c>
      <c r="DM151" s="13">
        <v>0</v>
      </c>
      <c r="DN151" s="13">
        <v>0</v>
      </c>
      <c r="DO151" s="17" t="str">
        <f>IF(IF(DM151&lt;0,1-(DN151-DM151)/DM151,IF(DM151=0,"",DN151/DM151))&lt;0,0,IF(DM151&lt;0,1-(DN151-DM151)/DM151,IF(DM151=0,"",DN151/DM151)))</f>
        <v/>
      </c>
      <c r="DP151" s="18"/>
      <c r="DQ151" s="19" t="e">
        <f>IF(AND(BB151/BA151&gt;1.05, ((BB151-BA151)/VLOOKUP(E151,#REF!,2,0))&gt;10),"YES","")</f>
        <v>#DIV/0!</v>
      </c>
      <c r="DR151" s="18"/>
      <c r="DS151" s="19" t="str">
        <f>AX151</f>
        <v/>
      </c>
      <c r="DT151" s="64"/>
      <c r="DU151" s="64"/>
      <c r="DV151" s="64"/>
      <c r="DW151" s="64"/>
      <c r="DX151" s="64"/>
      <c r="DY151" s="65"/>
      <c r="DZ151" s="64"/>
      <c r="EA151" s="64"/>
    </row>
    <row r="152" spans="1:131" x14ac:dyDescent="0.35">
      <c r="A152" s="4">
        <v>2022</v>
      </c>
      <c r="B152" s="20" t="s">
        <v>132</v>
      </c>
      <c r="C152" s="20" t="s">
        <v>159</v>
      </c>
      <c r="D152" s="20"/>
      <c r="E152" s="20" t="s">
        <v>130</v>
      </c>
      <c r="F152" s="20" t="s">
        <v>126</v>
      </c>
      <c r="G152" s="20"/>
      <c r="H152" s="20">
        <v>10209650</v>
      </c>
      <c r="I152" s="64" t="s">
        <v>575</v>
      </c>
      <c r="J152" s="64"/>
      <c r="K152" s="64" t="s">
        <v>452</v>
      </c>
      <c r="L152" s="20" t="s">
        <v>430</v>
      </c>
      <c r="M152" s="20" t="s">
        <v>456</v>
      </c>
      <c r="N152" s="64" t="s">
        <v>455</v>
      </c>
      <c r="O152" s="20" t="s">
        <v>427</v>
      </c>
      <c r="P152" s="20" t="s">
        <v>454</v>
      </c>
      <c r="Q152" s="20" t="s">
        <v>453</v>
      </c>
      <c r="R152" s="20" t="s">
        <v>146</v>
      </c>
      <c r="S152" s="20" t="s">
        <v>452</v>
      </c>
      <c r="T152" s="20" t="s">
        <v>150</v>
      </c>
      <c r="U152" s="65">
        <v>44193</v>
      </c>
      <c r="V152" s="64"/>
      <c r="W152" s="72">
        <v>133201.99950000001</v>
      </c>
      <c r="X152" s="72">
        <v>0</v>
      </c>
      <c r="Y152" s="64" t="s">
        <v>443</v>
      </c>
      <c r="Z152" s="20" t="s">
        <v>141</v>
      </c>
      <c r="AA152" s="64"/>
      <c r="AB152" s="64"/>
      <c r="AC152" s="64"/>
      <c r="AD152" s="63"/>
      <c r="AE152" s="20">
        <v>2020</v>
      </c>
      <c r="AF152" s="20"/>
      <c r="AG152" s="64" t="s">
        <v>574</v>
      </c>
      <c r="AH152" s="71"/>
      <c r="AI152" s="20" t="s">
        <v>141</v>
      </c>
      <c r="AJ152" s="64" t="s">
        <v>450</v>
      </c>
      <c r="AK152" s="63"/>
      <c r="AL152" s="5">
        <v>0</v>
      </c>
      <c r="AM152" s="70" t="s">
        <v>144</v>
      </c>
      <c r="AN152" s="6">
        <f>IF(AM152="YES",0,AL152*BA152)</f>
        <v>0</v>
      </c>
      <c r="AO152" s="6">
        <f>IF(AM152="YES",0,BA152)</f>
        <v>0</v>
      </c>
      <c r="AP152" s="7">
        <v>0</v>
      </c>
      <c r="AQ152" s="69" t="s">
        <v>144</v>
      </c>
      <c r="AR152" s="8">
        <f>IF(AQ152="YES",0,AP152*BA152)</f>
        <v>0</v>
      </c>
      <c r="AS152" s="8">
        <f>IF(AQ152="YES",0,BA152)</f>
        <v>0</v>
      </c>
      <c r="AT152" s="9">
        <v>0</v>
      </c>
      <c r="AU152" s="9">
        <v>0</v>
      </c>
      <c r="AV152" s="9">
        <v>0</v>
      </c>
      <c r="AW152" s="10" t="str">
        <f>IF(IF(AU152&lt;0,1-(AV152-AU152)/AU152,IF(AU152=0,"",AV152/AU152))&lt;0,0,IF(AU152&lt;0,1-(AV152-AU152)/AU152,IF(AU152=0,"",AV152/AU152)))</f>
        <v/>
      </c>
      <c r="AX152" s="10" t="str">
        <f>IF(AW152&lt;90%,"YES","")</f>
        <v/>
      </c>
      <c r="AY152" s="68">
        <f>+AV152-AT152</f>
        <v>0</v>
      </c>
      <c r="AZ152" s="10"/>
      <c r="BA152" s="11">
        <v>0</v>
      </c>
      <c r="BB152" s="11">
        <f>W152/1000</f>
        <v>133.2019995</v>
      </c>
      <c r="BC152" s="12" t="str">
        <f>IF(AND(BA152=0,BB152=0),"no capex",IF(AND(BA152=0,BB152&lt;&gt;0),"check!",IF(BB152/BA152&lt;0.8,BB152/BA152,IF(BB152/BA152&lt;=1.05,1,IF(BB152/BA152&gt;1.05,MAX(1-(BB152/BA152-1)*2,0),"check!")))))</f>
        <v>check!</v>
      </c>
      <c r="BD152" s="11">
        <v>0</v>
      </c>
      <c r="BE152" s="11">
        <v>0</v>
      </c>
      <c r="BF152" s="12" t="str">
        <f>IF(AND(BD152=0,BE152=0),"no capex",IF(AND(BD152=0,BE152&lt;&gt;0),"check!",IF(BE152/BD152&lt;0.8,BE152/BD152,IF(BE152/BD152&lt;=1.05,1,IF(BE152/BD152&gt;1.05,MAX(1-(BE152/BD152-1)*2,0),"check!")))))</f>
        <v>no capex</v>
      </c>
      <c r="BG152" s="67"/>
      <c r="BH152" s="13">
        <v>0</v>
      </c>
      <c r="BI152" s="13">
        <v>0</v>
      </c>
      <c r="BJ152" s="13">
        <v>0</v>
      </c>
      <c r="BK152" s="14" t="str">
        <f>IF(BI152=0,"",BJ152/BI152)</f>
        <v/>
      </c>
      <c r="BL152" s="15">
        <v>0</v>
      </c>
      <c r="BM152" s="15">
        <v>0</v>
      </c>
      <c r="BN152" s="15">
        <v>0</v>
      </c>
      <c r="BO152" s="16" t="str">
        <f>IF(BM152=0,"",BN152/BM152)</f>
        <v/>
      </c>
      <c r="BP152" s="13">
        <v>0</v>
      </c>
      <c r="BQ152" s="13">
        <v>0</v>
      </c>
      <c r="BR152" s="13">
        <v>0</v>
      </c>
      <c r="BS152" s="14" t="str">
        <f>IF(IF(BQ152&lt;0,1-(BR152-BQ152)/BQ152,IF(BQ152=0,"",BR152/BQ152))&lt;0,0,IF(BQ152&lt;0,1-(BR152-BQ152)/BQ152,IF(BQ152=0,"",BR152/BQ152)))</f>
        <v/>
      </c>
      <c r="BT152" s="15">
        <v>0</v>
      </c>
      <c r="BU152" s="15">
        <v>0</v>
      </c>
      <c r="BV152" s="15">
        <v>0</v>
      </c>
      <c r="BW152" s="16" t="str">
        <f>IF(IF(BU152&lt;0,1-(BV152-BU152)/BU152,IF(BU152=0,"",BV152/BU152))&lt;0,0,IF(BU152&lt;0,1-(BV152-BU152)/BU152,IF(BU152=0,"",BV152/BU152)))</f>
        <v/>
      </c>
      <c r="BX152" s="13">
        <v>0</v>
      </c>
      <c r="BY152" s="13">
        <v>0</v>
      </c>
      <c r="BZ152" s="13">
        <v>0</v>
      </c>
      <c r="CA152" s="14" t="str">
        <f>IF(IF(BY152&lt;0,1-(BZ152-BY152)/BY152,IF(BY152=0,"",BZ152/BY152))&lt;0,0,IF(BY152&lt;0,1-(BZ152-BY152)/BY152,IF(BY152=0,"",BZ152/BY152)))</f>
        <v/>
      </c>
      <c r="CB152" s="15">
        <v>0</v>
      </c>
      <c r="CC152" s="15">
        <v>0</v>
      </c>
      <c r="CD152" s="15">
        <v>0</v>
      </c>
      <c r="CE152" s="16" t="str">
        <f>IF(IF(CC152&lt;0,1-(CD152-CC152)/CC152,IF(CC152=0,"",CD152/CC152))&lt;0,0,IF(CC152&lt;0,1-(CD152-CC152)/CC152,IF(CC152=0,"",CD152/CC152)))</f>
        <v/>
      </c>
      <c r="CF152" s="13">
        <v>0</v>
      </c>
      <c r="CG152" s="13">
        <v>0</v>
      </c>
      <c r="CH152" s="13">
        <v>0</v>
      </c>
      <c r="CI152" s="14" t="str">
        <f>IF(IF(CG152&lt;0,1-(CH152-CG152)/CG152,IF(CG152=0,"",CH152/CG152))&lt;0,0,IF(CG152&lt;0,1-(CH152-CG152)/CG152,IF(CG152=0,"",CH152/CG152)))</f>
        <v/>
      </c>
      <c r="CJ152" s="15">
        <v>0</v>
      </c>
      <c r="CK152" s="15">
        <v>0</v>
      </c>
      <c r="CL152" s="15">
        <v>0</v>
      </c>
      <c r="CM152" s="17" t="str">
        <f>IF(IF(CK152&lt;0,1-(CL152-CK152)/CK152,IF(CK152=0,"",CL152/CK152))&lt;0,0,IF(CK152&lt;0,1-(CL152-CK152)/CK152,IF(CK152=0,"",CL152/CK152)))</f>
        <v/>
      </c>
      <c r="CN152" s="13">
        <v>0</v>
      </c>
      <c r="CO152" s="13">
        <v>0</v>
      </c>
      <c r="CP152" s="13">
        <v>0</v>
      </c>
      <c r="CQ152" s="17" t="str">
        <f>IF(IF(CO152&lt;0,1-(CP152-CO152)/CO152,IF(CO152=0,"",CP152/CO152))&lt;0,0,IF(CO152&lt;0,1-(CP152-CO152)/CO152,IF(CO152=0,"",CP152/CO152)))</f>
        <v/>
      </c>
      <c r="CR152" s="15">
        <v>0</v>
      </c>
      <c r="CS152" s="15">
        <v>0</v>
      </c>
      <c r="CT152" s="15">
        <v>0</v>
      </c>
      <c r="CU152" s="17" t="str">
        <f>IF(IF(CS152&lt;0,1-(CT152-CS152)/CS152,IF(CS152=0,"",CT152/CS152))&lt;0,0,IF(CS152&lt;0,1-(CT152-CS152)/CS152,IF(CS152=0,"",CT152/CS152)))</f>
        <v/>
      </c>
      <c r="CV152" s="13">
        <v>0</v>
      </c>
      <c r="CW152" s="13">
        <v>0</v>
      </c>
      <c r="CX152" s="13">
        <v>0</v>
      </c>
      <c r="CY152" s="14" t="str">
        <f>IF(IF(CW152&lt;0,1-(CX152-CW152)/CW152,IF(CW152=0,"",CX152/CW152))&lt;0,0,IF(CW152&lt;0,1-(CX152-CW152)/CW152,IF(CW152=0,"",CX152/CW152)))</f>
        <v/>
      </c>
      <c r="CZ152" s="15">
        <v>0</v>
      </c>
      <c r="DA152" s="15">
        <v>0</v>
      </c>
      <c r="DB152" s="15">
        <v>0</v>
      </c>
      <c r="DC152" s="17" t="str">
        <f>IF(IF(DA152&lt;0,1-(DB152-DA152)/DA152,IF(DA152=0,"",DB152/DA152))&lt;0,0,IF(DA152&lt;0,1-(DB152-DA152)/DA152,IF(DA152=0,"",DB152/DA152)))</f>
        <v/>
      </c>
      <c r="DD152" s="13">
        <v>0</v>
      </c>
      <c r="DE152" s="13">
        <v>0</v>
      </c>
      <c r="DF152" s="13">
        <v>0</v>
      </c>
      <c r="DG152" s="14" t="str">
        <f>IF(IF(DE152&lt;0,1-(DF152-DE152)/DE152,IF(DE152=0,"",DF152/DE152))&lt;0,0,IF(DE152&lt;0,1-(DF152-DE152)/DE152,IF(DE152=0,"",DF152/DE152)))</f>
        <v/>
      </c>
      <c r="DH152" s="15">
        <v>0</v>
      </c>
      <c r="DI152" s="15">
        <v>0</v>
      </c>
      <c r="DJ152" s="15">
        <v>0</v>
      </c>
      <c r="DK152" s="17" t="str">
        <f>IF(IF(DI152&lt;0,1-(DJ152-DI152)/DI152,IF(DI152=0,"",DJ152/DI152))&lt;0,0,IF(DI152&lt;0,1-(DJ152-DI152)/DI152,IF(DI152=0,"",DJ152/DI152)))</f>
        <v/>
      </c>
      <c r="DL152" s="13">
        <v>0</v>
      </c>
      <c r="DM152" s="13">
        <v>0</v>
      </c>
      <c r="DN152" s="13">
        <v>0</v>
      </c>
      <c r="DO152" s="17" t="str">
        <f>IF(IF(DM152&lt;0,1-(DN152-DM152)/DM152,IF(DM152=0,"",DN152/DM152))&lt;0,0,IF(DM152&lt;0,1-(DN152-DM152)/DM152,IF(DM152=0,"",DN152/DM152)))</f>
        <v/>
      </c>
      <c r="DP152" s="18"/>
      <c r="DQ152" s="19" t="e">
        <f>IF(AND(BB152/BA152&gt;1.05, ((BB152-BA152)/VLOOKUP(E152,#REF!,2,0))&gt;10),"YES","")</f>
        <v>#DIV/0!</v>
      </c>
      <c r="DR152" s="18"/>
      <c r="DS152" s="19" t="str">
        <f>AX152</f>
        <v/>
      </c>
      <c r="DT152" s="64" t="s">
        <v>141</v>
      </c>
      <c r="DU152" s="64" t="s">
        <v>143</v>
      </c>
      <c r="DV152" s="64" t="s">
        <v>573</v>
      </c>
      <c r="DW152" s="64" t="s">
        <v>141</v>
      </c>
      <c r="DX152" s="64"/>
      <c r="DY152" s="65"/>
      <c r="DZ152" s="64"/>
      <c r="EA152" s="64"/>
    </row>
    <row r="153" spans="1:131" x14ac:dyDescent="0.35">
      <c r="A153" s="4">
        <v>2022</v>
      </c>
      <c r="B153" s="20" t="s">
        <v>132</v>
      </c>
      <c r="C153" s="20" t="s">
        <v>159</v>
      </c>
      <c r="D153" s="20"/>
      <c r="E153" s="20" t="s">
        <v>130</v>
      </c>
      <c r="F153" s="20" t="s">
        <v>126</v>
      </c>
      <c r="G153" s="20"/>
      <c r="H153" s="20">
        <v>10209652</v>
      </c>
      <c r="I153" s="64" t="s">
        <v>572</v>
      </c>
      <c r="J153" s="64"/>
      <c r="K153" s="64" t="s">
        <v>567</v>
      </c>
      <c r="L153" s="20" t="s">
        <v>430</v>
      </c>
      <c r="M153" s="20" t="s">
        <v>429</v>
      </c>
      <c r="N153" s="64" t="s">
        <v>428</v>
      </c>
      <c r="O153" s="20" t="s">
        <v>427</v>
      </c>
      <c r="P153" s="20" t="s">
        <v>426</v>
      </c>
      <c r="Q153" s="20" t="s">
        <v>425</v>
      </c>
      <c r="R153" s="20" t="s">
        <v>146</v>
      </c>
      <c r="S153" s="20" t="s">
        <v>567</v>
      </c>
      <c r="T153" s="20" t="s">
        <v>150</v>
      </c>
      <c r="U153" s="65">
        <v>44312</v>
      </c>
      <c r="V153" s="64"/>
      <c r="W153" s="72">
        <v>237144.68849999999</v>
      </c>
      <c r="X153" s="72">
        <v>0</v>
      </c>
      <c r="Y153" s="64" t="s">
        <v>443</v>
      </c>
      <c r="Z153" s="20" t="s">
        <v>141</v>
      </c>
      <c r="AA153" s="64"/>
      <c r="AB153" s="64"/>
      <c r="AC153" s="64"/>
      <c r="AD153" s="63"/>
      <c r="AE153" s="20">
        <v>2021</v>
      </c>
      <c r="AF153" s="20"/>
      <c r="AG153" s="64" t="s">
        <v>571</v>
      </c>
      <c r="AH153" s="71"/>
      <c r="AI153" s="20" t="s">
        <v>141</v>
      </c>
      <c r="AJ153" s="64" t="s">
        <v>504</v>
      </c>
      <c r="AK153" s="63"/>
      <c r="AL153" s="5">
        <v>0</v>
      </c>
      <c r="AM153" s="70" t="s">
        <v>144</v>
      </c>
      <c r="AN153" s="6">
        <f>IF(AM153="YES",0,AL153*BA153)</f>
        <v>0</v>
      </c>
      <c r="AO153" s="6">
        <f>IF(AM153="YES",0,BA153)</f>
        <v>0</v>
      </c>
      <c r="AP153" s="7">
        <v>0</v>
      </c>
      <c r="AQ153" s="69" t="s">
        <v>144</v>
      </c>
      <c r="AR153" s="8">
        <f>IF(AQ153="YES",0,AP153*BA153)</f>
        <v>0</v>
      </c>
      <c r="AS153" s="8">
        <f>IF(AQ153="YES",0,BA153)</f>
        <v>0</v>
      </c>
      <c r="AT153" s="9">
        <v>0</v>
      </c>
      <c r="AU153" s="9">
        <v>0</v>
      </c>
      <c r="AV153" s="9">
        <v>0</v>
      </c>
      <c r="AW153" s="10" t="str">
        <f>IF(IF(AU153&lt;0,1-(AV153-AU153)/AU153,IF(AU153=0,"",AV153/AU153))&lt;0,0,IF(AU153&lt;0,1-(AV153-AU153)/AU153,IF(AU153=0,"",AV153/AU153)))</f>
        <v/>
      </c>
      <c r="AX153" s="10" t="str">
        <f>IF(AW153&lt;90%,"YES","")</f>
        <v/>
      </c>
      <c r="AY153" s="68">
        <f>+AV153-AT153</f>
        <v>0</v>
      </c>
      <c r="AZ153" s="10"/>
      <c r="BA153" s="11">
        <v>0</v>
      </c>
      <c r="BB153" s="11">
        <f>W153/1000</f>
        <v>237.1446885</v>
      </c>
      <c r="BC153" s="12" t="str">
        <f>IF(AND(BA153=0,BB153=0),"no capex",IF(AND(BA153=0,BB153&lt;&gt;0),"check!",IF(BB153/BA153&lt;0.8,BB153/BA153,IF(BB153/BA153&lt;=1.05,1,IF(BB153/BA153&gt;1.05,MAX(1-(BB153/BA153-1)*2,0),"check!")))))</f>
        <v>check!</v>
      </c>
      <c r="BD153" s="11">
        <v>0</v>
      </c>
      <c r="BE153" s="11">
        <v>0</v>
      </c>
      <c r="BF153" s="12" t="str">
        <f>IF(AND(BD153=0,BE153=0),"no capex",IF(AND(BD153=0,BE153&lt;&gt;0),"check!",IF(BE153/BD153&lt;0.8,BE153/BD153,IF(BE153/BD153&lt;=1.05,1,IF(BE153/BD153&gt;1.05,MAX(1-(BE153/BD153-1)*2,0),"check!")))))</f>
        <v>no capex</v>
      </c>
      <c r="BG153" s="67"/>
      <c r="BH153" s="13">
        <v>0</v>
      </c>
      <c r="BI153" s="13">
        <v>0</v>
      </c>
      <c r="BJ153" s="13">
        <v>0</v>
      </c>
      <c r="BK153" s="14" t="str">
        <f>IF(BI153=0,"",BJ153/BI153)</f>
        <v/>
      </c>
      <c r="BL153" s="15">
        <v>0</v>
      </c>
      <c r="BM153" s="15">
        <v>0</v>
      </c>
      <c r="BN153" s="15">
        <v>0</v>
      </c>
      <c r="BO153" s="16" t="str">
        <f>IF(BM153=0,"",BN153/BM153)</f>
        <v/>
      </c>
      <c r="BP153" s="13">
        <v>0</v>
      </c>
      <c r="BQ153" s="13">
        <v>0</v>
      </c>
      <c r="BR153" s="13">
        <v>0</v>
      </c>
      <c r="BS153" s="14" t="str">
        <f>IF(IF(BQ153&lt;0,1-(BR153-BQ153)/BQ153,IF(BQ153=0,"",BR153/BQ153))&lt;0,0,IF(BQ153&lt;0,1-(BR153-BQ153)/BQ153,IF(BQ153=0,"",BR153/BQ153)))</f>
        <v/>
      </c>
      <c r="BT153" s="15">
        <v>0</v>
      </c>
      <c r="BU153" s="15">
        <v>0</v>
      </c>
      <c r="BV153" s="15">
        <v>0</v>
      </c>
      <c r="BW153" s="16" t="str">
        <f>IF(IF(BU153&lt;0,1-(BV153-BU153)/BU153,IF(BU153=0,"",BV153/BU153))&lt;0,0,IF(BU153&lt;0,1-(BV153-BU153)/BU153,IF(BU153=0,"",BV153/BU153)))</f>
        <v/>
      </c>
      <c r="BX153" s="13">
        <v>0</v>
      </c>
      <c r="BY153" s="13">
        <v>0</v>
      </c>
      <c r="BZ153" s="13">
        <v>0</v>
      </c>
      <c r="CA153" s="14" t="str">
        <f>IF(IF(BY153&lt;0,1-(BZ153-BY153)/BY153,IF(BY153=0,"",BZ153/BY153))&lt;0,0,IF(BY153&lt;0,1-(BZ153-BY153)/BY153,IF(BY153=0,"",BZ153/BY153)))</f>
        <v/>
      </c>
      <c r="CB153" s="15">
        <v>0</v>
      </c>
      <c r="CC153" s="15">
        <v>0</v>
      </c>
      <c r="CD153" s="15">
        <v>0</v>
      </c>
      <c r="CE153" s="16" t="str">
        <f>IF(IF(CC153&lt;0,1-(CD153-CC153)/CC153,IF(CC153=0,"",CD153/CC153))&lt;0,0,IF(CC153&lt;0,1-(CD153-CC153)/CC153,IF(CC153=0,"",CD153/CC153)))</f>
        <v/>
      </c>
      <c r="CF153" s="13">
        <v>0</v>
      </c>
      <c r="CG153" s="13">
        <v>0</v>
      </c>
      <c r="CH153" s="13">
        <v>0</v>
      </c>
      <c r="CI153" s="14" t="str">
        <f>IF(IF(CG153&lt;0,1-(CH153-CG153)/CG153,IF(CG153=0,"",CH153/CG153))&lt;0,0,IF(CG153&lt;0,1-(CH153-CG153)/CG153,IF(CG153=0,"",CH153/CG153)))</f>
        <v/>
      </c>
      <c r="CJ153" s="15">
        <v>0</v>
      </c>
      <c r="CK153" s="15">
        <v>0</v>
      </c>
      <c r="CL153" s="15">
        <v>0</v>
      </c>
      <c r="CM153" s="17" t="str">
        <f>IF(IF(CK153&lt;0,1-(CL153-CK153)/CK153,IF(CK153=0,"",CL153/CK153))&lt;0,0,IF(CK153&lt;0,1-(CL153-CK153)/CK153,IF(CK153=0,"",CL153/CK153)))</f>
        <v/>
      </c>
      <c r="CN153" s="13">
        <v>0</v>
      </c>
      <c r="CO153" s="13">
        <v>0</v>
      </c>
      <c r="CP153" s="13">
        <v>0</v>
      </c>
      <c r="CQ153" s="17" t="str">
        <f>IF(IF(CO153&lt;0,1-(CP153-CO153)/CO153,IF(CO153=0,"",CP153/CO153))&lt;0,0,IF(CO153&lt;0,1-(CP153-CO153)/CO153,IF(CO153=0,"",CP153/CO153)))</f>
        <v/>
      </c>
      <c r="CR153" s="15">
        <v>0</v>
      </c>
      <c r="CS153" s="15">
        <v>0</v>
      </c>
      <c r="CT153" s="15">
        <v>0</v>
      </c>
      <c r="CU153" s="17" t="str">
        <f>IF(IF(CS153&lt;0,1-(CT153-CS153)/CS153,IF(CS153=0,"",CT153/CS153))&lt;0,0,IF(CS153&lt;0,1-(CT153-CS153)/CS153,IF(CS153=0,"",CT153/CS153)))</f>
        <v/>
      </c>
      <c r="CV153" s="13">
        <v>0</v>
      </c>
      <c r="CW153" s="13">
        <v>0</v>
      </c>
      <c r="CX153" s="13">
        <v>0</v>
      </c>
      <c r="CY153" s="14" t="str">
        <f>IF(IF(CW153&lt;0,1-(CX153-CW153)/CW153,IF(CW153=0,"",CX153/CW153))&lt;0,0,IF(CW153&lt;0,1-(CX153-CW153)/CW153,IF(CW153=0,"",CX153/CW153)))</f>
        <v/>
      </c>
      <c r="CZ153" s="15">
        <v>0</v>
      </c>
      <c r="DA153" s="15">
        <v>0</v>
      </c>
      <c r="DB153" s="15">
        <v>0</v>
      </c>
      <c r="DC153" s="17" t="str">
        <f>IF(IF(DA153&lt;0,1-(DB153-DA153)/DA153,IF(DA153=0,"",DB153/DA153))&lt;0,0,IF(DA153&lt;0,1-(DB153-DA153)/DA153,IF(DA153=0,"",DB153/DA153)))</f>
        <v/>
      </c>
      <c r="DD153" s="13">
        <v>0</v>
      </c>
      <c r="DE153" s="13">
        <v>0</v>
      </c>
      <c r="DF153" s="13">
        <v>0</v>
      </c>
      <c r="DG153" s="14" t="str">
        <f>IF(IF(DE153&lt;0,1-(DF153-DE153)/DE153,IF(DE153=0,"",DF153/DE153))&lt;0,0,IF(DE153&lt;0,1-(DF153-DE153)/DE153,IF(DE153=0,"",DF153/DE153)))</f>
        <v/>
      </c>
      <c r="DH153" s="15">
        <v>0</v>
      </c>
      <c r="DI153" s="15">
        <v>0</v>
      </c>
      <c r="DJ153" s="15">
        <v>0</v>
      </c>
      <c r="DK153" s="17" t="str">
        <f>IF(IF(DI153&lt;0,1-(DJ153-DI153)/DI153,IF(DI153=0,"",DJ153/DI153))&lt;0,0,IF(DI153&lt;0,1-(DJ153-DI153)/DI153,IF(DI153=0,"",DJ153/DI153)))</f>
        <v/>
      </c>
      <c r="DL153" s="13">
        <v>0</v>
      </c>
      <c r="DM153" s="13">
        <v>0</v>
      </c>
      <c r="DN153" s="13">
        <v>0</v>
      </c>
      <c r="DO153" s="17" t="str">
        <f>IF(IF(DM153&lt;0,1-(DN153-DM153)/DM153,IF(DM153=0,"",DN153/DM153))&lt;0,0,IF(DM153&lt;0,1-(DN153-DM153)/DM153,IF(DM153=0,"",DN153/DM153)))</f>
        <v/>
      </c>
      <c r="DP153" s="18"/>
      <c r="DQ153" s="19" t="e">
        <f>IF(AND(BB153/BA153&gt;1.05, ((BB153-BA153)/VLOOKUP(E153,#REF!,2,0))&gt;10),"YES","")</f>
        <v>#DIV/0!</v>
      </c>
      <c r="DR153" s="18"/>
      <c r="DS153" s="19" t="str">
        <f>AX153</f>
        <v/>
      </c>
      <c r="DT153" s="64"/>
      <c r="DU153" s="64"/>
      <c r="DV153" s="64"/>
      <c r="DW153" s="64"/>
      <c r="DX153" s="64"/>
      <c r="DY153" s="65"/>
      <c r="DZ153" s="64"/>
      <c r="EA153" s="64"/>
    </row>
    <row r="154" spans="1:131" x14ac:dyDescent="0.35">
      <c r="A154" s="4">
        <v>2022</v>
      </c>
      <c r="B154" s="20" t="s">
        <v>132</v>
      </c>
      <c r="C154" s="20" t="s">
        <v>159</v>
      </c>
      <c r="D154" s="20"/>
      <c r="E154" s="20" t="s">
        <v>130</v>
      </c>
      <c r="F154" s="20" t="s">
        <v>126</v>
      </c>
      <c r="G154" s="20"/>
      <c r="H154" s="20">
        <v>10209654</v>
      </c>
      <c r="I154" s="64" t="s">
        <v>570</v>
      </c>
      <c r="J154" s="64"/>
      <c r="K154" s="64" t="s">
        <v>452</v>
      </c>
      <c r="L154" s="20" t="s">
        <v>430</v>
      </c>
      <c r="M154" s="20" t="s">
        <v>456</v>
      </c>
      <c r="N154" s="64" t="s">
        <v>455</v>
      </c>
      <c r="O154" s="20" t="s">
        <v>427</v>
      </c>
      <c r="P154" s="20" t="s">
        <v>454</v>
      </c>
      <c r="Q154" s="20" t="s">
        <v>453</v>
      </c>
      <c r="R154" s="20" t="s">
        <v>146</v>
      </c>
      <c r="S154" s="20" t="s">
        <v>452</v>
      </c>
      <c r="T154" s="20" t="s">
        <v>150</v>
      </c>
      <c r="U154" s="65">
        <v>44176</v>
      </c>
      <c r="V154" s="64"/>
      <c r="W154" s="72">
        <v>111455.8866</v>
      </c>
      <c r="X154" s="72">
        <v>0</v>
      </c>
      <c r="Y154" s="64" t="s">
        <v>443</v>
      </c>
      <c r="Z154" s="20" t="s">
        <v>141</v>
      </c>
      <c r="AA154" s="64"/>
      <c r="AB154" s="64"/>
      <c r="AC154" s="64"/>
      <c r="AD154" s="63"/>
      <c r="AE154" s="20">
        <v>2020</v>
      </c>
      <c r="AF154" s="20"/>
      <c r="AG154" s="64" t="s">
        <v>569</v>
      </c>
      <c r="AH154" s="71"/>
      <c r="AI154" s="20" t="s">
        <v>141</v>
      </c>
      <c r="AJ154" s="64" t="s">
        <v>450</v>
      </c>
      <c r="AK154" s="63"/>
      <c r="AL154" s="5">
        <v>0</v>
      </c>
      <c r="AM154" s="70" t="s">
        <v>144</v>
      </c>
      <c r="AN154" s="6">
        <f>IF(AM154="YES",0,AL154*BA154)</f>
        <v>0</v>
      </c>
      <c r="AO154" s="6">
        <f>IF(AM154="YES",0,BA154)</f>
        <v>0</v>
      </c>
      <c r="AP154" s="7">
        <v>0</v>
      </c>
      <c r="AQ154" s="69" t="s">
        <v>144</v>
      </c>
      <c r="AR154" s="8">
        <f>IF(AQ154="YES",0,AP154*BA154)</f>
        <v>0</v>
      </c>
      <c r="AS154" s="8">
        <f>IF(AQ154="YES",0,BA154)</f>
        <v>0</v>
      </c>
      <c r="AT154" s="9">
        <v>0</v>
      </c>
      <c r="AU154" s="9">
        <v>0</v>
      </c>
      <c r="AV154" s="9">
        <v>0</v>
      </c>
      <c r="AW154" s="10" t="str">
        <f>IF(IF(AU154&lt;0,1-(AV154-AU154)/AU154,IF(AU154=0,"",AV154/AU154))&lt;0,0,IF(AU154&lt;0,1-(AV154-AU154)/AU154,IF(AU154=0,"",AV154/AU154)))</f>
        <v/>
      </c>
      <c r="AX154" s="10" t="str">
        <f>IF(AW154&lt;90%,"YES","")</f>
        <v/>
      </c>
      <c r="AY154" s="68">
        <f>+AV154-AT154</f>
        <v>0</v>
      </c>
      <c r="AZ154" s="10"/>
      <c r="BA154" s="11">
        <v>0</v>
      </c>
      <c r="BB154" s="11">
        <f>W154/1000</f>
        <v>111.4558866</v>
      </c>
      <c r="BC154" s="12" t="str">
        <f>IF(AND(BA154=0,BB154=0),"no capex",IF(AND(BA154=0,BB154&lt;&gt;0),"check!",IF(BB154/BA154&lt;0.8,BB154/BA154,IF(BB154/BA154&lt;=1.05,1,IF(BB154/BA154&gt;1.05,MAX(1-(BB154/BA154-1)*2,0),"check!")))))</f>
        <v>check!</v>
      </c>
      <c r="BD154" s="11">
        <v>0</v>
      </c>
      <c r="BE154" s="11">
        <v>0</v>
      </c>
      <c r="BF154" s="12" t="str">
        <f>IF(AND(BD154=0,BE154=0),"no capex",IF(AND(BD154=0,BE154&lt;&gt;0),"check!",IF(BE154/BD154&lt;0.8,BE154/BD154,IF(BE154/BD154&lt;=1.05,1,IF(BE154/BD154&gt;1.05,MAX(1-(BE154/BD154-1)*2,0),"check!")))))</f>
        <v>no capex</v>
      </c>
      <c r="BG154" s="67"/>
      <c r="BH154" s="13">
        <v>0</v>
      </c>
      <c r="BI154" s="13">
        <v>0</v>
      </c>
      <c r="BJ154" s="13">
        <v>0</v>
      </c>
      <c r="BK154" s="14" t="str">
        <f>IF(BI154=0,"",BJ154/BI154)</f>
        <v/>
      </c>
      <c r="BL154" s="15">
        <v>0</v>
      </c>
      <c r="BM154" s="15">
        <v>0</v>
      </c>
      <c r="BN154" s="15">
        <v>0</v>
      </c>
      <c r="BO154" s="16" t="str">
        <f>IF(BM154=0,"",BN154/BM154)</f>
        <v/>
      </c>
      <c r="BP154" s="13">
        <v>0</v>
      </c>
      <c r="BQ154" s="13">
        <v>0</v>
      </c>
      <c r="BR154" s="13">
        <v>0</v>
      </c>
      <c r="BS154" s="14" t="str">
        <f>IF(IF(BQ154&lt;0,1-(BR154-BQ154)/BQ154,IF(BQ154=0,"",BR154/BQ154))&lt;0,0,IF(BQ154&lt;0,1-(BR154-BQ154)/BQ154,IF(BQ154=0,"",BR154/BQ154)))</f>
        <v/>
      </c>
      <c r="BT154" s="15">
        <v>0</v>
      </c>
      <c r="BU154" s="15">
        <v>0</v>
      </c>
      <c r="BV154" s="15">
        <v>0</v>
      </c>
      <c r="BW154" s="16" t="str">
        <f>IF(IF(BU154&lt;0,1-(BV154-BU154)/BU154,IF(BU154=0,"",BV154/BU154))&lt;0,0,IF(BU154&lt;0,1-(BV154-BU154)/BU154,IF(BU154=0,"",BV154/BU154)))</f>
        <v/>
      </c>
      <c r="BX154" s="13">
        <v>0</v>
      </c>
      <c r="BY154" s="13">
        <v>0</v>
      </c>
      <c r="BZ154" s="13">
        <v>0</v>
      </c>
      <c r="CA154" s="14" t="str">
        <f>IF(IF(BY154&lt;0,1-(BZ154-BY154)/BY154,IF(BY154=0,"",BZ154/BY154))&lt;0,0,IF(BY154&lt;0,1-(BZ154-BY154)/BY154,IF(BY154=0,"",BZ154/BY154)))</f>
        <v/>
      </c>
      <c r="CB154" s="15">
        <v>0</v>
      </c>
      <c r="CC154" s="15">
        <v>0</v>
      </c>
      <c r="CD154" s="15">
        <v>0</v>
      </c>
      <c r="CE154" s="16" t="str">
        <f>IF(IF(CC154&lt;0,1-(CD154-CC154)/CC154,IF(CC154=0,"",CD154/CC154))&lt;0,0,IF(CC154&lt;0,1-(CD154-CC154)/CC154,IF(CC154=0,"",CD154/CC154)))</f>
        <v/>
      </c>
      <c r="CF154" s="13">
        <v>0</v>
      </c>
      <c r="CG154" s="13">
        <v>0</v>
      </c>
      <c r="CH154" s="13">
        <v>0</v>
      </c>
      <c r="CI154" s="14" t="str">
        <f>IF(IF(CG154&lt;0,1-(CH154-CG154)/CG154,IF(CG154=0,"",CH154/CG154))&lt;0,0,IF(CG154&lt;0,1-(CH154-CG154)/CG154,IF(CG154=0,"",CH154/CG154)))</f>
        <v/>
      </c>
      <c r="CJ154" s="15">
        <v>0</v>
      </c>
      <c r="CK154" s="15">
        <v>0</v>
      </c>
      <c r="CL154" s="15">
        <v>0</v>
      </c>
      <c r="CM154" s="17" t="str">
        <f>IF(IF(CK154&lt;0,1-(CL154-CK154)/CK154,IF(CK154=0,"",CL154/CK154))&lt;0,0,IF(CK154&lt;0,1-(CL154-CK154)/CK154,IF(CK154=0,"",CL154/CK154)))</f>
        <v/>
      </c>
      <c r="CN154" s="13">
        <v>0</v>
      </c>
      <c r="CO154" s="13">
        <v>0</v>
      </c>
      <c r="CP154" s="13">
        <v>0</v>
      </c>
      <c r="CQ154" s="17" t="str">
        <f>IF(IF(CO154&lt;0,1-(CP154-CO154)/CO154,IF(CO154=0,"",CP154/CO154))&lt;0,0,IF(CO154&lt;0,1-(CP154-CO154)/CO154,IF(CO154=0,"",CP154/CO154)))</f>
        <v/>
      </c>
      <c r="CR154" s="15">
        <v>0</v>
      </c>
      <c r="CS154" s="15">
        <v>0</v>
      </c>
      <c r="CT154" s="15">
        <v>0</v>
      </c>
      <c r="CU154" s="17" t="str">
        <f>IF(IF(CS154&lt;0,1-(CT154-CS154)/CS154,IF(CS154=0,"",CT154/CS154))&lt;0,0,IF(CS154&lt;0,1-(CT154-CS154)/CS154,IF(CS154=0,"",CT154/CS154)))</f>
        <v/>
      </c>
      <c r="CV154" s="13">
        <v>0</v>
      </c>
      <c r="CW154" s="13">
        <v>0</v>
      </c>
      <c r="CX154" s="13">
        <v>0</v>
      </c>
      <c r="CY154" s="14" t="str">
        <f>IF(IF(CW154&lt;0,1-(CX154-CW154)/CW154,IF(CW154=0,"",CX154/CW154))&lt;0,0,IF(CW154&lt;0,1-(CX154-CW154)/CW154,IF(CW154=0,"",CX154/CW154)))</f>
        <v/>
      </c>
      <c r="CZ154" s="15">
        <v>0</v>
      </c>
      <c r="DA154" s="15">
        <v>0</v>
      </c>
      <c r="DB154" s="15">
        <v>0</v>
      </c>
      <c r="DC154" s="17" t="str">
        <f>IF(IF(DA154&lt;0,1-(DB154-DA154)/DA154,IF(DA154=0,"",DB154/DA154))&lt;0,0,IF(DA154&lt;0,1-(DB154-DA154)/DA154,IF(DA154=0,"",DB154/DA154)))</f>
        <v/>
      </c>
      <c r="DD154" s="13">
        <v>0</v>
      </c>
      <c r="DE154" s="13">
        <v>0</v>
      </c>
      <c r="DF154" s="13">
        <v>0</v>
      </c>
      <c r="DG154" s="14" t="str">
        <f>IF(IF(DE154&lt;0,1-(DF154-DE154)/DE154,IF(DE154=0,"",DF154/DE154))&lt;0,0,IF(DE154&lt;0,1-(DF154-DE154)/DE154,IF(DE154=0,"",DF154/DE154)))</f>
        <v/>
      </c>
      <c r="DH154" s="15">
        <v>0</v>
      </c>
      <c r="DI154" s="15">
        <v>0</v>
      </c>
      <c r="DJ154" s="15">
        <v>0</v>
      </c>
      <c r="DK154" s="17" t="str">
        <f>IF(IF(DI154&lt;0,1-(DJ154-DI154)/DI154,IF(DI154=0,"",DJ154/DI154))&lt;0,0,IF(DI154&lt;0,1-(DJ154-DI154)/DI154,IF(DI154=0,"",DJ154/DI154)))</f>
        <v/>
      </c>
      <c r="DL154" s="13">
        <v>0</v>
      </c>
      <c r="DM154" s="13">
        <v>0</v>
      </c>
      <c r="DN154" s="13">
        <v>0</v>
      </c>
      <c r="DO154" s="17" t="str">
        <f>IF(IF(DM154&lt;0,1-(DN154-DM154)/DM154,IF(DM154=0,"",DN154/DM154))&lt;0,0,IF(DM154&lt;0,1-(DN154-DM154)/DM154,IF(DM154=0,"",DN154/DM154)))</f>
        <v/>
      </c>
      <c r="DP154" s="18"/>
      <c r="DQ154" s="19" t="e">
        <f>IF(AND(BB154/BA154&gt;1.05, ((BB154-BA154)/VLOOKUP(E154,#REF!,2,0))&gt;10),"YES","")</f>
        <v>#DIV/0!</v>
      </c>
      <c r="DR154" s="18"/>
      <c r="DS154" s="19" t="str">
        <f>AX154</f>
        <v/>
      </c>
      <c r="DT154" s="64" t="s">
        <v>141</v>
      </c>
      <c r="DU154" s="64" t="s">
        <v>143</v>
      </c>
      <c r="DV154" s="64" t="s">
        <v>532</v>
      </c>
      <c r="DW154" s="64" t="s">
        <v>141</v>
      </c>
      <c r="DX154" s="64"/>
      <c r="DY154" s="65"/>
      <c r="DZ154" s="64"/>
      <c r="EA154" s="64"/>
    </row>
    <row r="155" spans="1:131" x14ac:dyDescent="0.35">
      <c r="A155" s="4">
        <v>2022</v>
      </c>
      <c r="B155" s="20" t="s">
        <v>132</v>
      </c>
      <c r="C155" s="20" t="s">
        <v>159</v>
      </c>
      <c r="D155" s="20"/>
      <c r="E155" s="20" t="s">
        <v>130</v>
      </c>
      <c r="F155" s="20" t="s">
        <v>126</v>
      </c>
      <c r="G155" s="20"/>
      <c r="H155" s="20">
        <v>10209661</v>
      </c>
      <c r="I155" s="64" t="s">
        <v>568</v>
      </c>
      <c r="J155" s="64"/>
      <c r="K155" s="64" t="s">
        <v>567</v>
      </c>
      <c r="L155" s="20" t="s">
        <v>430</v>
      </c>
      <c r="M155" s="20" t="s">
        <v>429</v>
      </c>
      <c r="N155" s="64" t="s">
        <v>428</v>
      </c>
      <c r="O155" s="20" t="s">
        <v>427</v>
      </c>
      <c r="P155" s="20" t="s">
        <v>426</v>
      </c>
      <c r="Q155" s="20" t="s">
        <v>425</v>
      </c>
      <c r="R155" s="20" t="s">
        <v>146</v>
      </c>
      <c r="S155" s="20" t="s">
        <v>567</v>
      </c>
      <c r="T155" s="20" t="s">
        <v>150</v>
      </c>
      <c r="U155" s="65">
        <v>44296</v>
      </c>
      <c r="V155" s="64"/>
      <c r="W155" s="72">
        <v>232821.94200000001</v>
      </c>
      <c r="X155" s="72">
        <v>0</v>
      </c>
      <c r="Y155" s="64" t="s">
        <v>443</v>
      </c>
      <c r="Z155" s="20" t="s">
        <v>141</v>
      </c>
      <c r="AA155" s="64"/>
      <c r="AB155" s="64"/>
      <c r="AC155" s="64"/>
      <c r="AD155" s="63"/>
      <c r="AE155" s="20">
        <v>2021</v>
      </c>
      <c r="AF155" s="20"/>
      <c r="AG155" s="64" t="s">
        <v>566</v>
      </c>
      <c r="AH155" s="71"/>
      <c r="AI155" s="20" t="s">
        <v>141</v>
      </c>
      <c r="AJ155" s="64" t="s">
        <v>504</v>
      </c>
      <c r="AK155" s="63"/>
      <c r="AL155" s="5">
        <v>0</v>
      </c>
      <c r="AM155" s="70" t="s">
        <v>144</v>
      </c>
      <c r="AN155" s="6">
        <f>IF(AM155="YES",0,AL155*BA155)</f>
        <v>0</v>
      </c>
      <c r="AO155" s="6">
        <f>IF(AM155="YES",0,BA155)</f>
        <v>0</v>
      </c>
      <c r="AP155" s="7">
        <v>0</v>
      </c>
      <c r="AQ155" s="69" t="s">
        <v>144</v>
      </c>
      <c r="AR155" s="8">
        <f>IF(AQ155="YES",0,AP155*BA155)</f>
        <v>0</v>
      </c>
      <c r="AS155" s="8">
        <f>IF(AQ155="YES",0,BA155)</f>
        <v>0</v>
      </c>
      <c r="AT155" s="9">
        <v>0</v>
      </c>
      <c r="AU155" s="9">
        <v>0</v>
      </c>
      <c r="AV155" s="9">
        <v>0</v>
      </c>
      <c r="AW155" s="10" t="str">
        <f>IF(IF(AU155&lt;0,1-(AV155-AU155)/AU155,IF(AU155=0,"",AV155/AU155))&lt;0,0,IF(AU155&lt;0,1-(AV155-AU155)/AU155,IF(AU155=0,"",AV155/AU155)))</f>
        <v/>
      </c>
      <c r="AX155" s="10" t="str">
        <f>IF(AW155&lt;90%,"YES","")</f>
        <v/>
      </c>
      <c r="AY155" s="68">
        <f>+AV155-AT155</f>
        <v>0</v>
      </c>
      <c r="AZ155" s="10"/>
      <c r="BA155" s="11">
        <v>0</v>
      </c>
      <c r="BB155" s="11">
        <f>W155/1000</f>
        <v>232.82194200000001</v>
      </c>
      <c r="BC155" s="12" t="str">
        <f>IF(AND(BA155=0,BB155=0),"no capex",IF(AND(BA155=0,BB155&lt;&gt;0),"check!",IF(BB155/BA155&lt;0.8,BB155/BA155,IF(BB155/BA155&lt;=1.05,1,IF(BB155/BA155&gt;1.05,MAX(1-(BB155/BA155-1)*2,0),"check!")))))</f>
        <v>check!</v>
      </c>
      <c r="BD155" s="11">
        <v>0</v>
      </c>
      <c r="BE155" s="11">
        <v>0</v>
      </c>
      <c r="BF155" s="12" t="str">
        <f>IF(AND(BD155=0,BE155=0),"no capex",IF(AND(BD155=0,BE155&lt;&gt;0),"check!",IF(BE155/BD155&lt;0.8,BE155/BD155,IF(BE155/BD155&lt;=1.05,1,IF(BE155/BD155&gt;1.05,MAX(1-(BE155/BD155-1)*2,0),"check!")))))</f>
        <v>no capex</v>
      </c>
      <c r="BG155" s="67"/>
      <c r="BH155" s="13">
        <v>0</v>
      </c>
      <c r="BI155" s="13">
        <v>0</v>
      </c>
      <c r="BJ155" s="13">
        <v>0</v>
      </c>
      <c r="BK155" s="14" t="str">
        <f>IF(BI155=0,"",BJ155/BI155)</f>
        <v/>
      </c>
      <c r="BL155" s="15">
        <v>0</v>
      </c>
      <c r="BM155" s="15">
        <v>0</v>
      </c>
      <c r="BN155" s="15">
        <v>0</v>
      </c>
      <c r="BO155" s="16" t="str">
        <f>IF(BM155=0,"",BN155/BM155)</f>
        <v/>
      </c>
      <c r="BP155" s="13">
        <v>0</v>
      </c>
      <c r="BQ155" s="13">
        <v>0</v>
      </c>
      <c r="BR155" s="13">
        <v>0</v>
      </c>
      <c r="BS155" s="14" t="str">
        <f>IF(IF(BQ155&lt;0,1-(BR155-BQ155)/BQ155,IF(BQ155=0,"",BR155/BQ155))&lt;0,0,IF(BQ155&lt;0,1-(BR155-BQ155)/BQ155,IF(BQ155=0,"",BR155/BQ155)))</f>
        <v/>
      </c>
      <c r="BT155" s="15">
        <v>0</v>
      </c>
      <c r="BU155" s="15">
        <v>0</v>
      </c>
      <c r="BV155" s="15">
        <v>0</v>
      </c>
      <c r="BW155" s="16" t="str">
        <f>IF(IF(BU155&lt;0,1-(BV155-BU155)/BU155,IF(BU155=0,"",BV155/BU155))&lt;0,0,IF(BU155&lt;0,1-(BV155-BU155)/BU155,IF(BU155=0,"",BV155/BU155)))</f>
        <v/>
      </c>
      <c r="BX155" s="13">
        <v>0</v>
      </c>
      <c r="BY155" s="13">
        <v>0</v>
      </c>
      <c r="BZ155" s="13">
        <v>0</v>
      </c>
      <c r="CA155" s="14" t="str">
        <f>IF(IF(BY155&lt;0,1-(BZ155-BY155)/BY155,IF(BY155=0,"",BZ155/BY155))&lt;0,0,IF(BY155&lt;0,1-(BZ155-BY155)/BY155,IF(BY155=0,"",BZ155/BY155)))</f>
        <v/>
      </c>
      <c r="CB155" s="15">
        <v>0</v>
      </c>
      <c r="CC155" s="15">
        <v>0</v>
      </c>
      <c r="CD155" s="15">
        <v>0</v>
      </c>
      <c r="CE155" s="16" t="str">
        <f>IF(IF(CC155&lt;0,1-(CD155-CC155)/CC155,IF(CC155=0,"",CD155/CC155))&lt;0,0,IF(CC155&lt;0,1-(CD155-CC155)/CC155,IF(CC155=0,"",CD155/CC155)))</f>
        <v/>
      </c>
      <c r="CF155" s="13">
        <v>0</v>
      </c>
      <c r="CG155" s="13">
        <v>0</v>
      </c>
      <c r="CH155" s="13">
        <v>0</v>
      </c>
      <c r="CI155" s="14" t="str">
        <f>IF(IF(CG155&lt;0,1-(CH155-CG155)/CG155,IF(CG155=0,"",CH155/CG155))&lt;0,0,IF(CG155&lt;0,1-(CH155-CG155)/CG155,IF(CG155=0,"",CH155/CG155)))</f>
        <v/>
      </c>
      <c r="CJ155" s="15">
        <v>0</v>
      </c>
      <c r="CK155" s="15">
        <v>0</v>
      </c>
      <c r="CL155" s="15">
        <v>0</v>
      </c>
      <c r="CM155" s="17" t="str">
        <f>IF(IF(CK155&lt;0,1-(CL155-CK155)/CK155,IF(CK155=0,"",CL155/CK155))&lt;0,0,IF(CK155&lt;0,1-(CL155-CK155)/CK155,IF(CK155=0,"",CL155/CK155)))</f>
        <v/>
      </c>
      <c r="CN155" s="13">
        <v>0</v>
      </c>
      <c r="CO155" s="13">
        <v>0</v>
      </c>
      <c r="CP155" s="13">
        <v>0</v>
      </c>
      <c r="CQ155" s="17" t="str">
        <f>IF(IF(CO155&lt;0,1-(CP155-CO155)/CO155,IF(CO155=0,"",CP155/CO155))&lt;0,0,IF(CO155&lt;0,1-(CP155-CO155)/CO155,IF(CO155=0,"",CP155/CO155)))</f>
        <v/>
      </c>
      <c r="CR155" s="15">
        <v>0</v>
      </c>
      <c r="CS155" s="15">
        <v>0</v>
      </c>
      <c r="CT155" s="15">
        <v>0</v>
      </c>
      <c r="CU155" s="17" t="str">
        <f>IF(IF(CS155&lt;0,1-(CT155-CS155)/CS155,IF(CS155=0,"",CT155/CS155))&lt;0,0,IF(CS155&lt;0,1-(CT155-CS155)/CS155,IF(CS155=0,"",CT155/CS155)))</f>
        <v/>
      </c>
      <c r="CV155" s="13">
        <v>0</v>
      </c>
      <c r="CW155" s="13">
        <v>0</v>
      </c>
      <c r="CX155" s="13">
        <v>0</v>
      </c>
      <c r="CY155" s="14" t="str">
        <f>IF(IF(CW155&lt;0,1-(CX155-CW155)/CW155,IF(CW155=0,"",CX155/CW155))&lt;0,0,IF(CW155&lt;0,1-(CX155-CW155)/CW155,IF(CW155=0,"",CX155/CW155)))</f>
        <v/>
      </c>
      <c r="CZ155" s="15">
        <v>0</v>
      </c>
      <c r="DA155" s="15">
        <v>0</v>
      </c>
      <c r="DB155" s="15">
        <v>0</v>
      </c>
      <c r="DC155" s="17" t="str">
        <f>IF(IF(DA155&lt;0,1-(DB155-DA155)/DA155,IF(DA155=0,"",DB155/DA155))&lt;0,0,IF(DA155&lt;0,1-(DB155-DA155)/DA155,IF(DA155=0,"",DB155/DA155)))</f>
        <v/>
      </c>
      <c r="DD155" s="13">
        <v>0</v>
      </c>
      <c r="DE155" s="13">
        <v>0</v>
      </c>
      <c r="DF155" s="13">
        <v>0</v>
      </c>
      <c r="DG155" s="14" t="str">
        <f>IF(IF(DE155&lt;0,1-(DF155-DE155)/DE155,IF(DE155=0,"",DF155/DE155))&lt;0,0,IF(DE155&lt;0,1-(DF155-DE155)/DE155,IF(DE155=0,"",DF155/DE155)))</f>
        <v/>
      </c>
      <c r="DH155" s="15">
        <v>0</v>
      </c>
      <c r="DI155" s="15">
        <v>0</v>
      </c>
      <c r="DJ155" s="15">
        <v>0</v>
      </c>
      <c r="DK155" s="17" t="str">
        <f>IF(IF(DI155&lt;0,1-(DJ155-DI155)/DI155,IF(DI155=0,"",DJ155/DI155))&lt;0,0,IF(DI155&lt;0,1-(DJ155-DI155)/DI155,IF(DI155=0,"",DJ155/DI155)))</f>
        <v/>
      </c>
      <c r="DL155" s="13">
        <v>0</v>
      </c>
      <c r="DM155" s="13">
        <v>0</v>
      </c>
      <c r="DN155" s="13">
        <v>0</v>
      </c>
      <c r="DO155" s="17" t="str">
        <f>IF(IF(DM155&lt;0,1-(DN155-DM155)/DM155,IF(DM155=0,"",DN155/DM155))&lt;0,0,IF(DM155&lt;0,1-(DN155-DM155)/DM155,IF(DM155=0,"",DN155/DM155)))</f>
        <v/>
      </c>
      <c r="DP155" s="18"/>
      <c r="DQ155" s="19" t="e">
        <f>IF(AND(BB155/BA155&gt;1.05, ((BB155-BA155)/VLOOKUP(E155,#REF!,2,0))&gt;10),"YES","")</f>
        <v>#DIV/0!</v>
      </c>
      <c r="DR155" s="18"/>
      <c r="DS155" s="19" t="str">
        <f>AX155</f>
        <v/>
      </c>
      <c r="DT155" s="64"/>
      <c r="DU155" s="64"/>
      <c r="DV155" s="64"/>
      <c r="DW155" s="64"/>
      <c r="DX155" s="64"/>
      <c r="DY155" s="65"/>
      <c r="DZ155" s="64"/>
      <c r="EA155" s="64"/>
    </row>
    <row r="156" spans="1:131" x14ac:dyDescent="0.35">
      <c r="A156" s="4">
        <v>2022</v>
      </c>
      <c r="B156" s="20" t="s">
        <v>131</v>
      </c>
      <c r="C156" s="20" t="s">
        <v>159</v>
      </c>
      <c r="D156" s="20"/>
      <c r="E156" s="20" t="s">
        <v>130</v>
      </c>
      <c r="F156" s="20" t="s">
        <v>126</v>
      </c>
      <c r="G156" s="20"/>
      <c r="H156" s="20">
        <v>10311132</v>
      </c>
      <c r="I156" s="64" t="s">
        <v>565</v>
      </c>
      <c r="J156" s="64"/>
      <c r="K156" s="64" t="s">
        <v>452</v>
      </c>
      <c r="L156" s="20" t="s">
        <v>430</v>
      </c>
      <c r="M156" s="20" t="s">
        <v>456</v>
      </c>
      <c r="N156" s="64" t="s">
        <v>455</v>
      </c>
      <c r="O156" s="20" t="s">
        <v>427</v>
      </c>
      <c r="P156" s="20" t="s">
        <v>454</v>
      </c>
      <c r="Q156" s="20"/>
      <c r="R156" s="20" t="s">
        <v>146</v>
      </c>
      <c r="S156" s="20" t="s">
        <v>452</v>
      </c>
      <c r="T156" s="20" t="s">
        <v>150</v>
      </c>
      <c r="U156" s="65">
        <v>43830</v>
      </c>
      <c r="V156" s="64"/>
      <c r="W156" s="72">
        <v>51140.979999999996</v>
      </c>
      <c r="X156" s="72">
        <v>0</v>
      </c>
      <c r="Y156" s="64" t="s">
        <v>443</v>
      </c>
      <c r="Z156" s="20" t="s">
        <v>146</v>
      </c>
      <c r="AA156" s="64" t="s">
        <v>146</v>
      </c>
      <c r="AB156" s="64"/>
      <c r="AC156" s="64"/>
      <c r="AD156" s="63"/>
      <c r="AE156" s="20">
        <v>2019</v>
      </c>
      <c r="AF156" s="20"/>
      <c r="AG156" s="64" t="s">
        <v>564</v>
      </c>
      <c r="AH156" s="71"/>
      <c r="AI156" s="20" t="s">
        <v>141</v>
      </c>
      <c r="AJ156" s="64" t="s">
        <v>450</v>
      </c>
      <c r="AK156" s="63"/>
      <c r="AL156" s="5">
        <v>0</v>
      </c>
      <c r="AM156" s="70" t="s">
        <v>144</v>
      </c>
      <c r="AN156" s="6">
        <f>IF(AM156="YES",0,AL156*BA156)</f>
        <v>0</v>
      </c>
      <c r="AO156" s="6">
        <f>IF(AM156="YES",0,BA156)</f>
        <v>0</v>
      </c>
      <c r="AP156" s="7">
        <v>0</v>
      </c>
      <c r="AQ156" s="69" t="s">
        <v>144</v>
      </c>
      <c r="AR156" s="8">
        <f>IF(AQ156="YES",0,AP156*BA156)</f>
        <v>0</v>
      </c>
      <c r="AS156" s="8">
        <f>IF(AQ156="YES",0,BA156)</f>
        <v>0</v>
      </c>
      <c r="AT156" s="9">
        <v>0</v>
      </c>
      <c r="AU156" s="9">
        <v>0</v>
      </c>
      <c r="AV156" s="9">
        <v>0</v>
      </c>
      <c r="AW156" s="10" t="str">
        <f>IF(IF(AU156&lt;0,1-(AV156-AU156)/AU156,IF(AU156=0,"",AV156/AU156))&lt;0,0,IF(AU156&lt;0,1-(AV156-AU156)/AU156,IF(AU156=0,"",AV156/AU156)))</f>
        <v/>
      </c>
      <c r="AX156" s="10" t="str">
        <f>IF(AW156&lt;90%,"YES","")</f>
        <v/>
      </c>
      <c r="AY156" s="68">
        <f>+AV156-AT156</f>
        <v>0</v>
      </c>
      <c r="AZ156" s="10">
        <v>0.5430312641228533</v>
      </c>
      <c r="BA156" s="11">
        <v>0</v>
      </c>
      <c r="BB156" s="11">
        <f>W156/1000</f>
        <v>51.140979999999999</v>
      </c>
      <c r="BC156" s="12" t="str">
        <f>IF(AND(BA156=0,BB156=0),"no capex",IF(AND(BA156=0,BB156&lt;&gt;0),"check!",IF(BB156/BA156&lt;0.8,BB156/BA156,IF(BB156/BA156&lt;=1.05,1,IF(BB156/BA156&gt;1.05,MAX(1-(BB156/BA156-1)*2,0),"check!")))))</f>
        <v>check!</v>
      </c>
      <c r="BD156" s="11">
        <v>0</v>
      </c>
      <c r="BE156" s="11">
        <v>0</v>
      </c>
      <c r="BF156" s="12" t="str">
        <f>IF(AND(BD156=0,BE156=0),"no capex",IF(AND(BD156=0,BE156&lt;&gt;0),"check!",IF(BE156/BD156&lt;0.8,BE156/BD156,IF(BE156/BD156&lt;=1.05,1,IF(BE156/BD156&gt;1.05,MAX(1-(BE156/BD156-1)*2,0),"check!")))))</f>
        <v>no capex</v>
      </c>
      <c r="BG156" s="67"/>
      <c r="BH156" s="13">
        <v>0</v>
      </c>
      <c r="BI156" s="13">
        <v>0</v>
      </c>
      <c r="BJ156" s="13">
        <v>0</v>
      </c>
      <c r="BK156" s="14" t="str">
        <f>IF(BI156=0,"",BJ156/BI156)</f>
        <v/>
      </c>
      <c r="BL156" s="15">
        <v>0</v>
      </c>
      <c r="BM156" s="15">
        <v>0</v>
      </c>
      <c r="BN156" s="15">
        <v>0</v>
      </c>
      <c r="BO156" s="16" t="str">
        <f>IF(BM156=0,"",BN156/BM156)</f>
        <v/>
      </c>
      <c r="BP156" s="13">
        <v>0</v>
      </c>
      <c r="BQ156" s="13">
        <v>0</v>
      </c>
      <c r="BR156" s="13">
        <v>0</v>
      </c>
      <c r="BS156" s="14" t="str">
        <f>IF(IF(BQ156&lt;0,1-(BR156-BQ156)/BQ156,IF(BQ156=0,"",BR156/BQ156))&lt;0,0,IF(BQ156&lt;0,1-(BR156-BQ156)/BQ156,IF(BQ156=0,"",BR156/BQ156)))</f>
        <v/>
      </c>
      <c r="BT156" s="15">
        <v>0</v>
      </c>
      <c r="BU156" s="15">
        <v>0</v>
      </c>
      <c r="BV156" s="15">
        <v>0</v>
      </c>
      <c r="BW156" s="16" t="str">
        <f>IF(IF(BU156&lt;0,1-(BV156-BU156)/BU156,IF(BU156=0,"",BV156/BU156))&lt;0,0,IF(BU156&lt;0,1-(BV156-BU156)/BU156,IF(BU156=0,"",BV156/BU156)))</f>
        <v/>
      </c>
      <c r="BX156" s="13">
        <v>0</v>
      </c>
      <c r="BY156" s="13">
        <v>0</v>
      </c>
      <c r="BZ156" s="13">
        <v>0</v>
      </c>
      <c r="CA156" s="14" t="str">
        <f>IF(IF(BY156&lt;0,1-(BZ156-BY156)/BY156,IF(BY156=0,"",BZ156/BY156))&lt;0,0,IF(BY156&lt;0,1-(BZ156-BY156)/BY156,IF(BY156=0,"",BZ156/BY156)))</f>
        <v/>
      </c>
      <c r="CB156" s="15">
        <v>0</v>
      </c>
      <c r="CC156" s="15">
        <v>0</v>
      </c>
      <c r="CD156" s="15">
        <v>0</v>
      </c>
      <c r="CE156" s="16" t="str">
        <f>IF(IF(CC156&lt;0,1-(CD156-CC156)/CC156,IF(CC156=0,"",CD156/CC156))&lt;0,0,IF(CC156&lt;0,1-(CD156-CC156)/CC156,IF(CC156=0,"",CD156/CC156)))</f>
        <v/>
      </c>
      <c r="CF156" s="13">
        <v>0</v>
      </c>
      <c r="CG156" s="13">
        <v>0</v>
      </c>
      <c r="CH156" s="13">
        <v>0</v>
      </c>
      <c r="CI156" s="14" t="str">
        <f>IF(IF(CG156&lt;0,1-(CH156-CG156)/CG156,IF(CG156=0,"",CH156/CG156))&lt;0,0,IF(CG156&lt;0,1-(CH156-CG156)/CG156,IF(CG156=0,"",CH156/CG156)))</f>
        <v/>
      </c>
      <c r="CJ156" s="15">
        <v>0</v>
      </c>
      <c r="CK156" s="15">
        <v>0</v>
      </c>
      <c r="CL156" s="15">
        <v>0</v>
      </c>
      <c r="CM156" s="17" t="str">
        <f>IF(IF(CK156&lt;0,1-(CL156-CK156)/CK156,IF(CK156=0,"",CL156/CK156))&lt;0,0,IF(CK156&lt;0,1-(CL156-CK156)/CK156,IF(CK156=0,"",CL156/CK156)))</f>
        <v/>
      </c>
      <c r="CN156" s="13">
        <v>0</v>
      </c>
      <c r="CO156" s="13">
        <v>0</v>
      </c>
      <c r="CP156" s="13">
        <v>0</v>
      </c>
      <c r="CQ156" s="17" t="str">
        <f>IF(IF(CO156&lt;0,1-(CP156-CO156)/CO156,IF(CO156=0,"",CP156/CO156))&lt;0,0,IF(CO156&lt;0,1-(CP156-CO156)/CO156,IF(CO156=0,"",CP156/CO156)))</f>
        <v/>
      </c>
      <c r="CR156" s="15">
        <v>0</v>
      </c>
      <c r="CS156" s="15">
        <v>0</v>
      </c>
      <c r="CT156" s="15">
        <v>0</v>
      </c>
      <c r="CU156" s="17" t="str">
        <f>IF(IF(CS156&lt;0,1-(CT156-CS156)/CS156,IF(CS156=0,"",CT156/CS156))&lt;0,0,IF(CS156&lt;0,1-(CT156-CS156)/CS156,IF(CS156=0,"",CT156/CS156)))</f>
        <v/>
      </c>
      <c r="CV156" s="13">
        <v>0</v>
      </c>
      <c r="CW156" s="13">
        <v>0</v>
      </c>
      <c r="CX156" s="13">
        <v>0</v>
      </c>
      <c r="CY156" s="14" t="str">
        <f>IF(IF(CW156&lt;0,1-(CX156-CW156)/CW156,IF(CW156=0,"",CX156/CW156))&lt;0,0,IF(CW156&lt;0,1-(CX156-CW156)/CW156,IF(CW156=0,"",CX156/CW156)))</f>
        <v/>
      </c>
      <c r="CZ156" s="15">
        <v>0</v>
      </c>
      <c r="DA156" s="15">
        <v>0</v>
      </c>
      <c r="DB156" s="15">
        <v>0</v>
      </c>
      <c r="DC156" s="17" t="str">
        <f>IF(IF(DA156&lt;0,1-(DB156-DA156)/DA156,IF(DA156=0,"",DB156/DA156))&lt;0,0,IF(DA156&lt;0,1-(DB156-DA156)/DA156,IF(DA156=0,"",DB156/DA156)))</f>
        <v/>
      </c>
      <c r="DD156" s="13">
        <v>0</v>
      </c>
      <c r="DE156" s="13">
        <v>0</v>
      </c>
      <c r="DF156" s="13">
        <v>0</v>
      </c>
      <c r="DG156" s="14" t="str">
        <f>IF(IF(DE156&lt;0,1-(DF156-DE156)/DE156,IF(DE156=0,"",DF156/DE156))&lt;0,0,IF(DE156&lt;0,1-(DF156-DE156)/DE156,IF(DE156=0,"",DF156/DE156)))</f>
        <v/>
      </c>
      <c r="DH156" s="15">
        <v>0</v>
      </c>
      <c r="DI156" s="15">
        <v>0</v>
      </c>
      <c r="DJ156" s="15">
        <v>0</v>
      </c>
      <c r="DK156" s="17" t="str">
        <f>IF(IF(DI156&lt;0,1-(DJ156-DI156)/DI156,IF(DI156=0,"",DJ156/DI156))&lt;0,0,IF(DI156&lt;0,1-(DJ156-DI156)/DI156,IF(DI156=0,"",DJ156/DI156)))</f>
        <v/>
      </c>
      <c r="DL156" s="13">
        <v>0</v>
      </c>
      <c r="DM156" s="13">
        <v>0</v>
      </c>
      <c r="DN156" s="13">
        <v>0</v>
      </c>
      <c r="DO156" s="17" t="str">
        <f>IF(IF(DM156&lt;0,1-(DN156-DM156)/DM156,IF(DM156=0,"",DN156/DM156))&lt;0,0,IF(DM156&lt;0,1-(DN156-DM156)/DM156,IF(DM156=0,"",DN156/DM156)))</f>
        <v/>
      </c>
      <c r="DP156" s="18"/>
      <c r="DQ156" s="19"/>
      <c r="DR156" s="18"/>
      <c r="DS156" s="19" t="str">
        <f>AX156</f>
        <v/>
      </c>
      <c r="DT156" s="64"/>
      <c r="DU156" s="64"/>
      <c r="DV156" s="64"/>
      <c r="DW156" s="64"/>
      <c r="DX156" s="64"/>
      <c r="DY156" s="65"/>
      <c r="DZ156" s="64"/>
      <c r="EA156" s="64"/>
    </row>
    <row r="157" spans="1:131" x14ac:dyDescent="0.35">
      <c r="A157" s="4">
        <v>2022</v>
      </c>
      <c r="B157" s="20" t="s">
        <v>131</v>
      </c>
      <c r="C157" s="20" t="s">
        <v>159</v>
      </c>
      <c r="D157" s="20"/>
      <c r="E157" s="20" t="s">
        <v>130</v>
      </c>
      <c r="F157" s="20" t="s">
        <v>126</v>
      </c>
      <c r="G157" s="20"/>
      <c r="H157" s="20">
        <v>10311133</v>
      </c>
      <c r="I157" s="64" t="s">
        <v>563</v>
      </c>
      <c r="J157" s="64"/>
      <c r="K157" s="64" t="s">
        <v>484</v>
      </c>
      <c r="L157" s="20" t="s">
        <v>430</v>
      </c>
      <c r="M157" s="20" t="s">
        <v>429</v>
      </c>
      <c r="N157" s="64" t="s">
        <v>428</v>
      </c>
      <c r="O157" s="20" t="s">
        <v>427</v>
      </c>
      <c r="P157" s="20" t="s">
        <v>426</v>
      </c>
      <c r="Q157" s="20" t="s">
        <v>425</v>
      </c>
      <c r="R157" s="20" t="s">
        <v>146</v>
      </c>
      <c r="S157" s="20" t="s">
        <v>444</v>
      </c>
      <c r="T157" s="20" t="s">
        <v>150</v>
      </c>
      <c r="U157" s="65">
        <v>44092</v>
      </c>
      <c r="V157" s="64"/>
      <c r="W157" s="72">
        <v>348635.16</v>
      </c>
      <c r="X157" s="72">
        <v>0</v>
      </c>
      <c r="Y157" s="64" t="s">
        <v>443</v>
      </c>
      <c r="Z157" s="20" t="s">
        <v>146</v>
      </c>
      <c r="AA157" s="64" t="s">
        <v>146</v>
      </c>
      <c r="AB157" s="64"/>
      <c r="AC157" s="64"/>
      <c r="AD157" s="63"/>
      <c r="AE157" s="20">
        <v>2020</v>
      </c>
      <c r="AF157" s="20"/>
      <c r="AG157" s="64" t="s">
        <v>562</v>
      </c>
      <c r="AH157" s="71"/>
      <c r="AI157" s="20" t="s">
        <v>141</v>
      </c>
      <c r="AJ157" s="64" t="s">
        <v>441</v>
      </c>
      <c r="AK157" s="63"/>
      <c r="AL157" s="5">
        <v>0</v>
      </c>
      <c r="AM157" s="70" t="s">
        <v>144</v>
      </c>
      <c r="AN157" s="6">
        <f>IF(AM157="YES",0,AL157*BA157)</f>
        <v>0</v>
      </c>
      <c r="AO157" s="6">
        <f>IF(AM157="YES",0,BA157)</f>
        <v>0</v>
      </c>
      <c r="AP157" s="7">
        <v>0</v>
      </c>
      <c r="AQ157" s="69" t="s">
        <v>144</v>
      </c>
      <c r="AR157" s="8">
        <f>IF(AQ157="YES",0,AP157*BA157)</f>
        <v>0</v>
      </c>
      <c r="AS157" s="8">
        <f>IF(AQ157="YES",0,BA157)</f>
        <v>0</v>
      </c>
      <c r="AT157" s="9">
        <v>0</v>
      </c>
      <c r="AU157" s="9">
        <v>0</v>
      </c>
      <c r="AV157" s="9">
        <v>0</v>
      </c>
      <c r="AW157" s="10" t="str">
        <f>IF(IF(AU157&lt;0,1-(AV157-AU157)/AU157,IF(AU157=0,"",AV157/AU157))&lt;0,0,IF(AU157&lt;0,1-(AV157-AU157)/AU157,IF(AU157=0,"",AV157/AU157)))</f>
        <v/>
      </c>
      <c r="AX157" s="10" t="str">
        <f>IF(AW157&lt;90%,"YES","")</f>
        <v/>
      </c>
      <c r="AY157" s="68">
        <f>+AV157-AT157</f>
        <v>0</v>
      </c>
      <c r="AZ157" s="10">
        <v>0.68718005883615418</v>
      </c>
      <c r="BA157" s="11">
        <v>0</v>
      </c>
      <c r="BB157" s="11">
        <f>W157/1000</f>
        <v>348.63515999999998</v>
      </c>
      <c r="BC157" s="12" t="str">
        <f>IF(AND(BA157=0,BB157=0),"no capex",IF(AND(BA157=0,BB157&lt;&gt;0),"check!",IF(BB157/BA157&lt;0.8,BB157/BA157,IF(BB157/BA157&lt;=1.05,1,IF(BB157/BA157&gt;1.05,MAX(1-(BB157/BA157-1)*2,0),"check!")))))</f>
        <v>check!</v>
      </c>
      <c r="BD157" s="11">
        <v>0</v>
      </c>
      <c r="BE157" s="11">
        <v>0</v>
      </c>
      <c r="BF157" s="12" t="str">
        <f>IF(AND(BD157=0,BE157=0),"no capex",IF(AND(BD157=0,BE157&lt;&gt;0),"check!",IF(BE157/BD157&lt;0.8,BE157/BD157,IF(BE157/BD157&lt;=1.05,1,IF(BE157/BD157&gt;1.05,MAX(1-(BE157/BD157-1)*2,0),"check!")))))</f>
        <v>no capex</v>
      </c>
      <c r="BG157" s="67"/>
      <c r="BH157" s="13">
        <v>0</v>
      </c>
      <c r="BI157" s="13">
        <v>0</v>
      </c>
      <c r="BJ157" s="13">
        <v>0</v>
      </c>
      <c r="BK157" s="14" t="str">
        <f>IF(BI157=0,"",BJ157/BI157)</f>
        <v/>
      </c>
      <c r="BL157" s="15">
        <v>0</v>
      </c>
      <c r="BM157" s="15">
        <v>0</v>
      </c>
      <c r="BN157" s="15">
        <v>0</v>
      </c>
      <c r="BO157" s="16" t="str">
        <f>IF(BM157=0,"",BN157/BM157)</f>
        <v/>
      </c>
      <c r="BP157" s="13">
        <v>0</v>
      </c>
      <c r="BQ157" s="13">
        <v>0</v>
      </c>
      <c r="BR157" s="13">
        <v>0</v>
      </c>
      <c r="BS157" s="14" t="str">
        <f>IF(IF(BQ157&lt;0,1-(BR157-BQ157)/BQ157,IF(BQ157=0,"",BR157/BQ157))&lt;0,0,IF(BQ157&lt;0,1-(BR157-BQ157)/BQ157,IF(BQ157=0,"",BR157/BQ157)))</f>
        <v/>
      </c>
      <c r="BT157" s="15">
        <v>0</v>
      </c>
      <c r="BU157" s="15">
        <v>0</v>
      </c>
      <c r="BV157" s="15">
        <v>0</v>
      </c>
      <c r="BW157" s="16" t="str">
        <f>IF(IF(BU157&lt;0,1-(BV157-BU157)/BU157,IF(BU157=0,"",BV157/BU157))&lt;0,0,IF(BU157&lt;0,1-(BV157-BU157)/BU157,IF(BU157=0,"",BV157/BU157)))</f>
        <v/>
      </c>
      <c r="BX157" s="13">
        <v>0</v>
      </c>
      <c r="BY157" s="13">
        <v>0</v>
      </c>
      <c r="BZ157" s="13">
        <v>0</v>
      </c>
      <c r="CA157" s="14" t="str">
        <f>IF(IF(BY157&lt;0,1-(BZ157-BY157)/BY157,IF(BY157=0,"",BZ157/BY157))&lt;0,0,IF(BY157&lt;0,1-(BZ157-BY157)/BY157,IF(BY157=0,"",BZ157/BY157)))</f>
        <v/>
      </c>
      <c r="CB157" s="15">
        <v>0</v>
      </c>
      <c r="CC157" s="15">
        <v>0</v>
      </c>
      <c r="CD157" s="15">
        <v>0</v>
      </c>
      <c r="CE157" s="16" t="str">
        <f>IF(IF(CC157&lt;0,1-(CD157-CC157)/CC157,IF(CC157=0,"",CD157/CC157))&lt;0,0,IF(CC157&lt;0,1-(CD157-CC157)/CC157,IF(CC157=0,"",CD157/CC157)))</f>
        <v/>
      </c>
      <c r="CF157" s="13">
        <v>0</v>
      </c>
      <c r="CG157" s="13">
        <v>0</v>
      </c>
      <c r="CH157" s="13">
        <v>0</v>
      </c>
      <c r="CI157" s="14" t="str">
        <f>IF(IF(CG157&lt;0,1-(CH157-CG157)/CG157,IF(CG157=0,"",CH157/CG157))&lt;0,0,IF(CG157&lt;0,1-(CH157-CG157)/CG157,IF(CG157=0,"",CH157/CG157)))</f>
        <v/>
      </c>
      <c r="CJ157" s="15">
        <v>0</v>
      </c>
      <c r="CK157" s="15">
        <v>0</v>
      </c>
      <c r="CL157" s="15">
        <v>0</v>
      </c>
      <c r="CM157" s="17" t="str">
        <f>IF(IF(CK157&lt;0,1-(CL157-CK157)/CK157,IF(CK157=0,"",CL157/CK157))&lt;0,0,IF(CK157&lt;0,1-(CL157-CK157)/CK157,IF(CK157=0,"",CL157/CK157)))</f>
        <v/>
      </c>
      <c r="CN157" s="13">
        <v>0</v>
      </c>
      <c r="CO157" s="13">
        <v>0</v>
      </c>
      <c r="CP157" s="13">
        <v>0</v>
      </c>
      <c r="CQ157" s="17" t="str">
        <f>IF(IF(CO157&lt;0,1-(CP157-CO157)/CO157,IF(CO157=0,"",CP157/CO157))&lt;0,0,IF(CO157&lt;0,1-(CP157-CO157)/CO157,IF(CO157=0,"",CP157/CO157)))</f>
        <v/>
      </c>
      <c r="CR157" s="15">
        <v>0</v>
      </c>
      <c r="CS157" s="15">
        <v>0</v>
      </c>
      <c r="CT157" s="15">
        <v>0</v>
      </c>
      <c r="CU157" s="17" t="str">
        <f>IF(IF(CS157&lt;0,1-(CT157-CS157)/CS157,IF(CS157=0,"",CT157/CS157))&lt;0,0,IF(CS157&lt;0,1-(CT157-CS157)/CS157,IF(CS157=0,"",CT157/CS157)))</f>
        <v/>
      </c>
      <c r="CV157" s="13">
        <v>0</v>
      </c>
      <c r="CW157" s="13">
        <v>0</v>
      </c>
      <c r="CX157" s="13">
        <v>0</v>
      </c>
      <c r="CY157" s="14" t="str">
        <f>IF(IF(CW157&lt;0,1-(CX157-CW157)/CW157,IF(CW157=0,"",CX157/CW157))&lt;0,0,IF(CW157&lt;0,1-(CX157-CW157)/CW157,IF(CW157=0,"",CX157/CW157)))</f>
        <v/>
      </c>
      <c r="CZ157" s="15">
        <v>0</v>
      </c>
      <c r="DA157" s="15">
        <v>0</v>
      </c>
      <c r="DB157" s="15">
        <v>0</v>
      </c>
      <c r="DC157" s="17" t="str">
        <f>IF(IF(DA157&lt;0,1-(DB157-DA157)/DA157,IF(DA157=0,"",DB157/DA157))&lt;0,0,IF(DA157&lt;0,1-(DB157-DA157)/DA157,IF(DA157=0,"",DB157/DA157)))</f>
        <v/>
      </c>
      <c r="DD157" s="13">
        <v>0</v>
      </c>
      <c r="DE157" s="13">
        <v>0</v>
      </c>
      <c r="DF157" s="13">
        <v>0</v>
      </c>
      <c r="DG157" s="14" t="str">
        <f>IF(IF(DE157&lt;0,1-(DF157-DE157)/DE157,IF(DE157=0,"",DF157/DE157))&lt;0,0,IF(DE157&lt;0,1-(DF157-DE157)/DE157,IF(DE157=0,"",DF157/DE157)))</f>
        <v/>
      </c>
      <c r="DH157" s="15">
        <v>0</v>
      </c>
      <c r="DI157" s="15">
        <v>0</v>
      </c>
      <c r="DJ157" s="15">
        <v>0</v>
      </c>
      <c r="DK157" s="17" t="str">
        <f>IF(IF(DI157&lt;0,1-(DJ157-DI157)/DI157,IF(DI157=0,"",DJ157/DI157))&lt;0,0,IF(DI157&lt;0,1-(DJ157-DI157)/DI157,IF(DI157=0,"",DJ157/DI157)))</f>
        <v/>
      </c>
      <c r="DL157" s="13">
        <v>0</v>
      </c>
      <c r="DM157" s="13">
        <v>0</v>
      </c>
      <c r="DN157" s="13">
        <v>0</v>
      </c>
      <c r="DO157" s="17" t="str">
        <f>IF(IF(DM157&lt;0,1-(DN157-DM157)/DM157,IF(DM157=0,"",DN157/DM157))&lt;0,0,IF(DM157&lt;0,1-(DN157-DM157)/DM157,IF(DM157=0,"",DN157/DM157)))</f>
        <v/>
      </c>
      <c r="DP157" s="18"/>
      <c r="DQ157" s="19"/>
      <c r="DR157" s="18"/>
      <c r="DS157" s="19" t="str">
        <f>AX157</f>
        <v/>
      </c>
      <c r="DT157" s="64"/>
      <c r="DU157" s="64"/>
      <c r="DV157" s="64"/>
      <c r="DW157" s="64"/>
      <c r="DX157" s="64"/>
      <c r="DY157" s="65"/>
      <c r="DZ157" s="64"/>
      <c r="EA157" s="64"/>
    </row>
    <row r="158" spans="1:131" x14ac:dyDescent="0.35">
      <c r="A158" s="4">
        <v>2022</v>
      </c>
      <c r="B158" s="20" t="s">
        <v>132</v>
      </c>
      <c r="C158" s="20" t="s">
        <v>159</v>
      </c>
      <c r="D158" s="20"/>
      <c r="E158" s="20" t="s">
        <v>130</v>
      </c>
      <c r="F158" s="20" t="s">
        <v>126</v>
      </c>
      <c r="G158" s="20"/>
      <c r="H158" s="20">
        <v>10312066</v>
      </c>
      <c r="I158" s="64" t="s">
        <v>561</v>
      </c>
      <c r="J158" s="64"/>
      <c r="K158" s="64" t="s">
        <v>452</v>
      </c>
      <c r="L158" s="20" t="s">
        <v>430</v>
      </c>
      <c r="M158" s="20" t="s">
        <v>456</v>
      </c>
      <c r="N158" s="64" t="s">
        <v>455</v>
      </c>
      <c r="O158" s="20" t="s">
        <v>427</v>
      </c>
      <c r="P158" s="20" t="s">
        <v>454</v>
      </c>
      <c r="Q158" s="20" t="s">
        <v>453</v>
      </c>
      <c r="R158" s="20" t="s">
        <v>146</v>
      </c>
      <c r="S158" s="20" t="s">
        <v>452</v>
      </c>
      <c r="T158" s="20" t="s">
        <v>150</v>
      </c>
      <c r="U158" s="65">
        <v>44224</v>
      </c>
      <c r="V158" s="64"/>
      <c r="W158" s="72">
        <v>150317.33429999999</v>
      </c>
      <c r="X158" s="72">
        <v>0</v>
      </c>
      <c r="Y158" s="64" t="s">
        <v>443</v>
      </c>
      <c r="Z158" s="20" t="s">
        <v>141</v>
      </c>
      <c r="AA158" s="64"/>
      <c r="AB158" s="64"/>
      <c r="AC158" s="64"/>
      <c r="AD158" s="63"/>
      <c r="AE158" s="20">
        <v>2021</v>
      </c>
      <c r="AF158" s="20"/>
      <c r="AG158" s="64" t="s">
        <v>560</v>
      </c>
      <c r="AH158" s="71"/>
      <c r="AI158" s="20" t="s">
        <v>141</v>
      </c>
      <c r="AJ158" s="64" t="s">
        <v>450</v>
      </c>
      <c r="AK158" s="63"/>
      <c r="AL158" s="5">
        <v>0</v>
      </c>
      <c r="AM158" s="70" t="s">
        <v>144</v>
      </c>
      <c r="AN158" s="6">
        <f>IF(AM158="YES",0,AL158*BA158)</f>
        <v>0</v>
      </c>
      <c r="AO158" s="6">
        <f>IF(AM158="YES",0,BA158)</f>
        <v>0</v>
      </c>
      <c r="AP158" s="7">
        <v>0</v>
      </c>
      <c r="AQ158" s="69" t="s">
        <v>144</v>
      </c>
      <c r="AR158" s="8">
        <f>IF(AQ158="YES",0,AP158*BA158)</f>
        <v>0</v>
      </c>
      <c r="AS158" s="8">
        <f>IF(AQ158="YES",0,BA158)</f>
        <v>0</v>
      </c>
      <c r="AT158" s="9">
        <v>0</v>
      </c>
      <c r="AU158" s="9">
        <v>0</v>
      </c>
      <c r="AV158" s="9">
        <v>0</v>
      </c>
      <c r="AW158" s="10" t="str">
        <f>IF(IF(AU158&lt;0,1-(AV158-AU158)/AU158,IF(AU158=0,"",AV158/AU158))&lt;0,0,IF(AU158&lt;0,1-(AV158-AU158)/AU158,IF(AU158=0,"",AV158/AU158)))</f>
        <v/>
      </c>
      <c r="AX158" s="10" t="str">
        <f>IF(AW158&lt;90%,"YES","")</f>
        <v/>
      </c>
      <c r="AY158" s="68">
        <f>+AV158-AT158</f>
        <v>0</v>
      </c>
      <c r="AZ158" s="10"/>
      <c r="BA158" s="11">
        <v>0</v>
      </c>
      <c r="BB158" s="11">
        <f>W158/1000</f>
        <v>150.3173343</v>
      </c>
      <c r="BC158" s="12" t="str">
        <f>IF(AND(BA158=0,BB158=0),"no capex",IF(AND(BA158=0,BB158&lt;&gt;0),"check!",IF(BB158/BA158&lt;0.8,BB158/BA158,IF(BB158/BA158&lt;=1.05,1,IF(BB158/BA158&gt;1.05,MAX(1-(BB158/BA158-1)*2,0),"check!")))))</f>
        <v>check!</v>
      </c>
      <c r="BD158" s="11">
        <v>0</v>
      </c>
      <c r="BE158" s="11">
        <v>0</v>
      </c>
      <c r="BF158" s="12" t="str">
        <f>IF(AND(BD158=0,BE158=0),"no capex",IF(AND(BD158=0,BE158&lt;&gt;0),"check!",IF(BE158/BD158&lt;0.8,BE158/BD158,IF(BE158/BD158&lt;=1.05,1,IF(BE158/BD158&gt;1.05,MAX(1-(BE158/BD158-1)*2,0),"check!")))))</f>
        <v>no capex</v>
      </c>
      <c r="BG158" s="67"/>
      <c r="BH158" s="13">
        <v>0</v>
      </c>
      <c r="BI158" s="13">
        <v>0</v>
      </c>
      <c r="BJ158" s="13">
        <v>0</v>
      </c>
      <c r="BK158" s="14" t="str">
        <f>IF(BI158=0,"",BJ158/BI158)</f>
        <v/>
      </c>
      <c r="BL158" s="15">
        <v>0</v>
      </c>
      <c r="BM158" s="15">
        <v>0</v>
      </c>
      <c r="BN158" s="15">
        <v>0</v>
      </c>
      <c r="BO158" s="16" t="str">
        <f>IF(BM158=0,"",BN158/BM158)</f>
        <v/>
      </c>
      <c r="BP158" s="13">
        <v>0</v>
      </c>
      <c r="BQ158" s="13">
        <v>0</v>
      </c>
      <c r="BR158" s="13">
        <v>0</v>
      </c>
      <c r="BS158" s="14" t="str">
        <f>IF(IF(BQ158&lt;0,1-(BR158-BQ158)/BQ158,IF(BQ158=0,"",BR158/BQ158))&lt;0,0,IF(BQ158&lt;0,1-(BR158-BQ158)/BQ158,IF(BQ158=0,"",BR158/BQ158)))</f>
        <v/>
      </c>
      <c r="BT158" s="15">
        <v>0</v>
      </c>
      <c r="BU158" s="15">
        <v>0</v>
      </c>
      <c r="BV158" s="15">
        <v>0</v>
      </c>
      <c r="BW158" s="16" t="str">
        <f>IF(IF(BU158&lt;0,1-(BV158-BU158)/BU158,IF(BU158=0,"",BV158/BU158))&lt;0,0,IF(BU158&lt;0,1-(BV158-BU158)/BU158,IF(BU158=0,"",BV158/BU158)))</f>
        <v/>
      </c>
      <c r="BX158" s="13">
        <v>0</v>
      </c>
      <c r="BY158" s="13">
        <v>0</v>
      </c>
      <c r="BZ158" s="13">
        <v>0</v>
      </c>
      <c r="CA158" s="14" t="str">
        <f>IF(IF(BY158&lt;0,1-(BZ158-BY158)/BY158,IF(BY158=0,"",BZ158/BY158))&lt;0,0,IF(BY158&lt;0,1-(BZ158-BY158)/BY158,IF(BY158=0,"",BZ158/BY158)))</f>
        <v/>
      </c>
      <c r="CB158" s="15">
        <v>0</v>
      </c>
      <c r="CC158" s="15">
        <v>0</v>
      </c>
      <c r="CD158" s="15">
        <v>0</v>
      </c>
      <c r="CE158" s="16" t="str">
        <f>IF(IF(CC158&lt;0,1-(CD158-CC158)/CC158,IF(CC158=0,"",CD158/CC158))&lt;0,0,IF(CC158&lt;0,1-(CD158-CC158)/CC158,IF(CC158=0,"",CD158/CC158)))</f>
        <v/>
      </c>
      <c r="CF158" s="13">
        <v>0</v>
      </c>
      <c r="CG158" s="13">
        <v>0</v>
      </c>
      <c r="CH158" s="13">
        <v>0</v>
      </c>
      <c r="CI158" s="14" t="str">
        <f>IF(IF(CG158&lt;0,1-(CH158-CG158)/CG158,IF(CG158=0,"",CH158/CG158))&lt;0,0,IF(CG158&lt;0,1-(CH158-CG158)/CG158,IF(CG158=0,"",CH158/CG158)))</f>
        <v/>
      </c>
      <c r="CJ158" s="15">
        <v>0</v>
      </c>
      <c r="CK158" s="15">
        <v>0</v>
      </c>
      <c r="CL158" s="15">
        <v>0</v>
      </c>
      <c r="CM158" s="17" t="str">
        <f>IF(IF(CK158&lt;0,1-(CL158-CK158)/CK158,IF(CK158=0,"",CL158/CK158))&lt;0,0,IF(CK158&lt;0,1-(CL158-CK158)/CK158,IF(CK158=0,"",CL158/CK158)))</f>
        <v/>
      </c>
      <c r="CN158" s="13">
        <v>0</v>
      </c>
      <c r="CO158" s="13">
        <v>0</v>
      </c>
      <c r="CP158" s="13">
        <v>0</v>
      </c>
      <c r="CQ158" s="17" t="str">
        <f>IF(IF(CO158&lt;0,1-(CP158-CO158)/CO158,IF(CO158=0,"",CP158/CO158))&lt;0,0,IF(CO158&lt;0,1-(CP158-CO158)/CO158,IF(CO158=0,"",CP158/CO158)))</f>
        <v/>
      </c>
      <c r="CR158" s="15">
        <v>0</v>
      </c>
      <c r="CS158" s="15">
        <v>0</v>
      </c>
      <c r="CT158" s="15">
        <v>0</v>
      </c>
      <c r="CU158" s="17" t="str">
        <f>IF(IF(CS158&lt;0,1-(CT158-CS158)/CS158,IF(CS158=0,"",CT158/CS158))&lt;0,0,IF(CS158&lt;0,1-(CT158-CS158)/CS158,IF(CS158=0,"",CT158/CS158)))</f>
        <v/>
      </c>
      <c r="CV158" s="13">
        <v>0</v>
      </c>
      <c r="CW158" s="13">
        <v>0</v>
      </c>
      <c r="CX158" s="13">
        <v>0</v>
      </c>
      <c r="CY158" s="14" t="str">
        <f>IF(IF(CW158&lt;0,1-(CX158-CW158)/CW158,IF(CW158=0,"",CX158/CW158))&lt;0,0,IF(CW158&lt;0,1-(CX158-CW158)/CW158,IF(CW158=0,"",CX158/CW158)))</f>
        <v/>
      </c>
      <c r="CZ158" s="15">
        <v>0</v>
      </c>
      <c r="DA158" s="15">
        <v>0</v>
      </c>
      <c r="DB158" s="15">
        <v>0</v>
      </c>
      <c r="DC158" s="17" t="str">
        <f>IF(IF(DA158&lt;0,1-(DB158-DA158)/DA158,IF(DA158=0,"",DB158/DA158))&lt;0,0,IF(DA158&lt;0,1-(DB158-DA158)/DA158,IF(DA158=0,"",DB158/DA158)))</f>
        <v/>
      </c>
      <c r="DD158" s="13">
        <v>0</v>
      </c>
      <c r="DE158" s="13">
        <v>0</v>
      </c>
      <c r="DF158" s="13">
        <v>0</v>
      </c>
      <c r="DG158" s="14" t="str">
        <f>IF(IF(DE158&lt;0,1-(DF158-DE158)/DE158,IF(DE158=0,"",DF158/DE158))&lt;0,0,IF(DE158&lt;0,1-(DF158-DE158)/DE158,IF(DE158=0,"",DF158/DE158)))</f>
        <v/>
      </c>
      <c r="DH158" s="15">
        <v>0</v>
      </c>
      <c r="DI158" s="15">
        <v>0</v>
      </c>
      <c r="DJ158" s="15">
        <v>0</v>
      </c>
      <c r="DK158" s="17" t="str">
        <f>IF(IF(DI158&lt;0,1-(DJ158-DI158)/DI158,IF(DI158=0,"",DJ158/DI158))&lt;0,0,IF(DI158&lt;0,1-(DJ158-DI158)/DI158,IF(DI158=0,"",DJ158/DI158)))</f>
        <v/>
      </c>
      <c r="DL158" s="13">
        <v>0</v>
      </c>
      <c r="DM158" s="13">
        <v>0</v>
      </c>
      <c r="DN158" s="13">
        <v>0</v>
      </c>
      <c r="DO158" s="17" t="str">
        <f>IF(IF(DM158&lt;0,1-(DN158-DM158)/DM158,IF(DM158=0,"",DN158/DM158))&lt;0,0,IF(DM158&lt;0,1-(DN158-DM158)/DM158,IF(DM158=0,"",DN158/DM158)))</f>
        <v/>
      </c>
      <c r="DP158" s="18"/>
      <c r="DQ158" s="19" t="e">
        <f>IF(AND(BB158/BA158&gt;1.05, ((BB158-BA158)/VLOOKUP(E158,#REF!,2,0))&gt;10),"YES","")</f>
        <v>#DIV/0!</v>
      </c>
      <c r="DR158" s="18"/>
      <c r="DS158" s="19" t="str">
        <f>AX158</f>
        <v/>
      </c>
      <c r="DT158" s="64"/>
      <c r="DU158" s="64"/>
      <c r="DV158" s="64"/>
      <c r="DW158" s="64"/>
      <c r="DX158" s="64"/>
      <c r="DY158" s="65"/>
      <c r="DZ158" s="64"/>
      <c r="EA158" s="64"/>
    </row>
    <row r="159" spans="1:131" x14ac:dyDescent="0.35">
      <c r="A159" s="4">
        <v>2022</v>
      </c>
      <c r="B159" s="20" t="s">
        <v>132</v>
      </c>
      <c r="C159" s="20" t="s">
        <v>159</v>
      </c>
      <c r="D159" s="20"/>
      <c r="E159" s="20" t="s">
        <v>130</v>
      </c>
      <c r="F159" s="20" t="s">
        <v>126</v>
      </c>
      <c r="G159" s="20"/>
      <c r="H159" s="20">
        <v>10364896</v>
      </c>
      <c r="I159" s="64" t="s">
        <v>559</v>
      </c>
      <c r="J159" s="64"/>
      <c r="K159" s="64" t="s">
        <v>508</v>
      </c>
      <c r="L159" s="20" t="s">
        <v>430</v>
      </c>
      <c r="M159" s="20" t="s">
        <v>429</v>
      </c>
      <c r="N159" s="64" t="s">
        <v>507</v>
      </c>
      <c r="O159" s="20" t="s">
        <v>427</v>
      </c>
      <c r="P159" s="20" t="s">
        <v>426</v>
      </c>
      <c r="Q159" s="20" t="s">
        <v>425</v>
      </c>
      <c r="R159" s="20" t="s">
        <v>146</v>
      </c>
      <c r="S159" s="20" t="s">
        <v>506</v>
      </c>
      <c r="T159" s="20" t="s">
        <v>150</v>
      </c>
      <c r="U159" s="65">
        <v>44530</v>
      </c>
      <c r="V159" s="64"/>
      <c r="W159" s="72">
        <v>7977.3850000000002</v>
      </c>
      <c r="X159" s="72">
        <v>0</v>
      </c>
      <c r="Y159" s="64" t="s">
        <v>443</v>
      </c>
      <c r="Z159" s="20" t="s">
        <v>141</v>
      </c>
      <c r="AA159" s="64"/>
      <c r="AB159" s="64"/>
      <c r="AC159" s="64"/>
      <c r="AD159" s="63"/>
      <c r="AE159" s="20">
        <v>2021</v>
      </c>
      <c r="AF159" s="20"/>
      <c r="AG159" s="64" t="s">
        <v>558</v>
      </c>
      <c r="AH159" s="71"/>
      <c r="AI159" s="20" t="s">
        <v>141</v>
      </c>
      <c r="AJ159" s="64" t="s">
        <v>504</v>
      </c>
      <c r="AK159" s="63"/>
      <c r="AL159" s="5">
        <v>0</v>
      </c>
      <c r="AM159" s="70" t="s">
        <v>144</v>
      </c>
      <c r="AN159" s="6">
        <f>IF(AM159="YES",0,AL159*BA159)</f>
        <v>0</v>
      </c>
      <c r="AO159" s="6">
        <f>IF(AM159="YES",0,BA159)</f>
        <v>0</v>
      </c>
      <c r="AP159" s="7">
        <v>0</v>
      </c>
      <c r="AQ159" s="69" t="s">
        <v>144</v>
      </c>
      <c r="AR159" s="8">
        <f>IF(AQ159="YES",0,AP159*BA159)</f>
        <v>0</v>
      </c>
      <c r="AS159" s="8">
        <f>IF(AQ159="YES",0,BA159)</f>
        <v>0</v>
      </c>
      <c r="AT159" s="9">
        <v>0</v>
      </c>
      <c r="AU159" s="9">
        <v>0</v>
      </c>
      <c r="AV159" s="9">
        <v>0</v>
      </c>
      <c r="AW159" s="10" t="str">
        <f>IF(IF(AU159&lt;0,1-(AV159-AU159)/AU159,IF(AU159=0,"",AV159/AU159))&lt;0,0,IF(AU159&lt;0,1-(AV159-AU159)/AU159,IF(AU159=0,"",AV159/AU159)))</f>
        <v/>
      </c>
      <c r="AX159" s="10" t="str">
        <f>IF(AW159&lt;90%,"YES","")</f>
        <v/>
      </c>
      <c r="AY159" s="68">
        <f>+AV159-AT159</f>
        <v>0</v>
      </c>
      <c r="AZ159" s="10"/>
      <c r="BA159" s="11">
        <v>0</v>
      </c>
      <c r="BB159" s="11">
        <f>W159/1000</f>
        <v>7.9773849999999999</v>
      </c>
      <c r="BC159" s="12" t="str">
        <f>IF(AND(BA159=0,BB159=0),"no capex",IF(AND(BA159=0,BB159&lt;&gt;0),"check!",IF(BB159/BA159&lt;0.8,BB159/BA159,IF(BB159/BA159&lt;=1.05,1,IF(BB159/BA159&gt;1.05,MAX(1-(BB159/BA159-1)*2,0),"check!")))))</f>
        <v>check!</v>
      </c>
      <c r="BD159" s="11">
        <v>0</v>
      </c>
      <c r="BE159" s="11">
        <v>0</v>
      </c>
      <c r="BF159" s="12" t="str">
        <f>IF(AND(BD159=0,BE159=0),"no capex",IF(AND(BD159=0,BE159&lt;&gt;0),"check!",IF(BE159/BD159&lt;0.8,BE159/BD159,IF(BE159/BD159&lt;=1.05,1,IF(BE159/BD159&gt;1.05,MAX(1-(BE159/BD159-1)*2,0),"check!")))))</f>
        <v>no capex</v>
      </c>
      <c r="BG159" s="67"/>
      <c r="BH159" s="13">
        <v>0</v>
      </c>
      <c r="BI159" s="13">
        <v>0</v>
      </c>
      <c r="BJ159" s="13">
        <v>0</v>
      </c>
      <c r="BK159" s="14" t="str">
        <f>IF(BI159=0,"",BJ159/BI159)</f>
        <v/>
      </c>
      <c r="BL159" s="15">
        <v>0</v>
      </c>
      <c r="BM159" s="15">
        <v>0</v>
      </c>
      <c r="BN159" s="15">
        <v>0</v>
      </c>
      <c r="BO159" s="16" t="str">
        <f>IF(BM159=0,"",BN159/BM159)</f>
        <v/>
      </c>
      <c r="BP159" s="13">
        <v>0</v>
      </c>
      <c r="BQ159" s="13">
        <v>0</v>
      </c>
      <c r="BR159" s="13">
        <v>0</v>
      </c>
      <c r="BS159" s="14" t="str">
        <f>IF(IF(BQ159&lt;0,1-(BR159-BQ159)/BQ159,IF(BQ159=0,"",BR159/BQ159))&lt;0,0,IF(BQ159&lt;0,1-(BR159-BQ159)/BQ159,IF(BQ159=0,"",BR159/BQ159)))</f>
        <v/>
      </c>
      <c r="BT159" s="15">
        <v>0</v>
      </c>
      <c r="BU159" s="15">
        <v>0</v>
      </c>
      <c r="BV159" s="15">
        <v>0</v>
      </c>
      <c r="BW159" s="16" t="str">
        <f>IF(IF(BU159&lt;0,1-(BV159-BU159)/BU159,IF(BU159=0,"",BV159/BU159))&lt;0,0,IF(BU159&lt;0,1-(BV159-BU159)/BU159,IF(BU159=0,"",BV159/BU159)))</f>
        <v/>
      </c>
      <c r="BX159" s="13">
        <v>0</v>
      </c>
      <c r="BY159" s="13">
        <v>0</v>
      </c>
      <c r="BZ159" s="13">
        <v>0</v>
      </c>
      <c r="CA159" s="14" t="str">
        <f>IF(IF(BY159&lt;0,1-(BZ159-BY159)/BY159,IF(BY159=0,"",BZ159/BY159))&lt;0,0,IF(BY159&lt;0,1-(BZ159-BY159)/BY159,IF(BY159=0,"",BZ159/BY159)))</f>
        <v/>
      </c>
      <c r="CB159" s="15">
        <v>0</v>
      </c>
      <c r="CC159" s="15">
        <v>0</v>
      </c>
      <c r="CD159" s="15">
        <v>0</v>
      </c>
      <c r="CE159" s="16" t="str">
        <f>IF(IF(CC159&lt;0,1-(CD159-CC159)/CC159,IF(CC159=0,"",CD159/CC159))&lt;0,0,IF(CC159&lt;0,1-(CD159-CC159)/CC159,IF(CC159=0,"",CD159/CC159)))</f>
        <v/>
      </c>
      <c r="CF159" s="13">
        <v>0</v>
      </c>
      <c r="CG159" s="13">
        <v>0</v>
      </c>
      <c r="CH159" s="13">
        <v>0</v>
      </c>
      <c r="CI159" s="14" t="str">
        <f>IF(IF(CG159&lt;0,1-(CH159-CG159)/CG159,IF(CG159=0,"",CH159/CG159))&lt;0,0,IF(CG159&lt;0,1-(CH159-CG159)/CG159,IF(CG159=0,"",CH159/CG159)))</f>
        <v/>
      </c>
      <c r="CJ159" s="15">
        <v>0</v>
      </c>
      <c r="CK159" s="15">
        <v>0</v>
      </c>
      <c r="CL159" s="15">
        <v>0</v>
      </c>
      <c r="CM159" s="17" t="str">
        <f>IF(IF(CK159&lt;0,1-(CL159-CK159)/CK159,IF(CK159=0,"",CL159/CK159))&lt;0,0,IF(CK159&lt;0,1-(CL159-CK159)/CK159,IF(CK159=0,"",CL159/CK159)))</f>
        <v/>
      </c>
      <c r="CN159" s="13">
        <v>0</v>
      </c>
      <c r="CO159" s="13">
        <v>0</v>
      </c>
      <c r="CP159" s="13">
        <v>0</v>
      </c>
      <c r="CQ159" s="17" t="str">
        <f>IF(IF(CO159&lt;0,1-(CP159-CO159)/CO159,IF(CO159=0,"",CP159/CO159))&lt;0,0,IF(CO159&lt;0,1-(CP159-CO159)/CO159,IF(CO159=0,"",CP159/CO159)))</f>
        <v/>
      </c>
      <c r="CR159" s="15">
        <v>0</v>
      </c>
      <c r="CS159" s="15">
        <v>0</v>
      </c>
      <c r="CT159" s="15">
        <v>0</v>
      </c>
      <c r="CU159" s="17" t="str">
        <f>IF(IF(CS159&lt;0,1-(CT159-CS159)/CS159,IF(CS159=0,"",CT159/CS159))&lt;0,0,IF(CS159&lt;0,1-(CT159-CS159)/CS159,IF(CS159=0,"",CT159/CS159)))</f>
        <v/>
      </c>
      <c r="CV159" s="13">
        <v>0</v>
      </c>
      <c r="CW159" s="13">
        <v>0</v>
      </c>
      <c r="CX159" s="13">
        <v>0</v>
      </c>
      <c r="CY159" s="14" t="str">
        <f>IF(IF(CW159&lt;0,1-(CX159-CW159)/CW159,IF(CW159=0,"",CX159/CW159))&lt;0,0,IF(CW159&lt;0,1-(CX159-CW159)/CW159,IF(CW159=0,"",CX159/CW159)))</f>
        <v/>
      </c>
      <c r="CZ159" s="15">
        <v>0</v>
      </c>
      <c r="DA159" s="15">
        <v>0</v>
      </c>
      <c r="DB159" s="15">
        <v>0</v>
      </c>
      <c r="DC159" s="17" t="str">
        <f>IF(IF(DA159&lt;0,1-(DB159-DA159)/DA159,IF(DA159=0,"",DB159/DA159))&lt;0,0,IF(DA159&lt;0,1-(DB159-DA159)/DA159,IF(DA159=0,"",DB159/DA159)))</f>
        <v/>
      </c>
      <c r="DD159" s="13">
        <v>0</v>
      </c>
      <c r="DE159" s="13">
        <v>0</v>
      </c>
      <c r="DF159" s="13">
        <v>0</v>
      </c>
      <c r="DG159" s="14" t="str">
        <f>IF(IF(DE159&lt;0,1-(DF159-DE159)/DE159,IF(DE159=0,"",DF159/DE159))&lt;0,0,IF(DE159&lt;0,1-(DF159-DE159)/DE159,IF(DE159=0,"",DF159/DE159)))</f>
        <v/>
      </c>
      <c r="DH159" s="15">
        <v>0</v>
      </c>
      <c r="DI159" s="15">
        <v>0</v>
      </c>
      <c r="DJ159" s="15">
        <v>0</v>
      </c>
      <c r="DK159" s="17" t="str">
        <f>IF(IF(DI159&lt;0,1-(DJ159-DI159)/DI159,IF(DI159=0,"",DJ159/DI159))&lt;0,0,IF(DI159&lt;0,1-(DJ159-DI159)/DI159,IF(DI159=0,"",DJ159/DI159)))</f>
        <v/>
      </c>
      <c r="DL159" s="13">
        <v>0</v>
      </c>
      <c r="DM159" s="13">
        <v>0</v>
      </c>
      <c r="DN159" s="13">
        <v>0</v>
      </c>
      <c r="DO159" s="17" t="str">
        <f>IF(IF(DM159&lt;0,1-(DN159-DM159)/DM159,IF(DM159=0,"",DN159/DM159))&lt;0,0,IF(DM159&lt;0,1-(DN159-DM159)/DM159,IF(DM159=0,"",DN159/DM159)))</f>
        <v/>
      </c>
      <c r="DP159" s="18"/>
      <c r="DQ159" s="19" t="e">
        <f>IF(AND(BB159/BA159&gt;1.05, ((BB159-BA159)/VLOOKUP(E159,#REF!,2,0))&gt;10),"YES","")</f>
        <v>#DIV/0!</v>
      </c>
      <c r="DR159" s="18"/>
      <c r="DS159" s="19" t="str">
        <f>AX159</f>
        <v/>
      </c>
      <c r="DT159" s="64"/>
      <c r="DU159" s="64"/>
      <c r="DV159" s="64"/>
      <c r="DW159" s="64"/>
      <c r="DX159" s="64"/>
      <c r="DY159" s="65"/>
      <c r="DZ159" s="64"/>
      <c r="EA159" s="64"/>
    </row>
    <row r="160" spans="1:131" x14ac:dyDescent="0.35">
      <c r="A160" s="4">
        <v>2022</v>
      </c>
      <c r="B160" s="20" t="s">
        <v>131</v>
      </c>
      <c r="C160" s="20" t="s">
        <v>159</v>
      </c>
      <c r="D160" s="20"/>
      <c r="E160" s="20" t="s">
        <v>130</v>
      </c>
      <c r="F160" s="20" t="s">
        <v>126</v>
      </c>
      <c r="G160" s="20"/>
      <c r="H160" s="20">
        <v>10364905</v>
      </c>
      <c r="I160" s="64" t="s">
        <v>557</v>
      </c>
      <c r="J160" s="64"/>
      <c r="K160" s="64" t="s">
        <v>452</v>
      </c>
      <c r="L160" s="20" t="s">
        <v>430</v>
      </c>
      <c r="M160" s="20" t="s">
        <v>456</v>
      </c>
      <c r="N160" s="64" t="s">
        <v>455</v>
      </c>
      <c r="O160" s="20" t="s">
        <v>427</v>
      </c>
      <c r="P160" s="20" t="s">
        <v>454</v>
      </c>
      <c r="Q160" s="20"/>
      <c r="R160" s="20" t="s">
        <v>146</v>
      </c>
      <c r="S160" s="20" t="s">
        <v>452</v>
      </c>
      <c r="T160" s="20" t="s">
        <v>150</v>
      </c>
      <c r="U160" s="65">
        <v>43830</v>
      </c>
      <c r="V160" s="64"/>
      <c r="W160" s="72">
        <v>100202.6</v>
      </c>
      <c r="X160" s="72">
        <v>0</v>
      </c>
      <c r="Y160" s="64" t="s">
        <v>443</v>
      </c>
      <c r="Z160" s="20" t="s">
        <v>146</v>
      </c>
      <c r="AA160" s="64" t="s">
        <v>146</v>
      </c>
      <c r="AB160" s="64"/>
      <c r="AC160" s="64"/>
      <c r="AD160" s="63"/>
      <c r="AE160" s="20">
        <v>2019</v>
      </c>
      <c r="AF160" s="20"/>
      <c r="AG160" s="64" t="s">
        <v>556</v>
      </c>
      <c r="AH160" s="71"/>
      <c r="AI160" s="20" t="s">
        <v>141</v>
      </c>
      <c r="AJ160" s="64" t="s">
        <v>450</v>
      </c>
      <c r="AK160" s="63"/>
      <c r="AL160" s="5">
        <v>0</v>
      </c>
      <c r="AM160" s="70" t="s">
        <v>144</v>
      </c>
      <c r="AN160" s="6">
        <f>IF(AM160="YES",0,AL160*BA160)</f>
        <v>0</v>
      </c>
      <c r="AO160" s="6">
        <f>IF(AM160="YES",0,BA160)</f>
        <v>0</v>
      </c>
      <c r="AP160" s="7">
        <v>0</v>
      </c>
      <c r="AQ160" s="69" t="s">
        <v>144</v>
      </c>
      <c r="AR160" s="8">
        <f>IF(AQ160="YES",0,AP160*BA160)</f>
        <v>0</v>
      </c>
      <c r="AS160" s="8">
        <f>IF(AQ160="YES",0,BA160)</f>
        <v>0</v>
      </c>
      <c r="AT160" s="9">
        <v>0</v>
      </c>
      <c r="AU160" s="9">
        <v>0</v>
      </c>
      <c r="AV160" s="9">
        <v>0</v>
      </c>
      <c r="AW160" s="10" t="str">
        <f>IF(IF(AU160&lt;0,1-(AV160-AU160)/AU160,IF(AU160=0,"",AV160/AU160))&lt;0,0,IF(AU160&lt;0,1-(AV160-AU160)/AU160,IF(AU160=0,"",AV160/AU160)))</f>
        <v/>
      </c>
      <c r="AX160" s="10" t="str">
        <f>IF(AW160&lt;90%,"YES","")</f>
        <v/>
      </c>
      <c r="AY160" s="68">
        <f>+AV160-AT160</f>
        <v>0</v>
      </c>
      <c r="AZ160" s="10">
        <v>0.60101945442679283</v>
      </c>
      <c r="BA160" s="11">
        <v>0</v>
      </c>
      <c r="BB160" s="11">
        <f>W160/1000</f>
        <v>100.2026</v>
      </c>
      <c r="BC160" s="12" t="str">
        <f>IF(AND(BA160=0,BB160=0),"no capex",IF(AND(BA160=0,BB160&lt;&gt;0),"check!",IF(BB160/BA160&lt;0.8,BB160/BA160,IF(BB160/BA160&lt;=1.05,1,IF(BB160/BA160&gt;1.05,MAX(1-(BB160/BA160-1)*2,0),"check!")))))</f>
        <v>check!</v>
      </c>
      <c r="BD160" s="11">
        <v>0</v>
      </c>
      <c r="BE160" s="11">
        <v>0</v>
      </c>
      <c r="BF160" s="12" t="str">
        <f>IF(AND(BD160=0,BE160=0),"no capex",IF(AND(BD160=0,BE160&lt;&gt;0),"check!",IF(BE160/BD160&lt;0.8,BE160/BD160,IF(BE160/BD160&lt;=1.05,1,IF(BE160/BD160&gt;1.05,MAX(1-(BE160/BD160-1)*2,0),"check!")))))</f>
        <v>no capex</v>
      </c>
      <c r="BG160" s="67"/>
      <c r="BH160" s="13">
        <v>0</v>
      </c>
      <c r="BI160" s="13">
        <v>0</v>
      </c>
      <c r="BJ160" s="13">
        <v>0</v>
      </c>
      <c r="BK160" s="14" t="str">
        <f>IF(BI160=0,"",BJ160/BI160)</f>
        <v/>
      </c>
      <c r="BL160" s="15">
        <v>0</v>
      </c>
      <c r="BM160" s="15">
        <v>0</v>
      </c>
      <c r="BN160" s="15">
        <v>0</v>
      </c>
      <c r="BO160" s="16" t="str">
        <f>IF(BM160=0,"",BN160/BM160)</f>
        <v/>
      </c>
      <c r="BP160" s="13">
        <v>0</v>
      </c>
      <c r="BQ160" s="13">
        <v>0</v>
      </c>
      <c r="BR160" s="13">
        <v>0</v>
      </c>
      <c r="BS160" s="14" t="str">
        <f>IF(IF(BQ160&lt;0,1-(BR160-BQ160)/BQ160,IF(BQ160=0,"",BR160/BQ160))&lt;0,0,IF(BQ160&lt;0,1-(BR160-BQ160)/BQ160,IF(BQ160=0,"",BR160/BQ160)))</f>
        <v/>
      </c>
      <c r="BT160" s="15">
        <v>0</v>
      </c>
      <c r="BU160" s="15">
        <v>0</v>
      </c>
      <c r="BV160" s="15">
        <v>0</v>
      </c>
      <c r="BW160" s="16" t="str">
        <f>IF(IF(BU160&lt;0,1-(BV160-BU160)/BU160,IF(BU160=0,"",BV160/BU160))&lt;0,0,IF(BU160&lt;0,1-(BV160-BU160)/BU160,IF(BU160=0,"",BV160/BU160)))</f>
        <v/>
      </c>
      <c r="BX160" s="13">
        <v>0</v>
      </c>
      <c r="BY160" s="13">
        <v>0</v>
      </c>
      <c r="BZ160" s="13">
        <v>0</v>
      </c>
      <c r="CA160" s="14" t="str">
        <f>IF(IF(BY160&lt;0,1-(BZ160-BY160)/BY160,IF(BY160=0,"",BZ160/BY160))&lt;0,0,IF(BY160&lt;0,1-(BZ160-BY160)/BY160,IF(BY160=0,"",BZ160/BY160)))</f>
        <v/>
      </c>
      <c r="CB160" s="15">
        <v>0</v>
      </c>
      <c r="CC160" s="15">
        <v>0</v>
      </c>
      <c r="CD160" s="15">
        <v>0</v>
      </c>
      <c r="CE160" s="16" t="str">
        <f>IF(IF(CC160&lt;0,1-(CD160-CC160)/CC160,IF(CC160=0,"",CD160/CC160))&lt;0,0,IF(CC160&lt;0,1-(CD160-CC160)/CC160,IF(CC160=0,"",CD160/CC160)))</f>
        <v/>
      </c>
      <c r="CF160" s="13">
        <v>0</v>
      </c>
      <c r="CG160" s="13">
        <v>0</v>
      </c>
      <c r="CH160" s="13">
        <v>0</v>
      </c>
      <c r="CI160" s="14" t="str">
        <f>IF(IF(CG160&lt;0,1-(CH160-CG160)/CG160,IF(CG160=0,"",CH160/CG160))&lt;0,0,IF(CG160&lt;0,1-(CH160-CG160)/CG160,IF(CG160=0,"",CH160/CG160)))</f>
        <v/>
      </c>
      <c r="CJ160" s="15">
        <v>0</v>
      </c>
      <c r="CK160" s="15">
        <v>0</v>
      </c>
      <c r="CL160" s="15">
        <v>0</v>
      </c>
      <c r="CM160" s="17" t="str">
        <f>IF(IF(CK160&lt;0,1-(CL160-CK160)/CK160,IF(CK160=0,"",CL160/CK160))&lt;0,0,IF(CK160&lt;0,1-(CL160-CK160)/CK160,IF(CK160=0,"",CL160/CK160)))</f>
        <v/>
      </c>
      <c r="CN160" s="13">
        <v>0</v>
      </c>
      <c r="CO160" s="13">
        <v>0</v>
      </c>
      <c r="CP160" s="13">
        <v>0</v>
      </c>
      <c r="CQ160" s="17" t="str">
        <f>IF(IF(CO160&lt;0,1-(CP160-CO160)/CO160,IF(CO160=0,"",CP160/CO160))&lt;0,0,IF(CO160&lt;0,1-(CP160-CO160)/CO160,IF(CO160=0,"",CP160/CO160)))</f>
        <v/>
      </c>
      <c r="CR160" s="15">
        <v>0</v>
      </c>
      <c r="CS160" s="15">
        <v>0</v>
      </c>
      <c r="CT160" s="15">
        <v>0</v>
      </c>
      <c r="CU160" s="17" t="str">
        <f>IF(IF(CS160&lt;0,1-(CT160-CS160)/CS160,IF(CS160=0,"",CT160/CS160))&lt;0,0,IF(CS160&lt;0,1-(CT160-CS160)/CS160,IF(CS160=0,"",CT160/CS160)))</f>
        <v/>
      </c>
      <c r="CV160" s="13">
        <v>0</v>
      </c>
      <c r="CW160" s="13">
        <v>0</v>
      </c>
      <c r="CX160" s="13">
        <v>0</v>
      </c>
      <c r="CY160" s="14" t="str">
        <f>IF(IF(CW160&lt;0,1-(CX160-CW160)/CW160,IF(CW160=0,"",CX160/CW160))&lt;0,0,IF(CW160&lt;0,1-(CX160-CW160)/CW160,IF(CW160=0,"",CX160/CW160)))</f>
        <v/>
      </c>
      <c r="CZ160" s="15">
        <v>0</v>
      </c>
      <c r="DA160" s="15">
        <v>0</v>
      </c>
      <c r="DB160" s="15">
        <v>0</v>
      </c>
      <c r="DC160" s="17" t="str">
        <f>IF(IF(DA160&lt;0,1-(DB160-DA160)/DA160,IF(DA160=0,"",DB160/DA160))&lt;0,0,IF(DA160&lt;0,1-(DB160-DA160)/DA160,IF(DA160=0,"",DB160/DA160)))</f>
        <v/>
      </c>
      <c r="DD160" s="13">
        <v>0</v>
      </c>
      <c r="DE160" s="13">
        <v>0</v>
      </c>
      <c r="DF160" s="13">
        <v>0</v>
      </c>
      <c r="DG160" s="14" t="str">
        <f>IF(IF(DE160&lt;0,1-(DF160-DE160)/DE160,IF(DE160=0,"",DF160/DE160))&lt;0,0,IF(DE160&lt;0,1-(DF160-DE160)/DE160,IF(DE160=0,"",DF160/DE160)))</f>
        <v/>
      </c>
      <c r="DH160" s="15">
        <v>0</v>
      </c>
      <c r="DI160" s="15">
        <v>0</v>
      </c>
      <c r="DJ160" s="15">
        <v>0</v>
      </c>
      <c r="DK160" s="17" t="str">
        <f>IF(IF(DI160&lt;0,1-(DJ160-DI160)/DI160,IF(DI160=0,"",DJ160/DI160))&lt;0,0,IF(DI160&lt;0,1-(DJ160-DI160)/DI160,IF(DI160=0,"",DJ160/DI160)))</f>
        <v/>
      </c>
      <c r="DL160" s="13">
        <v>0</v>
      </c>
      <c r="DM160" s="13">
        <v>0</v>
      </c>
      <c r="DN160" s="13">
        <v>0</v>
      </c>
      <c r="DO160" s="17" t="str">
        <f>IF(IF(DM160&lt;0,1-(DN160-DM160)/DM160,IF(DM160=0,"",DN160/DM160))&lt;0,0,IF(DM160&lt;0,1-(DN160-DM160)/DM160,IF(DM160=0,"",DN160/DM160)))</f>
        <v/>
      </c>
      <c r="DP160" s="18"/>
      <c r="DQ160" s="19"/>
      <c r="DR160" s="18"/>
      <c r="DS160" s="19" t="str">
        <f>AX160</f>
        <v/>
      </c>
      <c r="DT160" s="64" t="s">
        <v>141</v>
      </c>
      <c r="DU160" s="64" t="s">
        <v>162</v>
      </c>
      <c r="DV160" s="64" t="s">
        <v>198</v>
      </c>
      <c r="DW160" s="64" t="s">
        <v>141</v>
      </c>
      <c r="DX160" s="64" t="s">
        <v>197</v>
      </c>
      <c r="DY160" s="65">
        <v>45199</v>
      </c>
      <c r="DZ160" s="64"/>
      <c r="EA160" s="64"/>
    </row>
    <row r="161" spans="1:131" x14ac:dyDescent="0.35">
      <c r="A161" s="4">
        <v>2022</v>
      </c>
      <c r="B161" s="20" t="s">
        <v>131</v>
      </c>
      <c r="C161" s="20" t="s">
        <v>159</v>
      </c>
      <c r="D161" s="20"/>
      <c r="E161" s="20" t="s">
        <v>130</v>
      </c>
      <c r="F161" s="20" t="s">
        <v>126</v>
      </c>
      <c r="G161" s="20"/>
      <c r="H161" s="20">
        <v>10364906</v>
      </c>
      <c r="I161" s="64" t="s">
        <v>555</v>
      </c>
      <c r="J161" s="64"/>
      <c r="K161" s="64" t="s">
        <v>547</v>
      </c>
      <c r="L161" s="20" t="s">
        <v>430</v>
      </c>
      <c r="M161" s="20" t="s">
        <v>429</v>
      </c>
      <c r="N161" s="64" t="s">
        <v>548</v>
      </c>
      <c r="O161" s="20" t="s">
        <v>427</v>
      </c>
      <c r="P161" s="20" t="s">
        <v>426</v>
      </c>
      <c r="Q161" s="20" t="s">
        <v>491</v>
      </c>
      <c r="R161" s="20" t="s">
        <v>146</v>
      </c>
      <c r="S161" s="20" t="s">
        <v>547</v>
      </c>
      <c r="T161" s="20" t="s">
        <v>150</v>
      </c>
      <c r="U161" s="65">
        <v>44001</v>
      </c>
      <c r="V161" s="64"/>
      <c r="W161" s="72">
        <v>56673.904755290554</v>
      </c>
      <c r="X161" s="72">
        <v>0</v>
      </c>
      <c r="Y161" s="64" t="s">
        <v>443</v>
      </c>
      <c r="Z161" s="20" t="s">
        <v>146</v>
      </c>
      <c r="AA161" s="64" t="s">
        <v>146</v>
      </c>
      <c r="AB161" s="64"/>
      <c r="AC161" s="64"/>
      <c r="AD161" s="63"/>
      <c r="AE161" s="20">
        <v>2020</v>
      </c>
      <c r="AF161" s="20"/>
      <c r="AG161" s="64" t="s">
        <v>554</v>
      </c>
      <c r="AH161" s="71"/>
      <c r="AI161" s="20" t="s">
        <v>141</v>
      </c>
      <c r="AJ161" s="64" t="s">
        <v>545</v>
      </c>
      <c r="AK161" s="63"/>
      <c r="AL161" s="5">
        <v>0</v>
      </c>
      <c r="AM161" s="70" t="s">
        <v>144</v>
      </c>
      <c r="AN161" s="6">
        <f>IF(AM161="YES",0,AL161*BA161)</f>
        <v>0</v>
      </c>
      <c r="AO161" s="6">
        <f>IF(AM161="YES",0,BA161)</f>
        <v>0</v>
      </c>
      <c r="AP161" s="7">
        <v>0</v>
      </c>
      <c r="AQ161" s="69" t="s">
        <v>144</v>
      </c>
      <c r="AR161" s="8">
        <f>IF(AQ161="YES",0,AP161*BA161)</f>
        <v>0</v>
      </c>
      <c r="AS161" s="8">
        <f>IF(AQ161="YES",0,BA161)</f>
        <v>0</v>
      </c>
      <c r="AT161" s="9">
        <v>0</v>
      </c>
      <c r="AU161" s="9">
        <v>0</v>
      </c>
      <c r="AV161" s="9">
        <v>0</v>
      </c>
      <c r="AW161" s="10" t="str">
        <f>IF(IF(AU161&lt;0,1-(AV161-AU161)/AU161,IF(AU161=0,"",AV161/AU161))&lt;0,0,IF(AU161&lt;0,1-(AV161-AU161)/AU161,IF(AU161=0,"",AV161/AU161)))</f>
        <v/>
      </c>
      <c r="AX161" s="10" t="str">
        <f>IF(AW161&lt;90%,"YES","")</f>
        <v/>
      </c>
      <c r="AY161" s="68">
        <f>+AV161-AT161</f>
        <v>0</v>
      </c>
      <c r="AZ161" s="10">
        <v>0.53039228415723483</v>
      </c>
      <c r="BA161" s="11">
        <v>0</v>
      </c>
      <c r="BB161" s="11">
        <f>W161/1000</f>
        <v>56.673904755290557</v>
      </c>
      <c r="BC161" s="12" t="str">
        <f>IF(AND(BA161=0,BB161=0),"no capex",IF(AND(BA161=0,BB161&lt;&gt;0),"check!",IF(BB161/BA161&lt;0.8,BB161/BA161,IF(BB161/BA161&lt;=1.05,1,IF(BB161/BA161&gt;1.05,MAX(1-(BB161/BA161-1)*2,0),"check!")))))</f>
        <v>check!</v>
      </c>
      <c r="BD161" s="11">
        <v>0</v>
      </c>
      <c r="BE161" s="11">
        <v>0</v>
      </c>
      <c r="BF161" s="12" t="str">
        <f>IF(AND(BD161=0,BE161=0),"no capex",IF(AND(BD161=0,BE161&lt;&gt;0),"check!",IF(BE161/BD161&lt;0.8,BE161/BD161,IF(BE161/BD161&lt;=1.05,1,IF(BE161/BD161&gt;1.05,MAX(1-(BE161/BD161-1)*2,0),"check!")))))</f>
        <v>no capex</v>
      </c>
      <c r="BG161" s="67"/>
      <c r="BH161" s="73">
        <v>0</v>
      </c>
      <c r="BI161" s="73">
        <v>0</v>
      </c>
      <c r="BJ161" s="13">
        <v>0</v>
      </c>
      <c r="BK161" s="14" t="str">
        <f>IF(BI161=0,"",BJ161/BI161)</f>
        <v/>
      </c>
      <c r="BL161" s="15">
        <v>0</v>
      </c>
      <c r="BM161" s="15">
        <v>0</v>
      </c>
      <c r="BN161" s="15">
        <v>0</v>
      </c>
      <c r="BO161" s="16" t="str">
        <f>IF(BM161=0,"",BN161/BM161)</f>
        <v/>
      </c>
      <c r="BP161" s="13">
        <v>0</v>
      </c>
      <c r="BQ161" s="13">
        <v>0</v>
      </c>
      <c r="BR161" s="13">
        <v>0</v>
      </c>
      <c r="BS161" s="14" t="str">
        <f>IF(IF(BQ161&lt;0,1-(BR161-BQ161)/BQ161,IF(BQ161=0,"",BR161/BQ161))&lt;0,0,IF(BQ161&lt;0,1-(BR161-BQ161)/BQ161,IF(BQ161=0,"",BR161/BQ161)))</f>
        <v/>
      </c>
      <c r="BT161" s="15">
        <v>0</v>
      </c>
      <c r="BU161" s="15">
        <v>0</v>
      </c>
      <c r="BV161" s="15">
        <v>0</v>
      </c>
      <c r="BW161" s="16" t="str">
        <f>IF(IF(BU161&lt;0,1-(BV161-BU161)/BU161,IF(BU161=0,"",BV161/BU161))&lt;0,0,IF(BU161&lt;0,1-(BV161-BU161)/BU161,IF(BU161=0,"",BV161/BU161)))</f>
        <v/>
      </c>
      <c r="BX161" s="13">
        <v>0</v>
      </c>
      <c r="BY161" s="13">
        <v>0</v>
      </c>
      <c r="BZ161" s="13">
        <v>0</v>
      </c>
      <c r="CA161" s="14" t="str">
        <f>IF(IF(BY161&lt;0,1-(BZ161-BY161)/BY161,IF(BY161=0,"",BZ161/BY161))&lt;0,0,IF(BY161&lt;0,1-(BZ161-BY161)/BY161,IF(BY161=0,"",BZ161/BY161)))</f>
        <v/>
      </c>
      <c r="CB161" s="15">
        <v>0</v>
      </c>
      <c r="CC161" s="15">
        <v>0</v>
      </c>
      <c r="CD161" s="15">
        <v>0</v>
      </c>
      <c r="CE161" s="16" t="str">
        <f>IF(IF(CC161&lt;0,1-(CD161-CC161)/CC161,IF(CC161=0,"",CD161/CC161))&lt;0,0,IF(CC161&lt;0,1-(CD161-CC161)/CC161,IF(CC161=0,"",CD161/CC161)))</f>
        <v/>
      </c>
      <c r="CF161" s="13">
        <v>0</v>
      </c>
      <c r="CG161" s="13">
        <v>0</v>
      </c>
      <c r="CH161" s="13">
        <v>0</v>
      </c>
      <c r="CI161" s="14" t="str">
        <f>IF(IF(CG161&lt;0,1-(CH161-CG161)/CG161,IF(CG161=0,"",CH161/CG161))&lt;0,0,IF(CG161&lt;0,1-(CH161-CG161)/CG161,IF(CG161=0,"",CH161/CG161)))</f>
        <v/>
      </c>
      <c r="CJ161" s="15">
        <v>0</v>
      </c>
      <c r="CK161" s="15">
        <v>0</v>
      </c>
      <c r="CL161" s="15">
        <v>0</v>
      </c>
      <c r="CM161" s="17" t="str">
        <f>IF(IF(CK161&lt;0,1-(CL161-CK161)/CK161,IF(CK161=0,"",CL161/CK161))&lt;0,0,IF(CK161&lt;0,1-(CL161-CK161)/CK161,IF(CK161=0,"",CL161/CK161)))</f>
        <v/>
      </c>
      <c r="CN161" s="13">
        <v>0</v>
      </c>
      <c r="CO161" s="13">
        <v>0</v>
      </c>
      <c r="CP161" s="13">
        <v>0</v>
      </c>
      <c r="CQ161" s="17" t="str">
        <f>IF(IF(CO161&lt;0,1-(CP161-CO161)/CO161,IF(CO161=0,"",CP161/CO161))&lt;0,0,IF(CO161&lt;0,1-(CP161-CO161)/CO161,IF(CO161=0,"",CP161/CO161)))</f>
        <v/>
      </c>
      <c r="CR161" s="15">
        <v>0</v>
      </c>
      <c r="CS161" s="15">
        <v>0</v>
      </c>
      <c r="CT161" s="15">
        <v>0</v>
      </c>
      <c r="CU161" s="17" t="str">
        <f>IF(IF(CS161&lt;0,1-(CT161-CS161)/CS161,IF(CS161=0,"",CT161/CS161))&lt;0,0,IF(CS161&lt;0,1-(CT161-CS161)/CS161,IF(CS161=0,"",CT161/CS161)))</f>
        <v/>
      </c>
      <c r="CV161" s="13">
        <v>0</v>
      </c>
      <c r="CW161" s="13">
        <v>0</v>
      </c>
      <c r="CX161" s="13">
        <v>0</v>
      </c>
      <c r="CY161" s="14" t="str">
        <f>IF(IF(CW161&lt;0,1-(CX161-CW161)/CW161,IF(CW161=0,"",CX161/CW161))&lt;0,0,IF(CW161&lt;0,1-(CX161-CW161)/CW161,IF(CW161=0,"",CX161/CW161)))</f>
        <v/>
      </c>
      <c r="CZ161" s="15">
        <v>0</v>
      </c>
      <c r="DA161" s="15">
        <v>0</v>
      </c>
      <c r="DB161" s="15">
        <v>0</v>
      </c>
      <c r="DC161" s="17" t="str">
        <f>IF(IF(DA161&lt;0,1-(DB161-DA161)/DA161,IF(DA161=0,"",DB161/DA161))&lt;0,0,IF(DA161&lt;0,1-(DB161-DA161)/DA161,IF(DA161=0,"",DB161/DA161)))</f>
        <v/>
      </c>
      <c r="DD161" s="13">
        <v>0</v>
      </c>
      <c r="DE161" s="13">
        <v>0</v>
      </c>
      <c r="DF161" s="13">
        <v>0</v>
      </c>
      <c r="DG161" s="14" t="str">
        <f>IF(IF(DE161&lt;0,1-(DF161-DE161)/DE161,IF(DE161=0,"",DF161/DE161))&lt;0,0,IF(DE161&lt;0,1-(DF161-DE161)/DE161,IF(DE161=0,"",DF161/DE161)))</f>
        <v/>
      </c>
      <c r="DH161" s="15">
        <v>0</v>
      </c>
      <c r="DI161" s="15">
        <v>0</v>
      </c>
      <c r="DJ161" s="15">
        <v>0</v>
      </c>
      <c r="DK161" s="17" t="str">
        <f>IF(IF(DI161&lt;0,1-(DJ161-DI161)/DI161,IF(DI161=0,"",DJ161/DI161))&lt;0,0,IF(DI161&lt;0,1-(DJ161-DI161)/DI161,IF(DI161=0,"",DJ161/DI161)))</f>
        <v/>
      </c>
      <c r="DL161" s="13">
        <v>0</v>
      </c>
      <c r="DM161" s="13">
        <v>0</v>
      </c>
      <c r="DN161" s="13">
        <v>0</v>
      </c>
      <c r="DO161" s="17" t="str">
        <f>IF(IF(DM161&lt;0,1-(DN161-DM161)/DM161,IF(DM161=0,"",DN161/DM161))&lt;0,0,IF(DM161&lt;0,1-(DN161-DM161)/DM161,IF(DM161=0,"",DN161/DM161)))</f>
        <v/>
      </c>
      <c r="DP161" s="18"/>
      <c r="DQ161" s="19"/>
      <c r="DR161" s="18"/>
      <c r="DS161" s="19" t="str">
        <f>AX161</f>
        <v/>
      </c>
      <c r="DT161" s="64"/>
      <c r="DU161" s="64"/>
      <c r="DV161" s="64"/>
      <c r="DW161" s="64"/>
      <c r="DX161" s="64"/>
      <c r="DY161" s="65"/>
      <c r="DZ161" s="64"/>
      <c r="EA161" s="64"/>
    </row>
    <row r="162" spans="1:131" x14ac:dyDescent="0.35">
      <c r="A162" s="4">
        <v>2022</v>
      </c>
      <c r="B162" s="20" t="s">
        <v>131</v>
      </c>
      <c r="C162" s="20" t="s">
        <v>159</v>
      </c>
      <c r="D162" s="20"/>
      <c r="E162" s="20" t="s">
        <v>130</v>
      </c>
      <c r="F162" s="20" t="s">
        <v>126</v>
      </c>
      <c r="G162" s="20"/>
      <c r="H162" s="20">
        <v>10366955</v>
      </c>
      <c r="I162" s="64" t="s">
        <v>553</v>
      </c>
      <c r="J162" s="64"/>
      <c r="K162" s="64" t="s">
        <v>498</v>
      </c>
      <c r="L162" s="20" t="s">
        <v>430</v>
      </c>
      <c r="M162" s="20" t="s">
        <v>456</v>
      </c>
      <c r="N162" s="64" t="s">
        <v>499</v>
      </c>
      <c r="O162" s="20" t="s">
        <v>427</v>
      </c>
      <c r="P162" s="20" t="s">
        <v>454</v>
      </c>
      <c r="Q162" s="20"/>
      <c r="R162" s="20" t="s">
        <v>146</v>
      </c>
      <c r="S162" s="20" t="s">
        <v>498</v>
      </c>
      <c r="T162" s="20" t="s">
        <v>150</v>
      </c>
      <c r="U162" s="65">
        <v>43880</v>
      </c>
      <c r="V162" s="64"/>
      <c r="W162" s="72">
        <v>752489.96850339766</v>
      </c>
      <c r="X162" s="72">
        <v>0</v>
      </c>
      <c r="Y162" s="64" t="s">
        <v>443</v>
      </c>
      <c r="Z162" s="20" t="s">
        <v>146</v>
      </c>
      <c r="AA162" s="64" t="s">
        <v>146</v>
      </c>
      <c r="AB162" s="64"/>
      <c r="AC162" s="64"/>
      <c r="AD162" s="63"/>
      <c r="AE162" s="20">
        <v>2020</v>
      </c>
      <c r="AF162" s="20"/>
      <c r="AG162" s="64" t="s">
        <v>552</v>
      </c>
      <c r="AH162" s="71"/>
      <c r="AI162" s="20" t="s">
        <v>141</v>
      </c>
      <c r="AJ162" s="64" t="s">
        <v>450</v>
      </c>
      <c r="AK162" s="63"/>
      <c r="AL162" s="5">
        <v>0</v>
      </c>
      <c r="AM162" s="70" t="s">
        <v>144</v>
      </c>
      <c r="AN162" s="6">
        <f>IF(AM162="YES",0,AL162*BA162)</f>
        <v>0</v>
      </c>
      <c r="AO162" s="6">
        <f>IF(AM162="YES",0,BA162)</f>
        <v>0</v>
      </c>
      <c r="AP162" s="7">
        <v>0</v>
      </c>
      <c r="AQ162" s="69" t="s">
        <v>144</v>
      </c>
      <c r="AR162" s="8">
        <f>IF(AQ162="YES",0,AP162*BA162)</f>
        <v>0</v>
      </c>
      <c r="AS162" s="8">
        <f>IF(AQ162="YES",0,BA162)</f>
        <v>0</v>
      </c>
      <c r="AT162" s="9">
        <v>0</v>
      </c>
      <c r="AU162" s="9">
        <v>0</v>
      </c>
      <c r="AV162" s="9">
        <v>0</v>
      </c>
      <c r="AW162" s="10" t="str">
        <f>IF(IF(AU162&lt;0,1-(AV162-AU162)/AU162,IF(AU162=0,"",AV162/AU162))&lt;0,0,IF(AU162&lt;0,1-(AV162-AU162)/AU162,IF(AU162=0,"",AV162/AU162)))</f>
        <v/>
      </c>
      <c r="AX162" s="10" t="str">
        <f>IF(AW162&lt;90%,"YES","")</f>
        <v/>
      </c>
      <c r="AY162" s="68">
        <f>+AV162-AT162</f>
        <v>0</v>
      </c>
      <c r="AZ162" s="10">
        <v>0.36800882542965552</v>
      </c>
      <c r="BA162" s="11">
        <v>0</v>
      </c>
      <c r="BB162" s="11">
        <f>W162/1000</f>
        <v>752.48996850339768</v>
      </c>
      <c r="BC162" s="12" t="str">
        <f>IF(AND(BA162=0,BB162=0),"no capex",IF(AND(BA162=0,BB162&lt;&gt;0),"check!",IF(BB162/BA162&lt;0.8,BB162/BA162,IF(BB162/BA162&lt;=1.05,1,IF(BB162/BA162&gt;1.05,MAX(1-(BB162/BA162-1)*2,0),"check!")))))</f>
        <v>check!</v>
      </c>
      <c r="BD162" s="11">
        <v>0</v>
      </c>
      <c r="BE162" s="11">
        <v>0</v>
      </c>
      <c r="BF162" s="12" t="str">
        <f>IF(AND(BD162=0,BE162=0),"no capex",IF(AND(BD162=0,BE162&lt;&gt;0),"check!",IF(BE162/BD162&lt;0.8,BE162/BD162,IF(BE162/BD162&lt;=1.05,1,IF(BE162/BD162&gt;1.05,MAX(1-(BE162/BD162-1)*2,0),"check!")))))</f>
        <v>no capex</v>
      </c>
      <c r="BG162" s="67"/>
      <c r="BH162" s="13">
        <v>0</v>
      </c>
      <c r="BI162" s="13">
        <v>0</v>
      </c>
      <c r="BJ162" s="13">
        <v>0</v>
      </c>
      <c r="BK162" s="14" t="str">
        <f>IF(BI162=0,"",BJ162/BI162)</f>
        <v/>
      </c>
      <c r="BL162" s="15">
        <v>0</v>
      </c>
      <c r="BM162" s="15">
        <v>0</v>
      </c>
      <c r="BN162" s="15">
        <v>0</v>
      </c>
      <c r="BO162" s="16" t="str">
        <f>IF(BM162=0,"",BN162/BM162)</f>
        <v/>
      </c>
      <c r="BP162" s="13">
        <v>0</v>
      </c>
      <c r="BQ162" s="13">
        <v>0</v>
      </c>
      <c r="BR162" s="13">
        <v>0</v>
      </c>
      <c r="BS162" s="14" t="str">
        <f>IF(IF(BQ162&lt;0,1-(BR162-BQ162)/BQ162,IF(BQ162=0,"",BR162/BQ162))&lt;0,0,IF(BQ162&lt;0,1-(BR162-BQ162)/BQ162,IF(BQ162=0,"",BR162/BQ162)))</f>
        <v/>
      </c>
      <c r="BT162" s="15">
        <v>0</v>
      </c>
      <c r="BU162" s="15">
        <v>0</v>
      </c>
      <c r="BV162" s="15">
        <v>0</v>
      </c>
      <c r="BW162" s="16" t="str">
        <f>IF(IF(BU162&lt;0,1-(BV162-BU162)/BU162,IF(BU162=0,"",BV162/BU162))&lt;0,0,IF(BU162&lt;0,1-(BV162-BU162)/BU162,IF(BU162=0,"",BV162/BU162)))</f>
        <v/>
      </c>
      <c r="BX162" s="13">
        <v>0</v>
      </c>
      <c r="BY162" s="13">
        <v>0</v>
      </c>
      <c r="BZ162" s="13">
        <v>0</v>
      </c>
      <c r="CA162" s="14" t="str">
        <f>IF(IF(BY162&lt;0,1-(BZ162-BY162)/BY162,IF(BY162=0,"",BZ162/BY162))&lt;0,0,IF(BY162&lt;0,1-(BZ162-BY162)/BY162,IF(BY162=0,"",BZ162/BY162)))</f>
        <v/>
      </c>
      <c r="CB162" s="15">
        <v>0</v>
      </c>
      <c r="CC162" s="15">
        <v>0</v>
      </c>
      <c r="CD162" s="15">
        <v>0</v>
      </c>
      <c r="CE162" s="16" t="str">
        <f>IF(IF(CC162&lt;0,1-(CD162-CC162)/CC162,IF(CC162=0,"",CD162/CC162))&lt;0,0,IF(CC162&lt;0,1-(CD162-CC162)/CC162,IF(CC162=0,"",CD162/CC162)))</f>
        <v/>
      </c>
      <c r="CF162" s="13">
        <v>0</v>
      </c>
      <c r="CG162" s="13">
        <v>0</v>
      </c>
      <c r="CH162" s="13">
        <v>0</v>
      </c>
      <c r="CI162" s="14" t="str">
        <f>IF(IF(CG162&lt;0,1-(CH162-CG162)/CG162,IF(CG162=0,"",CH162/CG162))&lt;0,0,IF(CG162&lt;0,1-(CH162-CG162)/CG162,IF(CG162=0,"",CH162/CG162)))</f>
        <v/>
      </c>
      <c r="CJ162" s="15">
        <v>0</v>
      </c>
      <c r="CK162" s="15">
        <v>0</v>
      </c>
      <c r="CL162" s="15">
        <v>0</v>
      </c>
      <c r="CM162" s="17" t="str">
        <f>IF(IF(CK162&lt;0,1-(CL162-CK162)/CK162,IF(CK162=0,"",CL162/CK162))&lt;0,0,IF(CK162&lt;0,1-(CL162-CK162)/CK162,IF(CK162=0,"",CL162/CK162)))</f>
        <v/>
      </c>
      <c r="CN162" s="13">
        <v>0</v>
      </c>
      <c r="CO162" s="13">
        <v>0</v>
      </c>
      <c r="CP162" s="13">
        <v>0</v>
      </c>
      <c r="CQ162" s="17" t="str">
        <f>IF(IF(CO162&lt;0,1-(CP162-CO162)/CO162,IF(CO162=0,"",CP162/CO162))&lt;0,0,IF(CO162&lt;0,1-(CP162-CO162)/CO162,IF(CO162=0,"",CP162/CO162)))</f>
        <v/>
      </c>
      <c r="CR162" s="15">
        <v>0</v>
      </c>
      <c r="CS162" s="15">
        <v>0</v>
      </c>
      <c r="CT162" s="15">
        <v>0</v>
      </c>
      <c r="CU162" s="17" t="str">
        <f>IF(IF(CS162&lt;0,1-(CT162-CS162)/CS162,IF(CS162=0,"",CT162/CS162))&lt;0,0,IF(CS162&lt;0,1-(CT162-CS162)/CS162,IF(CS162=0,"",CT162/CS162)))</f>
        <v/>
      </c>
      <c r="CV162" s="13">
        <v>0</v>
      </c>
      <c r="CW162" s="13">
        <v>0</v>
      </c>
      <c r="CX162" s="13">
        <v>0</v>
      </c>
      <c r="CY162" s="14" t="str">
        <f>IF(IF(CW162&lt;0,1-(CX162-CW162)/CW162,IF(CW162=0,"",CX162/CW162))&lt;0,0,IF(CW162&lt;0,1-(CX162-CW162)/CW162,IF(CW162=0,"",CX162/CW162)))</f>
        <v/>
      </c>
      <c r="CZ162" s="15">
        <v>0</v>
      </c>
      <c r="DA162" s="15">
        <v>0</v>
      </c>
      <c r="DB162" s="15">
        <v>0</v>
      </c>
      <c r="DC162" s="17" t="str">
        <f>IF(IF(DA162&lt;0,1-(DB162-DA162)/DA162,IF(DA162=0,"",DB162/DA162))&lt;0,0,IF(DA162&lt;0,1-(DB162-DA162)/DA162,IF(DA162=0,"",DB162/DA162)))</f>
        <v/>
      </c>
      <c r="DD162" s="13">
        <v>0</v>
      </c>
      <c r="DE162" s="13">
        <v>0</v>
      </c>
      <c r="DF162" s="13">
        <v>0</v>
      </c>
      <c r="DG162" s="14" t="str">
        <f>IF(IF(DE162&lt;0,1-(DF162-DE162)/DE162,IF(DE162=0,"",DF162/DE162))&lt;0,0,IF(DE162&lt;0,1-(DF162-DE162)/DE162,IF(DE162=0,"",DF162/DE162)))</f>
        <v/>
      </c>
      <c r="DH162" s="15">
        <v>0</v>
      </c>
      <c r="DI162" s="15">
        <v>0</v>
      </c>
      <c r="DJ162" s="15">
        <v>0</v>
      </c>
      <c r="DK162" s="17" t="str">
        <f>IF(IF(DI162&lt;0,1-(DJ162-DI162)/DI162,IF(DI162=0,"",DJ162/DI162))&lt;0,0,IF(DI162&lt;0,1-(DJ162-DI162)/DI162,IF(DI162=0,"",DJ162/DI162)))</f>
        <v/>
      </c>
      <c r="DL162" s="13">
        <v>0</v>
      </c>
      <c r="DM162" s="13">
        <v>0</v>
      </c>
      <c r="DN162" s="13">
        <v>0</v>
      </c>
      <c r="DO162" s="17" t="str">
        <f>IF(IF(DM162&lt;0,1-(DN162-DM162)/DM162,IF(DM162=0,"",DN162/DM162))&lt;0,0,IF(DM162&lt;0,1-(DN162-DM162)/DM162,IF(DM162=0,"",DN162/DM162)))</f>
        <v/>
      </c>
      <c r="DP162" s="18"/>
      <c r="DQ162" s="19"/>
      <c r="DR162" s="18"/>
      <c r="DS162" s="19" t="str">
        <f>AX162</f>
        <v/>
      </c>
      <c r="DT162" s="64"/>
      <c r="DU162" s="64"/>
      <c r="DV162" s="64"/>
      <c r="DW162" s="64"/>
      <c r="DX162" s="64"/>
      <c r="DY162" s="65"/>
      <c r="DZ162" s="64"/>
      <c r="EA162" s="64"/>
    </row>
    <row r="163" spans="1:131" x14ac:dyDescent="0.35">
      <c r="A163" s="4">
        <v>2022</v>
      </c>
      <c r="B163" s="20" t="s">
        <v>131</v>
      </c>
      <c r="C163" s="20" t="s">
        <v>159</v>
      </c>
      <c r="D163" s="20"/>
      <c r="E163" s="20" t="s">
        <v>130</v>
      </c>
      <c r="F163" s="20" t="s">
        <v>126</v>
      </c>
      <c r="G163" s="20"/>
      <c r="H163" s="20">
        <v>10366957</v>
      </c>
      <c r="I163" s="64" t="s">
        <v>551</v>
      </c>
      <c r="J163" s="64"/>
      <c r="K163" s="64" t="s">
        <v>484</v>
      </c>
      <c r="L163" s="20" t="s">
        <v>430</v>
      </c>
      <c r="M163" s="20" t="s">
        <v>429</v>
      </c>
      <c r="N163" s="64" t="s">
        <v>428</v>
      </c>
      <c r="O163" s="20" t="s">
        <v>427</v>
      </c>
      <c r="P163" s="20" t="s">
        <v>426</v>
      </c>
      <c r="Q163" s="20" t="s">
        <v>425</v>
      </c>
      <c r="R163" s="20" t="s">
        <v>146</v>
      </c>
      <c r="S163" s="20" t="s">
        <v>444</v>
      </c>
      <c r="T163" s="20" t="s">
        <v>150</v>
      </c>
      <c r="U163" s="65">
        <v>44102</v>
      </c>
      <c r="V163" s="64"/>
      <c r="W163" s="72">
        <v>329499.81999999995</v>
      </c>
      <c r="X163" s="72">
        <v>0</v>
      </c>
      <c r="Y163" s="64" t="s">
        <v>443</v>
      </c>
      <c r="Z163" s="20" t="s">
        <v>146</v>
      </c>
      <c r="AA163" s="64" t="s">
        <v>146</v>
      </c>
      <c r="AB163" s="64"/>
      <c r="AC163" s="64"/>
      <c r="AD163" s="63"/>
      <c r="AE163" s="20">
        <v>2020</v>
      </c>
      <c r="AF163" s="20"/>
      <c r="AG163" s="64" t="s">
        <v>550</v>
      </c>
      <c r="AH163" s="71"/>
      <c r="AI163" s="20" t="s">
        <v>141</v>
      </c>
      <c r="AJ163" s="64" t="s">
        <v>441</v>
      </c>
      <c r="AK163" s="63"/>
      <c r="AL163" s="5">
        <v>0</v>
      </c>
      <c r="AM163" s="70" t="s">
        <v>144</v>
      </c>
      <c r="AN163" s="6">
        <f>IF(AM163="YES",0,AL163*BA163)</f>
        <v>0</v>
      </c>
      <c r="AO163" s="6">
        <f>IF(AM163="YES",0,BA163)</f>
        <v>0</v>
      </c>
      <c r="AP163" s="7">
        <v>0</v>
      </c>
      <c r="AQ163" s="69" t="s">
        <v>144</v>
      </c>
      <c r="AR163" s="8">
        <f>IF(AQ163="YES",0,AP163*BA163)</f>
        <v>0</v>
      </c>
      <c r="AS163" s="8">
        <f>IF(AQ163="YES",0,BA163)</f>
        <v>0</v>
      </c>
      <c r="AT163" s="9">
        <v>0</v>
      </c>
      <c r="AU163" s="9">
        <v>0</v>
      </c>
      <c r="AV163" s="9">
        <v>0</v>
      </c>
      <c r="AW163" s="10" t="str">
        <f>IF(IF(AU163&lt;0,1-(AV163-AU163)/AU163,IF(AU163=0,"",AV163/AU163))&lt;0,0,IF(AU163&lt;0,1-(AV163-AU163)/AU163,IF(AU163=0,"",AV163/AU163)))</f>
        <v/>
      </c>
      <c r="AX163" s="10" t="str">
        <f>IF(AW163&lt;90%,"YES","")</f>
        <v/>
      </c>
      <c r="AY163" s="68">
        <f>+AV163-AT163</f>
        <v>0</v>
      </c>
      <c r="AZ163" s="10">
        <v>0.5682378097274623</v>
      </c>
      <c r="BA163" s="11">
        <v>0</v>
      </c>
      <c r="BB163" s="11">
        <f>W163/1000</f>
        <v>329.49981999999994</v>
      </c>
      <c r="BC163" s="12" t="str">
        <f>IF(AND(BA163=0,BB163=0),"no capex",IF(AND(BA163=0,BB163&lt;&gt;0),"check!",IF(BB163/BA163&lt;0.8,BB163/BA163,IF(BB163/BA163&lt;=1.05,1,IF(BB163/BA163&gt;1.05,MAX(1-(BB163/BA163-1)*2,0),"check!")))))</f>
        <v>check!</v>
      </c>
      <c r="BD163" s="11">
        <v>0</v>
      </c>
      <c r="BE163" s="11">
        <v>0</v>
      </c>
      <c r="BF163" s="12" t="str">
        <f>IF(AND(BD163=0,BE163=0),"no capex",IF(AND(BD163=0,BE163&lt;&gt;0),"check!",IF(BE163/BD163&lt;0.8,BE163/BD163,IF(BE163/BD163&lt;=1.05,1,IF(BE163/BD163&gt;1.05,MAX(1-(BE163/BD163-1)*2,0),"check!")))))</f>
        <v>no capex</v>
      </c>
      <c r="BG163" s="67"/>
      <c r="BH163" s="13">
        <v>0</v>
      </c>
      <c r="BI163" s="13">
        <v>0</v>
      </c>
      <c r="BJ163" s="13">
        <v>0</v>
      </c>
      <c r="BK163" s="14" t="str">
        <f>IF(BI163=0,"",BJ163/BI163)</f>
        <v/>
      </c>
      <c r="BL163" s="15">
        <v>0</v>
      </c>
      <c r="BM163" s="15">
        <v>0</v>
      </c>
      <c r="BN163" s="15">
        <v>0</v>
      </c>
      <c r="BO163" s="16" t="str">
        <f>IF(BM163=0,"",BN163/BM163)</f>
        <v/>
      </c>
      <c r="BP163" s="13">
        <v>0</v>
      </c>
      <c r="BQ163" s="13">
        <v>0</v>
      </c>
      <c r="BR163" s="13">
        <v>0</v>
      </c>
      <c r="BS163" s="14" t="str">
        <f>IF(IF(BQ163&lt;0,1-(BR163-BQ163)/BQ163,IF(BQ163=0,"",BR163/BQ163))&lt;0,0,IF(BQ163&lt;0,1-(BR163-BQ163)/BQ163,IF(BQ163=0,"",BR163/BQ163)))</f>
        <v/>
      </c>
      <c r="BT163" s="15">
        <v>0</v>
      </c>
      <c r="BU163" s="15">
        <v>0</v>
      </c>
      <c r="BV163" s="15">
        <v>0</v>
      </c>
      <c r="BW163" s="16" t="str">
        <f>IF(IF(BU163&lt;0,1-(BV163-BU163)/BU163,IF(BU163=0,"",BV163/BU163))&lt;0,0,IF(BU163&lt;0,1-(BV163-BU163)/BU163,IF(BU163=0,"",BV163/BU163)))</f>
        <v/>
      </c>
      <c r="BX163" s="13">
        <v>0</v>
      </c>
      <c r="BY163" s="13">
        <v>0</v>
      </c>
      <c r="BZ163" s="13">
        <v>0</v>
      </c>
      <c r="CA163" s="14" t="str">
        <f>IF(IF(BY163&lt;0,1-(BZ163-BY163)/BY163,IF(BY163=0,"",BZ163/BY163))&lt;0,0,IF(BY163&lt;0,1-(BZ163-BY163)/BY163,IF(BY163=0,"",BZ163/BY163)))</f>
        <v/>
      </c>
      <c r="CB163" s="15">
        <v>0</v>
      </c>
      <c r="CC163" s="15">
        <v>0</v>
      </c>
      <c r="CD163" s="15">
        <v>0</v>
      </c>
      <c r="CE163" s="16" t="str">
        <f>IF(IF(CC163&lt;0,1-(CD163-CC163)/CC163,IF(CC163=0,"",CD163/CC163))&lt;0,0,IF(CC163&lt;0,1-(CD163-CC163)/CC163,IF(CC163=0,"",CD163/CC163)))</f>
        <v/>
      </c>
      <c r="CF163" s="13">
        <v>0</v>
      </c>
      <c r="CG163" s="13">
        <v>0</v>
      </c>
      <c r="CH163" s="13">
        <v>0</v>
      </c>
      <c r="CI163" s="14" t="str">
        <f>IF(IF(CG163&lt;0,1-(CH163-CG163)/CG163,IF(CG163=0,"",CH163/CG163))&lt;0,0,IF(CG163&lt;0,1-(CH163-CG163)/CG163,IF(CG163=0,"",CH163/CG163)))</f>
        <v/>
      </c>
      <c r="CJ163" s="15">
        <v>0</v>
      </c>
      <c r="CK163" s="15">
        <v>0</v>
      </c>
      <c r="CL163" s="15">
        <v>0</v>
      </c>
      <c r="CM163" s="17" t="str">
        <f>IF(IF(CK163&lt;0,1-(CL163-CK163)/CK163,IF(CK163=0,"",CL163/CK163))&lt;0,0,IF(CK163&lt;0,1-(CL163-CK163)/CK163,IF(CK163=0,"",CL163/CK163)))</f>
        <v/>
      </c>
      <c r="CN163" s="13">
        <v>0</v>
      </c>
      <c r="CO163" s="13">
        <v>0</v>
      </c>
      <c r="CP163" s="13">
        <v>0</v>
      </c>
      <c r="CQ163" s="17" t="str">
        <f>IF(IF(CO163&lt;0,1-(CP163-CO163)/CO163,IF(CO163=0,"",CP163/CO163))&lt;0,0,IF(CO163&lt;0,1-(CP163-CO163)/CO163,IF(CO163=0,"",CP163/CO163)))</f>
        <v/>
      </c>
      <c r="CR163" s="15">
        <v>0</v>
      </c>
      <c r="CS163" s="15">
        <v>0</v>
      </c>
      <c r="CT163" s="15">
        <v>0</v>
      </c>
      <c r="CU163" s="17" t="str">
        <f>IF(IF(CS163&lt;0,1-(CT163-CS163)/CS163,IF(CS163=0,"",CT163/CS163))&lt;0,0,IF(CS163&lt;0,1-(CT163-CS163)/CS163,IF(CS163=0,"",CT163/CS163)))</f>
        <v/>
      </c>
      <c r="CV163" s="13">
        <v>0</v>
      </c>
      <c r="CW163" s="13">
        <v>0</v>
      </c>
      <c r="CX163" s="13">
        <v>0</v>
      </c>
      <c r="CY163" s="14" t="str">
        <f>IF(IF(CW163&lt;0,1-(CX163-CW163)/CW163,IF(CW163=0,"",CX163/CW163))&lt;0,0,IF(CW163&lt;0,1-(CX163-CW163)/CW163,IF(CW163=0,"",CX163/CW163)))</f>
        <v/>
      </c>
      <c r="CZ163" s="15">
        <v>0</v>
      </c>
      <c r="DA163" s="15">
        <v>0</v>
      </c>
      <c r="DB163" s="15">
        <v>0</v>
      </c>
      <c r="DC163" s="17" t="str">
        <f>IF(IF(DA163&lt;0,1-(DB163-DA163)/DA163,IF(DA163=0,"",DB163/DA163))&lt;0,0,IF(DA163&lt;0,1-(DB163-DA163)/DA163,IF(DA163=0,"",DB163/DA163)))</f>
        <v/>
      </c>
      <c r="DD163" s="13">
        <v>0</v>
      </c>
      <c r="DE163" s="13">
        <v>0</v>
      </c>
      <c r="DF163" s="13">
        <v>0</v>
      </c>
      <c r="DG163" s="14" t="str">
        <f>IF(IF(DE163&lt;0,1-(DF163-DE163)/DE163,IF(DE163=0,"",DF163/DE163))&lt;0,0,IF(DE163&lt;0,1-(DF163-DE163)/DE163,IF(DE163=0,"",DF163/DE163)))</f>
        <v/>
      </c>
      <c r="DH163" s="15">
        <v>0</v>
      </c>
      <c r="DI163" s="15">
        <v>0</v>
      </c>
      <c r="DJ163" s="15">
        <v>0</v>
      </c>
      <c r="DK163" s="17" t="str">
        <f>IF(IF(DI163&lt;0,1-(DJ163-DI163)/DI163,IF(DI163=0,"",DJ163/DI163))&lt;0,0,IF(DI163&lt;0,1-(DJ163-DI163)/DI163,IF(DI163=0,"",DJ163/DI163)))</f>
        <v/>
      </c>
      <c r="DL163" s="13">
        <v>0</v>
      </c>
      <c r="DM163" s="13">
        <v>0</v>
      </c>
      <c r="DN163" s="13">
        <v>0</v>
      </c>
      <c r="DO163" s="17" t="str">
        <f>IF(IF(DM163&lt;0,1-(DN163-DM163)/DM163,IF(DM163=0,"",DN163/DM163))&lt;0,0,IF(DM163&lt;0,1-(DN163-DM163)/DM163,IF(DM163=0,"",DN163/DM163)))</f>
        <v/>
      </c>
      <c r="DP163" s="18"/>
      <c r="DQ163" s="19"/>
      <c r="DR163" s="18"/>
      <c r="DS163" s="19" t="str">
        <f>AX163</f>
        <v/>
      </c>
      <c r="DT163" s="64"/>
      <c r="DU163" s="64"/>
      <c r="DV163" s="64"/>
      <c r="DW163" s="64"/>
      <c r="DX163" s="64"/>
      <c r="DY163" s="65"/>
      <c r="DZ163" s="64"/>
      <c r="EA163" s="64"/>
    </row>
    <row r="164" spans="1:131" x14ac:dyDescent="0.35">
      <c r="A164" s="4">
        <v>2022</v>
      </c>
      <c r="B164" s="20" t="s">
        <v>131</v>
      </c>
      <c r="C164" s="20" t="s">
        <v>159</v>
      </c>
      <c r="D164" s="20"/>
      <c r="E164" s="20" t="s">
        <v>130</v>
      </c>
      <c r="F164" s="20" t="s">
        <v>126</v>
      </c>
      <c r="G164" s="20"/>
      <c r="H164" s="20">
        <v>10366963</v>
      </c>
      <c r="I164" s="64" t="s">
        <v>549</v>
      </c>
      <c r="J164" s="64"/>
      <c r="K164" s="64" t="s">
        <v>547</v>
      </c>
      <c r="L164" s="20" t="s">
        <v>430</v>
      </c>
      <c r="M164" s="20" t="s">
        <v>429</v>
      </c>
      <c r="N164" s="64" t="s">
        <v>548</v>
      </c>
      <c r="O164" s="20" t="s">
        <v>427</v>
      </c>
      <c r="P164" s="20" t="s">
        <v>426</v>
      </c>
      <c r="Q164" s="20" t="s">
        <v>491</v>
      </c>
      <c r="R164" s="20" t="s">
        <v>146</v>
      </c>
      <c r="S164" s="20" t="s">
        <v>547</v>
      </c>
      <c r="T164" s="20" t="s">
        <v>150</v>
      </c>
      <c r="U164" s="65">
        <v>43853</v>
      </c>
      <c r="V164" s="64"/>
      <c r="W164" s="72">
        <v>57983.904755290554</v>
      </c>
      <c r="X164" s="72">
        <v>0</v>
      </c>
      <c r="Y164" s="64" t="s">
        <v>443</v>
      </c>
      <c r="Z164" s="20" t="s">
        <v>146</v>
      </c>
      <c r="AA164" s="64" t="s">
        <v>146</v>
      </c>
      <c r="AB164" s="64"/>
      <c r="AC164" s="64"/>
      <c r="AD164" s="63"/>
      <c r="AE164" s="20">
        <v>2020</v>
      </c>
      <c r="AF164" s="20"/>
      <c r="AG164" s="64" t="s">
        <v>546</v>
      </c>
      <c r="AH164" s="71"/>
      <c r="AI164" s="20" t="s">
        <v>141</v>
      </c>
      <c r="AJ164" s="64" t="s">
        <v>545</v>
      </c>
      <c r="AK164" s="63"/>
      <c r="AL164" s="5">
        <v>0</v>
      </c>
      <c r="AM164" s="70" t="s">
        <v>144</v>
      </c>
      <c r="AN164" s="6">
        <f>IF(AM164="YES",0,AL164*BA164)</f>
        <v>0</v>
      </c>
      <c r="AO164" s="6">
        <f>IF(AM164="YES",0,BA164)</f>
        <v>0</v>
      </c>
      <c r="AP164" s="7">
        <v>0</v>
      </c>
      <c r="AQ164" s="69" t="s">
        <v>144</v>
      </c>
      <c r="AR164" s="8">
        <f>IF(AQ164="YES",0,AP164*BA164)</f>
        <v>0</v>
      </c>
      <c r="AS164" s="8">
        <f>IF(AQ164="YES",0,BA164)</f>
        <v>0</v>
      </c>
      <c r="AT164" s="9">
        <v>0</v>
      </c>
      <c r="AU164" s="9">
        <v>0</v>
      </c>
      <c r="AV164" s="9">
        <v>0</v>
      </c>
      <c r="AW164" s="10" t="str">
        <f>IF(IF(AU164&lt;0,1-(AV164-AU164)/AU164,IF(AU164=0,"",AV164/AU164))&lt;0,0,IF(AU164&lt;0,1-(AV164-AU164)/AU164,IF(AU164=0,"",AV164/AU164)))</f>
        <v/>
      </c>
      <c r="AX164" s="10" t="str">
        <f>IF(AW164&lt;90%,"YES","")</f>
        <v/>
      </c>
      <c r="AY164" s="68">
        <f>+AV164-AT164</f>
        <v>0</v>
      </c>
      <c r="AZ164" s="10">
        <v>0.70354562829705292</v>
      </c>
      <c r="BA164" s="11">
        <v>0</v>
      </c>
      <c r="BB164" s="11">
        <f>W164/1000</f>
        <v>57.983904755290553</v>
      </c>
      <c r="BC164" s="12" t="str">
        <f>IF(AND(BA164=0,BB164=0),"no capex",IF(AND(BA164=0,BB164&lt;&gt;0),"check!",IF(BB164/BA164&lt;0.8,BB164/BA164,IF(BB164/BA164&lt;=1.05,1,IF(BB164/BA164&gt;1.05,MAX(1-(BB164/BA164-1)*2,0),"check!")))))</f>
        <v>check!</v>
      </c>
      <c r="BD164" s="11">
        <v>0</v>
      </c>
      <c r="BE164" s="11">
        <v>0</v>
      </c>
      <c r="BF164" s="12" t="str">
        <f>IF(AND(BD164=0,BE164=0),"no capex",IF(AND(BD164=0,BE164&lt;&gt;0),"check!",IF(BE164/BD164&lt;0.8,BE164/BD164,IF(BE164/BD164&lt;=1.05,1,IF(BE164/BD164&gt;1.05,MAX(1-(BE164/BD164-1)*2,0),"check!")))))</f>
        <v>no capex</v>
      </c>
      <c r="BG164" s="67"/>
      <c r="BH164" s="73">
        <v>0</v>
      </c>
      <c r="BI164" s="73">
        <v>0</v>
      </c>
      <c r="BJ164" s="13">
        <v>0</v>
      </c>
      <c r="BK164" s="14" t="str">
        <f>IF(BI164=0,"",BJ164/BI164)</f>
        <v/>
      </c>
      <c r="BL164" s="15">
        <v>0</v>
      </c>
      <c r="BM164" s="15">
        <v>0</v>
      </c>
      <c r="BN164" s="15">
        <v>0</v>
      </c>
      <c r="BO164" s="16" t="str">
        <f>IF(BM164=0,"",BN164/BM164)</f>
        <v/>
      </c>
      <c r="BP164" s="13">
        <v>0</v>
      </c>
      <c r="BQ164" s="13">
        <v>0</v>
      </c>
      <c r="BR164" s="13">
        <v>0</v>
      </c>
      <c r="BS164" s="14" t="str">
        <f>IF(IF(BQ164&lt;0,1-(BR164-BQ164)/BQ164,IF(BQ164=0,"",BR164/BQ164))&lt;0,0,IF(BQ164&lt;0,1-(BR164-BQ164)/BQ164,IF(BQ164=0,"",BR164/BQ164)))</f>
        <v/>
      </c>
      <c r="BT164" s="15">
        <v>0</v>
      </c>
      <c r="BU164" s="15">
        <v>0</v>
      </c>
      <c r="BV164" s="15">
        <v>0</v>
      </c>
      <c r="BW164" s="16" t="str">
        <f>IF(IF(BU164&lt;0,1-(BV164-BU164)/BU164,IF(BU164=0,"",BV164/BU164))&lt;0,0,IF(BU164&lt;0,1-(BV164-BU164)/BU164,IF(BU164=0,"",BV164/BU164)))</f>
        <v/>
      </c>
      <c r="BX164" s="13">
        <v>0</v>
      </c>
      <c r="BY164" s="13">
        <v>0</v>
      </c>
      <c r="BZ164" s="13">
        <v>0</v>
      </c>
      <c r="CA164" s="14" t="str">
        <f>IF(IF(BY164&lt;0,1-(BZ164-BY164)/BY164,IF(BY164=0,"",BZ164/BY164))&lt;0,0,IF(BY164&lt;0,1-(BZ164-BY164)/BY164,IF(BY164=0,"",BZ164/BY164)))</f>
        <v/>
      </c>
      <c r="CB164" s="15">
        <v>0</v>
      </c>
      <c r="CC164" s="15">
        <v>0</v>
      </c>
      <c r="CD164" s="15">
        <v>0</v>
      </c>
      <c r="CE164" s="16" t="str">
        <f>IF(IF(CC164&lt;0,1-(CD164-CC164)/CC164,IF(CC164=0,"",CD164/CC164))&lt;0,0,IF(CC164&lt;0,1-(CD164-CC164)/CC164,IF(CC164=0,"",CD164/CC164)))</f>
        <v/>
      </c>
      <c r="CF164" s="13">
        <v>0</v>
      </c>
      <c r="CG164" s="13">
        <v>0</v>
      </c>
      <c r="CH164" s="13">
        <v>0</v>
      </c>
      <c r="CI164" s="14" t="str">
        <f>IF(IF(CG164&lt;0,1-(CH164-CG164)/CG164,IF(CG164=0,"",CH164/CG164))&lt;0,0,IF(CG164&lt;0,1-(CH164-CG164)/CG164,IF(CG164=0,"",CH164/CG164)))</f>
        <v/>
      </c>
      <c r="CJ164" s="15">
        <v>0</v>
      </c>
      <c r="CK164" s="15">
        <v>0</v>
      </c>
      <c r="CL164" s="15">
        <v>0</v>
      </c>
      <c r="CM164" s="17" t="str">
        <f>IF(IF(CK164&lt;0,1-(CL164-CK164)/CK164,IF(CK164=0,"",CL164/CK164))&lt;0,0,IF(CK164&lt;0,1-(CL164-CK164)/CK164,IF(CK164=0,"",CL164/CK164)))</f>
        <v/>
      </c>
      <c r="CN164" s="13">
        <v>0</v>
      </c>
      <c r="CO164" s="13">
        <v>0</v>
      </c>
      <c r="CP164" s="13">
        <v>0</v>
      </c>
      <c r="CQ164" s="17" t="str">
        <f>IF(IF(CO164&lt;0,1-(CP164-CO164)/CO164,IF(CO164=0,"",CP164/CO164))&lt;0,0,IF(CO164&lt;0,1-(CP164-CO164)/CO164,IF(CO164=0,"",CP164/CO164)))</f>
        <v/>
      </c>
      <c r="CR164" s="15">
        <v>0</v>
      </c>
      <c r="CS164" s="15">
        <v>0</v>
      </c>
      <c r="CT164" s="15">
        <v>0</v>
      </c>
      <c r="CU164" s="17" t="str">
        <f>IF(IF(CS164&lt;0,1-(CT164-CS164)/CS164,IF(CS164=0,"",CT164/CS164))&lt;0,0,IF(CS164&lt;0,1-(CT164-CS164)/CS164,IF(CS164=0,"",CT164/CS164)))</f>
        <v/>
      </c>
      <c r="CV164" s="13">
        <v>0</v>
      </c>
      <c r="CW164" s="13">
        <v>0</v>
      </c>
      <c r="CX164" s="13">
        <v>0</v>
      </c>
      <c r="CY164" s="14" t="str">
        <f>IF(IF(CW164&lt;0,1-(CX164-CW164)/CW164,IF(CW164=0,"",CX164/CW164))&lt;0,0,IF(CW164&lt;0,1-(CX164-CW164)/CW164,IF(CW164=0,"",CX164/CW164)))</f>
        <v/>
      </c>
      <c r="CZ164" s="15">
        <v>0</v>
      </c>
      <c r="DA164" s="15">
        <v>0</v>
      </c>
      <c r="DB164" s="15">
        <v>0</v>
      </c>
      <c r="DC164" s="17" t="str">
        <f>IF(IF(DA164&lt;0,1-(DB164-DA164)/DA164,IF(DA164=0,"",DB164/DA164))&lt;0,0,IF(DA164&lt;0,1-(DB164-DA164)/DA164,IF(DA164=0,"",DB164/DA164)))</f>
        <v/>
      </c>
      <c r="DD164" s="13">
        <v>0</v>
      </c>
      <c r="DE164" s="13">
        <v>0</v>
      </c>
      <c r="DF164" s="13">
        <v>0</v>
      </c>
      <c r="DG164" s="14" t="str">
        <f>IF(IF(DE164&lt;0,1-(DF164-DE164)/DE164,IF(DE164=0,"",DF164/DE164))&lt;0,0,IF(DE164&lt;0,1-(DF164-DE164)/DE164,IF(DE164=0,"",DF164/DE164)))</f>
        <v/>
      </c>
      <c r="DH164" s="15">
        <v>0</v>
      </c>
      <c r="DI164" s="15">
        <v>0</v>
      </c>
      <c r="DJ164" s="15">
        <v>0</v>
      </c>
      <c r="DK164" s="17" t="str">
        <f>IF(IF(DI164&lt;0,1-(DJ164-DI164)/DI164,IF(DI164=0,"",DJ164/DI164))&lt;0,0,IF(DI164&lt;0,1-(DJ164-DI164)/DI164,IF(DI164=0,"",DJ164/DI164)))</f>
        <v/>
      </c>
      <c r="DL164" s="13">
        <v>0</v>
      </c>
      <c r="DM164" s="13">
        <v>0</v>
      </c>
      <c r="DN164" s="13">
        <v>0</v>
      </c>
      <c r="DO164" s="17" t="str">
        <f>IF(IF(DM164&lt;0,1-(DN164-DM164)/DM164,IF(DM164=0,"",DN164/DM164))&lt;0,0,IF(DM164&lt;0,1-(DN164-DM164)/DM164,IF(DM164=0,"",DN164/DM164)))</f>
        <v/>
      </c>
      <c r="DP164" s="18"/>
      <c r="DQ164" s="19"/>
      <c r="DR164" s="18"/>
      <c r="DS164" s="19" t="str">
        <f>AX164</f>
        <v/>
      </c>
      <c r="DT164" s="64"/>
      <c r="DU164" s="64"/>
      <c r="DV164" s="64"/>
      <c r="DW164" s="64"/>
      <c r="DX164" s="64"/>
      <c r="DY164" s="65"/>
      <c r="DZ164" s="64"/>
      <c r="EA164" s="64"/>
    </row>
    <row r="165" spans="1:131" x14ac:dyDescent="0.35">
      <c r="A165" s="4">
        <v>2022</v>
      </c>
      <c r="B165" s="20" t="s">
        <v>132</v>
      </c>
      <c r="C165" s="20" t="s">
        <v>159</v>
      </c>
      <c r="D165" s="20"/>
      <c r="E165" s="20" t="s">
        <v>130</v>
      </c>
      <c r="F165" s="20" t="s">
        <v>126</v>
      </c>
      <c r="G165" s="20"/>
      <c r="H165" s="20">
        <v>10367582</v>
      </c>
      <c r="I165" s="64" t="s">
        <v>544</v>
      </c>
      <c r="J165" s="64"/>
      <c r="K165" s="64" t="s">
        <v>467</v>
      </c>
      <c r="L165" s="20" t="s">
        <v>430</v>
      </c>
      <c r="M165" s="20" t="s">
        <v>456</v>
      </c>
      <c r="N165" s="64" t="s">
        <v>461</v>
      </c>
      <c r="O165" s="20" t="s">
        <v>427</v>
      </c>
      <c r="P165" s="20" t="s">
        <v>454</v>
      </c>
      <c r="Q165" s="20"/>
      <c r="R165" s="20" t="s">
        <v>141</v>
      </c>
      <c r="S165" s="20" t="s">
        <v>151</v>
      </c>
      <c r="T165" s="20" t="s">
        <v>150</v>
      </c>
      <c r="U165" s="65">
        <v>44530</v>
      </c>
      <c r="V165" s="64"/>
      <c r="W165" s="72">
        <v>20039704.300000001</v>
      </c>
      <c r="X165" s="72">
        <v>0</v>
      </c>
      <c r="Y165" s="64" t="s">
        <v>543</v>
      </c>
      <c r="Z165" s="20" t="s">
        <v>141</v>
      </c>
      <c r="AA165" s="64"/>
      <c r="AB165" s="64"/>
      <c r="AC165" s="64"/>
      <c r="AD165" s="63"/>
      <c r="AE165" s="20">
        <v>2021</v>
      </c>
      <c r="AF165" s="20"/>
      <c r="AG165" s="64" t="s">
        <v>542</v>
      </c>
      <c r="AH165" s="71"/>
      <c r="AI165" s="20" t="s">
        <v>141</v>
      </c>
      <c r="AJ165" s="64" t="s">
        <v>145</v>
      </c>
      <c r="AK165" s="63"/>
      <c r="AL165" s="5">
        <v>0</v>
      </c>
      <c r="AM165" s="70" t="s">
        <v>144</v>
      </c>
      <c r="AN165" s="6">
        <f>IF(AM165="YES",0,AL165*BA165)</f>
        <v>0</v>
      </c>
      <c r="AO165" s="6">
        <f>IF(AM165="YES",0,BA165)</f>
        <v>0</v>
      </c>
      <c r="AP165" s="7">
        <v>0.86612213696371776</v>
      </c>
      <c r="AQ165" s="69"/>
      <c r="AR165" s="8">
        <f>IF(AQ165="YES",0,AP165*BA165)</f>
        <v>5934.3996917152263</v>
      </c>
      <c r="AS165" s="8">
        <f>IF(AQ165="YES",0,BA165)</f>
        <v>6851.6892000000007</v>
      </c>
      <c r="AT165" s="9">
        <v>0</v>
      </c>
      <c r="AU165" s="9">
        <v>3631.3356846478487</v>
      </c>
      <c r="AV165" s="9">
        <v>141</v>
      </c>
      <c r="AW165" s="10">
        <f>IF(IF(AU165&lt;0,1-(AV165-AU165)/AU165,IF(AU165=0,"",AV165/AU165))&lt;0,0,IF(AU165&lt;0,1-(AV165-AU165)/AU165,IF(AU165=0,"",AV165/AU165)))</f>
        <v>3.8828687911201351E-2</v>
      </c>
      <c r="AX165" s="10" t="str">
        <f>IF(AW165&lt;90%,"YES","")</f>
        <v>YES</v>
      </c>
      <c r="AY165" s="68">
        <f>+AV165-AT165</f>
        <v>141</v>
      </c>
      <c r="AZ165" s="10"/>
      <c r="BA165" s="11">
        <v>6851.6892000000007</v>
      </c>
      <c r="BB165" s="11">
        <f>W165/1000</f>
        <v>20039.704300000001</v>
      </c>
      <c r="BC165" s="12">
        <f>IF(AND(BA165=0,BB165=0),"no capex",IF(AND(BA165=0,BB165&lt;&gt;0),"check!",IF(BB165/BA165&lt;0.8,BB165/BA165,IF(BB165/BA165&lt;=1.05,1,IF(BB165/BA165&gt;1.05,MAX(1-(BB165/BA165-1)*2,0),"check!")))))</f>
        <v>0</v>
      </c>
      <c r="BD165" s="11">
        <v>0</v>
      </c>
      <c r="BE165" s="11">
        <v>0</v>
      </c>
      <c r="BF165" s="12" t="str">
        <f>IF(AND(BD165=0,BE165=0),"no capex",IF(AND(BD165=0,BE165&lt;&gt;0),"check!",IF(BE165/BD165&lt;0.8,BE165/BD165,IF(BE165/BD165&lt;=1.05,1,IF(BE165/BD165&gt;1.05,MAX(1-(BE165/BD165-1)*2,0),"check!")))))</f>
        <v>no capex</v>
      </c>
      <c r="BG165" s="67"/>
      <c r="BH165" s="13">
        <v>0</v>
      </c>
      <c r="BI165" s="13">
        <v>13417.257453569775</v>
      </c>
      <c r="BJ165" s="13">
        <v>1082</v>
      </c>
      <c r="BK165" s="14">
        <f>IF(BI165=0,"",BJ165/BI165)</f>
        <v>8.0642411740569589E-2</v>
      </c>
      <c r="BL165" s="15">
        <v>0</v>
      </c>
      <c r="BM165" s="15">
        <v>1387.2563362955343</v>
      </c>
      <c r="BN165" s="15">
        <v>213</v>
      </c>
      <c r="BO165" s="16">
        <f>IF(BM165=0,"",BN165/BM165)</f>
        <v>0.15354047729115833</v>
      </c>
      <c r="BP165" s="13">
        <v>0</v>
      </c>
      <c r="BQ165" s="13">
        <v>239.16312025920828</v>
      </c>
      <c r="BR165" s="13">
        <v>55</v>
      </c>
      <c r="BS165" s="14">
        <f>IF(IF(BQ165&lt;0,1-(BR165-BQ165)/BQ165,IF(BQ165=0,"",BR165/BQ165))&lt;0,0,IF(BQ165&lt;0,1-(BR165-BQ165)/BQ165,IF(BQ165=0,"",BR165/BQ165)))</f>
        <v>0.2299685668107618</v>
      </c>
      <c r="BT165" s="15">
        <v>0</v>
      </c>
      <c r="BU165" s="15">
        <v>88.05822459525001</v>
      </c>
      <c r="BV165" s="15">
        <v>94</v>
      </c>
      <c r="BW165" s="16">
        <f>IF(IF(BU165&lt;0,1-(BV165-BU165)/BU165,IF(BU165=0,"",BV165/BU165))&lt;0,0,IF(BU165&lt;0,1-(BV165-BU165)/BU165,IF(BU165=0,"",BV165/BU165)))</f>
        <v>1.0674755303330348</v>
      </c>
      <c r="BX165" s="13">
        <v>0</v>
      </c>
      <c r="BY165" s="13">
        <v>546.85793411615998</v>
      </c>
      <c r="BZ165" s="13">
        <v>263</v>
      </c>
      <c r="CA165" s="14">
        <f>IF(IF(BY165&lt;0,1-(BZ165-BY165)/BY165,IF(BY165=0,"",BZ165/BY165))&lt;0,0,IF(BY165&lt;0,1-(BZ165-BY165)/BY165,IF(BY165=0,"",BZ165/BY165)))</f>
        <v>0.48092929368404347</v>
      </c>
      <c r="CB165" s="15">
        <v>0</v>
      </c>
      <c r="CC165" s="15">
        <v>786.02105437536829</v>
      </c>
      <c r="CD165" s="15">
        <v>318</v>
      </c>
      <c r="CE165" s="16">
        <f>IF(IF(CC165&lt;0,1-(CD165-CC165)/CC165,IF(CC165=0,"",CD165/CC165))&lt;0,0,IF(CC165&lt;0,1-(CD165-CC165)/CC165,IF(CC165=0,"",CD165/CC165)))</f>
        <v>0.40456931557985659</v>
      </c>
      <c r="CF165" s="13">
        <v>0</v>
      </c>
      <c r="CG165" s="13">
        <v>1544.8811332500002</v>
      </c>
      <c r="CH165" s="13">
        <v>2424</v>
      </c>
      <c r="CI165" s="14">
        <f>IF(IF(CG165&lt;0,1-(CH165-CG165)/CG165,IF(CG165=0,"",CH165/CG165))&lt;0,0,IF(CG165&lt;0,1-(CH165-CG165)/CG165,IF(CG165=0,"",CH165/CG165)))</f>
        <v>1.5690527561176038</v>
      </c>
      <c r="CJ165" s="15">
        <v>0</v>
      </c>
      <c r="CK165" s="15">
        <v>3118.4628601454096</v>
      </c>
      <c r="CL165" s="15">
        <v>379</v>
      </c>
      <c r="CM165" s="17">
        <f>IF(IF(CK165&lt;0,1-(CL165-CK165)/CK165,IF(CK165=0,"",CL165/CK165))&lt;0,0,IF(CK165&lt;0,1-(CL165-CK165)/CK165,IF(CK165=0,"",CL165/CK165)))</f>
        <v>0.12153423561450648</v>
      </c>
      <c r="CN165" s="13">
        <v>0</v>
      </c>
      <c r="CO165" s="13">
        <v>-381.942921533976</v>
      </c>
      <c r="CP165" s="13">
        <v>-507</v>
      </c>
      <c r="CQ165" s="17">
        <f>IF(IF(CO165&lt;0,1-(CP165-CO165)/CO165,IF(CO165=0,"",CP165/CO165))&lt;0,0,IF(CO165&lt;0,1-(CP165-CO165)/CO165,IF(CO165=0,"",CP165/CO165)))</f>
        <v>0.67257652540394197</v>
      </c>
      <c r="CR165" s="15">
        <v>0</v>
      </c>
      <c r="CS165" s="15">
        <v>29.850764516099087</v>
      </c>
      <c r="CT165" s="15">
        <v>19</v>
      </c>
      <c r="CU165" s="17">
        <f>IF(IF(CS165&lt;0,1-(CT165-CS165)/CS165,IF(CS165=0,"",CT165/CS165))&lt;0,0,IF(CS165&lt;0,1-(CT165-CS165)/CS165,IF(CS165=0,"",CT165/CS165)))</f>
        <v>0.63649961091458607</v>
      </c>
      <c r="CV165" s="13">
        <v>0</v>
      </c>
      <c r="CW165" s="13">
        <v>2975.6830588706421</v>
      </c>
      <c r="CX165" s="13">
        <v>715</v>
      </c>
      <c r="CY165" s="14">
        <f>IF(IF(CW165&lt;0,1-(CX165-CW165)/CW165,IF(CW165=0,"",CX165/CW165))&lt;0,0,IF(CW165&lt;0,1-(CX165-CW165)/CW165,IF(CW165=0,"",CX165/CW165)))</f>
        <v>0.24028096603519436</v>
      </c>
      <c r="CZ165" s="15">
        <v>0</v>
      </c>
      <c r="DA165" s="15">
        <v>-165.16366012971309</v>
      </c>
      <c r="DB165" s="15">
        <v>-48</v>
      </c>
      <c r="DC165" s="17">
        <f>IF(IF(DA165&lt;0,1-(DB165-DA165)/DA165,IF(DA165=0,"",DB165/DA165))&lt;0,0,IF(DA165&lt;0,1-(DB165-DA165)/DA165,IF(DA165=0,"",DB165/DA165)))</f>
        <v>1.7093791699560141</v>
      </c>
      <c r="DD165" s="13">
        <v>0</v>
      </c>
      <c r="DE165" s="13">
        <v>0</v>
      </c>
      <c r="DF165" s="13">
        <v>0</v>
      </c>
      <c r="DG165" s="14" t="str">
        <f>IF(IF(DE165&lt;0,1-(DF165-DE165)/DE165,IF(DE165=0,"",DF165/DE165))&lt;0,0,IF(DE165&lt;0,1-(DF165-DE165)/DE165,IF(DE165=0,"",DF165/DE165)))</f>
        <v/>
      </c>
      <c r="DH165" s="15">
        <v>0</v>
      </c>
      <c r="DI165" s="15">
        <v>273.95835179076005</v>
      </c>
      <c r="DJ165" s="15">
        <v>26</v>
      </c>
      <c r="DK165" s="17">
        <f>IF(IF(DI165&lt;0,1-(DJ165-DI165)/DI165,IF(DI165=0,"",DJ165/DI165))&lt;0,0,IF(DI165&lt;0,1-(DJ165-DI165)/DI165,IF(DI165=0,"",DJ165/DI165)))</f>
        <v>9.490493657173811E-2</v>
      </c>
      <c r="DL165" s="13">
        <v>0</v>
      </c>
      <c r="DM165" s="13">
        <v>0</v>
      </c>
      <c r="DN165" s="13">
        <v>52</v>
      </c>
      <c r="DO165" s="17" t="str">
        <f>IF(IF(DM165&lt;0,1-(DN165-DM165)/DM165,IF(DM165=0,"",DN165/DM165))&lt;0,0,IF(DM165&lt;0,1-(DN165-DM165)/DM165,IF(DM165=0,"",DN165/DM165)))</f>
        <v/>
      </c>
      <c r="DP165" s="18"/>
      <c r="DQ165" s="19" t="e">
        <f>IF(AND(BB165/BA165&gt;1.05, ((BB165-BA165)/VLOOKUP(E165,#REF!,2,0))&gt;10),"YES","")</f>
        <v>#REF!</v>
      </c>
      <c r="DR165" s="18"/>
      <c r="DS165" s="19" t="str">
        <f>AX165</f>
        <v>YES</v>
      </c>
      <c r="DT165" s="64" t="s">
        <v>141</v>
      </c>
      <c r="DU165" s="64" t="s">
        <v>162</v>
      </c>
      <c r="DV165" s="64" t="s">
        <v>541</v>
      </c>
      <c r="DW165" s="64" t="s">
        <v>141</v>
      </c>
      <c r="DX165" s="64" t="s">
        <v>197</v>
      </c>
      <c r="DY165" s="65">
        <v>45169</v>
      </c>
      <c r="DZ165" s="64"/>
      <c r="EA165" s="64"/>
    </row>
    <row r="166" spans="1:131" x14ac:dyDescent="0.35">
      <c r="A166" s="4">
        <v>2022</v>
      </c>
      <c r="B166" s="20" t="s">
        <v>132</v>
      </c>
      <c r="C166" s="20" t="s">
        <v>159</v>
      </c>
      <c r="D166" s="20"/>
      <c r="E166" s="20" t="s">
        <v>130</v>
      </c>
      <c r="F166" s="20" t="s">
        <v>126</v>
      </c>
      <c r="G166" s="20"/>
      <c r="H166" s="20">
        <v>10370679</v>
      </c>
      <c r="I166" s="64" t="s">
        <v>540</v>
      </c>
      <c r="J166" s="64"/>
      <c r="K166" s="64" t="s">
        <v>452</v>
      </c>
      <c r="L166" s="20" t="s">
        <v>430</v>
      </c>
      <c r="M166" s="20" t="s">
        <v>456</v>
      </c>
      <c r="N166" s="64" t="s">
        <v>455</v>
      </c>
      <c r="O166" s="20" t="s">
        <v>427</v>
      </c>
      <c r="P166" s="20" t="s">
        <v>454</v>
      </c>
      <c r="Q166" s="20" t="s">
        <v>453</v>
      </c>
      <c r="R166" s="20" t="s">
        <v>146</v>
      </c>
      <c r="S166" s="20" t="s">
        <v>452</v>
      </c>
      <c r="T166" s="20" t="s">
        <v>150</v>
      </c>
      <c r="U166" s="65">
        <v>44161</v>
      </c>
      <c r="V166" s="64"/>
      <c r="W166" s="72">
        <v>147468.42720000003</v>
      </c>
      <c r="X166" s="72">
        <v>0</v>
      </c>
      <c r="Y166" s="64" t="s">
        <v>443</v>
      </c>
      <c r="Z166" s="20" t="s">
        <v>141</v>
      </c>
      <c r="AA166" s="64"/>
      <c r="AB166" s="64"/>
      <c r="AC166" s="64"/>
      <c r="AD166" s="63"/>
      <c r="AE166" s="20">
        <v>2020</v>
      </c>
      <c r="AF166" s="20"/>
      <c r="AG166" s="64" t="s">
        <v>539</v>
      </c>
      <c r="AH166" s="71"/>
      <c r="AI166" s="20" t="s">
        <v>141</v>
      </c>
      <c r="AJ166" s="64" t="s">
        <v>450</v>
      </c>
      <c r="AK166" s="63"/>
      <c r="AL166" s="5">
        <v>0</v>
      </c>
      <c r="AM166" s="70" t="s">
        <v>144</v>
      </c>
      <c r="AN166" s="6">
        <f>IF(AM166="YES",0,AL166*BA166)</f>
        <v>0</v>
      </c>
      <c r="AO166" s="6">
        <f>IF(AM166="YES",0,BA166)</f>
        <v>0</v>
      </c>
      <c r="AP166" s="7">
        <v>0</v>
      </c>
      <c r="AQ166" s="69" t="s">
        <v>144</v>
      </c>
      <c r="AR166" s="8">
        <f>IF(AQ166="YES",0,AP166*BA166)</f>
        <v>0</v>
      </c>
      <c r="AS166" s="8">
        <f>IF(AQ166="YES",0,BA166)</f>
        <v>0</v>
      </c>
      <c r="AT166" s="9">
        <v>0</v>
      </c>
      <c r="AU166" s="9">
        <v>0</v>
      </c>
      <c r="AV166" s="9">
        <v>0</v>
      </c>
      <c r="AW166" s="10" t="str">
        <f>IF(IF(AU166&lt;0,1-(AV166-AU166)/AU166,IF(AU166=0,"",AV166/AU166))&lt;0,0,IF(AU166&lt;0,1-(AV166-AU166)/AU166,IF(AU166=0,"",AV166/AU166)))</f>
        <v/>
      </c>
      <c r="AX166" s="10" t="str">
        <f>IF(AW166&lt;90%,"YES","")</f>
        <v/>
      </c>
      <c r="AY166" s="68">
        <f>+AV166-AT166</f>
        <v>0</v>
      </c>
      <c r="AZ166" s="10"/>
      <c r="BA166" s="11">
        <v>0</v>
      </c>
      <c r="BB166" s="11">
        <f>W166/1000</f>
        <v>147.46842720000004</v>
      </c>
      <c r="BC166" s="12" t="str">
        <f>IF(AND(BA166=0,BB166=0),"no capex",IF(AND(BA166=0,BB166&lt;&gt;0),"check!",IF(BB166/BA166&lt;0.8,BB166/BA166,IF(BB166/BA166&lt;=1.05,1,IF(BB166/BA166&gt;1.05,MAX(1-(BB166/BA166-1)*2,0),"check!")))))</f>
        <v>check!</v>
      </c>
      <c r="BD166" s="11">
        <v>0</v>
      </c>
      <c r="BE166" s="11">
        <v>0</v>
      </c>
      <c r="BF166" s="12" t="str">
        <f>IF(AND(BD166=0,BE166=0),"no capex",IF(AND(BD166=0,BE166&lt;&gt;0),"check!",IF(BE166/BD166&lt;0.8,BE166/BD166,IF(BE166/BD166&lt;=1.05,1,IF(BE166/BD166&gt;1.05,MAX(1-(BE166/BD166-1)*2,0),"check!")))))</f>
        <v>no capex</v>
      </c>
      <c r="BG166" s="67"/>
      <c r="BH166" s="13">
        <v>0</v>
      </c>
      <c r="BI166" s="13">
        <v>0</v>
      </c>
      <c r="BJ166" s="13">
        <v>0</v>
      </c>
      <c r="BK166" s="14" t="str">
        <f>IF(BI166=0,"",BJ166/BI166)</f>
        <v/>
      </c>
      <c r="BL166" s="15">
        <v>0</v>
      </c>
      <c r="BM166" s="15">
        <v>0</v>
      </c>
      <c r="BN166" s="15">
        <v>0</v>
      </c>
      <c r="BO166" s="16" t="str">
        <f>IF(BM166=0,"",BN166/BM166)</f>
        <v/>
      </c>
      <c r="BP166" s="13">
        <v>0</v>
      </c>
      <c r="BQ166" s="13">
        <v>0</v>
      </c>
      <c r="BR166" s="13">
        <v>0</v>
      </c>
      <c r="BS166" s="14" t="str">
        <f>IF(IF(BQ166&lt;0,1-(BR166-BQ166)/BQ166,IF(BQ166=0,"",BR166/BQ166))&lt;0,0,IF(BQ166&lt;0,1-(BR166-BQ166)/BQ166,IF(BQ166=0,"",BR166/BQ166)))</f>
        <v/>
      </c>
      <c r="BT166" s="15">
        <v>0</v>
      </c>
      <c r="BU166" s="15">
        <v>0</v>
      </c>
      <c r="BV166" s="15">
        <v>0</v>
      </c>
      <c r="BW166" s="16" t="str">
        <f>IF(IF(BU166&lt;0,1-(BV166-BU166)/BU166,IF(BU166=0,"",BV166/BU166))&lt;0,0,IF(BU166&lt;0,1-(BV166-BU166)/BU166,IF(BU166=0,"",BV166/BU166)))</f>
        <v/>
      </c>
      <c r="BX166" s="13">
        <v>0</v>
      </c>
      <c r="BY166" s="13">
        <v>0</v>
      </c>
      <c r="BZ166" s="13">
        <v>0</v>
      </c>
      <c r="CA166" s="14" t="str">
        <f>IF(IF(BY166&lt;0,1-(BZ166-BY166)/BY166,IF(BY166=0,"",BZ166/BY166))&lt;0,0,IF(BY166&lt;0,1-(BZ166-BY166)/BY166,IF(BY166=0,"",BZ166/BY166)))</f>
        <v/>
      </c>
      <c r="CB166" s="15">
        <v>0</v>
      </c>
      <c r="CC166" s="15">
        <v>0</v>
      </c>
      <c r="CD166" s="15">
        <v>0</v>
      </c>
      <c r="CE166" s="16" t="str">
        <f>IF(IF(CC166&lt;0,1-(CD166-CC166)/CC166,IF(CC166=0,"",CD166/CC166))&lt;0,0,IF(CC166&lt;0,1-(CD166-CC166)/CC166,IF(CC166=0,"",CD166/CC166)))</f>
        <v/>
      </c>
      <c r="CF166" s="13">
        <v>0</v>
      </c>
      <c r="CG166" s="13">
        <v>0</v>
      </c>
      <c r="CH166" s="13">
        <v>0</v>
      </c>
      <c r="CI166" s="14" t="str">
        <f>IF(IF(CG166&lt;0,1-(CH166-CG166)/CG166,IF(CG166=0,"",CH166/CG166))&lt;0,0,IF(CG166&lt;0,1-(CH166-CG166)/CG166,IF(CG166=0,"",CH166/CG166)))</f>
        <v/>
      </c>
      <c r="CJ166" s="15">
        <v>0</v>
      </c>
      <c r="CK166" s="15">
        <v>0</v>
      </c>
      <c r="CL166" s="15">
        <v>0</v>
      </c>
      <c r="CM166" s="17" t="str">
        <f>IF(IF(CK166&lt;0,1-(CL166-CK166)/CK166,IF(CK166=0,"",CL166/CK166))&lt;0,0,IF(CK166&lt;0,1-(CL166-CK166)/CK166,IF(CK166=0,"",CL166/CK166)))</f>
        <v/>
      </c>
      <c r="CN166" s="13">
        <v>0</v>
      </c>
      <c r="CO166" s="13">
        <v>0</v>
      </c>
      <c r="CP166" s="13">
        <v>0</v>
      </c>
      <c r="CQ166" s="17" t="str">
        <f>IF(IF(CO166&lt;0,1-(CP166-CO166)/CO166,IF(CO166=0,"",CP166/CO166))&lt;0,0,IF(CO166&lt;0,1-(CP166-CO166)/CO166,IF(CO166=0,"",CP166/CO166)))</f>
        <v/>
      </c>
      <c r="CR166" s="15">
        <v>0</v>
      </c>
      <c r="CS166" s="15">
        <v>0</v>
      </c>
      <c r="CT166" s="15">
        <v>0</v>
      </c>
      <c r="CU166" s="17" t="str">
        <f>IF(IF(CS166&lt;0,1-(CT166-CS166)/CS166,IF(CS166=0,"",CT166/CS166))&lt;0,0,IF(CS166&lt;0,1-(CT166-CS166)/CS166,IF(CS166=0,"",CT166/CS166)))</f>
        <v/>
      </c>
      <c r="CV166" s="13">
        <v>0</v>
      </c>
      <c r="CW166" s="13">
        <v>0</v>
      </c>
      <c r="CX166" s="13">
        <v>0</v>
      </c>
      <c r="CY166" s="14" t="str">
        <f>IF(IF(CW166&lt;0,1-(CX166-CW166)/CW166,IF(CW166=0,"",CX166/CW166))&lt;0,0,IF(CW166&lt;0,1-(CX166-CW166)/CW166,IF(CW166=0,"",CX166/CW166)))</f>
        <v/>
      </c>
      <c r="CZ166" s="15">
        <v>0</v>
      </c>
      <c r="DA166" s="15">
        <v>0</v>
      </c>
      <c r="DB166" s="15">
        <v>0</v>
      </c>
      <c r="DC166" s="17" t="str">
        <f>IF(IF(DA166&lt;0,1-(DB166-DA166)/DA166,IF(DA166=0,"",DB166/DA166))&lt;0,0,IF(DA166&lt;0,1-(DB166-DA166)/DA166,IF(DA166=0,"",DB166/DA166)))</f>
        <v/>
      </c>
      <c r="DD166" s="13">
        <v>0</v>
      </c>
      <c r="DE166" s="13">
        <v>0</v>
      </c>
      <c r="DF166" s="13">
        <v>0</v>
      </c>
      <c r="DG166" s="14" t="str">
        <f>IF(IF(DE166&lt;0,1-(DF166-DE166)/DE166,IF(DE166=0,"",DF166/DE166))&lt;0,0,IF(DE166&lt;0,1-(DF166-DE166)/DE166,IF(DE166=0,"",DF166/DE166)))</f>
        <v/>
      </c>
      <c r="DH166" s="15">
        <v>0</v>
      </c>
      <c r="DI166" s="15">
        <v>0</v>
      </c>
      <c r="DJ166" s="15">
        <v>0</v>
      </c>
      <c r="DK166" s="17" t="str">
        <f>IF(IF(DI166&lt;0,1-(DJ166-DI166)/DI166,IF(DI166=0,"",DJ166/DI166))&lt;0,0,IF(DI166&lt;0,1-(DJ166-DI166)/DI166,IF(DI166=0,"",DJ166/DI166)))</f>
        <v/>
      </c>
      <c r="DL166" s="13">
        <v>0</v>
      </c>
      <c r="DM166" s="13">
        <v>0</v>
      </c>
      <c r="DN166" s="13">
        <v>0</v>
      </c>
      <c r="DO166" s="17" t="str">
        <f>IF(IF(DM166&lt;0,1-(DN166-DM166)/DM166,IF(DM166=0,"",DN166/DM166))&lt;0,0,IF(DM166&lt;0,1-(DN166-DM166)/DM166,IF(DM166=0,"",DN166/DM166)))</f>
        <v/>
      </c>
      <c r="DP166" s="18"/>
      <c r="DQ166" s="19" t="e">
        <f>IF(AND(BB166/BA166&gt;1.05, ((BB166-BA166)/VLOOKUP(E166,#REF!,2,0))&gt;10),"YES","")</f>
        <v>#DIV/0!</v>
      </c>
      <c r="DR166" s="18"/>
      <c r="DS166" s="19" t="str">
        <f>AX166</f>
        <v/>
      </c>
      <c r="DT166" s="64" t="s">
        <v>141</v>
      </c>
      <c r="DU166" s="64" t="s">
        <v>143</v>
      </c>
      <c r="DV166" s="64" t="s">
        <v>532</v>
      </c>
      <c r="DW166" s="64" t="s">
        <v>141</v>
      </c>
      <c r="DX166" s="64"/>
      <c r="DY166" s="65"/>
      <c r="DZ166" s="64"/>
      <c r="EA166" s="64"/>
    </row>
    <row r="167" spans="1:131" x14ac:dyDescent="0.35">
      <c r="A167" s="4">
        <v>2022</v>
      </c>
      <c r="B167" s="20" t="s">
        <v>132</v>
      </c>
      <c r="C167" s="20" t="s">
        <v>159</v>
      </c>
      <c r="D167" s="20"/>
      <c r="E167" s="20" t="s">
        <v>130</v>
      </c>
      <c r="F167" s="20" t="s">
        <v>126</v>
      </c>
      <c r="G167" s="20"/>
      <c r="H167" s="20">
        <v>11055377</v>
      </c>
      <c r="I167" s="64" t="s">
        <v>538</v>
      </c>
      <c r="J167" s="64"/>
      <c r="K167" s="64" t="s">
        <v>444</v>
      </c>
      <c r="L167" s="20" t="s">
        <v>430</v>
      </c>
      <c r="M167" s="20" t="s">
        <v>429</v>
      </c>
      <c r="N167" s="64" t="s">
        <v>428</v>
      </c>
      <c r="O167" s="20" t="s">
        <v>427</v>
      </c>
      <c r="P167" s="20" t="s">
        <v>426</v>
      </c>
      <c r="Q167" s="20" t="s">
        <v>425</v>
      </c>
      <c r="R167" s="20" t="s">
        <v>146</v>
      </c>
      <c r="S167" s="20" t="s">
        <v>444</v>
      </c>
      <c r="T167" s="20" t="s">
        <v>150</v>
      </c>
      <c r="U167" s="65">
        <v>44310</v>
      </c>
      <c r="V167" s="64"/>
      <c r="W167" s="72">
        <v>131792.06049999999</v>
      </c>
      <c r="X167" s="72">
        <v>0</v>
      </c>
      <c r="Y167" s="64" t="s">
        <v>443</v>
      </c>
      <c r="Z167" s="20" t="s">
        <v>141</v>
      </c>
      <c r="AA167" s="64"/>
      <c r="AB167" s="64"/>
      <c r="AC167" s="64"/>
      <c r="AD167" s="63"/>
      <c r="AE167" s="20">
        <v>2021</v>
      </c>
      <c r="AF167" s="20"/>
      <c r="AG167" s="64" t="s">
        <v>537</v>
      </c>
      <c r="AH167" s="71"/>
      <c r="AI167" s="20" t="s">
        <v>141</v>
      </c>
      <c r="AJ167" s="64" t="s">
        <v>441</v>
      </c>
      <c r="AK167" s="63"/>
      <c r="AL167" s="5">
        <v>0</v>
      </c>
      <c r="AM167" s="70" t="s">
        <v>144</v>
      </c>
      <c r="AN167" s="6">
        <f>IF(AM167="YES",0,AL167*BA167)</f>
        <v>0</v>
      </c>
      <c r="AO167" s="6">
        <f>IF(AM167="YES",0,BA167)</f>
        <v>0</v>
      </c>
      <c r="AP167" s="7">
        <v>0</v>
      </c>
      <c r="AQ167" s="69" t="s">
        <v>144</v>
      </c>
      <c r="AR167" s="8">
        <f>IF(AQ167="YES",0,AP167*BA167)</f>
        <v>0</v>
      </c>
      <c r="AS167" s="8">
        <f>IF(AQ167="YES",0,BA167)</f>
        <v>0</v>
      </c>
      <c r="AT167" s="9">
        <v>0</v>
      </c>
      <c r="AU167" s="9">
        <v>0</v>
      </c>
      <c r="AV167" s="9">
        <v>0</v>
      </c>
      <c r="AW167" s="10" t="str">
        <f>IF(IF(AU167&lt;0,1-(AV167-AU167)/AU167,IF(AU167=0,"",AV167/AU167))&lt;0,0,IF(AU167&lt;0,1-(AV167-AU167)/AU167,IF(AU167=0,"",AV167/AU167)))</f>
        <v/>
      </c>
      <c r="AX167" s="10" t="str">
        <f>IF(AW167&lt;90%,"YES","")</f>
        <v/>
      </c>
      <c r="AY167" s="68">
        <f>+AV167-AT167</f>
        <v>0</v>
      </c>
      <c r="AZ167" s="10"/>
      <c r="BA167" s="11">
        <v>0</v>
      </c>
      <c r="BB167" s="11">
        <f>W167/1000</f>
        <v>131.79206049999999</v>
      </c>
      <c r="BC167" s="12" t="str">
        <f>IF(AND(BA167=0,BB167=0),"no capex",IF(AND(BA167=0,BB167&lt;&gt;0),"check!",IF(BB167/BA167&lt;0.8,BB167/BA167,IF(BB167/BA167&lt;=1.05,1,IF(BB167/BA167&gt;1.05,MAX(1-(BB167/BA167-1)*2,0),"check!")))))</f>
        <v>check!</v>
      </c>
      <c r="BD167" s="11">
        <v>0</v>
      </c>
      <c r="BE167" s="11">
        <v>0</v>
      </c>
      <c r="BF167" s="12" t="str">
        <f>IF(AND(BD167=0,BE167=0),"no capex",IF(AND(BD167=0,BE167&lt;&gt;0),"check!",IF(BE167/BD167&lt;0.8,BE167/BD167,IF(BE167/BD167&lt;=1.05,1,IF(BE167/BD167&gt;1.05,MAX(1-(BE167/BD167-1)*2,0),"check!")))))</f>
        <v>no capex</v>
      </c>
      <c r="BG167" s="67"/>
      <c r="BH167" s="13">
        <v>0</v>
      </c>
      <c r="BI167" s="13">
        <v>0</v>
      </c>
      <c r="BJ167" s="13">
        <v>0</v>
      </c>
      <c r="BK167" s="14" t="str">
        <f>IF(BI167=0,"",BJ167/BI167)</f>
        <v/>
      </c>
      <c r="BL167" s="15">
        <v>0</v>
      </c>
      <c r="BM167" s="15">
        <v>0</v>
      </c>
      <c r="BN167" s="15">
        <v>0</v>
      </c>
      <c r="BO167" s="16" t="str">
        <f>IF(BM167=0,"",BN167/BM167)</f>
        <v/>
      </c>
      <c r="BP167" s="13">
        <v>0</v>
      </c>
      <c r="BQ167" s="13">
        <v>0</v>
      </c>
      <c r="BR167" s="13">
        <v>0</v>
      </c>
      <c r="BS167" s="14" t="str">
        <f>IF(IF(BQ167&lt;0,1-(BR167-BQ167)/BQ167,IF(BQ167=0,"",BR167/BQ167))&lt;0,0,IF(BQ167&lt;0,1-(BR167-BQ167)/BQ167,IF(BQ167=0,"",BR167/BQ167)))</f>
        <v/>
      </c>
      <c r="BT167" s="15">
        <v>0</v>
      </c>
      <c r="BU167" s="15">
        <v>0</v>
      </c>
      <c r="BV167" s="15">
        <v>0</v>
      </c>
      <c r="BW167" s="16" t="str">
        <f>IF(IF(BU167&lt;0,1-(BV167-BU167)/BU167,IF(BU167=0,"",BV167/BU167))&lt;0,0,IF(BU167&lt;0,1-(BV167-BU167)/BU167,IF(BU167=0,"",BV167/BU167)))</f>
        <v/>
      </c>
      <c r="BX167" s="13">
        <v>0</v>
      </c>
      <c r="BY167" s="13">
        <v>0</v>
      </c>
      <c r="BZ167" s="13">
        <v>0</v>
      </c>
      <c r="CA167" s="14" t="str">
        <f>IF(IF(BY167&lt;0,1-(BZ167-BY167)/BY167,IF(BY167=0,"",BZ167/BY167))&lt;0,0,IF(BY167&lt;0,1-(BZ167-BY167)/BY167,IF(BY167=0,"",BZ167/BY167)))</f>
        <v/>
      </c>
      <c r="CB167" s="15">
        <v>0</v>
      </c>
      <c r="CC167" s="15">
        <v>0</v>
      </c>
      <c r="CD167" s="15">
        <v>0</v>
      </c>
      <c r="CE167" s="16" t="str">
        <f>IF(IF(CC167&lt;0,1-(CD167-CC167)/CC167,IF(CC167=0,"",CD167/CC167))&lt;0,0,IF(CC167&lt;0,1-(CD167-CC167)/CC167,IF(CC167=0,"",CD167/CC167)))</f>
        <v/>
      </c>
      <c r="CF167" s="13">
        <v>0</v>
      </c>
      <c r="CG167" s="13">
        <v>0</v>
      </c>
      <c r="CH167" s="13">
        <v>0</v>
      </c>
      <c r="CI167" s="14" t="str">
        <f>IF(IF(CG167&lt;0,1-(CH167-CG167)/CG167,IF(CG167=0,"",CH167/CG167))&lt;0,0,IF(CG167&lt;0,1-(CH167-CG167)/CG167,IF(CG167=0,"",CH167/CG167)))</f>
        <v/>
      </c>
      <c r="CJ167" s="15">
        <v>0</v>
      </c>
      <c r="CK167" s="15">
        <v>0</v>
      </c>
      <c r="CL167" s="15">
        <v>0</v>
      </c>
      <c r="CM167" s="17" t="str">
        <f>IF(IF(CK167&lt;0,1-(CL167-CK167)/CK167,IF(CK167=0,"",CL167/CK167))&lt;0,0,IF(CK167&lt;0,1-(CL167-CK167)/CK167,IF(CK167=0,"",CL167/CK167)))</f>
        <v/>
      </c>
      <c r="CN167" s="13">
        <v>0</v>
      </c>
      <c r="CO167" s="13">
        <v>0</v>
      </c>
      <c r="CP167" s="13">
        <v>0</v>
      </c>
      <c r="CQ167" s="17" t="str">
        <f>IF(IF(CO167&lt;0,1-(CP167-CO167)/CO167,IF(CO167=0,"",CP167/CO167))&lt;0,0,IF(CO167&lt;0,1-(CP167-CO167)/CO167,IF(CO167=0,"",CP167/CO167)))</f>
        <v/>
      </c>
      <c r="CR167" s="15">
        <v>0</v>
      </c>
      <c r="CS167" s="15">
        <v>0</v>
      </c>
      <c r="CT167" s="15">
        <v>0</v>
      </c>
      <c r="CU167" s="17" t="str">
        <f>IF(IF(CS167&lt;0,1-(CT167-CS167)/CS167,IF(CS167=0,"",CT167/CS167))&lt;0,0,IF(CS167&lt;0,1-(CT167-CS167)/CS167,IF(CS167=0,"",CT167/CS167)))</f>
        <v/>
      </c>
      <c r="CV167" s="13">
        <v>0</v>
      </c>
      <c r="CW167" s="13">
        <v>0</v>
      </c>
      <c r="CX167" s="13">
        <v>0</v>
      </c>
      <c r="CY167" s="14" t="str">
        <f>IF(IF(CW167&lt;0,1-(CX167-CW167)/CW167,IF(CW167=0,"",CX167/CW167))&lt;0,0,IF(CW167&lt;0,1-(CX167-CW167)/CW167,IF(CW167=0,"",CX167/CW167)))</f>
        <v/>
      </c>
      <c r="CZ167" s="15">
        <v>0</v>
      </c>
      <c r="DA167" s="15">
        <v>0</v>
      </c>
      <c r="DB167" s="15">
        <v>0</v>
      </c>
      <c r="DC167" s="17" t="str">
        <f>IF(IF(DA167&lt;0,1-(DB167-DA167)/DA167,IF(DA167=0,"",DB167/DA167))&lt;0,0,IF(DA167&lt;0,1-(DB167-DA167)/DA167,IF(DA167=0,"",DB167/DA167)))</f>
        <v/>
      </c>
      <c r="DD167" s="13">
        <v>0</v>
      </c>
      <c r="DE167" s="13">
        <v>0</v>
      </c>
      <c r="DF167" s="13">
        <v>0</v>
      </c>
      <c r="DG167" s="14" t="str">
        <f>IF(IF(DE167&lt;0,1-(DF167-DE167)/DE167,IF(DE167=0,"",DF167/DE167))&lt;0,0,IF(DE167&lt;0,1-(DF167-DE167)/DE167,IF(DE167=0,"",DF167/DE167)))</f>
        <v/>
      </c>
      <c r="DH167" s="15">
        <v>0</v>
      </c>
      <c r="DI167" s="15">
        <v>0</v>
      </c>
      <c r="DJ167" s="15">
        <v>0</v>
      </c>
      <c r="DK167" s="17" t="str">
        <f>IF(IF(DI167&lt;0,1-(DJ167-DI167)/DI167,IF(DI167=0,"",DJ167/DI167))&lt;0,0,IF(DI167&lt;0,1-(DJ167-DI167)/DI167,IF(DI167=0,"",DJ167/DI167)))</f>
        <v/>
      </c>
      <c r="DL167" s="13">
        <v>0</v>
      </c>
      <c r="DM167" s="13">
        <v>0</v>
      </c>
      <c r="DN167" s="13">
        <v>0</v>
      </c>
      <c r="DO167" s="17" t="str">
        <f>IF(IF(DM167&lt;0,1-(DN167-DM167)/DM167,IF(DM167=0,"",DN167/DM167))&lt;0,0,IF(DM167&lt;0,1-(DN167-DM167)/DM167,IF(DM167=0,"",DN167/DM167)))</f>
        <v/>
      </c>
      <c r="DP167" s="18"/>
      <c r="DQ167" s="19" t="e">
        <f>IF(AND(BB167/BA167&gt;1.05, ((BB167-BA167)/VLOOKUP(E167,#REF!,2,0))&gt;10),"YES","")</f>
        <v>#DIV/0!</v>
      </c>
      <c r="DR167" s="18"/>
      <c r="DS167" s="19" t="str">
        <f>AX167</f>
        <v/>
      </c>
      <c r="DT167" s="64"/>
      <c r="DU167" s="64"/>
      <c r="DV167" s="64"/>
      <c r="DW167" s="64"/>
      <c r="DX167" s="64"/>
      <c r="DY167" s="65"/>
      <c r="DZ167" s="64"/>
      <c r="EA167" s="64"/>
    </row>
    <row r="168" spans="1:131" x14ac:dyDescent="0.35">
      <c r="A168" s="4">
        <v>2022</v>
      </c>
      <c r="B168" s="20" t="s">
        <v>131</v>
      </c>
      <c r="C168" s="20" t="s">
        <v>159</v>
      </c>
      <c r="D168" s="20"/>
      <c r="E168" s="20" t="s">
        <v>130</v>
      </c>
      <c r="F168" s="20" t="s">
        <v>126</v>
      </c>
      <c r="G168" s="20"/>
      <c r="H168" s="20">
        <v>11063392</v>
      </c>
      <c r="I168" s="64" t="s">
        <v>536</v>
      </c>
      <c r="J168" s="64"/>
      <c r="K168" s="64" t="s">
        <v>498</v>
      </c>
      <c r="L168" s="20" t="s">
        <v>430</v>
      </c>
      <c r="M168" s="20" t="s">
        <v>456</v>
      </c>
      <c r="N168" s="64" t="s">
        <v>499</v>
      </c>
      <c r="O168" s="20" t="s">
        <v>427</v>
      </c>
      <c r="P168" s="20" t="s">
        <v>454</v>
      </c>
      <c r="Q168" s="20"/>
      <c r="R168" s="20" t="s">
        <v>146</v>
      </c>
      <c r="S168" s="20" t="s">
        <v>498</v>
      </c>
      <c r="T168" s="20" t="s">
        <v>150</v>
      </c>
      <c r="U168" s="65">
        <v>44008</v>
      </c>
      <c r="V168" s="64"/>
      <c r="W168" s="72">
        <v>483355.18850339775</v>
      </c>
      <c r="X168" s="72">
        <v>0</v>
      </c>
      <c r="Y168" s="64" t="s">
        <v>443</v>
      </c>
      <c r="Z168" s="20" t="s">
        <v>146</v>
      </c>
      <c r="AA168" s="64" t="s">
        <v>146</v>
      </c>
      <c r="AB168" s="64"/>
      <c r="AC168" s="64"/>
      <c r="AD168" s="63"/>
      <c r="AE168" s="20">
        <v>2020</v>
      </c>
      <c r="AF168" s="20"/>
      <c r="AG168" s="64" t="s">
        <v>535</v>
      </c>
      <c r="AH168" s="71"/>
      <c r="AI168" s="20" t="s">
        <v>141</v>
      </c>
      <c r="AJ168" s="64" t="s">
        <v>450</v>
      </c>
      <c r="AK168" s="63"/>
      <c r="AL168" s="5">
        <v>0</v>
      </c>
      <c r="AM168" s="70" t="s">
        <v>144</v>
      </c>
      <c r="AN168" s="6">
        <f>IF(AM168="YES",0,AL168*BA168)</f>
        <v>0</v>
      </c>
      <c r="AO168" s="6">
        <f>IF(AM168="YES",0,BA168)</f>
        <v>0</v>
      </c>
      <c r="AP168" s="7">
        <v>0</v>
      </c>
      <c r="AQ168" s="69" t="s">
        <v>144</v>
      </c>
      <c r="AR168" s="8">
        <f>IF(AQ168="YES",0,AP168*BA168)</f>
        <v>0</v>
      </c>
      <c r="AS168" s="8">
        <f>IF(AQ168="YES",0,BA168)</f>
        <v>0</v>
      </c>
      <c r="AT168" s="9">
        <v>0</v>
      </c>
      <c r="AU168" s="9">
        <v>0</v>
      </c>
      <c r="AV168" s="9">
        <v>0</v>
      </c>
      <c r="AW168" s="10" t="str">
        <f>IF(IF(AU168&lt;0,1-(AV168-AU168)/AU168,IF(AU168=0,"",AV168/AU168))&lt;0,0,IF(AU168&lt;0,1-(AV168-AU168)/AU168,IF(AU168=0,"",AV168/AU168)))</f>
        <v/>
      </c>
      <c r="AX168" s="10" t="str">
        <f>IF(AW168&lt;90%,"YES","")</f>
        <v/>
      </c>
      <c r="AY168" s="68">
        <f>+AV168-AT168</f>
        <v>0</v>
      </c>
      <c r="AZ168" s="10">
        <v>0.60227774586779004</v>
      </c>
      <c r="BA168" s="11">
        <v>0</v>
      </c>
      <c r="BB168" s="11">
        <f>W168/1000</f>
        <v>483.35518850339776</v>
      </c>
      <c r="BC168" s="12" t="str">
        <f>IF(AND(BA168=0,BB168=0),"no capex",IF(AND(BA168=0,BB168&lt;&gt;0),"check!",IF(BB168/BA168&lt;0.8,BB168/BA168,IF(BB168/BA168&lt;=1.05,1,IF(BB168/BA168&gt;1.05,MAX(1-(BB168/BA168-1)*2,0),"check!")))))</f>
        <v>check!</v>
      </c>
      <c r="BD168" s="11">
        <v>0</v>
      </c>
      <c r="BE168" s="11">
        <v>0</v>
      </c>
      <c r="BF168" s="12" t="str">
        <f>IF(AND(BD168=0,BE168=0),"no capex",IF(AND(BD168=0,BE168&lt;&gt;0),"check!",IF(BE168/BD168&lt;0.8,BE168/BD168,IF(BE168/BD168&lt;=1.05,1,IF(BE168/BD168&gt;1.05,MAX(1-(BE168/BD168-1)*2,0),"check!")))))</f>
        <v>no capex</v>
      </c>
      <c r="BG168" s="67"/>
      <c r="BH168" s="13">
        <v>0</v>
      </c>
      <c r="BI168" s="13">
        <v>0</v>
      </c>
      <c r="BJ168" s="13">
        <v>0</v>
      </c>
      <c r="BK168" s="14" t="str">
        <f>IF(BI168=0,"",BJ168/BI168)</f>
        <v/>
      </c>
      <c r="BL168" s="15">
        <v>0</v>
      </c>
      <c r="BM168" s="15">
        <v>0</v>
      </c>
      <c r="BN168" s="15">
        <v>0</v>
      </c>
      <c r="BO168" s="16" t="str">
        <f>IF(BM168=0,"",BN168/BM168)</f>
        <v/>
      </c>
      <c r="BP168" s="13">
        <v>0</v>
      </c>
      <c r="BQ168" s="13">
        <v>0</v>
      </c>
      <c r="BR168" s="13">
        <v>0</v>
      </c>
      <c r="BS168" s="14" t="str">
        <f>IF(IF(BQ168&lt;0,1-(BR168-BQ168)/BQ168,IF(BQ168=0,"",BR168/BQ168))&lt;0,0,IF(BQ168&lt;0,1-(BR168-BQ168)/BQ168,IF(BQ168=0,"",BR168/BQ168)))</f>
        <v/>
      </c>
      <c r="BT168" s="15">
        <v>0</v>
      </c>
      <c r="BU168" s="15">
        <v>0</v>
      </c>
      <c r="BV168" s="15">
        <v>0</v>
      </c>
      <c r="BW168" s="16" t="str">
        <f>IF(IF(BU168&lt;0,1-(BV168-BU168)/BU168,IF(BU168=0,"",BV168/BU168))&lt;0,0,IF(BU168&lt;0,1-(BV168-BU168)/BU168,IF(BU168=0,"",BV168/BU168)))</f>
        <v/>
      </c>
      <c r="BX168" s="13">
        <v>0</v>
      </c>
      <c r="BY168" s="13">
        <v>0</v>
      </c>
      <c r="BZ168" s="13">
        <v>0</v>
      </c>
      <c r="CA168" s="14" t="str">
        <f>IF(IF(BY168&lt;0,1-(BZ168-BY168)/BY168,IF(BY168=0,"",BZ168/BY168))&lt;0,0,IF(BY168&lt;0,1-(BZ168-BY168)/BY168,IF(BY168=0,"",BZ168/BY168)))</f>
        <v/>
      </c>
      <c r="CB168" s="15">
        <v>0</v>
      </c>
      <c r="CC168" s="15">
        <v>0</v>
      </c>
      <c r="CD168" s="15">
        <v>0</v>
      </c>
      <c r="CE168" s="16" t="str">
        <f>IF(IF(CC168&lt;0,1-(CD168-CC168)/CC168,IF(CC168=0,"",CD168/CC168))&lt;0,0,IF(CC168&lt;0,1-(CD168-CC168)/CC168,IF(CC168=0,"",CD168/CC168)))</f>
        <v/>
      </c>
      <c r="CF168" s="13">
        <v>0</v>
      </c>
      <c r="CG168" s="13">
        <v>0</v>
      </c>
      <c r="CH168" s="13">
        <v>0</v>
      </c>
      <c r="CI168" s="14" t="str">
        <f>IF(IF(CG168&lt;0,1-(CH168-CG168)/CG168,IF(CG168=0,"",CH168/CG168))&lt;0,0,IF(CG168&lt;0,1-(CH168-CG168)/CG168,IF(CG168=0,"",CH168/CG168)))</f>
        <v/>
      </c>
      <c r="CJ168" s="15">
        <v>0</v>
      </c>
      <c r="CK168" s="15">
        <v>0</v>
      </c>
      <c r="CL168" s="15">
        <v>0</v>
      </c>
      <c r="CM168" s="17" t="str">
        <f>IF(IF(CK168&lt;0,1-(CL168-CK168)/CK168,IF(CK168=0,"",CL168/CK168))&lt;0,0,IF(CK168&lt;0,1-(CL168-CK168)/CK168,IF(CK168=0,"",CL168/CK168)))</f>
        <v/>
      </c>
      <c r="CN168" s="13">
        <v>0</v>
      </c>
      <c r="CO168" s="13">
        <v>0</v>
      </c>
      <c r="CP168" s="13">
        <v>0</v>
      </c>
      <c r="CQ168" s="17" t="str">
        <f>IF(IF(CO168&lt;0,1-(CP168-CO168)/CO168,IF(CO168=0,"",CP168/CO168))&lt;0,0,IF(CO168&lt;0,1-(CP168-CO168)/CO168,IF(CO168=0,"",CP168/CO168)))</f>
        <v/>
      </c>
      <c r="CR168" s="15">
        <v>0</v>
      </c>
      <c r="CS168" s="15">
        <v>0</v>
      </c>
      <c r="CT168" s="15">
        <v>0</v>
      </c>
      <c r="CU168" s="17" t="str">
        <f>IF(IF(CS168&lt;0,1-(CT168-CS168)/CS168,IF(CS168=0,"",CT168/CS168))&lt;0,0,IF(CS168&lt;0,1-(CT168-CS168)/CS168,IF(CS168=0,"",CT168/CS168)))</f>
        <v/>
      </c>
      <c r="CV168" s="13">
        <v>0</v>
      </c>
      <c r="CW168" s="13">
        <v>0</v>
      </c>
      <c r="CX168" s="13">
        <v>0</v>
      </c>
      <c r="CY168" s="14" t="str">
        <f>IF(IF(CW168&lt;0,1-(CX168-CW168)/CW168,IF(CW168=0,"",CX168/CW168))&lt;0,0,IF(CW168&lt;0,1-(CX168-CW168)/CW168,IF(CW168=0,"",CX168/CW168)))</f>
        <v/>
      </c>
      <c r="CZ168" s="15">
        <v>0</v>
      </c>
      <c r="DA168" s="15">
        <v>0</v>
      </c>
      <c r="DB168" s="15">
        <v>0</v>
      </c>
      <c r="DC168" s="17" t="str">
        <f>IF(IF(DA168&lt;0,1-(DB168-DA168)/DA168,IF(DA168=0,"",DB168/DA168))&lt;0,0,IF(DA168&lt;0,1-(DB168-DA168)/DA168,IF(DA168=0,"",DB168/DA168)))</f>
        <v/>
      </c>
      <c r="DD168" s="13">
        <v>0</v>
      </c>
      <c r="DE168" s="13">
        <v>0</v>
      </c>
      <c r="DF168" s="13">
        <v>0</v>
      </c>
      <c r="DG168" s="14" t="str">
        <f>IF(IF(DE168&lt;0,1-(DF168-DE168)/DE168,IF(DE168=0,"",DF168/DE168))&lt;0,0,IF(DE168&lt;0,1-(DF168-DE168)/DE168,IF(DE168=0,"",DF168/DE168)))</f>
        <v/>
      </c>
      <c r="DH168" s="15">
        <v>0</v>
      </c>
      <c r="DI168" s="15">
        <v>0</v>
      </c>
      <c r="DJ168" s="15">
        <v>0</v>
      </c>
      <c r="DK168" s="17" t="str">
        <f>IF(IF(DI168&lt;0,1-(DJ168-DI168)/DI168,IF(DI168=0,"",DJ168/DI168))&lt;0,0,IF(DI168&lt;0,1-(DJ168-DI168)/DI168,IF(DI168=0,"",DJ168/DI168)))</f>
        <v/>
      </c>
      <c r="DL168" s="13">
        <v>0</v>
      </c>
      <c r="DM168" s="13">
        <v>0</v>
      </c>
      <c r="DN168" s="13">
        <v>0</v>
      </c>
      <c r="DO168" s="17" t="str">
        <f>IF(IF(DM168&lt;0,1-(DN168-DM168)/DM168,IF(DM168=0,"",DN168/DM168))&lt;0,0,IF(DM168&lt;0,1-(DN168-DM168)/DM168,IF(DM168=0,"",DN168/DM168)))</f>
        <v/>
      </c>
      <c r="DP168" s="18"/>
      <c r="DQ168" s="19"/>
      <c r="DR168" s="18"/>
      <c r="DS168" s="19" t="str">
        <f>AX168</f>
        <v/>
      </c>
      <c r="DT168" s="64"/>
      <c r="DU168" s="64"/>
      <c r="DV168" s="64"/>
      <c r="DW168" s="64"/>
      <c r="DX168" s="64"/>
      <c r="DY168" s="65"/>
      <c r="DZ168" s="64"/>
      <c r="EA168" s="64"/>
    </row>
    <row r="169" spans="1:131" x14ac:dyDescent="0.35">
      <c r="A169" s="4">
        <v>2022</v>
      </c>
      <c r="B169" s="20" t="s">
        <v>131</v>
      </c>
      <c r="C169" s="20" t="s">
        <v>159</v>
      </c>
      <c r="D169" s="20"/>
      <c r="E169" s="20" t="s">
        <v>130</v>
      </c>
      <c r="F169" s="20" t="s">
        <v>126</v>
      </c>
      <c r="G169" s="20"/>
      <c r="H169" s="20">
        <v>11064918</v>
      </c>
      <c r="I169" s="64" t="s">
        <v>534</v>
      </c>
      <c r="J169" s="64"/>
      <c r="K169" s="64" t="s">
        <v>498</v>
      </c>
      <c r="L169" s="20" t="s">
        <v>430</v>
      </c>
      <c r="M169" s="20" t="s">
        <v>456</v>
      </c>
      <c r="N169" s="64" t="s">
        <v>499</v>
      </c>
      <c r="O169" s="20" t="s">
        <v>427</v>
      </c>
      <c r="P169" s="20" t="s">
        <v>454</v>
      </c>
      <c r="Q169" s="20"/>
      <c r="R169" s="20" t="s">
        <v>146</v>
      </c>
      <c r="S169" s="20" t="s">
        <v>498</v>
      </c>
      <c r="T169" s="20" t="s">
        <v>150</v>
      </c>
      <c r="U169" s="65">
        <v>43850</v>
      </c>
      <c r="V169" s="64"/>
      <c r="W169" s="72">
        <v>557488.73850339779</v>
      </c>
      <c r="X169" s="72">
        <v>0</v>
      </c>
      <c r="Y169" s="64" t="s">
        <v>443</v>
      </c>
      <c r="Z169" s="20" t="s">
        <v>146</v>
      </c>
      <c r="AA169" s="64" t="s">
        <v>146</v>
      </c>
      <c r="AB169" s="64"/>
      <c r="AC169" s="64"/>
      <c r="AD169" s="63"/>
      <c r="AE169" s="20">
        <v>2020</v>
      </c>
      <c r="AF169" s="20"/>
      <c r="AG169" s="64" t="s">
        <v>533</v>
      </c>
      <c r="AH169" s="71"/>
      <c r="AI169" s="20" t="s">
        <v>141</v>
      </c>
      <c r="AJ169" s="64" t="s">
        <v>450</v>
      </c>
      <c r="AK169" s="63"/>
      <c r="AL169" s="5">
        <v>0</v>
      </c>
      <c r="AM169" s="70" t="s">
        <v>144</v>
      </c>
      <c r="AN169" s="6">
        <f>IF(AM169="YES",0,AL169*BA169)</f>
        <v>0</v>
      </c>
      <c r="AO169" s="6">
        <f>IF(AM169="YES",0,BA169)</f>
        <v>0</v>
      </c>
      <c r="AP169" s="7">
        <v>0</v>
      </c>
      <c r="AQ169" s="69" t="s">
        <v>144</v>
      </c>
      <c r="AR169" s="8">
        <f>IF(AQ169="YES",0,AP169*BA169)</f>
        <v>0</v>
      </c>
      <c r="AS169" s="8">
        <f>IF(AQ169="YES",0,BA169)</f>
        <v>0</v>
      </c>
      <c r="AT169" s="9">
        <v>0</v>
      </c>
      <c r="AU169" s="9">
        <v>0</v>
      </c>
      <c r="AV169" s="9">
        <v>0</v>
      </c>
      <c r="AW169" s="10" t="str">
        <f>IF(IF(AU169&lt;0,1-(AV169-AU169)/AU169,IF(AU169=0,"",AV169/AU169))&lt;0,0,IF(AU169&lt;0,1-(AV169-AU169)/AU169,IF(AU169=0,"",AV169/AU169)))</f>
        <v/>
      </c>
      <c r="AX169" s="10" t="str">
        <f>IF(AW169&lt;90%,"YES","")</f>
        <v/>
      </c>
      <c r="AY169" s="68">
        <f>+AV169-AT169</f>
        <v>0</v>
      </c>
      <c r="AZ169" s="10">
        <v>0.51726929805180033</v>
      </c>
      <c r="BA169" s="11">
        <v>0</v>
      </c>
      <c r="BB169" s="11">
        <f>W169/1000</f>
        <v>557.48873850339783</v>
      </c>
      <c r="BC169" s="12" t="str">
        <f>IF(AND(BA169=0,BB169=0),"no capex",IF(AND(BA169=0,BB169&lt;&gt;0),"check!",IF(BB169/BA169&lt;0.8,BB169/BA169,IF(BB169/BA169&lt;=1.05,1,IF(BB169/BA169&gt;1.05,MAX(1-(BB169/BA169-1)*2,0),"check!")))))</f>
        <v>check!</v>
      </c>
      <c r="BD169" s="11">
        <v>0</v>
      </c>
      <c r="BE169" s="11">
        <v>0</v>
      </c>
      <c r="BF169" s="12" t="str">
        <f>IF(AND(BD169=0,BE169=0),"no capex",IF(AND(BD169=0,BE169&lt;&gt;0),"check!",IF(BE169/BD169&lt;0.8,BE169/BD169,IF(BE169/BD169&lt;=1.05,1,IF(BE169/BD169&gt;1.05,MAX(1-(BE169/BD169-1)*2,0),"check!")))))</f>
        <v>no capex</v>
      </c>
      <c r="BG169" s="67"/>
      <c r="BH169" s="13">
        <v>0</v>
      </c>
      <c r="BI169" s="13">
        <v>0</v>
      </c>
      <c r="BJ169" s="13">
        <v>0</v>
      </c>
      <c r="BK169" s="14" t="str">
        <f>IF(BI169=0,"",BJ169/BI169)</f>
        <v/>
      </c>
      <c r="BL169" s="15">
        <v>0</v>
      </c>
      <c r="BM169" s="15">
        <v>0</v>
      </c>
      <c r="BN169" s="15">
        <v>0</v>
      </c>
      <c r="BO169" s="16" t="str">
        <f>IF(BM169=0,"",BN169/BM169)</f>
        <v/>
      </c>
      <c r="BP169" s="13">
        <v>0</v>
      </c>
      <c r="BQ169" s="13">
        <v>0</v>
      </c>
      <c r="BR169" s="13">
        <v>0</v>
      </c>
      <c r="BS169" s="14" t="str">
        <f>IF(IF(BQ169&lt;0,1-(BR169-BQ169)/BQ169,IF(BQ169=0,"",BR169/BQ169))&lt;0,0,IF(BQ169&lt;0,1-(BR169-BQ169)/BQ169,IF(BQ169=0,"",BR169/BQ169)))</f>
        <v/>
      </c>
      <c r="BT169" s="15">
        <v>0</v>
      </c>
      <c r="BU169" s="15">
        <v>0</v>
      </c>
      <c r="BV169" s="15">
        <v>0</v>
      </c>
      <c r="BW169" s="16" t="str">
        <f>IF(IF(BU169&lt;0,1-(BV169-BU169)/BU169,IF(BU169=0,"",BV169/BU169))&lt;0,0,IF(BU169&lt;0,1-(BV169-BU169)/BU169,IF(BU169=0,"",BV169/BU169)))</f>
        <v/>
      </c>
      <c r="BX169" s="13">
        <v>0</v>
      </c>
      <c r="BY169" s="13">
        <v>0</v>
      </c>
      <c r="BZ169" s="13">
        <v>0</v>
      </c>
      <c r="CA169" s="14" t="str">
        <f>IF(IF(BY169&lt;0,1-(BZ169-BY169)/BY169,IF(BY169=0,"",BZ169/BY169))&lt;0,0,IF(BY169&lt;0,1-(BZ169-BY169)/BY169,IF(BY169=0,"",BZ169/BY169)))</f>
        <v/>
      </c>
      <c r="CB169" s="15">
        <v>0</v>
      </c>
      <c r="CC169" s="15">
        <v>0</v>
      </c>
      <c r="CD169" s="15">
        <v>0</v>
      </c>
      <c r="CE169" s="16" t="str">
        <f>IF(IF(CC169&lt;0,1-(CD169-CC169)/CC169,IF(CC169=0,"",CD169/CC169))&lt;0,0,IF(CC169&lt;0,1-(CD169-CC169)/CC169,IF(CC169=0,"",CD169/CC169)))</f>
        <v/>
      </c>
      <c r="CF169" s="13">
        <v>0</v>
      </c>
      <c r="CG169" s="13">
        <v>0</v>
      </c>
      <c r="CH169" s="13">
        <v>0</v>
      </c>
      <c r="CI169" s="14" t="str">
        <f>IF(IF(CG169&lt;0,1-(CH169-CG169)/CG169,IF(CG169=0,"",CH169/CG169))&lt;0,0,IF(CG169&lt;0,1-(CH169-CG169)/CG169,IF(CG169=0,"",CH169/CG169)))</f>
        <v/>
      </c>
      <c r="CJ169" s="15">
        <v>0</v>
      </c>
      <c r="CK169" s="15">
        <v>0</v>
      </c>
      <c r="CL169" s="15">
        <v>0</v>
      </c>
      <c r="CM169" s="17" t="str">
        <f>IF(IF(CK169&lt;0,1-(CL169-CK169)/CK169,IF(CK169=0,"",CL169/CK169))&lt;0,0,IF(CK169&lt;0,1-(CL169-CK169)/CK169,IF(CK169=0,"",CL169/CK169)))</f>
        <v/>
      </c>
      <c r="CN169" s="13">
        <v>0</v>
      </c>
      <c r="CO169" s="13">
        <v>0</v>
      </c>
      <c r="CP169" s="13">
        <v>0</v>
      </c>
      <c r="CQ169" s="17" t="str">
        <f>IF(IF(CO169&lt;0,1-(CP169-CO169)/CO169,IF(CO169=0,"",CP169/CO169))&lt;0,0,IF(CO169&lt;0,1-(CP169-CO169)/CO169,IF(CO169=0,"",CP169/CO169)))</f>
        <v/>
      </c>
      <c r="CR169" s="15">
        <v>0</v>
      </c>
      <c r="CS169" s="15">
        <v>0</v>
      </c>
      <c r="CT169" s="15">
        <v>0</v>
      </c>
      <c r="CU169" s="17" t="str">
        <f>IF(IF(CS169&lt;0,1-(CT169-CS169)/CS169,IF(CS169=0,"",CT169/CS169))&lt;0,0,IF(CS169&lt;0,1-(CT169-CS169)/CS169,IF(CS169=0,"",CT169/CS169)))</f>
        <v/>
      </c>
      <c r="CV169" s="13">
        <v>0</v>
      </c>
      <c r="CW169" s="13">
        <v>0</v>
      </c>
      <c r="CX169" s="13">
        <v>0</v>
      </c>
      <c r="CY169" s="14" t="str">
        <f>IF(IF(CW169&lt;0,1-(CX169-CW169)/CW169,IF(CW169=0,"",CX169/CW169))&lt;0,0,IF(CW169&lt;0,1-(CX169-CW169)/CW169,IF(CW169=0,"",CX169/CW169)))</f>
        <v/>
      </c>
      <c r="CZ169" s="15">
        <v>0</v>
      </c>
      <c r="DA169" s="15">
        <v>0</v>
      </c>
      <c r="DB169" s="15">
        <v>0</v>
      </c>
      <c r="DC169" s="17" t="str">
        <f>IF(IF(DA169&lt;0,1-(DB169-DA169)/DA169,IF(DA169=0,"",DB169/DA169))&lt;0,0,IF(DA169&lt;0,1-(DB169-DA169)/DA169,IF(DA169=0,"",DB169/DA169)))</f>
        <v/>
      </c>
      <c r="DD169" s="13">
        <v>0</v>
      </c>
      <c r="DE169" s="13">
        <v>0</v>
      </c>
      <c r="DF169" s="13">
        <v>0</v>
      </c>
      <c r="DG169" s="14" t="str">
        <f>IF(IF(DE169&lt;0,1-(DF169-DE169)/DE169,IF(DE169=0,"",DF169/DE169))&lt;0,0,IF(DE169&lt;0,1-(DF169-DE169)/DE169,IF(DE169=0,"",DF169/DE169)))</f>
        <v/>
      </c>
      <c r="DH169" s="15">
        <v>0</v>
      </c>
      <c r="DI169" s="15">
        <v>0</v>
      </c>
      <c r="DJ169" s="15">
        <v>0</v>
      </c>
      <c r="DK169" s="17" t="str">
        <f>IF(IF(DI169&lt;0,1-(DJ169-DI169)/DI169,IF(DI169=0,"",DJ169/DI169))&lt;0,0,IF(DI169&lt;0,1-(DJ169-DI169)/DI169,IF(DI169=0,"",DJ169/DI169)))</f>
        <v/>
      </c>
      <c r="DL169" s="13">
        <v>0</v>
      </c>
      <c r="DM169" s="13">
        <v>0</v>
      </c>
      <c r="DN169" s="13">
        <v>0</v>
      </c>
      <c r="DO169" s="17" t="str">
        <f>IF(IF(DM169&lt;0,1-(DN169-DM169)/DM169,IF(DM169=0,"",DN169/DM169))&lt;0,0,IF(DM169&lt;0,1-(DN169-DM169)/DM169,IF(DM169=0,"",DN169/DM169)))</f>
        <v/>
      </c>
      <c r="DP169" s="18"/>
      <c r="DQ169" s="19"/>
      <c r="DR169" s="18"/>
      <c r="DS169" s="19" t="str">
        <f>AX169</f>
        <v/>
      </c>
      <c r="DT169" s="64" t="s">
        <v>141</v>
      </c>
      <c r="DU169" s="64" t="s">
        <v>143</v>
      </c>
      <c r="DV169" s="64" t="s">
        <v>532</v>
      </c>
      <c r="DW169" s="64" t="s">
        <v>141</v>
      </c>
      <c r="DX169" s="64"/>
      <c r="DY169" s="65"/>
      <c r="DZ169" s="64"/>
      <c r="EA169" s="64"/>
    </row>
    <row r="170" spans="1:131" x14ac:dyDescent="0.35">
      <c r="A170" s="4">
        <v>2022</v>
      </c>
      <c r="B170" s="20" t="s">
        <v>131</v>
      </c>
      <c r="C170" s="20" t="s">
        <v>159</v>
      </c>
      <c r="D170" s="20"/>
      <c r="E170" s="20" t="s">
        <v>130</v>
      </c>
      <c r="F170" s="20" t="s">
        <v>126</v>
      </c>
      <c r="G170" s="20"/>
      <c r="H170" s="20">
        <v>11316349</v>
      </c>
      <c r="I170" s="64" t="s">
        <v>531</v>
      </c>
      <c r="J170" s="64"/>
      <c r="K170" s="64" t="s">
        <v>530</v>
      </c>
      <c r="L170" s="20" t="s">
        <v>430</v>
      </c>
      <c r="M170" s="20" t="s">
        <v>429</v>
      </c>
      <c r="N170" s="64" t="s">
        <v>529</v>
      </c>
      <c r="O170" s="20" t="s">
        <v>427</v>
      </c>
      <c r="P170" s="20" t="s">
        <v>426</v>
      </c>
      <c r="Q170" s="20" t="s">
        <v>528</v>
      </c>
      <c r="R170" s="20" t="s">
        <v>141</v>
      </c>
      <c r="S170" s="20" t="s">
        <v>151</v>
      </c>
      <c r="T170" s="20" t="s">
        <v>150</v>
      </c>
      <c r="U170" s="65">
        <v>43974</v>
      </c>
      <c r="V170" s="64"/>
      <c r="W170" s="72">
        <v>2661830.0227000001</v>
      </c>
      <c r="X170" s="72">
        <v>0</v>
      </c>
      <c r="Y170" s="64" t="s">
        <v>443</v>
      </c>
      <c r="Z170" s="20" t="s">
        <v>146</v>
      </c>
      <c r="AA170" s="64" t="s">
        <v>146</v>
      </c>
      <c r="AB170" s="64"/>
      <c r="AC170" s="64"/>
      <c r="AD170" s="63"/>
      <c r="AE170" s="20">
        <v>2020</v>
      </c>
      <c r="AF170" s="20"/>
      <c r="AG170" s="64" t="s">
        <v>527</v>
      </c>
      <c r="AH170" s="71"/>
      <c r="AI170" s="20" t="s">
        <v>141</v>
      </c>
      <c r="AJ170" s="64" t="s">
        <v>526</v>
      </c>
      <c r="AK170" s="63"/>
      <c r="AL170" s="5">
        <v>0</v>
      </c>
      <c r="AM170" s="70" t="s">
        <v>144</v>
      </c>
      <c r="AN170" s="6">
        <f>IF(AM170="YES",0,AL170*BA170)</f>
        <v>0</v>
      </c>
      <c r="AO170" s="6">
        <f>IF(AM170="YES",0,BA170)</f>
        <v>0</v>
      </c>
      <c r="AP170" s="7">
        <v>0</v>
      </c>
      <c r="AQ170" s="69" t="s">
        <v>144</v>
      </c>
      <c r="AR170" s="8">
        <f>IF(AQ170="YES",0,AP170*BA170)</f>
        <v>0</v>
      </c>
      <c r="AS170" s="8">
        <f>IF(AQ170="YES",0,BA170)</f>
        <v>0</v>
      </c>
      <c r="AT170" s="9">
        <v>0</v>
      </c>
      <c r="AU170" s="9">
        <v>0</v>
      </c>
      <c r="AV170" s="9">
        <v>0</v>
      </c>
      <c r="AW170" s="10" t="str">
        <f>IF(IF(AU170&lt;0,1-(AV170-AU170)/AU170,IF(AU170=0,"",AV170/AU170))&lt;0,0,IF(AU170&lt;0,1-(AV170-AU170)/AU170,IF(AU170=0,"",AV170/AU170)))</f>
        <v/>
      </c>
      <c r="AX170" s="10" t="str">
        <f>IF(AW170&lt;90%,"YES","")</f>
        <v/>
      </c>
      <c r="AY170" s="68">
        <f>+AV170-AT170</f>
        <v>0</v>
      </c>
      <c r="AZ170" s="10">
        <v>0.90297724676805136</v>
      </c>
      <c r="BA170" s="11">
        <v>0</v>
      </c>
      <c r="BB170" s="11">
        <f>W170/1000</f>
        <v>2661.8300227</v>
      </c>
      <c r="BC170" s="12" t="str">
        <f>IF(AND(BA170=0,BB170=0),"no capex",IF(AND(BA170=0,BB170&lt;&gt;0),"check!",IF(BB170/BA170&lt;0.8,BB170/BA170,IF(BB170/BA170&lt;=1.05,1,IF(BB170/BA170&gt;1.05,MAX(1-(BB170/BA170-1)*2,0),"check!")))))</f>
        <v>check!</v>
      </c>
      <c r="BD170" s="11">
        <v>0</v>
      </c>
      <c r="BE170" s="11">
        <v>0</v>
      </c>
      <c r="BF170" s="12" t="str">
        <f>IF(AND(BD170=0,BE170=0),"no capex",IF(AND(BD170=0,BE170&lt;&gt;0),"check!",IF(BE170/BD170&lt;0.8,BE170/BD170,IF(BE170/BD170&lt;=1.05,1,IF(BE170/BD170&gt;1.05,MAX(1-(BE170/BD170-1)*2,0),"check!")))))</f>
        <v>no capex</v>
      </c>
      <c r="BG170" s="67"/>
      <c r="BH170" s="13">
        <v>0</v>
      </c>
      <c r="BI170" s="13">
        <v>0</v>
      </c>
      <c r="BJ170" s="13">
        <v>0</v>
      </c>
      <c r="BK170" s="14" t="str">
        <f>IF(BI170=0,"",BJ170/BI170)</f>
        <v/>
      </c>
      <c r="BL170" s="15">
        <v>0</v>
      </c>
      <c r="BM170" s="15">
        <v>0</v>
      </c>
      <c r="BN170" s="15">
        <v>0</v>
      </c>
      <c r="BO170" s="16" t="str">
        <f>IF(BM170=0,"",BN170/BM170)</f>
        <v/>
      </c>
      <c r="BP170" s="13">
        <v>0</v>
      </c>
      <c r="BQ170" s="13">
        <v>0</v>
      </c>
      <c r="BR170" s="13">
        <v>0</v>
      </c>
      <c r="BS170" s="14" t="str">
        <f>IF(IF(BQ170&lt;0,1-(BR170-BQ170)/BQ170,IF(BQ170=0,"",BR170/BQ170))&lt;0,0,IF(BQ170&lt;0,1-(BR170-BQ170)/BQ170,IF(BQ170=0,"",BR170/BQ170)))</f>
        <v/>
      </c>
      <c r="BT170" s="15">
        <v>0</v>
      </c>
      <c r="BU170" s="15">
        <v>0</v>
      </c>
      <c r="BV170" s="15">
        <v>0</v>
      </c>
      <c r="BW170" s="16" t="str">
        <f>IF(IF(BU170&lt;0,1-(BV170-BU170)/BU170,IF(BU170=0,"",BV170/BU170))&lt;0,0,IF(BU170&lt;0,1-(BV170-BU170)/BU170,IF(BU170=0,"",BV170/BU170)))</f>
        <v/>
      </c>
      <c r="BX170" s="13">
        <v>0</v>
      </c>
      <c r="BY170" s="13">
        <v>0</v>
      </c>
      <c r="BZ170" s="13">
        <v>0</v>
      </c>
      <c r="CA170" s="14" t="str">
        <f>IF(IF(BY170&lt;0,1-(BZ170-BY170)/BY170,IF(BY170=0,"",BZ170/BY170))&lt;0,0,IF(BY170&lt;0,1-(BZ170-BY170)/BY170,IF(BY170=0,"",BZ170/BY170)))</f>
        <v/>
      </c>
      <c r="CB170" s="15">
        <v>0</v>
      </c>
      <c r="CC170" s="15">
        <v>0</v>
      </c>
      <c r="CD170" s="15">
        <v>0</v>
      </c>
      <c r="CE170" s="16" t="str">
        <f>IF(IF(CC170&lt;0,1-(CD170-CC170)/CC170,IF(CC170=0,"",CD170/CC170))&lt;0,0,IF(CC170&lt;0,1-(CD170-CC170)/CC170,IF(CC170=0,"",CD170/CC170)))</f>
        <v/>
      </c>
      <c r="CF170" s="13">
        <v>0</v>
      </c>
      <c r="CG170" s="13">
        <v>0</v>
      </c>
      <c r="CH170" s="13">
        <v>0</v>
      </c>
      <c r="CI170" s="14" t="str">
        <f>IF(IF(CG170&lt;0,1-(CH170-CG170)/CG170,IF(CG170=0,"",CH170/CG170))&lt;0,0,IF(CG170&lt;0,1-(CH170-CG170)/CG170,IF(CG170=0,"",CH170/CG170)))</f>
        <v/>
      </c>
      <c r="CJ170" s="15">
        <v>0</v>
      </c>
      <c r="CK170" s="15">
        <v>0</v>
      </c>
      <c r="CL170" s="15">
        <v>0</v>
      </c>
      <c r="CM170" s="17" t="str">
        <f>IF(IF(CK170&lt;0,1-(CL170-CK170)/CK170,IF(CK170=0,"",CL170/CK170))&lt;0,0,IF(CK170&lt;0,1-(CL170-CK170)/CK170,IF(CK170=0,"",CL170/CK170)))</f>
        <v/>
      </c>
      <c r="CN170" s="13">
        <v>0</v>
      </c>
      <c r="CO170" s="13">
        <v>0</v>
      </c>
      <c r="CP170" s="13">
        <v>0</v>
      </c>
      <c r="CQ170" s="17" t="str">
        <f>IF(IF(CO170&lt;0,1-(CP170-CO170)/CO170,IF(CO170=0,"",CP170/CO170))&lt;0,0,IF(CO170&lt;0,1-(CP170-CO170)/CO170,IF(CO170=0,"",CP170/CO170)))</f>
        <v/>
      </c>
      <c r="CR170" s="15">
        <v>0</v>
      </c>
      <c r="CS170" s="15">
        <v>0</v>
      </c>
      <c r="CT170" s="15">
        <v>0</v>
      </c>
      <c r="CU170" s="17" t="str">
        <f>IF(IF(CS170&lt;0,1-(CT170-CS170)/CS170,IF(CS170=0,"",CT170/CS170))&lt;0,0,IF(CS170&lt;0,1-(CT170-CS170)/CS170,IF(CS170=0,"",CT170/CS170)))</f>
        <v/>
      </c>
      <c r="CV170" s="13">
        <v>0</v>
      </c>
      <c r="CW170" s="13">
        <v>0</v>
      </c>
      <c r="CX170" s="13">
        <v>0</v>
      </c>
      <c r="CY170" s="14" t="str">
        <f>IF(IF(CW170&lt;0,1-(CX170-CW170)/CW170,IF(CW170=0,"",CX170/CW170))&lt;0,0,IF(CW170&lt;0,1-(CX170-CW170)/CW170,IF(CW170=0,"",CX170/CW170)))</f>
        <v/>
      </c>
      <c r="CZ170" s="15">
        <v>0</v>
      </c>
      <c r="DA170" s="15">
        <v>0</v>
      </c>
      <c r="DB170" s="15">
        <v>0</v>
      </c>
      <c r="DC170" s="17" t="str">
        <f>IF(IF(DA170&lt;0,1-(DB170-DA170)/DA170,IF(DA170=0,"",DB170/DA170))&lt;0,0,IF(DA170&lt;0,1-(DB170-DA170)/DA170,IF(DA170=0,"",DB170/DA170)))</f>
        <v/>
      </c>
      <c r="DD170" s="13">
        <v>0</v>
      </c>
      <c r="DE170" s="13">
        <v>0</v>
      </c>
      <c r="DF170" s="13">
        <v>0</v>
      </c>
      <c r="DG170" s="14" t="str">
        <f>IF(IF(DE170&lt;0,1-(DF170-DE170)/DE170,IF(DE170=0,"",DF170/DE170))&lt;0,0,IF(DE170&lt;0,1-(DF170-DE170)/DE170,IF(DE170=0,"",DF170/DE170)))</f>
        <v/>
      </c>
      <c r="DH170" s="15">
        <v>0</v>
      </c>
      <c r="DI170" s="15">
        <v>0</v>
      </c>
      <c r="DJ170" s="15">
        <v>0</v>
      </c>
      <c r="DK170" s="17" t="str">
        <f>IF(IF(DI170&lt;0,1-(DJ170-DI170)/DI170,IF(DI170=0,"",DJ170/DI170))&lt;0,0,IF(DI170&lt;0,1-(DJ170-DI170)/DI170,IF(DI170=0,"",DJ170/DI170)))</f>
        <v/>
      </c>
      <c r="DL170" s="13">
        <v>0</v>
      </c>
      <c r="DM170" s="13">
        <v>0</v>
      </c>
      <c r="DN170" s="13">
        <v>0</v>
      </c>
      <c r="DO170" s="17" t="str">
        <f>IF(IF(DM170&lt;0,1-(DN170-DM170)/DM170,IF(DM170=0,"",DN170/DM170))&lt;0,0,IF(DM170&lt;0,1-(DN170-DM170)/DM170,IF(DM170=0,"",DN170/DM170)))</f>
        <v/>
      </c>
      <c r="DP170" s="18"/>
      <c r="DQ170" s="19"/>
      <c r="DR170" s="18"/>
      <c r="DS170" s="19" t="str">
        <f>AX170</f>
        <v/>
      </c>
      <c r="DT170" s="64"/>
      <c r="DU170" s="64"/>
      <c r="DV170" s="64"/>
      <c r="DW170" s="64"/>
      <c r="DX170" s="64"/>
      <c r="DY170" s="65"/>
      <c r="DZ170" s="64"/>
      <c r="EA170" s="64"/>
    </row>
    <row r="171" spans="1:131" x14ac:dyDescent="0.35">
      <c r="A171" s="4">
        <v>2022</v>
      </c>
      <c r="B171" s="20" t="s">
        <v>132</v>
      </c>
      <c r="C171" s="20" t="s">
        <v>159</v>
      </c>
      <c r="D171" s="20"/>
      <c r="E171" s="20" t="s">
        <v>130</v>
      </c>
      <c r="F171" s="20" t="s">
        <v>126</v>
      </c>
      <c r="G171" s="20"/>
      <c r="H171" s="20">
        <v>11377208</v>
      </c>
      <c r="I171" s="64" t="s">
        <v>525</v>
      </c>
      <c r="J171" s="64"/>
      <c r="K171" s="64" t="s">
        <v>524</v>
      </c>
      <c r="L171" s="20" t="s">
        <v>430</v>
      </c>
      <c r="M171" s="20" t="s">
        <v>456</v>
      </c>
      <c r="N171" s="64" t="s">
        <v>523</v>
      </c>
      <c r="O171" s="20" t="s">
        <v>427</v>
      </c>
      <c r="P171" s="20" t="s">
        <v>454</v>
      </c>
      <c r="Q171" s="20"/>
      <c r="R171" s="20" t="s">
        <v>141</v>
      </c>
      <c r="S171" s="20" t="s">
        <v>151</v>
      </c>
      <c r="T171" s="20" t="s">
        <v>150</v>
      </c>
      <c r="U171" s="65">
        <v>44538</v>
      </c>
      <c r="V171" s="64"/>
      <c r="W171" s="72">
        <v>465655.58980000002</v>
      </c>
      <c r="X171" s="72">
        <v>0</v>
      </c>
      <c r="Y171" s="64" t="s">
        <v>522</v>
      </c>
      <c r="Z171" s="20" t="s">
        <v>141</v>
      </c>
      <c r="AA171" s="64"/>
      <c r="AB171" s="64"/>
      <c r="AC171" s="64" t="s">
        <v>148</v>
      </c>
      <c r="AD171" s="63"/>
      <c r="AE171" s="20">
        <v>2021</v>
      </c>
      <c r="AF171" s="20"/>
      <c r="AG171" s="64" t="s">
        <v>521</v>
      </c>
      <c r="AH171" s="71"/>
      <c r="AI171" s="20" t="s">
        <v>146</v>
      </c>
      <c r="AJ171" s="64" t="s">
        <v>145</v>
      </c>
      <c r="AK171" s="63"/>
      <c r="AL171" s="5" t="s">
        <v>151</v>
      </c>
      <c r="AM171" s="70" t="s">
        <v>144</v>
      </c>
      <c r="AN171" s="6">
        <f>IF(AM171="YES",0,AL171*BA171)</f>
        <v>0</v>
      </c>
      <c r="AO171" s="6">
        <f>IF(AM171="YES",0,BA171)</f>
        <v>0</v>
      </c>
      <c r="AP171" s="7">
        <v>1.1167726421586894</v>
      </c>
      <c r="AQ171" s="69"/>
      <c r="AR171" s="8">
        <f>IF(AQ171="YES",0,AP171*BA171)</f>
        <v>0</v>
      </c>
      <c r="AS171" s="8">
        <f>IF(AQ171="YES",0,BA171)</f>
        <v>0</v>
      </c>
      <c r="AT171" s="9">
        <v>2470.5220879637127</v>
      </c>
      <c r="AU171" s="9">
        <v>2573.0972748547165</v>
      </c>
      <c r="AV171" s="9">
        <v>983</v>
      </c>
      <c r="AW171" s="10">
        <f>IF(IF(AU171&lt;0,1-(AV171-AU171)/AU171,IF(AU171=0,"",AV171/AU171))&lt;0,0,IF(AU171&lt;0,1-(AV171-AU171)/AU171,IF(AU171=0,"",AV171/AU171)))</f>
        <v>0.38202986323379579</v>
      </c>
      <c r="AX171" s="10" t="str">
        <f>IF(AW171&lt;90%,"YES","")</f>
        <v>YES</v>
      </c>
      <c r="AY171" s="68">
        <f>+AV171-AT171</f>
        <v>-1487.5220879637127</v>
      </c>
      <c r="AZ171" s="10"/>
      <c r="BA171" s="11">
        <v>0</v>
      </c>
      <c r="BB171" s="11">
        <f>W171/1000</f>
        <v>465.65558980000003</v>
      </c>
      <c r="BC171" s="12" t="str">
        <f>IF(AND(BA171=0,BB171=0),"no capex",IF(AND(BA171=0,BB171&lt;&gt;0),"check!",IF(BB171/BA171&lt;0.8,BB171/BA171,IF(BB171/BA171&lt;=1.05,1,IF(BB171/BA171&gt;1.05,MAX(1-(BB171/BA171-1)*2,0),"check!")))))</f>
        <v>check!</v>
      </c>
      <c r="BD171" s="11">
        <v>0</v>
      </c>
      <c r="BE171" s="11">
        <v>0</v>
      </c>
      <c r="BF171" s="12" t="str">
        <f>IF(AND(BD171=0,BE171=0),"no capex",IF(AND(BD171=0,BE171&lt;&gt;0),"check!",IF(BE171/BD171&lt;0.8,BE171/BD171,IF(BE171/BD171&lt;=1.05,1,IF(BE171/BD171&gt;1.05,MAX(1-(BE171/BD171-1)*2,0),"check!")))))</f>
        <v>no capex</v>
      </c>
      <c r="BG171" s="67"/>
      <c r="BH171" s="13">
        <v>12802.282200000001</v>
      </c>
      <c r="BI171" s="13">
        <v>13363.249507600001</v>
      </c>
      <c r="BJ171" s="13">
        <v>105</v>
      </c>
      <c r="BK171" s="14">
        <f>IF(BI171=0,"",BJ171/BI171)</f>
        <v>7.8573703155272213E-3</v>
      </c>
      <c r="BL171" s="15">
        <v>565.00919999999996</v>
      </c>
      <c r="BM171" s="15">
        <v>576.30938400000002</v>
      </c>
      <c r="BN171" s="15">
        <v>521</v>
      </c>
      <c r="BO171" s="16">
        <f>IF(BM171=0,"",BN171/BM171)</f>
        <v>0.90402831268143979</v>
      </c>
      <c r="BP171" s="13">
        <v>200.13526977787117</v>
      </c>
      <c r="BQ171" s="13">
        <v>206.95515564879764</v>
      </c>
      <c r="BR171" s="13">
        <v>37</v>
      </c>
      <c r="BS171" s="14">
        <f>IF(IF(BQ171&lt;0,1-(BR171-BQ171)/BQ171,IF(BQ171=0,"",BR171/BQ171))&lt;0,0,IF(BQ171&lt;0,1-(BR171-BQ171)/BQ171,IF(BQ171=0,"",BR171/BQ171)))</f>
        <v>0.17878269272396818</v>
      </c>
      <c r="BT171" s="15">
        <v>83.125281336405536</v>
      </c>
      <c r="BU171" s="15">
        <v>85.360212775405529</v>
      </c>
      <c r="BV171" s="15">
        <v>51</v>
      </c>
      <c r="BW171" s="16">
        <f>IF(IF(BU171&lt;0,1-(BV171-BU171)/BU171,IF(BU171=0,"",BV171/BU171))&lt;0,0,IF(BU171&lt;0,1-(BV171-BU171)/BU171,IF(BU171=0,"",BV171/BU171)))</f>
        <v>0.59746805147016235</v>
      </c>
      <c r="BX171" s="13">
        <v>0</v>
      </c>
      <c r="BY171" s="13">
        <v>0</v>
      </c>
      <c r="BZ171" s="13">
        <v>0</v>
      </c>
      <c r="CA171" s="14" t="str">
        <f>IF(IF(BY171&lt;0,1-(BZ171-BY171)/BY171,IF(BY171=0,"",BZ171/BY171))&lt;0,0,IF(BY171&lt;0,1-(BZ171-BY171)/BY171,IF(BY171=0,"",BZ171/BY171)))</f>
        <v/>
      </c>
      <c r="CB171" s="15">
        <v>200.13526977787117</v>
      </c>
      <c r="CC171" s="15">
        <v>206.95515564879764</v>
      </c>
      <c r="CD171" s="15">
        <v>37</v>
      </c>
      <c r="CE171" s="16">
        <f>IF(IF(CC171&lt;0,1-(CD171-CC171)/CC171,IF(CC171=0,"",CD171/CC171))&lt;0,0,IF(CC171&lt;0,1-(CD171-CC171)/CC171,IF(CC171=0,"",CD171/CC171)))</f>
        <v>0.17878269272396818</v>
      </c>
      <c r="CF171" s="13">
        <v>1341.7153533640558</v>
      </c>
      <c r="CG171" s="13">
        <v>1379.5761259020558</v>
      </c>
      <c r="CH171" s="13">
        <v>31</v>
      </c>
      <c r="CI171" s="14">
        <f>IF(IF(CG171&lt;0,1-(CH171-CG171)/CG171,IF(CG171=0,"",CH171/CG171))&lt;0,0,IF(CG171&lt;0,1-(CH171-CG171)/CG171,IF(CG171=0,"",CH171/CG171)))</f>
        <v>2.2470670097839075E-2</v>
      </c>
      <c r="CJ171" s="15">
        <v>2401.5448107327529</v>
      </c>
      <c r="CK171" s="15">
        <v>2502.5387606226386</v>
      </c>
      <c r="CL171" s="15">
        <v>1131</v>
      </c>
      <c r="CM171" s="17">
        <f>IF(IF(CK171&lt;0,1-(CL171-CK171)/CK171,IF(CK171=0,"",CL171/CK171))&lt;0,0,IF(CK171&lt;0,1-(CL171-CK171)/CK171,IF(CK171=0,"",CL171/CK171)))</f>
        <v>0.45194105194143092</v>
      </c>
      <c r="CN171" s="13">
        <v>-230.67403394147948</v>
      </c>
      <c r="CO171" s="13">
        <v>-240.49004155498844</v>
      </c>
      <c r="CP171" s="13">
        <v>-881</v>
      </c>
      <c r="CQ171" s="17">
        <f>IF(IF(CO171&lt;0,1-(CP171-CO171)/CO171,IF(CO171=0,"",CP171/CO171))&lt;0,0,IF(CO171&lt;0,1-(CP171-CO171)/CO171,IF(CO171=0,"",CP171/CO171)))</f>
        <v>0</v>
      </c>
      <c r="CR171" s="15">
        <v>74.209119236735489</v>
      </c>
      <c r="CS171" s="15">
        <v>74.209119236735489</v>
      </c>
      <c r="CT171" s="15">
        <v>21</v>
      </c>
      <c r="CU171" s="17">
        <f>IF(IF(CS171&lt;0,1-(CT171-CS171)/CS171,IF(CS171=0,"",CT171/CS171))&lt;0,0,IF(CS171&lt;0,1-(CT171-CS171)/CS171,IF(CS171=0,"",CT171/CS171)))</f>
        <v>0.28298408896361676</v>
      </c>
      <c r="CV171" s="13">
        <v>2371.0060465691445</v>
      </c>
      <c r="CW171" s="13">
        <v>2469.0038747164481</v>
      </c>
      <c r="CX171" s="13">
        <v>481</v>
      </c>
      <c r="CY171" s="14">
        <f>IF(IF(CW171&lt;0,1-(CX171-CW171)/CW171,IF(CW171=0,"",CX171/CW171))&lt;0,0,IF(CW171&lt;0,1-(CX171-CW171)/CW171,IF(CW171=0,"",CX171/CW171)))</f>
        <v>0.19481540913144182</v>
      </c>
      <c r="CZ171" s="15">
        <v>-93.773243569844013</v>
      </c>
      <c r="DA171" s="15">
        <v>-96.268815881775822</v>
      </c>
      <c r="DB171" s="15">
        <v>-5</v>
      </c>
      <c r="DC171" s="17">
        <f>IF(IF(DA171&lt;0,1-(DB171-DA171)/DA171,IF(DA171=0,"",DB171/DA171))&lt;0,0,IF(DA171&lt;0,1-(DB171-DA171)/DA171,IF(DA171=0,"",DB171/DA171)))</f>
        <v>1.9480621013751711</v>
      </c>
      <c r="DD171" s="13">
        <v>0</v>
      </c>
      <c r="DE171" s="13">
        <v>0</v>
      </c>
      <c r="DF171" s="13">
        <v>0</v>
      </c>
      <c r="DG171" s="14" t="str">
        <f>IF(IF(DE171&lt;0,1-(DF171-DE171)/DE171,IF(DE171=0,"",DF171/DE171))&lt;0,0,IF(DE171&lt;0,1-(DF171-DE171)/DE171,IF(DE171=0,"",DF171/DE171)))</f>
        <v/>
      </c>
      <c r="DH171" s="15">
        <v>193.28928496441202</v>
      </c>
      <c r="DI171" s="15">
        <v>200.36221602004443</v>
      </c>
      <c r="DJ171" s="15">
        <v>48</v>
      </c>
      <c r="DK171" s="17">
        <f>IF(IF(DI171&lt;0,1-(DJ171-DI171)/DI171,IF(DI171=0,"",DJ171/DI171))&lt;0,0,IF(DI171&lt;0,1-(DJ171-DI171)/DI171,IF(DI171=0,"",DJ171/DI171)))</f>
        <v>0.23956612655550802</v>
      </c>
      <c r="DL171" s="13">
        <v>0</v>
      </c>
      <c r="DM171" s="13">
        <v>0</v>
      </c>
      <c r="DN171" s="13">
        <v>24</v>
      </c>
      <c r="DO171" s="17" t="str">
        <f>IF(IF(DM171&lt;0,1-(DN171-DM171)/DM171,IF(DM171=0,"",DN171/DM171))&lt;0,0,IF(DM171&lt;0,1-(DN171-DM171)/DM171,IF(DM171=0,"",DN171/DM171)))</f>
        <v/>
      </c>
      <c r="DP171" s="18"/>
      <c r="DQ171" s="19" t="e">
        <f>IF(AND(BB171/BA171&gt;1.05, ((BB171-BA171)/VLOOKUP(E171,#REF!,2,0))&gt;10),"YES","")</f>
        <v>#DIV/0!</v>
      </c>
      <c r="DR171" s="18"/>
      <c r="DS171" s="19" t="str">
        <f>AX171</f>
        <v>YES</v>
      </c>
      <c r="DT171" s="64"/>
      <c r="DU171" s="64"/>
      <c r="DV171" s="64"/>
      <c r="DW171" s="64"/>
      <c r="DX171" s="64"/>
      <c r="DY171" s="65"/>
      <c r="DZ171" s="64"/>
      <c r="EA171" s="64"/>
    </row>
    <row r="172" spans="1:131" x14ac:dyDescent="0.35">
      <c r="A172" s="4">
        <v>2022</v>
      </c>
      <c r="B172" s="20" t="s">
        <v>131</v>
      </c>
      <c r="C172" s="20" t="s">
        <v>159</v>
      </c>
      <c r="D172" s="20"/>
      <c r="E172" s="20" t="s">
        <v>130</v>
      </c>
      <c r="F172" s="20" t="s">
        <v>126</v>
      </c>
      <c r="G172" s="20"/>
      <c r="H172" s="20">
        <v>11539534</v>
      </c>
      <c r="I172" s="64" t="s">
        <v>520</v>
      </c>
      <c r="J172" s="64"/>
      <c r="K172" s="64" t="s">
        <v>452</v>
      </c>
      <c r="L172" s="20" t="s">
        <v>430</v>
      </c>
      <c r="M172" s="20" t="s">
        <v>456</v>
      </c>
      <c r="N172" s="64" t="s">
        <v>455</v>
      </c>
      <c r="O172" s="20" t="s">
        <v>427</v>
      </c>
      <c r="P172" s="20" t="s">
        <v>454</v>
      </c>
      <c r="Q172" s="20"/>
      <c r="R172" s="20" t="s">
        <v>146</v>
      </c>
      <c r="S172" s="20" t="s">
        <v>452</v>
      </c>
      <c r="T172" s="20" t="s">
        <v>150</v>
      </c>
      <c r="U172" s="65">
        <v>43830</v>
      </c>
      <c r="V172" s="64"/>
      <c r="W172" s="72">
        <v>166278.10999999999</v>
      </c>
      <c r="X172" s="72">
        <v>0</v>
      </c>
      <c r="Y172" s="64" t="s">
        <v>443</v>
      </c>
      <c r="Z172" s="20" t="s">
        <v>146</v>
      </c>
      <c r="AA172" s="64" t="s">
        <v>146</v>
      </c>
      <c r="AB172" s="64"/>
      <c r="AC172" s="64"/>
      <c r="AD172" s="63"/>
      <c r="AE172" s="20">
        <v>2019</v>
      </c>
      <c r="AF172" s="20"/>
      <c r="AG172" s="64" t="s">
        <v>519</v>
      </c>
      <c r="AH172" s="71"/>
      <c r="AI172" s="20" t="s">
        <v>141</v>
      </c>
      <c r="AJ172" s="64" t="s">
        <v>450</v>
      </c>
      <c r="AK172" s="63"/>
      <c r="AL172" s="5">
        <v>0</v>
      </c>
      <c r="AM172" s="70" t="s">
        <v>144</v>
      </c>
      <c r="AN172" s="6">
        <f>IF(AM172="YES",0,AL172*BA172)</f>
        <v>0</v>
      </c>
      <c r="AO172" s="6">
        <f>IF(AM172="YES",0,BA172)</f>
        <v>0</v>
      </c>
      <c r="AP172" s="7">
        <v>0</v>
      </c>
      <c r="AQ172" s="69" t="s">
        <v>144</v>
      </c>
      <c r="AR172" s="8">
        <f>IF(AQ172="YES",0,AP172*BA172)</f>
        <v>0</v>
      </c>
      <c r="AS172" s="8">
        <f>IF(AQ172="YES",0,BA172)</f>
        <v>0</v>
      </c>
      <c r="AT172" s="9">
        <v>0</v>
      </c>
      <c r="AU172" s="9">
        <v>0</v>
      </c>
      <c r="AV172" s="9">
        <v>0</v>
      </c>
      <c r="AW172" s="10" t="str">
        <f>IF(IF(AU172&lt;0,1-(AV172-AU172)/AU172,IF(AU172=0,"",AV172/AU172))&lt;0,0,IF(AU172&lt;0,1-(AV172-AU172)/AU172,IF(AU172=0,"",AV172/AU172)))</f>
        <v/>
      </c>
      <c r="AX172" s="10" t="str">
        <f>IF(AW172&lt;90%,"YES","")</f>
        <v/>
      </c>
      <c r="AY172" s="68">
        <f>+AV172-AT172</f>
        <v>0</v>
      </c>
      <c r="AZ172" s="10">
        <v>0.61541373852577264</v>
      </c>
      <c r="BA172" s="11">
        <v>0</v>
      </c>
      <c r="BB172" s="11">
        <f>W172/1000</f>
        <v>166.27811</v>
      </c>
      <c r="BC172" s="12" t="str">
        <f>IF(AND(BA172=0,BB172=0),"no capex",IF(AND(BA172=0,BB172&lt;&gt;0),"check!",IF(BB172/BA172&lt;0.8,BB172/BA172,IF(BB172/BA172&lt;=1.05,1,IF(BB172/BA172&gt;1.05,MAX(1-(BB172/BA172-1)*2,0),"check!")))))</f>
        <v>check!</v>
      </c>
      <c r="BD172" s="11">
        <v>0</v>
      </c>
      <c r="BE172" s="11">
        <v>0</v>
      </c>
      <c r="BF172" s="12" t="str">
        <f>IF(AND(BD172=0,BE172=0),"no capex",IF(AND(BD172=0,BE172&lt;&gt;0),"check!",IF(BE172/BD172&lt;0.8,BE172/BD172,IF(BE172/BD172&lt;=1.05,1,IF(BE172/BD172&gt;1.05,MAX(1-(BE172/BD172-1)*2,0),"check!")))))</f>
        <v>no capex</v>
      </c>
      <c r="BG172" s="67"/>
      <c r="BH172" s="13">
        <v>0</v>
      </c>
      <c r="BI172" s="13">
        <v>0</v>
      </c>
      <c r="BJ172" s="13">
        <v>0</v>
      </c>
      <c r="BK172" s="14" t="str">
        <f>IF(BI172=0,"",BJ172/BI172)</f>
        <v/>
      </c>
      <c r="BL172" s="15">
        <v>0</v>
      </c>
      <c r="BM172" s="15">
        <v>0</v>
      </c>
      <c r="BN172" s="15">
        <v>0</v>
      </c>
      <c r="BO172" s="16" t="str">
        <f>IF(BM172=0,"",BN172/BM172)</f>
        <v/>
      </c>
      <c r="BP172" s="13">
        <v>0</v>
      </c>
      <c r="BQ172" s="13">
        <v>0</v>
      </c>
      <c r="BR172" s="13">
        <v>0</v>
      </c>
      <c r="BS172" s="14" t="str">
        <f>IF(IF(BQ172&lt;0,1-(BR172-BQ172)/BQ172,IF(BQ172=0,"",BR172/BQ172))&lt;0,0,IF(BQ172&lt;0,1-(BR172-BQ172)/BQ172,IF(BQ172=0,"",BR172/BQ172)))</f>
        <v/>
      </c>
      <c r="BT172" s="15">
        <v>0</v>
      </c>
      <c r="BU172" s="15">
        <v>0</v>
      </c>
      <c r="BV172" s="15">
        <v>0</v>
      </c>
      <c r="BW172" s="16" t="str">
        <f>IF(IF(BU172&lt;0,1-(BV172-BU172)/BU172,IF(BU172=0,"",BV172/BU172))&lt;0,0,IF(BU172&lt;0,1-(BV172-BU172)/BU172,IF(BU172=0,"",BV172/BU172)))</f>
        <v/>
      </c>
      <c r="BX172" s="13">
        <v>0</v>
      </c>
      <c r="BY172" s="13">
        <v>0</v>
      </c>
      <c r="BZ172" s="13">
        <v>0</v>
      </c>
      <c r="CA172" s="14" t="str">
        <f>IF(IF(BY172&lt;0,1-(BZ172-BY172)/BY172,IF(BY172=0,"",BZ172/BY172))&lt;0,0,IF(BY172&lt;0,1-(BZ172-BY172)/BY172,IF(BY172=0,"",BZ172/BY172)))</f>
        <v/>
      </c>
      <c r="CB172" s="15">
        <v>0</v>
      </c>
      <c r="CC172" s="15">
        <v>0</v>
      </c>
      <c r="CD172" s="15">
        <v>0</v>
      </c>
      <c r="CE172" s="16" t="str">
        <f>IF(IF(CC172&lt;0,1-(CD172-CC172)/CC172,IF(CC172=0,"",CD172/CC172))&lt;0,0,IF(CC172&lt;0,1-(CD172-CC172)/CC172,IF(CC172=0,"",CD172/CC172)))</f>
        <v/>
      </c>
      <c r="CF172" s="13">
        <v>0</v>
      </c>
      <c r="CG172" s="13">
        <v>0</v>
      </c>
      <c r="CH172" s="13">
        <v>0</v>
      </c>
      <c r="CI172" s="14" t="str">
        <f>IF(IF(CG172&lt;0,1-(CH172-CG172)/CG172,IF(CG172=0,"",CH172/CG172))&lt;0,0,IF(CG172&lt;0,1-(CH172-CG172)/CG172,IF(CG172=0,"",CH172/CG172)))</f>
        <v/>
      </c>
      <c r="CJ172" s="15">
        <v>0</v>
      </c>
      <c r="CK172" s="15">
        <v>0</v>
      </c>
      <c r="CL172" s="15">
        <v>0</v>
      </c>
      <c r="CM172" s="17" t="str">
        <f>IF(IF(CK172&lt;0,1-(CL172-CK172)/CK172,IF(CK172=0,"",CL172/CK172))&lt;0,0,IF(CK172&lt;0,1-(CL172-CK172)/CK172,IF(CK172=0,"",CL172/CK172)))</f>
        <v/>
      </c>
      <c r="CN172" s="13">
        <v>0</v>
      </c>
      <c r="CO172" s="13">
        <v>0</v>
      </c>
      <c r="CP172" s="13">
        <v>0</v>
      </c>
      <c r="CQ172" s="17" t="str">
        <f>IF(IF(CO172&lt;0,1-(CP172-CO172)/CO172,IF(CO172=0,"",CP172/CO172))&lt;0,0,IF(CO172&lt;0,1-(CP172-CO172)/CO172,IF(CO172=0,"",CP172/CO172)))</f>
        <v/>
      </c>
      <c r="CR172" s="15">
        <v>0</v>
      </c>
      <c r="CS172" s="15">
        <v>0</v>
      </c>
      <c r="CT172" s="15">
        <v>0</v>
      </c>
      <c r="CU172" s="17" t="str">
        <f>IF(IF(CS172&lt;0,1-(CT172-CS172)/CS172,IF(CS172=0,"",CT172/CS172))&lt;0,0,IF(CS172&lt;0,1-(CT172-CS172)/CS172,IF(CS172=0,"",CT172/CS172)))</f>
        <v/>
      </c>
      <c r="CV172" s="13">
        <v>0</v>
      </c>
      <c r="CW172" s="13">
        <v>0</v>
      </c>
      <c r="CX172" s="13">
        <v>0</v>
      </c>
      <c r="CY172" s="14" t="str">
        <f>IF(IF(CW172&lt;0,1-(CX172-CW172)/CW172,IF(CW172=0,"",CX172/CW172))&lt;0,0,IF(CW172&lt;0,1-(CX172-CW172)/CW172,IF(CW172=0,"",CX172/CW172)))</f>
        <v/>
      </c>
      <c r="CZ172" s="15">
        <v>0</v>
      </c>
      <c r="DA172" s="15">
        <v>0</v>
      </c>
      <c r="DB172" s="15">
        <v>0</v>
      </c>
      <c r="DC172" s="17" t="str">
        <f>IF(IF(DA172&lt;0,1-(DB172-DA172)/DA172,IF(DA172=0,"",DB172/DA172))&lt;0,0,IF(DA172&lt;0,1-(DB172-DA172)/DA172,IF(DA172=0,"",DB172/DA172)))</f>
        <v/>
      </c>
      <c r="DD172" s="13">
        <v>0</v>
      </c>
      <c r="DE172" s="13">
        <v>0</v>
      </c>
      <c r="DF172" s="13">
        <v>0</v>
      </c>
      <c r="DG172" s="14" t="str">
        <f>IF(IF(DE172&lt;0,1-(DF172-DE172)/DE172,IF(DE172=0,"",DF172/DE172))&lt;0,0,IF(DE172&lt;0,1-(DF172-DE172)/DE172,IF(DE172=0,"",DF172/DE172)))</f>
        <v/>
      </c>
      <c r="DH172" s="15">
        <v>0</v>
      </c>
      <c r="DI172" s="15">
        <v>0</v>
      </c>
      <c r="DJ172" s="15">
        <v>0</v>
      </c>
      <c r="DK172" s="17" t="str">
        <f>IF(IF(DI172&lt;0,1-(DJ172-DI172)/DI172,IF(DI172=0,"",DJ172/DI172))&lt;0,0,IF(DI172&lt;0,1-(DJ172-DI172)/DI172,IF(DI172=0,"",DJ172/DI172)))</f>
        <v/>
      </c>
      <c r="DL172" s="13">
        <v>0</v>
      </c>
      <c r="DM172" s="13">
        <v>0</v>
      </c>
      <c r="DN172" s="13">
        <v>0</v>
      </c>
      <c r="DO172" s="17" t="str">
        <f>IF(IF(DM172&lt;0,1-(DN172-DM172)/DM172,IF(DM172=0,"",DN172/DM172))&lt;0,0,IF(DM172&lt;0,1-(DN172-DM172)/DM172,IF(DM172=0,"",DN172/DM172)))</f>
        <v/>
      </c>
      <c r="DP172" s="18"/>
      <c r="DQ172" s="19"/>
      <c r="DR172" s="18"/>
      <c r="DS172" s="19" t="str">
        <f>AX172</f>
        <v/>
      </c>
      <c r="DT172" s="64" t="s">
        <v>141</v>
      </c>
      <c r="DU172" s="64" t="s">
        <v>162</v>
      </c>
      <c r="DV172" s="64" t="s">
        <v>198</v>
      </c>
      <c r="DW172" s="64" t="s">
        <v>141</v>
      </c>
      <c r="DX172" s="64" t="s">
        <v>197</v>
      </c>
      <c r="DY172" s="65">
        <v>45199</v>
      </c>
      <c r="DZ172" s="64"/>
      <c r="EA172" s="64"/>
    </row>
    <row r="173" spans="1:131" x14ac:dyDescent="0.35">
      <c r="A173" s="4">
        <v>2022</v>
      </c>
      <c r="B173" s="20" t="s">
        <v>132</v>
      </c>
      <c r="C173" s="20" t="s">
        <v>159</v>
      </c>
      <c r="D173" s="20"/>
      <c r="E173" s="20" t="s">
        <v>130</v>
      </c>
      <c r="F173" s="20" t="s">
        <v>126</v>
      </c>
      <c r="G173" s="20"/>
      <c r="H173" s="20">
        <v>11539564</v>
      </c>
      <c r="I173" s="64" t="s">
        <v>518</v>
      </c>
      <c r="J173" s="64"/>
      <c r="K173" s="64" t="s">
        <v>467</v>
      </c>
      <c r="L173" s="20" t="s">
        <v>430</v>
      </c>
      <c r="M173" s="20" t="s">
        <v>456</v>
      </c>
      <c r="N173" s="64" t="s">
        <v>466</v>
      </c>
      <c r="O173" s="20" t="s">
        <v>427</v>
      </c>
      <c r="P173" s="20" t="s">
        <v>454</v>
      </c>
      <c r="Q173" s="20"/>
      <c r="R173" s="20" t="s">
        <v>141</v>
      </c>
      <c r="S173" s="20" t="s">
        <v>151</v>
      </c>
      <c r="T173" s="20" t="s">
        <v>150</v>
      </c>
      <c r="U173" s="65">
        <v>44555</v>
      </c>
      <c r="V173" s="64"/>
      <c r="W173" s="72">
        <v>7732112.184899997</v>
      </c>
      <c r="X173" s="72">
        <v>0</v>
      </c>
      <c r="Y173" s="64" t="s">
        <v>517</v>
      </c>
      <c r="Z173" s="20" t="s">
        <v>141</v>
      </c>
      <c r="AA173" s="64"/>
      <c r="AB173" s="64"/>
      <c r="AC173" s="64" t="s">
        <v>148</v>
      </c>
      <c r="AD173" s="63"/>
      <c r="AE173" s="20">
        <v>2021</v>
      </c>
      <c r="AF173" s="20"/>
      <c r="AG173" s="64" t="s">
        <v>516</v>
      </c>
      <c r="AH173" s="71"/>
      <c r="AI173" s="20" t="s">
        <v>146</v>
      </c>
      <c r="AJ173" s="64" t="s">
        <v>145</v>
      </c>
      <c r="AK173" s="63"/>
      <c r="AL173" s="5">
        <v>0.21847014916421803</v>
      </c>
      <c r="AM173" s="70"/>
      <c r="AN173" s="6">
        <f>IF(AM173="YES",0,AL173*BA173)</f>
        <v>0</v>
      </c>
      <c r="AO173" s="6">
        <f>IF(AM173="YES",0,BA173)</f>
        <v>0</v>
      </c>
      <c r="AP173" s="7">
        <v>0.71370171825269746</v>
      </c>
      <c r="AQ173" s="69"/>
      <c r="AR173" s="8">
        <f>IF(AQ173="YES",0,AP173*BA173)</f>
        <v>0</v>
      </c>
      <c r="AS173" s="8">
        <f>IF(AQ173="YES",0,BA173)</f>
        <v>0</v>
      </c>
      <c r="AT173" s="9">
        <v>4797.9807574358792</v>
      </c>
      <c r="AU173" s="9">
        <v>5594.1339531263529</v>
      </c>
      <c r="AV173" s="9">
        <v>721</v>
      </c>
      <c r="AW173" s="10">
        <f>IF(IF(AU173&lt;0,1-(AV173-AU173)/AU173,IF(AU173=0,"",AV173/AU173))&lt;0,0,IF(AU173&lt;0,1-(AV173-AU173)/AU173,IF(AU173=0,"",AV173/AU173)))</f>
        <v>0.12888500812481618</v>
      </c>
      <c r="AX173" s="10" t="str">
        <f>IF(AW173&lt;90%,"YES","")</f>
        <v>YES</v>
      </c>
      <c r="AY173" s="68">
        <f>+AV173-AT173</f>
        <v>-4076.9807574358792</v>
      </c>
      <c r="AZ173" s="10"/>
      <c r="BA173" s="11">
        <v>0</v>
      </c>
      <c r="BB173" s="11">
        <f>W173/1000</f>
        <v>7732.1121848999974</v>
      </c>
      <c r="BC173" s="12" t="str">
        <f>IF(AND(BA173=0,BB173=0),"no capex",IF(AND(BA173=0,BB173&lt;&gt;0),"check!",IF(BB173/BA173&lt;0.8,BB173/BA173,IF(BB173/BA173&lt;=1.05,1,IF(BB173/BA173&gt;1.05,MAX(1-(BB173/BA173-1)*2,0),"check!")))))</f>
        <v>check!</v>
      </c>
      <c r="BD173" s="11">
        <v>0</v>
      </c>
      <c r="BE173" s="11">
        <v>0</v>
      </c>
      <c r="BF173" s="12" t="str">
        <f>IF(AND(BD173=0,BE173=0),"no capex",IF(AND(BD173=0,BE173&lt;&gt;0),"check!",IF(BE173/BD173&lt;0.8,BE173/BD173,IF(BE173/BD173&lt;=1.05,1,IF(BE173/BD173&gt;1.05,MAX(1-(BE173/BD173-1)*2,0),"check!")))))</f>
        <v>no capex</v>
      </c>
      <c r="BG173" s="67"/>
      <c r="BH173" s="13">
        <v>20133.837115000002</v>
      </c>
      <c r="BI173" s="13">
        <v>22535.720112000003</v>
      </c>
      <c r="BJ173" s="13">
        <v>1619</v>
      </c>
      <c r="BK173" s="14">
        <f>IF(BI173=0,"",BJ173/BI173)</f>
        <v>7.1841502821021544E-2</v>
      </c>
      <c r="BL173" s="15">
        <v>2763.3978199999992</v>
      </c>
      <c r="BM173" s="15">
        <v>3075.5665015999994</v>
      </c>
      <c r="BN173" s="15">
        <v>54</v>
      </c>
      <c r="BO173" s="16">
        <f>IF(BM173=0,"",BN173/BM173)</f>
        <v>1.7557740979396032E-2</v>
      </c>
      <c r="BP173" s="13">
        <v>258.65388468358714</v>
      </c>
      <c r="BQ173" s="13">
        <v>501.14812236765476</v>
      </c>
      <c r="BR173" s="13">
        <v>57</v>
      </c>
      <c r="BS173" s="14">
        <f>IF(IF(BQ173&lt;0,1-(BR173-BQ173)/BQ173,IF(BQ173=0,"",BR173/BQ173))&lt;0,0,IF(BQ173&lt;0,1-(BR173-BQ173)/BQ173,IF(BQ173=0,"",BR173/BQ173)))</f>
        <v>0.11373882781542854</v>
      </c>
      <c r="BT173" s="15">
        <v>87.744640000000004</v>
      </c>
      <c r="BU173" s="15">
        <v>316.55303078400004</v>
      </c>
      <c r="BV173" s="15">
        <v>27</v>
      </c>
      <c r="BW173" s="16">
        <f>IF(IF(BU173&lt;0,1-(BV173-BU173)/BU173,IF(BU173=0,"",BV173/BU173))&lt;0,0,IF(BU173&lt;0,1-(BV173-BU173)/BU173,IF(BU173=0,"",BV173/BU173)))</f>
        <v>8.5293765575801581E-2</v>
      </c>
      <c r="BX173" s="13">
        <v>0</v>
      </c>
      <c r="BY173" s="13">
        <v>0</v>
      </c>
      <c r="BZ173" s="13">
        <v>0</v>
      </c>
      <c r="CA173" s="14" t="str">
        <f>IF(IF(BY173&lt;0,1-(BZ173-BY173)/BY173,IF(BY173=0,"",BZ173/BY173))&lt;0,0,IF(BY173&lt;0,1-(BZ173-BY173)/BY173,IF(BY173=0,"",BZ173/BY173)))</f>
        <v/>
      </c>
      <c r="CB173" s="15">
        <v>258.65388468358714</v>
      </c>
      <c r="CC173" s="15">
        <v>501.14812236765476</v>
      </c>
      <c r="CD173" s="15">
        <v>57</v>
      </c>
      <c r="CE173" s="16">
        <f>IF(IF(CC173&lt;0,1-(CD173-CC173)/CC173,IF(CC173=0,"",CD173/CC173))&lt;0,0,IF(CC173&lt;0,1-(CD173-CC173)/CC173,IF(CC173=0,"",CD173/CC173)))</f>
        <v>0.11373882781542854</v>
      </c>
      <c r="CF173" s="13">
        <v>1797.68112</v>
      </c>
      <c r="CG173" s="13">
        <v>3688.012296672</v>
      </c>
      <c r="CH173" s="13">
        <v>2647</v>
      </c>
      <c r="CI173" s="14">
        <f>IF(IF(CG173&lt;0,1-(CH173-CG173)/CG173,IF(CG173=0,"",CH173/CG173))&lt;0,0,IF(CG173&lt;0,1-(CH173-CG173)/CG173,IF(CG173=0,"",CH173/CG173)))</f>
        <v>0.71773079563444186</v>
      </c>
      <c r="CJ173" s="15">
        <v>4644.7972435238962</v>
      </c>
      <c r="CK173" s="15">
        <v>5176.3178660839994</v>
      </c>
      <c r="CL173" s="15">
        <v>1356</v>
      </c>
      <c r="CM173" s="17">
        <f>IF(IF(CK173&lt;0,1-(CL173-CK173)/CK173,IF(CK173=0,"",CL173/CK173))&lt;0,0,IF(CK173&lt;0,1-(CL173-CK173)/CK173,IF(CK173=0,"",CL173/CK173)))</f>
        <v>0.26196227416494505</v>
      </c>
      <c r="CN173" s="13">
        <v>-462.27122668773609</v>
      </c>
      <c r="CO173" s="13">
        <v>-516.02212680805167</v>
      </c>
      <c r="CP173" s="13">
        <v>-1580</v>
      </c>
      <c r="CQ173" s="17">
        <f>IF(IF(CO173&lt;0,1-(CP173-CO173)/CO173,IF(CO173=0,"",CP173/CO173))&lt;0,0,IF(CO173&lt;0,1-(CP173-CO173)/CO173,IF(CO173=0,"",CP173/CO173)))</f>
        <v>0</v>
      </c>
      <c r="CR173" s="15">
        <v>55.953642717962964</v>
      </c>
      <c r="CS173" s="15">
        <v>55.953642717962964</v>
      </c>
      <c r="CT173" s="15">
        <v>18</v>
      </c>
      <c r="CU173" s="17">
        <f>IF(IF(CS173&lt;0,1-(CT173-CS173)/CS173,IF(CS173=0,"",CT173/CS173))&lt;0,0,IF(CS173&lt;0,1-(CT173-CS173)/CS173,IF(CS173=0,"",CT173/CS173)))</f>
        <v>0.32169487321370421</v>
      </c>
      <c r="CV173" s="13">
        <v>4441.1799015197475</v>
      </c>
      <c r="CW173" s="13">
        <v>5161.4438616436028</v>
      </c>
      <c r="CX173" s="13">
        <v>164</v>
      </c>
      <c r="CY173" s="14">
        <f>IF(IF(CW173&lt;0,1-(CX173-CW173)/CW173,IF(CW173=0,"",CX173/CW173))&lt;0,0,IF(CW173&lt;0,1-(CX173-CW173)/CW173,IF(CW173=0,"",CX173/CW173)))</f>
        <v>3.1774054779271796E-2</v>
      </c>
      <c r="CZ173" s="15">
        <v>-149.52652546361844</v>
      </c>
      <c r="DA173" s="15">
        <v>-162.01642228967296</v>
      </c>
      <c r="DB173" s="15">
        <v>-74</v>
      </c>
      <c r="DC173" s="17">
        <f>IF(IF(DA173&lt;0,1-(DB173-DA173)/DA173,IF(DA173=0,"",DB173/DA173))&lt;0,0,IF(DA173&lt;0,1-(DB173-DA173)/DA173,IF(DA173=0,"",DB173/DA173)))</f>
        <v>1.5432561776503517</v>
      </c>
      <c r="DD173" s="13">
        <v>0</v>
      </c>
      <c r="DE173" s="13">
        <v>0</v>
      </c>
      <c r="DF173" s="13">
        <v>0</v>
      </c>
      <c r="DG173" s="14" t="str">
        <f>IF(IF(DE173&lt;0,1-(DF173-DE173)/DE173,IF(DE173=0,"",DF173/DE173))&lt;0,0,IF(DE173&lt;0,1-(DF173-DE173)/DE173,IF(DE173=0,"",DF173/DE173)))</f>
        <v/>
      </c>
      <c r="DH173" s="15">
        <v>506.32738137975059</v>
      </c>
      <c r="DI173" s="15">
        <v>594.7065137724228</v>
      </c>
      <c r="DJ173" s="15">
        <v>22</v>
      </c>
      <c r="DK173" s="17">
        <f>IF(IF(DI173&lt;0,1-(DJ173-DI173)/DI173,IF(DI173=0,"",DJ173/DI173))&lt;0,0,IF(DI173&lt;0,1-(DJ173-DI173)/DI173,IF(DI173=0,"",DJ173/DI173)))</f>
        <v>3.6993036885448964E-2</v>
      </c>
      <c r="DL173" s="13">
        <v>0</v>
      </c>
      <c r="DM173" s="13">
        <v>0</v>
      </c>
      <c r="DN173" s="13">
        <v>46</v>
      </c>
      <c r="DO173" s="17" t="str">
        <f>IF(IF(DM173&lt;0,1-(DN173-DM173)/DM173,IF(DM173=0,"",DN173/DM173))&lt;0,0,IF(DM173&lt;0,1-(DN173-DM173)/DM173,IF(DM173=0,"",DN173/DM173)))</f>
        <v/>
      </c>
      <c r="DP173" s="18"/>
      <c r="DQ173" s="19" t="e">
        <f>IF(AND(BB173/BA173&gt;1.05, ((BB173-BA173)/VLOOKUP(E173,#REF!,2,0))&gt;10),"YES","")</f>
        <v>#DIV/0!</v>
      </c>
      <c r="DR173" s="18"/>
      <c r="DS173" s="19" t="str">
        <f>AX173</f>
        <v>YES</v>
      </c>
      <c r="DT173" s="64" t="s">
        <v>141</v>
      </c>
      <c r="DU173" s="64" t="s">
        <v>162</v>
      </c>
      <c r="DV173" s="64" t="s">
        <v>515</v>
      </c>
      <c r="DW173" s="64" t="s">
        <v>141</v>
      </c>
      <c r="DX173" s="64" t="s">
        <v>197</v>
      </c>
      <c r="DY173" s="65">
        <v>45169</v>
      </c>
      <c r="DZ173" s="64"/>
      <c r="EA173" s="64"/>
    </row>
    <row r="174" spans="1:131" x14ac:dyDescent="0.35">
      <c r="A174" s="4">
        <v>2022</v>
      </c>
      <c r="B174" s="20" t="s">
        <v>131</v>
      </c>
      <c r="C174" s="20" t="s">
        <v>159</v>
      </c>
      <c r="D174" s="20"/>
      <c r="E174" s="20" t="s">
        <v>130</v>
      </c>
      <c r="F174" s="20" t="s">
        <v>126</v>
      </c>
      <c r="G174" s="20"/>
      <c r="H174" s="20">
        <v>11539585</v>
      </c>
      <c r="I174" s="64" t="s">
        <v>514</v>
      </c>
      <c r="J174" s="64"/>
      <c r="K174" s="64" t="s">
        <v>444</v>
      </c>
      <c r="L174" s="20" t="s">
        <v>430</v>
      </c>
      <c r="M174" s="20" t="s">
        <v>429</v>
      </c>
      <c r="N174" s="64" t="s">
        <v>428</v>
      </c>
      <c r="O174" s="20" t="s">
        <v>427</v>
      </c>
      <c r="P174" s="20" t="s">
        <v>426</v>
      </c>
      <c r="Q174" s="20" t="s">
        <v>425</v>
      </c>
      <c r="R174" s="20" t="s">
        <v>146</v>
      </c>
      <c r="S174" s="20" t="s">
        <v>444</v>
      </c>
      <c r="T174" s="20" t="s">
        <v>150</v>
      </c>
      <c r="U174" s="65">
        <v>43847</v>
      </c>
      <c r="V174" s="64"/>
      <c r="W174" s="72">
        <v>153509.10500000001</v>
      </c>
      <c r="X174" s="72">
        <v>0</v>
      </c>
      <c r="Y174" s="64" t="s">
        <v>443</v>
      </c>
      <c r="Z174" s="20" t="s">
        <v>146</v>
      </c>
      <c r="AA174" s="64" t="s">
        <v>146</v>
      </c>
      <c r="AB174" s="64"/>
      <c r="AC174" s="64"/>
      <c r="AD174" s="63"/>
      <c r="AE174" s="20">
        <v>2020</v>
      </c>
      <c r="AF174" s="20"/>
      <c r="AG174" s="64" t="s">
        <v>513</v>
      </c>
      <c r="AH174" s="71"/>
      <c r="AI174" s="20" t="s">
        <v>141</v>
      </c>
      <c r="AJ174" s="64" t="s">
        <v>441</v>
      </c>
      <c r="AK174" s="63"/>
      <c r="AL174" s="5">
        <v>0</v>
      </c>
      <c r="AM174" s="70" t="s">
        <v>144</v>
      </c>
      <c r="AN174" s="6">
        <f>IF(AM174="YES",0,AL174*BA174)</f>
        <v>0</v>
      </c>
      <c r="AO174" s="6">
        <f>IF(AM174="YES",0,BA174)</f>
        <v>0</v>
      </c>
      <c r="AP174" s="7">
        <v>0</v>
      </c>
      <c r="AQ174" s="69" t="s">
        <v>144</v>
      </c>
      <c r="AR174" s="8">
        <f>IF(AQ174="YES",0,AP174*BA174)</f>
        <v>0</v>
      </c>
      <c r="AS174" s="8">
        <f>IF(AQ174="YES",0,BA174)</f>
        <v>0</v>
      </c>
      <c r="AT174" s="9">
        <v>0</v>
      </c>
      <c r="AU174" s="9">
        <v>0</v>
      </c>
      <c r="AV174" s="9">
        <v>0</v>
      </c>
      <c r="AW174" s="10" t="str">
        <f>IF(IF(AU174&lt;0,1-(AV174-AU174)/AU174,IF(AU174=0,"",AV174/AU174))&lt;0,0,IF(AU174&lt;0,1-(AV174-AU174)/AU174,IF(AU174=0,"",AV174/AU174)))</f>
        <v/>
      </c>
      <c r="AX174" s="10" t="str">
        <f>IF(AW174&lt;90%,"YES","")</f>
        <v/>
      </c>
      <c r="AY174" s="68">
        <f>+AV174-AT174</f>
        <v>0</v>
      </c>
      <c r="AZ174" s="10">
        <v>0.66974624087412571</v>
      </c>
      <c r="BA174" s="11">
        <v>0</v>
      </c>
      <c r="BB174" s="11">
        <f>W174/1000</f>
        <v>153.50910500000001</v>
      </c>
      <c r="BC174" s="12" t="str">
        <f>IF(AND(BA174=0,BB174=0),"no capex",IF(AND(BA174=0,BB174&lt;&gt;0),"check!",IF(BB174/BA174&lt;0.8,BB174/BA174,IF(BB174/BA174&lt;=1.05,1,IF(BB174/BA174&gt;1.05,MAX(1-(BB174/BA174-1)*2,0),"check!")))))</f>
        <v>check!</v>
      </c>
      <c r="BD174" s="11">
        <v>0</v>
      </c>
      <c r="BE174" s="11">
        <v>0</v>
      </c>
      <c r="BF174" s="12" t="str">
        <f>IF(AND(BD174=0,BE174=0),"no capex",IF(AND(BD174=0,BE174&lt;&gt;0),"check!",IF(BE174/BD174&lt;0.8,BE174/BD174,IF(BE174/BD174&lt;=1.05,1,IF(BE174/BD174&gt;1.05,MAX(1-(BE174/BD174-1)*2,0),"check!")))))</f>
        <v>no capex</v>
      </c>
      <c r="BG174" s="67"/>
      <c r="BH174" s="13">
        <v>0</v>
      </c>
      <c r="BI174" s="13">
        <v>0</v>
      </c>
      <c r="BJ174" s="13">
        <v>0</v>
      </c>
      <c r="BK174" s="14" t="str">
        <f>IF(BI174=0,"",BJ174/BI174)</f>
        <v/>
      </c>
      <c r="BL174" s="15">
        <v>0</v>
      </c>
      <c r="BM174" s="15">
        <v>0</v>
      </c>
      <c r="BN174" s="15">
        <v>0</v>
      </c>
      <c r="BO174" s="16" t="str">
        <f>IF(BM174=0,"",BN174/BM174)</f>
        <v/>
      </c>
      <c r="BP174" s="13">
        <v>0</v>
      </c>
      <c r="BQ174" s="13">
        <v>0</v>
      </c>
      <c r="BR174" s="13">
        <v>0</v>
      </c>
      <c r="BS174" s="14" t="str">
        <f>IF(IF(BQ174&lt;0,1-(BR174-BQ174)/BQ174,IF(BQ174=0,"",BR174/BQ174))&lt;0,0,IF(BQ174&lt;0,1-(BR174-BQ174)/BQ174,IF(BQ174=0,"",BR174/BQ174)))</f>
        <v/>
      </c>
      <c r="BT174" s="15">
        <v>0</v>
      </c>
      <c r="BU174" s="15">
        <v>0</v>
      </c>
      <c r="BV174" s="15">
        <v>0</v>
      </c>
      <c r="BW174" s="16" t="str">
        <f>IF(IF(BU174&lt;0,1-(BV174-BU174)/BU174,IF(BU174=0,"",BV174/BU174))&lt;0,0,IF(BU174&lt;0,1-(BV174-BU174)/BU174,IF(BU174=0,"",BV174/BU174)))</f>
        <v/>
      </c>
      <c r="BX174" s="13">
        <v>0</v>
      </c>
      <c r="BY174" s="13">
        <v>0</v>
      </c>
      <c r="BZ174" s="13">
        <v>0</v>
      </c>
      <c r="CA174" s="14" t="str">
        <f>IF(IF(BY174&lt;0,1-(BZ174-BY174)/BY174,IF(BY174=0,"",BZ174/BY174))&lt;0,0,IF(BY174&lt;0,1-(BZ174-BY174)/BY174,IF(BY174=0,"",BZ174/BY174)))</f>
        <v/>
      </c>
      <c r="CB174" s="15">
        <v>0</v>
      </c>
      <c r="CC174" s="15">
        <v>0</v>
      </c>
      <c r="CD174" s="15">
        <v>0</v>
      </c>
      <c r="CE174" s="16" t="str">
        <f>IF(IF(CC174&lt;0,1-(CD174-CC174)/CC174,IF(CC174=0,"",CD174/CC174))&lt;0,0,IF(CC174&lt;0,1-(CD174-CC174)/CC174,IF(CC174=0,"",CD174/CC174)))</f>
        <v/>
      </c>
      <c r="CF174" s="13">
        <v>0</v>
      </c>
      <c r="CG174" s="13">
        <v>0</v>
      </c>
      <c r="CH174" s="13">
        <v>0</v>
      </c>
      <c r="CI174" s="14" t="str">
        <f>IF(IF(CG174&lt;0,1-(CH174-CG174)/CG174,IF(CG174=0,"",CH174/CG174))&lt;0,0,IF(CG174&lt;0,1-(CH174-CG174)/CG174,IF(CG174=0,"",CH174/CG174)))</f>
        <v/>
      </c>
      <c r="CJ174" s="15">
        <v>0</v>
      </c>
      <c r="CK174" s="15">
        <v>0</v>
      </c>
      <c r="CL174" s="15">
        <v>0</v>
      </c>
      <c r="CM174" s="17" t="str">
        <f>IF(IF(CK174&lt;0,1-(CL174-CK174)/CK174,IF(CK174=0,"",CL174/CK174))&lt;0,0,IF(CK174&lt;0,1-(CL174-CK174)/CK174,IF(CK174=0,"",CL174/CK174)))</f>
        <v/>
      </c>
      <c r="CN174" s="13">
        <v>0</v>
      </c>
      <c r="CO174" s="13">
        <v>0</v>
      </c>
      <c r="CP174" s="13">
        <v>0</v>
      </c>
      <c r="CQ174" s="17" t="str">
        <f>IF(IF(CO174&lt;0,1-(CP174-CO174)/CO174,IF(CO174=0,"",CP174/CO174))&lt;0,0,IF(CO174&lt;0,1-(CP174-CO174)/CO174,IF(CO174=0,"",CP174/CO174)))</f>
        <v/>
      </c>
      <c r="CR174" s="15">
        <v>0</v>
      </c>
      <c r="CS174" s="15">
        <v>0</v>
      </c>
      <c r="CT174" s="15">
        <v>0</v>
      </c>
      <c r="CU174" s="17" t="str">
        <f>IF(IF(CS174&lt;0,1-(CT174-CS174)/CS174,IF(CS174=0,"",CT174/CS174))&lt;0,0,IF(CS174&lt;0,1-(CT174-CS174)/CS174,IF(CS174=0,"",CT174/CS174)))</f>
        <v/>
      </c>
      <c r="CV174" s="13">
        <v>0</v>
      </c>
      <c r="CW174" s="13">
        <v>0</v>
      </c>
      <c r="CX174" s="13">
        <v>0</v>
      </c>
      <c r="CY174" s="14" t="str">
        <f>IF(IF(CW174&lt;0,1-(CX174-CW174)/CW174,IF(CW174=0,"",CX174/CW174))&lt;0,0,IF(CW174&lt;0,1-(CX174-CW174)/CW174,IF(CW174=0,"",CX174/CW174)))</f>
        <v/>
      </c>
      <c r="CZ174" s="15">
        <v>0</v>
      </c>
      <c r="DA174" s="15">
        <v>0</v>
      </c>
      <c r="DB174" s="15">
        <v>0</v>
      </c>
      <c r="DC174" s="17" t="str">
        <f>IF(IF(DA174&lt;0,1-(DB174-DA174)/DA174,IF(DA174=0,"",DB174/DA174))&lt;0,0,IF(DA174&lt;0,1-(DB174-DA174)/DA174,IF(DA174=0,"",DB174/DA174)))</f>
        <v/>
      </c>
      <c r="DD174" s="13">
        <v>0</v>
      </c>
      <c r="DE174" s="13">
        <v>0</v>
      </c>
      <c r="DF174" s="13">
        <v>0</v>
      </c>
      <c r="DG174" s="14" t="str">
        <f>IF(IF(DE174&lt;0,1-(DF174-DE174)/DE174,IF(DE174=0,"",DF174/DE174))&lt;0,0,IF(DE174&lt;0,1-(DF174-DE174)/DE174,IF(DE174=0,"",DF174/DE174)))</f>
        <v/>
      </c>
      <c r="DH174" s="15">
        <v>0</v>
      </c>
      <c r="DI174" s="15">
        <v>0</v>
      </c>
      <c r="DJ174" s="15">
        <v>0</v>
      </c>
      <c r="DK174" s="17" t="str">
        <f>IF(IF(DI174&lt;0,1-(DJ174-DI174)/DI174,IF(DI174=0,"",DJ174/DI174))&lt;0,0,IF(DI174&lt;0,1-(DJ174-DI174)/DI174,IF(DI174=0,"",DJ174/DI174)))</f>
        <v/>
      </c>
      <c r="DL174" s="13">
        <v>0</v>
      </c>
      <c r="DM174" s="13">
        <v>0</v>
      </c>
      <c r="DN174" s="13">
        <v>0</v>
      </c>
      <c r="DO174" s="17" t="str">
        <f>IF(IF(DM174&lt;0,1-(DN174-DM174)/DM174,IF(DM174=0,"",DN174/DM174))&lt;0,0,IF(DM174&lt;0,1-(DN174-DM174)/DM174,IF(DM174=0,"",DN174/DM174)))</f>
        <v/>
      </c>
      <c r="DP174" s="18"/>
      <c r="DQ174" s="19"/>
      <c r="DR174" s="18"/>
      <c r="DS174" s="19" t="str">
        <f>AX174</f>
        <v/>
      </c>
      <c r="DT174" s="64"/>
      <c r="DU174" s="64"/>
      <c r="DV174" s="64"/>
      <c r="DW174" s="64"/>
      <c r="DX174" s="64"/>
      <c r="DY174" s="65"/>
      <c r="DZ174" s="64"/>
      <c r="EA174" s="64"/>
    </row>
    <row r="175" spans="1:131" x14ac:dyDescent="0.35">
      <c r="A175" s="4">
        <v>2022</v>
      </c>
      <c r="B175" s="20" t="s">
        <v>131</v>
      </c>
      <c r="C175" s="20" t="s">
        <v>159</v>
      </c>
      <c r="D175" s="20"/>
      <c r="E175" s="20" t="s">
        <v>129</v>
      </c>
      <c r="F175" s="20" t="s">
        <v>127</v>
      </c>
      <c r="G175" s="20"/>
      <c r="H175" s="20">
        <v>11547330</v>
      </c>
      <c r="I175" s="64" t="s">
        <v>512</v>
      </c>
      <c r="J175" s="64"/>
      <c r="K175" s="64" t="s">
        <v>429</v>
      </c>
      <c r="L175" s="20" t="s">
        <v>430</v>
      </c>
      <c r="M175" s="20" t="s">
        <v>429</v>
      </c>
      <c r="N175" s="64" t="s">
        <v>471</v>
      </c>
      <c r="O175" s="20" t="s">
        <v>427</v>
      </c>
      <c r="P175" s="20" t="s">
        <v>426</v>
      </c>
      <c r="Q175" s="20" t="s">
        <v>425</v>
      </c>
      <c r="R175" s="20" t="s">
        <v>141</v>
      </c>
      <c r="S175" s="20" t="s">
        <v>424</v>
      </c>
      <c r="T175" s="20" t="s">
        <v>150</v>
      </c>
      <c r="U175" s="65">
        <v>44011</v>
      </c>
      <c r="V175" s="64"/>
      <c r="W175" s="72">
        <v>51222</v>
      </c>
      <c r="X175" s="72">
        <v>0</v>
      </c>
      <c r="Y175" s="64" t="s">
        <v>511</v>
      </c>
      <c r="Z175" s="20" t="s">
        <v>141</v>
      </c>
      <c r="AA175" s="64" t="s">
        <v>146</v>
      </c>
      <c r="AB175" s="64"/>
      <c r="AC175" s="64"/>
      <c r="AD175" s="63"/>
      <c r="AE175" s="20">
        <v>2020</v>
      </c>
      <c r="AF175" s="20">
        <v>14600</v>
      </c>
      <c r="AG175" s="64" t="s">
        <v>510</v>
      </c>
      <c r="AH175" s="71"/>
      <c r="AI175" s="20" t="s">
        <v>141</v>
      </c>
      <c r="AJ175" s="64" t="s">
        <v>421</v>
      </c>
      <c r="AK175" s="63"/>
      <c r="AL175" s="5">
        <v>0</v>
      </c>
      <c r="AM175" s="70" t="s">
        <v>144</v>
      </c>
      <c r="AN175" s="6">
        <f>IF(AM175="YES",0,AL175*BA175)</f>
        <v>0</v>
      </c>
      <c r="AO175" s="6">
        <f>IF(AM175="YES",0,BA175)</f>
        <v>0</v>
      </c>
      <c r="AP175" s="7">
        <v>0.77801714234893471</v>
      </c>
      <c r="AQ175" s="69"/>
      <c r="AR175" s="8">
        <f>IF(AQ175="YES",0,AP175*BA175)</f>
        <v>0</v>
      </c>
      <c r="AS175" s="8">
        <f>IF(AQ175="YES",0,BA175)</f>
        <v>0</v>
      </c>
      <c r="AT175" s="9">
        <v>149.15489288694525</v>
      </c>
      <c r="AU175" s="9">
        <v>301.18296061988787</v>
      </c>
      <c r="AV175" s="9">
        <v>742</v>
      </c>
      <c r="AW175" s="10">
        <f>IF(IF(AU175&lt;0,1-(AV175-AU175)/AU175,IF(AU175=0,"",AV175/AU175))&lt;0,0,IF(AU175&lt;0,1-(AV175-AU175)/AU175,IF(AU175=0,"",AV175/AU175)))</f>
        <v>2.4636187866432837</v>
      </c>
      <c r="AX175" s="10" t="str">
        <f>IF(AW175&lt;90%,"YES","")</f>
        <v/>
      </c>
      <c r="AY175" s="68">
        <f>+AV175-AT175</f>
        <v>592.84510711305472</v>
      </c>
      <c r="AZ175" s="10">
        <v>0.65146015108339939</v>
      </c>
      <c r="BA175" s="11">
        <v>0</v>
      </c>
      <c r="BB175" s="11">
        <f>W175/1000</f>
        <v>51.222000000000001</v>
      </c>
      <c r="BC175" s="12" t="str">
        <f>IF(AND(BA175=0,BB175=0),"no capex",IF(AND(BA175=0,BB175&lt;&gt;0),"check!",IF(BB175/BA175&lt;0.8,BB175/BA175,IF(BB175/BA175&lt;=1.05,1,IF(BB175/BA175&gt;1.05,MAX(1-(BB175/BA175-1)*2,0),"check!")))))</f>
        <v>check!</v>
      </c>
      <c r="BD175" s="11">
        <v>0</v>
      </c>
      <c r="BE175" s="11">
        <v>0</v>
      </c>
      <c r="BF175" s="12" t="str">
        <f>IF(AND(BD175=0,BE175=0),"no capex",IF(AND(BD175=0,BE175&lt;&gt;0),"check!",IF(BE175/BD175&lt;0.8,BE175/BD175,IF(BE175/BD175&lt;=1.05,1,IF(BE175/BD175&gt;1.05,MAX(1-(BE175/BD175-1)*2,0),"check!")))))</f>
        <v>no capex</v>
      </c>
      <c r="BG175" s="67"/>
      <c r="BH175" s="13">
        <v>1.7836396163212995</v>
      </c>
      <c r="BI175" s="13">
        <v>1.7836396163212995</v>
      </c>
      <c r="BJ175" s="13">
        <v>164</v>
      </c>
      <c r="BK175" s="14">
        <f>IF(BI175=0,"",BJ175/BI175)</f>
        <v>91.946825187839693</v>
      </c>
      <c r="BL175" s="15">
        <v>0</v>
      </c>
      <c r="BM175" s="15">
        <v>0</v>
      </c>
      <c r="BN175" s="15">
        <v>0</v>
      </c>
      <c r="BO175" s="16" t="str">
        <f>IF(BM175=0,"",BN175/BM175)</f>
        <v/>
      </c>
      <c r="BP175" s="13">
        <v>0</v>
      </c>
      <c r="BQ175" s="13">
        <v>141.86333333333332</v>
      </c>
      <c r="BR175" s="13">
        <v>40</v>
      </c>
      <c r="BS175" s="14">
        <f>IF(IF(BQ175&lt;0,1-(BR175-BQ175)/BQ175,IF(BQ175=0,"",BR175/BQ175))&lt;0,0,IF(BQ175&lt;0,1-(BR175-BQ175)/BQ175,IF(BQ175=0,"",BR175/BQ175)))</f>
        <v>0.28196151225357741</v>
      </c>
      <c r="BT175" s="15">
        <v>0</v>
      </c>
      <c r="BU175" s="15">
        <v>141.86333333333332</v>
      </c>
      <c r="BV175" s="15">
        <v>64</v>
      </c>
      <c r="BW175" s="16">
        <f>IF(IF(BU175&lt;0,1-(BV175-BU175)/BU175,IF(BU175=0,"",BV175/BU175))&lt;0,0,IF(BU175&lt;0,1-(BV175-BU175)/BU175,IF(BU175=0,"",BV175/BU175)))</f>
        <v>0.45113841960572387</v>
      </c>
      <c r="BX175" s="13">
        <v>0</v>
      </c>
      <c r="BY175" s="13">
        <v>166.63356288165556</v>
      </c>
      <c r="BZ175" s="13">
        <v>257</v>
      </c>
      <c r="CA175" s="14">
        <f>IF(IF(BY175&lt;0,1-(BZ175-BY175)/BY175,IF(BY175=0,"",BZ175/BY175))&lt;0,0,IF(BY175&lt;0,1-(BZ175-BY175)/BY175,IF(BY175=0,"",BZ175/BY175)))</f>
        <v>1.5423063370644206</v>
      </c>
      <c r="CB175" s="15">
        <v>0</v>
      </c>
      <c r="CC175" s="15">
        <v>308.49689621498885</v>
      </c>
      <c r="CD175" s="15">
        <v>297</v>
      </c>
      <c r="CE175" s="16">
        <f>IF(IF(CC175&lt;0,1-(CD175-CC175)/CC175,IF(CC175=0,"",CD175/CC175))&lt;0,0,IF(CC175&lt;0,1-(CD175-CC175)/CC175,IF(CC175=0,"",CD175/CC175)))</f>
        <v>0.96273253845971674</v>
      </c>
      <c r="CF175" s="13">
        <v>0</v>
      </c>
      <c r="CG175" s="13">
        <v>1182.1944444444443</v>
      </c>
      <c r="CH175" s="13">
        <v>365</v>
      </c>
      <c r="CI175" s="14">
        <f>IF(IF(CG175&lt;0,1-(CH175-CG175)/CG175,IF(CG175=0,"",CH175/CG175))&lt;0,0,IF(CG175&lt;0,1-(CH175-CG175)/CG175,IF(CG175=0,"",CH175/CG175)))</f>
        <v>0.30874785591766729</v>
      </c>
      <c r="CJ175" s="15">
        <v>0</v>
      </c>
      <c r="CK175" s="15">
        <v>70.832966627121237</v>
      </c>
      <c r="CL175" s="15">
        <v>1532</v>
      </c>
      <c r="CM175" s="17">
        <f>IF(IF(CK175&lt;0,1-(CL175-CK175)/CK175,IF(CK175=0,"",CL175/CK175))&lt;0,0,IF(CK175&lt;0,1-(CL175-CK175)/CK175,IF(CK175=0,"",CL175/CK175)))</f>
        <v>21.628347264695989</v>
      </c>
      <c r="CN175" s="13">
        <v>0</v>
      </c>
      <c r="CO175" s="13">
        <v>0</v>
      </c>
      <c r="CP175" s="13">
        <v>0</v>
      </c>
      <c r="CQ175" s="17" t="str">
        <f>IF(IF(CO175&lt;0,1-(CP175-CO175)/CO175,IF(CO175=0,"",CP175/CO175))&lt;0,0,IF(CO175&lt;0,1-(CP175-CO175)/CO175,IF(CO175=0,"",CP175/CO175)))</f>
        <v/>
      </c>
      <c r="CR175" s="15">
        <v>0</v>
      </c>
      <c r="CS175" s="15">
        <v>70.832966627121237</v>
      </c>
      <c r="CT175" s="15">
        <v>38</v>
      </c>
      <c r="CU175" s="17">
        <f>IF(IF(CS175&lt;0,1-(CT175-CS175)/CS175,IF(CS175=0,"",CT175/CS175))&lt;0,0,IF(CS175&lt;0,1-(CT175-CS175)/CS175,IF(CS175=0,"",CT175/CS175)))</f>
        <v>0.5364733655733992</v>
      </c>
      <c r="CV175" s="13">
        <v>0</v>
      </c>
      <c r="CW175" s="13">
        <v>212.69629996045455</v>
      </c>
      <c r="CX175" s="13">
        <v>974</v>
      </c>
      <c r="CY175" s="14">
        <f>IF(IF(CW175&lt;0,1-(CX175-CW175)/CW175,IF(CW175=0,"",CX175/CW175))&lt;0,0,IF(CW175&lt;0,1-(CX175-CW175)/CW175,IF(CW175=0,"",CX175/CW175)))</f>
        <v>4.5792992176219824</v>
      </c>
      <c r="CZ175" s="15">
        <v>0</v>
      </c>
      <c r="DA175" s="66">
        <v>0</v>
      </c>
      <c r="DB175" s="15">
        <v>0</v>
      </c>
      <c r="DC175" s="17" t="str">
        <f>IF(IF(DA175&lt;0,1-(DB175-DA175)/DA175,IF(DA175=0,"",DB175/DA175))&lt;0,0,IF(DA175&lt;0,1-(DB175-DA175)/DA175,IF(DA175=0,"",DB175/DA175)))</f>
        <v/>
      </c>
      <c r="DD175" s="13">
        <v>0</v>
      </c>
      <c r="DE175" s="13">
        <v>0</v>
      </c>
      <c r="DF175" s="13">
        <v>0</v>
      </c>
      <c r="DG175" s="14" t="str">
        <f>IF(IF(DE175&lt;0,1-(DF175-DE175)/DE175,IF(DE175=0,"",DF175/DE175))&lt;0,0,IF(DE175&lt;0,1-(DF175-DE175)/DE175,IF(DE175=0,"",DF175/DE175)))</f>
        <v/>
      </c>
      <c r="DH175" s="15">
        <v>0</v>
      </c>
      <c r="DI175" s="15">
        <v>0</v>
      </c>
      <c r="DJ175" s="15">
        <v>0</v>
      </c>
      <c r="DK175" s="17" t="str">
        <f>IF(IF(DI175&lt;0,1-(DJ175-DI175)/DI175,IF(DI175=0,"",DJ175/DI175))&lt;0,0,IF(DI175&lt;0,1-(DJ175-DI175)/DI175,IF(DI175=0,"",DJ175/DI175)))</f>
        <v/>
      </c>
      <c r="DL175" s="13">
        <v>0</v>
      </c>
      <c r="DM175" s="13">
        <v>-78.146902222222252</v>
      </c>
      <c r="DN175" s="13">
        <v>47</v>
      </c>
      <c r="DO175" s="17">
        <f>IF(IF(DM175&lt;0,1-(DN175-DM175)/DM175,IF(DM175=0,"",DN175/DM175))&lt;0,0,IF(DM175&lt;0,1-(DN175-DM175)/DM175,IF(DM175=0,"",DN175/DM175)))</f>
        <v>2.6014313896454726</v>
      </c>
      <c r="DP175" s="18"/>
      <c r="DQ175" s="19"/>
      <c r="DR175" s="18"/>
      <c r="DS175" s="19" t="str">
        <f>AX175</f>
        <v/>
      </c>
      <c r="DT175" s="64" t="s">
        <v>141</v>
      </c>
      <c r="DU175" s="64" t="s">
        <v>162</v>
      </c>
      <c r="DV175" s="64" t="s">
        <v>420</v>
      </c>
      <c r="DW175" s="64" t="s">
        <v>141</v>
      </c>
      <c r="DX175" s="64" t="s">
        <v>419</v>
      </c>
      <c r="DY175" s="65" t="s">
        <v>187</v>
      </c>
      <c r="DZ175" s="64"/>
      <c r="EA175" s="64"/>
    </row>
    <row r="176" spans="1:131" x14ac:dyDescent="0.35">
      <c r="A176" s="4">
        <v>2022</v>
      </c>
      <c r="B176" s="20" t="s">
        <v>132</v>
      </c>
      <c r="C176" s="20" t="s">
        <v>159</v>
      </c>
      <c r="D176" s="20"/>
      <c r="E176" s="20" t="s">
        <v>130</v>
      </c>
      <c r="F176" s="20" t="s">
        <v>126</v>
      </c>
      <c r="G176" s="20"/>
      <c r="H176" s="20">
        <v>11606366</v>
      </c>
      <c r="I176" s="64" t="s">
        <v>509</v>
      </c>
      <c r="J176" s="64"/>
      <c r="K176" s="64" t="s">
        <v>508</v>
      </c>
      <c r="L176" s="20" t="s">
        <v>430</v>
      </c>
      <c r="M176" s="20" t="s">
        <v>429</v>
      </c>
      <c r="N176" s="64" t="s">
        <v>507</v>
      </c>
      <c r="O176" s="20" t="s">
        <v>427</v>
      </c>
      <c r="P176" s="20" t="s">
        <v>426</v>
      </c>
      <c r="Q176" s="20" t="s">
        <v>425</v>
      </c>
      <c r="R176" s="20" t="s">
        <v>146</v>
      </c>
      <c r="S176" s="20" t="s">
        <v>506</v>
      </c>
      <c r="T176" s="20" t="s">
        <v>150</v>
      </c>
      <c r="U176" s="65">
        <v>44541</v>
      </c>
      <c r="V176" s="64"/>
      <c r="W176" s="72">
        <v>11844.664600000002</v>
      </c>
      <c r="X176" s="72">
        <v>0</v>
      </c>
      <c r="Y176" s="64" t="s">
        <v>443</v>
      </c>
      <c r="Z176" s="20" t="s">
        <v>141</v>
      </c>
      <c r="AA176" s="64"/>
      <c r="AB176" s="64"/>
      <c r="AC176" s="64"/>
      <c r="AD176" s="63"/>
      <c r="AE176" s="20">
        <v>2021</v>
      </c>
      <c r="AF176" s="20"/>
      <c r="AG176" s="64" t="s">
        <v>505</v>
      </c>
      <c r="AH176" s="71"/>
      <c r="AI176" s="20" t="s">
        <v>141</v>
      </c>
      <c r="AJ176" s="64" t="s">
        <v>504</v>
      </c>
      <c r="AK176" s="63"/>
      <c r="AL176" s="5">
        <v>0</v>
      </c>
      <c r="AM176" s="70" t="s">
        <v>144</v>
      </c>
      <c r="AN176" s="6">
        <f>IF(AM176="YES",0,AL176*BA176)</f>
        <v>0</v>
      </c>
      <c r="AO176" s="6">
        <f>IF(AM176="YES",0,BA176)</f>
        <v>0</v>
      </c>
      <c r="AP176" s="7">
        <v>0</v>
      </c>
      <c r="AQ176" s="69" t="s">
        <v>144</v>
      </c>
      <c r="AR176" s="8">
        <f>IF(AQ176="YES",0,AP176*BA176)</f>
        <v>0</v>
      </c>
      <c r="AS176" s="8">
        <f>IF(AQ176="YES",0,BA176)</f>
        <v>0</v>
      </c>
      <c r="AT176" s="9">
        <v>0</v>
      </c>
      <c r="AU176" s="9">
        <v>0</v>
      </c>
      <c r="AV176" s="9">
        <v>0</v>
      </c>
      <c r="AW176" s="10" t="str">
        <f>IF(IF(AU176&lt;0,1-(AV176-AU176)/AU176,IF(AU176=0,"",AV176/AU176))&lt;0,0,IF(AU176&lt;0,1-(AV176-AU176)/AU176,IF(AU176=0,"",AV176/AU176)))</f>
        <v/>
      </c>
      <c r="AX176" s="10" t="str">
        <f>IF(AW176&lt;90%,"YES","")</f>
        <v/>
      </c>
      <c r="AY176" s="68">
        <f>+AV176-AT176</f>
        <v>0</v>
      </c>
      <c r="AZ176" s="10"/>
      <c r="BA176" s="11">
        <v>0</v>
      </c>
      <c r="BB176" s="11">
        <f>W176/1000</f>
        <v>11.844664600000002</v>
      </c>
      <c r="BC176" s="12" t="str">
        <f>IF(AND(BA176=0,BB176=0),"no capex",IF(AND(BA176=0,BB176&lt;&gt;0),"check!",IF(BB176/BA176&lt;0.8,BB176/BA176,IF(BB176/BA176&lt;=1.05,1,IF(BB176/BA176&gt;1.05,MAX(1-(BB176/BA176-1)*2,0),"check!")))))</f>
        <v>check!</v>
      </c>
      <c r="BD176" s="11">
        <v>0</v>
      </c>
      <c r="BE176" s="11">
        <v>0</v>
      </c>
      <c r="BF176" s="12" t="str">
        <f>IF(AND(BD176=0,BE176=0),"no capex",IF(AND(BD176=0,BE176&lt;&gt;0),"check!",IF(BE176/BD176&lt;0.8,BE176/BD176,IF(BE176/BD176&lt;=1.05,1,IF(BE176/BD176&gt;1.05,MAX(1-(BE176/BD176-1)*2,0),"check!")))))</f>
        <v>no capex</v>
      </c>
      <c r="BG176" s="67"/>
      <c r="BH176" s="13">
        <v>0</v>
      </c>
      <c r="BI176" s="13">
        <v>0</v>
      </c>
      <c r="BJ176" s="13">
        <v>0</v>
      </c>
      <c r="BK176" s="14" t="str">
        <f>IF(BI176=0,"",BJ176/BI176)</f>
        <v/>
      </c>
      <c r="BL176" s="15">
        <v>0</v>
      </c>
      <c r="BM176" s="15">
        <v>0</v>
      </c>
      <c r="BN176" s="15">
        <v>0</v>
      </c>
      <c r="BO176" s="16" t="str">
        <f>IF(BM176=0,"",BN176/BM176)</f>
        <v/>
      </c>
      <c r="BP176" s="13">
        <v>0</v>
      </c>
      <c r="BQ176" s="13">
        <v>0</v>
      </c>
      <c r="BR176" s="13">
        <v>0</v>
      </c>
      <c r="BS176" s="14" t="str">
        <f>IF(IF(BQ176&lt;0,1-(BR176-BQ176)/BQ176,IF(BQ176=0,"",BR176/BQ176))&lt;0,0,IF(BQ176&lt;0,1-(BR176-BQ176)/BQ176,IF(BQ176=0,"",BR176/BQ176)))</f>
        <v/>
      </c>
      <c r="BT176" s="15">
        <v>0</v>
      </c>
      <c r="BU176" s="15">
        <v>0</v>
      </c>
      <c r="BV176" s="15">
        <v>0</v>
      </c>
      <c r="BW176" s="16" t="str">
        <f>IF(IF(BU176&lt;0,1-(BV176-BU176)/BU176,IF(BU176=0,"",BV176/BU176))&lt;0,0,IF(BU176&lt;0,1-(BV176-BU176)/BU176,IF(BU176=0,"",BV176/BU176)))</f>
        <v/>
      </c>
      <c r="BX176" s="13">
        <v>0</v>
      </c>
      <c r="BY176" s="13">
        <v>0</v>
      </c>
      <c r="BZ176" s="13">
        <v>0</v>
      </c>
      <c r="CA176" s="14" t="str">
        <f>IF(IF(BY176&lt;0,1-(BZ176-BY176)/BY176,IF(BY176=0,"",BZ176/BY176))&lt;0,0,IF(BY176&lt;0,1-(BZ176-BY176)/BY176,IF(BY176=0,"",BZ176/BY176)))</f>
        <v/>
      </c>
      <c r="CB176" s="15">
        <v>0</v>
      </c>
      <c r="CC176" s="15">
        <v>0</v>
      </c>
      <c r="CD176" s="15">
        <v>0</v>
      </c>
      <c r="CE176" s="16" t="str">
        <f>IF(IF(CC176&lt;0,1-(CD176-CC176)/CC176,IF(CC176=0,"",CD176/CC176))&lt;0,0,IF(CC176&lt;0,1-(CD176-CC176)/CC176,IF(CC176=0,"",CD176/CC176)))</f>
        <v/>
      </c>
      <c r="CF176" s="13">
        <v>0</v>
      </c>
      <c r="CG176" s="13">
        <v>0</v>
      </c>
      <c r="CH176" s="13">
        <v>0</v>
      </c>
      <c r="CI176" s="14" t="str">
        <f>IF(IF(CG176&lt;0,1-(CH176-CG176)/CG176,IF(CG176=0,"",CH176/CG176))&lt;0,0,IF(CG176&lt;0,1-(CH176-CG176)/CG176,IF(CG176=0,"",CH176/CG176)))</f>
        <v/>
      </c>
      <c r="CJ176" s="15">
        <v>0</v>
      </c>
      <c r="CK176" s="15">
        <v>0</v>
      </c>
      <c r="CL176" s="15">
        <v>0</v>
      </c>
      <c r="CM176" s="17" t="str">
        <f>IF(IF(CK176&lt;0,1-(CL176-CK176)/CK176,IF(CK176=0,"",CL176/CK176))&lt;0,0,IF(CK176&lt;0,1-(CL176-CK176)/CK176,IF(CK176=0,"",CL176/CK176)))</f>
        <v/>
      </c>
      <c r="CN176" s="13">
        <v>0</v>
      </c>
      <c r="CO176" s="13">
        <v>0</v>
      </c>
      <c r="CP176" s="13">
        <v>0</v>
      </c>
      <c r="CQ176" s="17" t="str">
        <f>IF(IF(CO176&lt;0,1-(CP176-CO176)/CO176,IF(CO176=0,"",CP176/CO176))&lt;0,0,IF(CO176&lt;0,1-(CP176-CO176)/CO176,IF(CO176=0,"",CP176/CO176)))</f>
        <v/>
      </c>
      <c r="CR176" s="15">
        <v>0</v>
      </c>
      <c r="CS176" s="15">
        <v>0</v>
      </c>
      <c r="CT176" s="15">
        <v>0</v>
      </c>
      <c r="CU176" s="17" t="str">
        <f>IF(IF(CS176&lt;0,1-(CT176-CS176)/CS176,IF(CS176=0,"",CT176/CS176))&lt;0,0,IF(CS176&lt;0,1-(CT176-CS176)/CS176,IF(CS176=0,"",CT176/CS176)))</f>
        <v/>
      </c>
      <c r="CV176" s="13">
        <v>0</v>
      </c>
      <c r="CW176" s="13">
        <v>0</v>
      </c>
      <c r="CX176" s="13">
        <v>0</v>
      </c>
      <c r="CY176" s="14" t="str">
        <f>IF(IF(CW176&lt;0,1-(CX176-CW176)/CW176,IF(CW176=0,"",CX176/CW176))&lt;0,0,IF(CW176&lt;0,1-(CX176-CW176)/CW176,IF(CW176=0,"",CX176/CW176)))</f>
        <v/>
      </c>
      <c r="CZ176" s="15">
        <v>0</v>
      </c>
      <c r="DA176" s="15">
        <v>0</v>
      </c>
      <c r="DB176" s="15">
        <v>0</v>
      </c>
      <c r="DC176" s="17" t="str">
        <f>IF(IF(DA176&lt;0,1-(DB176-DA176)/DA176,IF(DA176=0,"",DB176/DA176))&lt;0,0,IF(DA176&lt;0,1-(DB176-DA176)/DA176,IF(DA176=0,"",DB176/DA176)))</f>
        <v/>
      </c>
      <c r="DD176" s="13">
        <v>0</v>
      </c>
      <c r="DE176" s="13">
        <v>0</v>
      </c>
      <c r="DF176" s="13">
        <v>0</v>
      </c>
      <c r="DG176" s="14" t="str">
        <f>IF(IF(DE176&lt;0,1-(DF176-DE176)/DE176,IF(DE176=0,"",DF176/DE176))&lt;0,0,IF(DE176&lt;0,1-(DF176-DE176)/DE176,IF(DE176=0,"",DF176/DE176)))</f>
        <v/>
      </c>
      <c r="DH176" s="15">
        <v>0</v>
      </c>
      <c r="DI176" s="15">
        <v>0</v>
      </c>
      <c r="DJ176" s="15">
        <v>0</v>
      </c>
      <c r="DK176" s="17" t="str">
        <f>IF(IF(DI176&lt;0,1-(DJ176-DI176)/DI176,IF(DI176=0,"",DJ176/DI176))&lt;0,0,IF(DI176&lt;0,1-(DJ176-DI176)/DI176,IF(DI176=0,"",DJ176/DI176)))</f>
        <v/>
      </c>
      <c r="DL176" s="13">
        <v>0</v>
      </c>
      <c r="DM176" s="13">
        <v>0</v>
      </c>
      <c r="DN176" s="13">
        <v>0</v>
      </c>
      <c r="DO176" s="17" t="str">
        <f>IF(IF(DM176&lt;0,1-(DN176-DM176)/DM176,IF(DM176=0,"",DN176/DM176))&lt;0,0,IF(DM176&lt;0,1-(DN176-DM176)/DM176,IF(DM176=0,"",DN176/DM176)))</f>
        <v/>
      </c>
      <c r="DP176" s="18"/>
      <c r="DQ176" s="19" t="e">
        <f>IF(AND(BB176/BA176&gt;1.05, ((BB176-BA176)/VLOOKUP(E176,#REF!,2,0))&gt;10),"YES","")</f>
        <v>#DIV/0!</v>
      </c>
      <c r="DR176" s="18"/>
      <c r="DS176" s="19" t="str">
        <f>AX176</f>
        <v/>
      </c>
      <c r="DT176" s="64"/>
      <c r="DU176" s="64"/>
      <c r="DV176" s="64"/>
      <c r="DW176" s="64"/>
      <c r="DX176" s="64"/>
      <c r="DY176" s="65"/>
      <c r="DZ176" s="64"/>
      <c r="EA176" s="64"/>
    </row>
    <row r="177" spans="1:131" x14ac:dyDescent="0.35">
      <c r="A177" s="4">
        <v>2022</v>
      </c>
      <c r="B177" s="20" t="s">
        <v>132</v>
      </c>
      <c r="C177" s="20" t="s">
        <v>159</v>
      </c>
      <c r="D177" s="20"/>
      <c r="E177" s="20" t="s">
        <v>130</v>
      </c>
      <c r="F177" s="20" t="s">
        <v>126</v>
      </c>
      <c r="G177" s="20"/>
      <c r="H177" s="20">
        <v>11784129</v>
      </c>
      <c r="I177" s="64" t="s">
        <v>503</v>
      </c>
      <c r="J177" s="64"/>
      <c r="K177" s="64" t="s">
        <v>467</v>
      </c>
      <c r="L177" s="20" t="s">
        <v>430</v>
      </c>
      <c r="M177" s="20" t="s">
        <v>456</v>
      </c>
      <c r="N177" s="64" t="s">
        <v>466</v>
      </c>
      <c r="O177" s="20" t="s">
        <v>427</v>
      </c>
      <c r="P177" s="20" t="s">
        <v>454</v>
      </c>
      <c r="Q177" s="20"/>
      <c r="R177" s="20" t="s">
        <v>141</v>
      </c>
      <c r="S177" s="20" t="s">
        <v>151</v>
      </c>
      <c r="T177" s="20" t="s">
        <v>150</v>
      </c>
      <c r="U177" s="65">
        <v>44196</v>
      </c>
      <c r="V177" s="64"/>
      <c r="W177" s="72">
        <v>2360657.7967999997</v>
      </c>
      <c r="X177" s="72">
        <v>0</v>
      </c>
      <c r="Y177" s="64" t="s">
        <v>502</v>
      </c>
      <c r="Z177" s="20" t="s">
        <v>141</v>
      </c>
      <c r="AA177" s="64"/>
      <c r="AB177" s="64"/>
      <c r="AC177" s="64" t="s">
        <v>148</v>
      </c>
      <c r="AD177" s="63"/>
      <c r="AE177" s="20">
        <v>2020</v>
      </c>
      <c r="AF177" s="20"/>
      <c r="AG177" s="64" t="s">
        <v>501</v>
      </c>
      <c r="AH177" s="71"/>
      <c r="AI177" s="20" t="s">
        <v>146</v>
      </c>
      <c r="AJ177" s="64" t="s">
        <v>145</v>
      </c>
      <c r="AK177" s="63"/>
      <c r="AL177" s="5">
        <v>0.19102979930712194</v>
      </c>
      <c r="AM177" s="70"/>
      <c r="AN177" s="6">
        <f>IF(AM177="YES",0,AL177*BA177)</f>
        <v>0</v>
      </c>
      <c r="AO177" s="6">
        <f>IF(AM177="YES",0,BA177)</f>
        <v>0</v>
      </c>
      <c r="AP177" s="7">
        <v>1.1947639671879886</v>
      </c>
      <c r="AQ177" s="69"/>
      <c r="AR177" s="8">
        <f>IF(AQ177="YES",0,AP177*BA177)</f>
        <v>0</v>
      </c>
      <c r="AS177" s="8">
        <f>IF(AQ177="YES",0,BA177)</f>
        <v>0</v>
      </c>
      <c r="AT177" s="9">
        <v>1977.1357823505371</v>
      </c>
      <c r="AU177" s="9">
        <v>3440.4680760785618</v>
      </c>
      <c r="AV177" s="9">
        <v>959</v>
      </c>
      <c r="AW177" s="10">
        <f>IF(IF(AU177&lt;0,1-(AV177-AU177)/AU177,IF(AU177=0,"",AV177/AU177))&lt;0,0,IF(AU177&lt;0,1-(AV177-AU177)/AU177,IF(AU177=0,"",AV177/AU177)))</f>
        <v>0.2787411418428466</v>
      </c>
      <c r="AX177" s="10" t="str">
        <f>IF(AW177&lt;90%,"YES","")</f>
        <v>YES</v>
      </c>
      <c r="AY177" s="68">
        <f>+AV177-AT177</f>
        <v>-1018.1357823505371</v>
      </c>
      <c r="AZ177" s="10"/>
      <c r="BA177" s="11">
        <v>0</v>
      </c>
      <c r="BB177" s="11">
        <f>W177/1000</f>
        <v>2360.6577967999997</v>
      </c>
      <c r="BC177" s="12" t="str">
        <f>IF(AND(BA177=0,BB177=0),"no capex",IF(AND(BA177=0,BB177&lt;&gt;0),"check!",IF(BB177/BA177&lt;0.8,BB177/BA177,IF(BB177/BA177&lt;=1.05,1,IF(BB177/BA177&gt;1.05,MAX(1-(BB177/BA177-1)*2,0),"check!")))))</f>
        <v>check!</v>
      </c>
      <c r="BD177" s="11">
        <v>0</v>
      </c>
      <c r="BE177" s="11">
        <v>0</v>
      </c>
      <c r="BF177" s="12" t="str">
        <f>IF(AND(BD177=0,BE177=0),"no capex",IF(AND(BD177=0,BE177&lt;&gt;0),"check!",IF(BE177/BD177&lt;0.8,BE177/BD177,IF(BE177/BD177&lt;=1.05,1,IF(BE177/BD177&gt;1.05,MAX(1-(BE177/BD177-1)*2,0),"check!")))))</f>
        <v>no capex</v>
      </c>
      <c r="BG177" s="67"/>
      <c r="BH177" s="13">
        <v>9911.5377890000018</v>
      </c>
      <c r="BI177" s="13">
        <v>13583.990615150002</v>
      </c>
      <c r="BJ177" s="13">
        <v>1922</v>
      </c>
      <c r="BK177" s="14">
        <f>IF(BI177=0,"",BJ177/BI177)</f>
        <v>0.14149008597344179</v>
      </c>
      <c r="BL177" s="15">
        <v>1309.9597200000003</v>
      </c>
      <c r="BM177" s="15">
        <v>1968.4456220000004</v>
      </c>
      <c r="BN177" s="15">
        <v>590</v>
      </c>
      <c r="BO177" s="16">
        <f>IF(BM177=0,"",BN177/BM177)</f>
        <v>0.29972887917551011</v>
      </c>
      <c r="BP177" s="13">
        <v>202.20613459873456</v>
      </c>
      <c r="BQ177" s="13">
        <v>701.10328828853778</v>
      </c>
      <c r="BR177" s="13">
        <v>79</v>
      </c>
      <c r="BS177" s="14">
        <f>IF(IF(BQ177&lt;0,1-(BR177-BQ177)/BQ177,IF(BQ177=0,"",BR177/BQ177))&lt;0,0,IF(BQ177&lt;0,1-(BR177-BQ177)/BQ177,IF(BQ177=0,"",BR177/BQ177)))</f>
        <v>0.11267954568127442</v>
      </c>
      <c r="BT177" s="15">
        <v>104.56024142380423</v>
      </c>
      <c r="BU177" s="15">
        <v>601.97294082287431</v>
      </c>
      <c r="BV177" s="15">
        <v>55</v>
      </c>
      <c r="BW177" s="16">
        <f>IF(IF(BU177&lt;0,1-(BV177-BU177)/BU177,IF(BU177=0,"",BV177/BU177))&lt;0,0,IF(BU177&lt;0,1-(BV177-BU177)/BU177,IF(BU177=0,"",BV177/BU177)))</f>
        <v>9.1366233048311235E-2</v>
      </c>
      <c r="BX177" s="13">
        <v>0</v>
      </c>
      <c r="BY177" s="13">
        <v>0</v>
      </c>
      <c r="BZ177" s="13">
        <v>0</v>
      </c>
      <c r="CA177" s="14" t="str">
        <f>IF(IF(BY177&lt;0,1-(BZ177-BY177)/BY177,IF(BY177=0,"",BZ177/BY177))&lt;0,0,IF(BY177&lt;0,1-(BZ177-BY177)/BY177,IF(BY177=0,"",BZ177/BY177)))</f>
        <v/>
      </c>
      <c r="CB177" s="15">
        <v>202.20613459873456</v>
      </c>
      <c r="CC177" s="15">
        <v>701.10328828853778</v>
      </c>
      <c r="CD177" s="15">
        <v>79</v>
      </c>
      <c r="CE177" s="16">
        <f>IF(IF(CC177&lt;0,1-(CD177-CC177)/CC177,IF(CC177=0,"",CD177/CC177))&lt;0,0,IF(CC177&lt;0,1-(CD177-CC177)/CC177,IF(CC177=0,"",CD177/CC177)))</f>
        <v>0.11267954568127442</v>
      </c>
      <c r="CF177" s="13">
        <v>1182.8941842380423</v>
      </c>
      <c r="CG177" s="13">
        <v>2295.5924101739324</v>
      </c>
      <c r="CH177" s="13">
        <v>2686</v>
      </c>
      <c r="CI177" s="14">
        <f>IF(IF(CG177&lt;0,1-(CH177-CG177)/CG177,IF(CG177=0,"",CH177/CG177))&lt;0,0,IF(CG177&lt;0,1-(CH177-CG177)/CG177,IF(CG177=0,"",CH177/CG177)))</f>
        <v>1.1700683396999414</v>
      </c>
      <c r="CJ177" s="15">
        <v>2212.9055870235507</v>
      </c>
      <c r="CK177" s="15">
        <v>3177.602081837415</v>
      </c>
      <c r="CL177" s="15">
        <v>664</v>
      </c>
      <c r="CM177" s="17">
        <f>IF(IF(CK177&lt;0,1-(CL177-CK177)/CK177,IF(CK177=0,"",CL177/CK177))&lt;0,0,IF(CK177&lt;0,1-(CL177-CK177)/CK177,IF(CK177=0,"",CL177/CK177)))</f>
        <v>0.20896260227021535</v>
      </c>
      <c r="CN177" s="13">
        <v>-204.1694544933749</v>
      </c>
      <c r="CO177" s="13">
        <v>-282.05167266689688</v>
      </c>
      <c r="CP177" s="13">
        <v>-1715</v>
      </c>
      <c r="CQ177" s="17">
        <f>IF(IF(CO177&lt;0,1-(CP177-CO177)/CO177,IF(CO177=0,"",CP177/CO177))&lt;0,0,IF(CO177&lt;0,1-(CP177-CO177)/CO177,IF(CO177=0,"",CP177/CO177)))</f>
        <v>0</v>
      </c>
      <c r="CR177" s="15">
        <v>36.312016957723188</v>
      </c>
      <c r="CS177" s="15">
        <v>36.312016957723188</v>
      </c>
      <c r="CT177" s="15">
        <v>44</v>
      </c>
      <c r="CU177" s="17">
        <f>IF(IF(CS177&lt;0,1-(CT177-CS177)/CS177,IF(CS177=0,"",CT177/CS177))&lt;0,0,IF(CS177&lt;0,1-(CT177-CS177)/CS177,IF(CS177=0,"",CT177/CS177)))</f>
        <v>1.2117200774395886</v>
      </c>
      <c r="CV177" s="13">
        <v>2210.9422671289103</v>
      </c>
      <c r="CW177" s="13">
        <v>3596.6536974590558</v>
      </c>
      <c r="CX177" s="13">
        <v>387</v>
      </c>
      <c r="CY177" s="14">
        <f>IF(IF(CW177&lt;0,1-(CX177-CW177)/CW177,IF(CW177=0,"",CX177/CW177))&lt;0,0,IF(CW177&lt;0,1-(CX177-CW177)/CW177,IF(CW177=0,"",CX177/CW177)))</f>
        <v>0.10760001728089798</v>
      </c>
      <c r="CZ177" s="15">
        <v>-425.35209362085584</v>
      </c>
      <c r="DA177" s="15">
        <v>-445.05176768017947</v>
      </c>
      <c r="DB177" s="15">
        <v>-92</v>
      </c>
      <c r="DC177" s="17">
        <f>IF(IF(DA177&lt;0,1-(DB177-DA177)/DA177,IF(DA177=0,"",DB177/DA177))&lt;0,0,IF(DA177&lt;0,1-(DB177-DA177)/DA177,IF(DA177=0,"",DB177/DA177)))</f>
        <v>1.7932824748016447</v>
      </c>
      <c r="DD177" s="13">
        <v>0</v>
      </c>
      <c r="DE177" s="13">
        <v>0</v>
      </c>
      <c r="DF177" s="13">
        <v>0</v>
      </c>
      <c r="DG177" s="14" t="str">
        <f>IF(IF(DE177&lt;0,1-(DF177-DE177)/DE177,IF(DE177=0,"",DF177/DE177))&lt;0,0,IF(DE177&lt;0,1-(DF177-DE177)/DE177,IF(DE177=0,"",DF177/DE177)))</f>
        <v/>
      </c>
      <c r="DH177" s="15">
        <v>191.54560884248255</v>
      </c>
      <c r="DI177" s="15">
        <v>288.86614629968551</v>
      </c>
      <c r="DJ177" s="15">
        <v>94</v>
      </c>
      <c r="DK177" s="17">
        <f>IF(IF(DI177&lt;0,1-(DJ177-DI177)/DI177,IF(DI177=0,"",DJ177/DI177))&lt;0,0,IF(DI177&lt;0,1-(DJ177-DI177)/DI177,IF(DI177=0,"",DJ177/DI177)))</f>
        <v>0.32541023309280165</v>
      </c>
      <c r="DL177" s="13">
        <v>0</v>
      </c>
      <c r="DM177" s="13">
        <v>0</v>
      </c>
      <c r="DN177" s="13">
        <v>62</v>
      </c>
      <c r="DO177" s="17" t="str">
        <f>IF(IF(DM177&lt;0,1-(DN177-DM177)/DM177,IF(DM177=0,"",DN177/DM177))&lt;0,0,IF(DM177&lt;0,1-(DN177-DM177)/DM177,IF(DM177=0,"",DN177/DM177)))</f>
        <v/>
      </c>
      <c r="DP177" s="18"/>
      <c r="DQ177" s="19" t="e">
        <f>IF(AND(BB177/BA177&gt;1.05, ((BB177-BA177)/VLOOKUP(E177,#REF!,2,0))&gt;10),"YES","")</f>
        <v>#DIV/0!</v>
      </c>
      <c r="DR177" s="18"/>
      <c r="DS177" s="19" t="str">
        <f>AX177</f>
        <v>YES</v>
      </c>
      <c r="DT177" s="64"/>
      <c r="DU177" s="64"/>
      <c r="DV177" s="64"/>
      <c r="DW177" s="64"/>
      <c r="DX177" s="64"/>
      <c r="DY177" s="65"/>
      <c r="DZ177" s="64"/>
      <c r="EA177" s="64"/>
    </row>
    <row r="178" spans="1:131" x14ac:dyDescent="0.35">
      <c r="A178" s="4">
        <v>2022</v>
      </c>
      <c r="B178" s="20" t="s">
        <v>131</v>
      </c>
      <c r="C178" s="20" t="s">
        <v>159</v>
      </c>
      <c r="D178" s="20"/>
      <c r="E178" s="20" t="s">
        <v>130</v>
      </c>
      <c r="F178" s="20" t="s">
        <v>126</v>
      </c>
      <c r="G178" s="20"/>
      <c r="H178" s="20">
        <v>11788272</v>
      </c>
      <c r="I178" s="64" t="s">
        <v>500</v>
      </c>
      <c r="J178" s="64"/>
      <c r="K178" s="64" t="s">
        <v>498</v>
      </c>
      <c r="L178" s="20" t="s">
        <v>430</v>
      </c>
      <c r="M178" s="20" t="s">
        <v>456</v>
      </c>
      <c r="N178" s="64" t="s">
        <v>499</v>
      </c>
      <c r="O178" s="20" t="s">
        <v>427</v>
      </c>
      <c r="P178" s="20" t="s">
        <v>454</v>
      </c>
      <c r="Q178" s="20"/>
      <c r="R178" s="20" t="s">
        <v>146</v>
      </c>
      <c r="S178" s="20" t="s">
        <v>498</v>
      </c>
      <c r="T178" s="20" t="s">
        <v>150</v>
      </c>
      <c r="U178" s="65">
        <v>43854</v>
      </c>
      <c r="V178" s="64"/>
      <c r="W178" s="72">
        <v>768734.59850339766</v>
      </c>
      <c r="X178" s="72">
        <v>0</v>
      </c>
      <c r="Y178" s="64" t="s">
        <v>443</v>
      </c>
      <c r="Z178" s="20" t="s">
        <v>146</v>
      </c>
      <c r="AA178" s="64" t="s">
        <v>146</v>
      </c>
      <c r="AB178" s="64"/>
      <c r="AC178" s="64"/>
      <c r="AD178" s="63"/>
      <c r="AE178" s="20">
        <v>2020</v>
      </c>
      <c r="AF178" s="20"/>
      <c r="AG178" s="64" t="s">
        <v>497</v>
      </c>
      <c r="AH178" s="71"/>
      <c r="AI178" s="20" t="s">
        <v>141</v>
      </c>
      <c r="AJ178" s="64" t="s">
        <v>450</v>
      </c>
      <c r="AK178" s="63"/>
      <c r="AL178" s="5">
        <v>0</v>
      </c>
      <c r="AM178" s="70" t="s">
        <v>144</v>
      </c>
      <c r="AN178" s="6">
        <f>IF(AM178="YES",0,AL178*BA178)</f>
        <v>0</v>
      </c>
      <c r="AO178" s="6">
        <f>IF(AM178="YES",0,BA178)</f>
        <v>0</v>
      </c>
      <c r="AP178" s="7">
        <v>0</v>
      </c>
      <c r="AQ178" s="69" t="s">
        <v>144</v>
      </c>
      <c r="AR178" s="8">
        <f>IF(AQ178="YES",0,AP178*BA178)</f>
        <v>0</v>
      </c>
      <c r="AS178" s="8">
        <f>IF(AQ178="YES",0,BA178)</f>
        <v>0</v>
      </c>
      <c r="AT178" s="9">
        <v>0</v>
      </c>
      <c r="AU178" s="9">
        <v>0</v>
      </c>
      <c r="AV178" s="9">
        <v>0</v>
      </c>
      <c r="AW178" s="10" t="str">
        <f>IF(IF(AU178&lt;0,1-(AV178-AU178)/AU178,IF(AU178=0,"",AV178/AU178))&lt;0,0,IF(AU178&lt;0,1-(AV178-AU178)/AU178,IF(AU178=0,"",AV178/AU178)))</f>
        <v/>
      </c>
      <c r="AX178" s="10" t="str">
        <f>IF(AW178&lt;90%,"YES","")</f>
        <v/>
      </c>
      <c r="AY178" s="68">
        <f>+AV178-AT178</f>
        <v>0</v>
      </c>
      <c r="AZ178" s="10">
        <v>0.54980067650932485</v>
      </c>
      <c r="BA178" s="11">
        <v>0</v>
      </c>
      <c r="BB178" s="11">
        <f>W178/1000</f>
        <v>768.73459850339771</v>
      </c>
      <c r="BC178" s="12" t="str">
        <f>IF(AND(BA178=0,BB178=0),"no capex",IF(AND(BA178=0,BB178&lt;&gt;0),"check!",IF(BB178/BA178&lt;0.8,BB178/BA178,IF(BB178/BA178&lt;=1.05,1,IF(BB178/BA178&gt;1.05,MAX(1-(BB178/BA178-1)*2,0),"check!")))))</f>
        <v>check!</v>
      </c>
      <c r="BD178" s="11">
        <v>0</v>
      </c>
      <c r="BE178" s="11">
        <v>0</v>
      </c>
      <c r="BF178" s="12" t="str">
        <f>IF(AND(BD178=0,BE178=0),"no capex",IF(AND(BD178=0,BE178&lt;&gt;0),"check!",IF(BE178/BD178&lt;0.8,BE178/BD178,IF(BE178/BD178&lt;=1.05,1,IF(BE178/BD178&gt;1.05,MAX(1-(BE178/BD178-1)*2,0),"check!")))))</f>
        <v>no capex</v>
      </c>
      <c r="BG178" s="67"/>
      <c r="BH178" s="13">
        <v>0</v>
      </c>
      <c r="BI178" s="13">
        <v>0</v>
      </c>
      <c r="BJ178" s="13">
        <v>0</v>
      </c>
      <c r="BK178" s="14" t="str">
        <f>IF(BI178=0,"",BJ178/BI178)</f>
        <v/>
      </c>
      <c r="BL178" s="15">
        <v>0</v>
      </c>
      <c r="BM178" s="15">
        <v>0</v>
      </c>
      <c r="BN178" s="15">
        <v>0</v>
      </c>
      <c r="BO178" s="16" t="str">
        <f>IF(BM178=0,"",BN178/BM178)</f>
        <v/>
      </c>
      <c r="BP178" s="13">
        <v>0</v>
      </c>
      <c r="BQ178" s="13">
        <v>0</v>
      </c>
      <c r="BR178" s="13">
        <v>0</v>
      </c>
      <c r="BS178" s="14" t="str">
        <f>IF(IF(BQ178&lt;0,1-(BR178-BQ178)/BQ178,IF(BQ178=0,"",BR178/BQ178))&lt;0,0,IF(BQ178&lt;0,1-(BR178-BQ178)/BQ178,IF(BQ178=0,"",BR178/BQ178)))</f>
        <v/>
      </c>
      <c r="BT178" s="15">
        <v>0</v>
      </c>
      <c r="BU178" s="15">
        <v>0</v>
      </c>
      <c r="BV178" s="15">
        <v>0</v>
      </c>
      <c r="BW178" s="16" t="str">
        <f>IF(IF(BU178&lt;0,1-(BV178-BU178)/BU178,IF(BU178=0,"",BV178/BU178))&lt;0,0,IF(BU178&lt;0,1-(BV178-BU178)/BU178,IF(BU178=0,"",BV178/BU178)))</f>
        <v/>
      </c>
      <c r="BX178" s="13">
        <v>0</v>
      </c>
      <c r="BY178" s="13">
        <v>0</v>
      </c>
      <c r="BZ178" s="13">
        <v>0</v>
      </c>
      <c r="CA178" s="14" t="str">
        <f>IF(IF(BY178&lt;0,1-(BZ178-BY178)/BY178,IF(BY178=0,"",BZ178/BY178))&lt;0,0,IF(BY178&lt;0,1-(BZ178-BY178)/BY178,IF(BY178=0,"",BZ178/BY178)))</f>
        <v/>
      </c>
      <c r="CB178" s="15">
        <v>0</v>
      </c>
      <c r="CC178" s="15">
        <v>0</v>
      </c>
      <c r="CD178" s="15">
        <v>0</v>
      </c>
      <c r="CE178" s="16" t="str">
        <f>IF(IF(CC178&lt;0,1-(CD178-CC178)/CC178,IF(CC178=0,"",CD178/CC178))&lt;0,0,IF(CC178&lt;0,1-(CD178-CC178)/CC178,IF(CC178=0,"",CD178/CC178)))</f>
        <v/>
      </c>
      <c r="CF178" s="13">
        <v>0</v>
      </c>
      <c r="CG178" s="13">
        <v>0</v>
      </c>
      <c r="CH178" s="13">
        <v>0</v>
      </c>
      <c r="CI178" s="14" t="str">
        <f>IF(IF(CG178&lt;0,1-(CH178-CG178)/CG178,IF(CG178=0,"",CH178/CG178))&lt;0,0,IF(CG178&lt;0,1-(CH178-CG178)/CG178,IF(CG178=0,"",CH178/CG178)))</f>
        <v/>
      </c>
      <c r="CJ178" s="15">
        <v>0</v>
      </c>
      <c r="CK178" s="15">
        <v>0</v>
      </c>
      <c r="CL178" s="15">
        <v>0</v>
      </c>
      <c r="CM178" s="17" t="str">
        <f>IF(IF(CK178&lt;0,1-(CL178-CK178)/CK178,IF(CK178=0,"",CL178/CK178))&lt;0,0,IF(CK178&lt;0,1-(CL178-CK178)/CK178,IF(CK178=0,"",CL178/CK178)))</f>
        <v/>
      </c>
      <c r="CN178" s="13">
        <v>0</v>
      </c>
      <c r="CO178" s="13">
        <v>0</v>
      </c>
      <c r="CP178" s="13">
        <v>0</v>
      </c>
      <c r="CQ178" s="17" t="str">
        <f>IF(IF(CO178&lt;0,1-(CP178-CO178)/CO178,IF(CO178=0,"",CP178/CO178))&lt;0,0,IF(CO178&lt;0,1-(CP178-CO178)/CO178,IF(CO178=0,"",CP178/CO178)))</f>
        <v/>
      </c>
      <c r="CR178" s="15">
        <v>0</v>
      </c>
      <c r="CS178" s="15">
        <v>0</v>
      </c>
      <c r="CT178" s="15">
        <v>0</v>
      </c>
      <c r="CU178" s="17" t="str">
        <f>IF(IF(CS178&lt;0,1-(CT178-CS178)/CS178,IF(CS178=0,"",CT178/CS178))&lt;0,0,IF(CS178&lt;0,1-(CT178-CS178)/CS178,IF(CS178=0,"",CT178/CS178)))</f>
        <v/>
      </c>
      <c r="CV178" s="13">
        <v>0</v>
      </c>
      <c r="CW178" s="13">
        <v>0</v>
      </c>
      <c r="CX178" s="13">
        <v>0</v>
      </c>
      <c r="CY178" s="14" t="str">
        <f>IF(IF(CW178&lt;0,1-(CX178-CW178)/CW178,IF(CW178=0,"",CX178/CW178))&lt;0,0,IF(CW178&lt;0,1-(CX178-CW178)/CW178,IF(CW178=0,"",CX178/CW178)))</f>
        <v/>
      </c>
      <c r="CZ178" s="15">
        <v>0</v>
      </c>
      <c r="DA178" s="15">
        <v>0</v>
      </c>
      <c r="DB178" s="15">
        <v>0</v>
      </c>
      <c r="DC178" s="17" t="str">
        <f>IF(IF(DA178&lt;0,1-(DB178-DA178)/DA178,IF(DA178=0,"",DB178/DA178))&lt;0,0,IF(DA178&lt;0,1-(DB178-DA178)/DA178,IF(DA178=0,"",DB178/DA178)))</f>
        <v/>
      </c>
      <c r="DD178" s="13">
        <v>0</v>
      </c>
      <c r="DE178" s="13">
        <v>0</v>
      </c>
      <c r="DF178" s="13">
        <v>0</v>
      </c>
      <c r="DG178" s="14" t="str">
        <f>IF(IF(DE178&lt;0,1-(DF178-DE178)/DE178,IF(DE178=0,"",DF178/DE178))&lt;0,0,IF(DE178&lt;0,1-(DF178-DE178)/DE178,IF(DE178=0,"",DF178/DE178)))</f>
        <v/>
      </c>
      <c r="DH178" s="15">
        <v>0</v>
      </c>
      <c r="DI178" s="15">
        <v>0</v>
      </c>
      <c r="DJ178" s="15">
        <v>0</v>
      </c>
      <c r="DK178" s="17" t="str">
        <f>IF(IF(DI178&lt;0,1-(DJ178-DI178)/DI178,IF(DI178=0,"",DJ178/DI178))&lt;0,0,IF(DI178&lt;0,1-(DJ178-DI178)/DI178,IF(DI178=0,"",DJ178/DI178)))</f>
        <v/>
      </c>
      <c r="DL178" s="13">
        <v>0</v>
      </c>
      <c r="DM178" s="13">
        <v>0</v>
      </c>
      <c r="DN178" s="13">
        <v>0</v>
      </c>
      <c r="DO178" s="17" t="str">
        <f>IF(IF(DM178&lt;0,1-(DN178-DM178)/DM178,IF(DM178=0,"",DN178/DM178))&lt;0,0,IF(DM178&lt;0,1-(DN178-DM178)/DM178,IF(DM178=0,"",DN178/DM178)))</f>
        <v/>
      </c>
      <c r="DP178" s="18"/>
      <c r="DQ178" s="19"/>
      <c r="DR178" s="18"/>
      <c r="DS178" s="19" t="str">
        <f>AX178</f>
        <v/>
      </c>
      <c r="DT178" s="64"/>
      <c r="DU178" s="64"/>
      <c r="DV178" s="64"/>
      <c r="DW178" s="64"/>
      <c r="DX178" s="64"/>
      <c r="DY178" s="65"/>
      <c r="DZ178" s="64"/>
      <c r="EA178" s="64"/>
    </row>
    <row r="179" spans="1:131" x14ac:dyDescent="0.35">
      <c r="A179" s="4">
        <v>2022</v>
      </c>
      <c r="B179" s="20" t="s">
        <v>131</v>
      </c>
      <c r="C179" s="20" t="s">
        <v>159</v>
      </c>
      <c r="D179" s="20"/>
      <c r="E179" s="20" t="s">
        <v>129</v>
      </c>
      <c r="F179" s="20" t="s">
        <v>127</v>
      </c>
      <c r="G179" s="20"/>
      <c r="H179" s="20">
        <v>11845217</v>
      </c>
      <c r="I179" s="64" t="s">
        <v>496</v>
      </c>
      <c r="J179" s="64"/>
      <c r="K179" s="64" t="s">
        <v>194</v>
      </c>
      <c r="L179" s="20" t="s">
        <v>156</v>
      </c>
      <c r="M179" s="20" t="s">
        <v>155</v>
      </c>
      <c r="N179" s="64" t="s">
        <v>179</v>
      </c>
      <c r="O179" s="20" t="s">
        <v>178</v>
      </c>
      <c r="P179" s="20" t="s">
        <v>177</v>
      </c>
      <c r="Q179" s="20"/>
      <c r="R179" s="20" t="s">
        <v>141</v>
      </c>
      <c r="S179" s="20" t="s">
        <v>237</v>
      </c>
      <c r="T179" s="20" t="s">
        <v>150</v>
      </c>
      <c r="U179" s="65">
        <v>43902</v>
      </c>
      <c r="V179" s="64"/>
      <c r="W179" s="72">
        <v>1422226</v>
      </c>
      <c r="X179" s="72">
        <v>0</v>
      </c>
      <c r="Y179" s="64" t="s">
        <v>495</v>
      </c>
      <c r="Z179" s="20" t="s">
        <v>141</v>
      </c>
      <c r="AA179" s="64" t="s">
        <v>141</v>
      </c>
      <c r="AB179" s="64"/>
      <c r="AC179" s="64"/>
      <c r="AD179" s="63"/>
      <c r="AE179" s="20">
        <v>2020</v>
      </c>
      <c r="AF179" s="20">
        <v>14600</v>
      </c>
      <c r="AG179" s="64" t="s">
        <v>494</v>
      </c>
      <c r="AH179" s="71"/>
      <c r="AI179" s="20" t="s">
        <v>141</v>
      </c>
      <c r="AJ179" s="64" t="s">
        <v>190</v>
      </c>
      <c r="AK179" s="63"/>
      <c r="AL179" s="5">
        <v>0</v>
      </c>
      <c r="AM179" s="70" t="s">
        <v>144</v>
      </c>
      <c r="AN179" s="6">
        <f>IF(AM179="YES",0,AL179*BA179)</f>
        <v>0</v>
      </c>
      <c r="AO179" s="6">
        <f>IF(AM179="YES",0,BA179)</f>
        <v>0</v>
      </c>
      <c r="AP179" s="7">
        <v>0.74080731281630197</v>
      </c>
      <c r="AQ179" s="69"/>
      <c r="AR179" s="8">
        <f>IF(AQ179="YES",0,AP179*BA179)</f>
        <v>12163.297780524479</v>
      </c>
      <c r="AS179" s="8">
        <f>IF(AQ179="YES",0,BA179)</f>
        <v>16418.976392503042</v>
      </c>
      <c r="AT179" s="9">
        <v>0</v>
      </c>
      <c r="AU179" s="9">
        <v>8693.4708505567651</v>
      </c>
      <c r="AV179" s="9">
        <v>997</v>
      </c>
      <c r="AW179" s="10">
        <f>IF(IF(AU179&lt;0,1-(AV179-AU179)/AU179,IF(AU179=0,"",AV179/AU179))&lt;0,0,IF(AU179&lt;0,1-(AV179-AU179)/AU179,IF(AU179=0,"",AV179/AU179)))</f>
        <v>0.1146837686740674</v>
      </c>
      <c r="AX179" s="10" t="str">
        <f>IF(AW179&lt;90%,"YES","")</f>
        <v>YES</v>
      </c>
      <c r="AY179" s="68">
        <f>+AV179-AT179</f>
        <v>997</v>
      </c>
      <c r="AZ179" s="10">
        <v>1.5239988335267913</v>
      </c>
      <c r="BA179" s="11">
        <v>16418.976392503042</v>
      </c>
      <c r="BB179" s="11">
        <f>W179/1000</f>
        <v>1422.2260000000001</v>
      </c>
      <c r="BC179" s="12">
        <f>IF(AND(BA179=0,BB179=0),"no capex",IF(AND(BA179=0,BB179&lt;&gt;0),"check!",IF(BB179/BA179&lt;0.8,BB179/BA179,IF(BB179/BA179&lt;=1.05,1,IF(BB179/BA179&gt;1.05,MAX(1-(BB179/BA179-1)*2,0),"check!")))))</f>
        <v>8.6620868804549417E-2</v>
      </c>
      <c r="BD179" s="11">
        <v>0</v>
      </c>
      <c r="BE179" s="11">
        <f>X179/1000</f>
        <v>0</v>
      </c>
      <c r="BF179" s="12" t="str">
        <f>IF(AND(BD179=0,BE179=0),"no capex",IF(AND(BD179=0,BE179&lt;&gt;0),"check!",IF(BE179/BD179&lt;0.8,BE179/BD179,IF(BE179/BD179&lt;=1.05,1,IF(BE179/BD179&gt;1.05,MAX(1-(BE179/BD179-1)*2,0),"check!")))))</f>
        <v>no capex</v>
      </c>
      <c r="BG179" s="67"/>
      <c r="BH179" s="13">
        <v>0</v>
      </c>
      <c r="BI179" s="13">
        <v>8362.1506219315324</v>
      </c>
      <c r="BJ179" s="13">
        <v>2216</v>
      </c>
      <c r="BK179" s="14">
        <f>IF(BI179=0,"",BJ179/BI179)</f>
        <v>0.26500359778118143</v>
      </c>
      <c r="BL179" s="15">
        <v>0</v>
      </c>
      <c r="BM179" s="15">
        <v>2462.5610543038274</v>
      </c>
      <c r="BN179" s="15">
        <v>160</v>
      </c>
      <c r="BO179" s="16">
        <f>IF(BM179=0,"",BN179/BM179)</f>
        <v>6.4973008372875618E-2</v>
      </c>
      <c r="BP179" s="13">
        <v>0</v>
      </c>
      <c r="BQ179" s="13">
        <v>265.53749999999997</v>
      </c>
      <c r="BR179" s="13">
        <v>39</v>
      </c>
      <c r="BS179" s="14">
        <f>IF(IF(BQ179&lt;0,1-(BR179-BQ179)/BQ179,IF(BQ179=0,"",BR179/BQ179))&lt;0,0,IF(BQ179&lt;0,1-(BR179-BQ179)/BQ179,IF(BQ179=0,"",BR179/BQ179)))</f>
        <v>0.14687191074706965</v>
      </c>
      <c r="BT179" s="15">
        <v>0</v>
      </c>
      <c r="BU179" s="15">
        <v>265.53749999999997</v>
      </c>
      <c r="BV179" s="15">
        <v>86</v>
      </c>
      <c r="BW179" s="16">
        <f>IF(IF(BU179&lt;0,1-(BV179-BU179)/BU179,IF(BU179=0,"",BV179/BU179))&lt;0,0,IF(BU179&lt;0,1-(BV179-BU179)/BU179,IF(BU179=0,"",BV179/BU179)))</f>
        <v>0.32387139292943562</v>
      </c>
      <c r="BX179" s="13">
        <v>0</v>
      </c>
      <c r="BY179" s="13">
        <v>216.55958399999994</v>
      </c>
      <c r="BZ179" s="13">
        <v>74</v>
      </c>
      <c r="CA179" s="14">
        <f>IF(IF(BY179&lt;0,1-(BZ179-BY179)/BY179,IF(BY179=0,"",BZ179/BY179))&lt;0,0,IF(BY179&lt;0,1-(BZ179-BY179)/BY179,IF(BY179=0,"",BZ179/BY179)))</f>
        <v>0.34170734276992337</v>
      </c>
      <c r="CB179" s="15">
        <v>0</v>
      </c>
      <c r="CC179" s="15">
        <v>482.09708399999988</v>
      </c>
      <c r="CD179" s="15">
        <v>113</v>
      </c>
      <c r="CE179" s="16">
        <f>IF(IF(CC179&lt;0,1-(CD179-CC179)/CC179,IF(CC179=0,"",CD179/CC179))&lt;0,0,IF(CC179&lt;0,1-(CD179-CC179)/CC179,IF(CC179=0,"",CD179/CC179)))</f>
        <v>0.23439262287676485</v>
      </c>
      <c r="CF179" s="13">
        <v>0</v>
      </c>
      <c r="CG179" s="13">
        <v>1770.25</v>
      </c>
      <c r="CH179" s="13">
        <v>420</v>
      </c>
      <c r="CI179" s="14">
        <f>IF(IF(CG179&lt;0,1-(CH179-CG179)/CG179,IF(CG179=0,"",CH179/CG179))&lt;0,0,IF(CG179&lt;0,1-(CH179-CG179)/CG179,IF(CG179=0,"",CH179/CG179)))</f>
        <v>0.23725462505295863</v>
      </c>
      <c r="CJ179" s="15">
        <v>0</v>
      </c>
      <c r="CK179" s="15">
        <v>14310.432962374334</v>
      </c>
      <c r="CL179" s="15">
        <v>499</v>
      </c>
      <c r="CM179" s="17">
        <f>IF(IF(CK179&lt;0,1-(CL179-CK179)/CK179,IF(CK179=0,"",CL179/CK179))&lt;0,0,IF(CK179&lt;0,1-(CL179-CK179)/CK179,IF(CK179=0,"",CL179/CK179)))</f>
        <v>3.4869664762204912E-2</v>
      </c>
      <c r="CN179" s="13">
        <v>0</v>
      </c>
      <c r="CO179" s="13">
        <v>-3424.1626544552964</v>
      </c>
      <c r="CP179" s="13">
        <v>-949</v>
      </c>
      <c r="CQ179" s="17">
        <f>IF(IF(CO179&lt;0,1-(CP179-CO179)/CO179,IF(CO179=0,"",CP179/CO179))&lt;0,0,IF(CO179&lt;0,1-(CP179-CO179)/CO179,IF(CO179=0,"",CP179/CO179)))</f>
        <v>1.7228519507491202</v>
      </c>
      <c r="CR179" s="15">
        <v>0</v>
      </c>
      <c r="CS179" s="15">
        <v>869.70594000000006</v>
      </c>
      <c r="CT179" s="15">
        <v>13</v>
      </c>
      <c r="CU179" s="17">
        <f>IF(IF(CS179&lt;0,1-(CT179-CS179)/CS179,IF(CS179=0,"",CT179/CS179))&lt;0,0,IF(CS179&lt;0,1-(CT179-CS179)/CS179,IF(CS179=0,"",CT179/CS179)))</f>
        <v>1.4947581018016272E-2</v>
      </c>
      <c r="CV179" s="13">
        <v>0</v>
      </c>
      <c r="CW179" s="13">
        <v>11151.807807919038</v>
      </c>
      <c r="CX179" s="13">
        <v>1768</v>
      </c>
      <c r="CY179" s="14">
        <f>IF(IF(CW179&lt;0,1-(CX179-CW179)/CW179,IF(CW179=0,"",CX179/CW179))&lt;0,0,IF(CW179&lt;0,1-(CX179-CW179)/CW179,IF(CW179=0,"",CX179/CW179)))</f>
        <v>0.15853931761131332</v>
      </c>
      <c r="CZ179" s="15">
        <v>0</v>
      </c>
      <c r="DA179" s="15">
        <v>-1170.0832880069138</v>
      </c>
      <c r="DB179" s="15">
        <v>-89</v>
      </c>
      <c r="DC179" s="17">
        <f>IF(IF(DA179&lt;0,1-(DB179-DA179)/DA179,IF(DA179=0,"",DB179/DA179))&lt;0,0,IF(DA179&lt;0,1-(DB179-DA179)/DA179,IF(DA179=0,"",DB179/DA179)))</f>
        <v>1.9239370385747496</v>
      </c>
      <c r="DD179" s="13">
        <v>0</v>
      </c>
      <c r="DE179" s="13">
        <v>0</v>
      </c>
      <c r="DF179" s="13">
        <v>0</v>
      </c>
      <c r="DG179" s="14" t="str">
        <f>IF(IF(DE179&lt;0,1-(DF179-DE179)/DE179,IF(DE179=0,"",DF179/DE179))&lt;0,0,IF(DE179&lt;0,1-(DF179-DE179)/DE179,IF(DE179=0,"",DF179/DE179)))</f>
        <v/>
      </c>
      <c r="DH179" s="15">
        <v>0</v>
      </c>
      <c r="DI179" s="15">
        <v>-1159.0319521028828</v>
      </c>
      <c r="DJ179" s="15">
        <v>79</v>
      </c>
      <c r="DK179" s="17">
        <f>IF(IF(DI179&lt;0,1-(DJ179-DI179)/DI179,IF(DI179=0,"",DJ179/DI179))&lt;0,0,IF(DI179&lt;0,1-(DJ179-DI179)/DI179,IF(DI179=0,"",DJ179/DI179)))</f>
        <v>2.0681603297102091</v>
      </c>
      <c r="DL179" s="13">
        <v>0</v>
      </c>
      <c r="DM179" s="13">
        <v>-345.78130125247753</v>
      </c>
      <c r="DN179" s="13">
        <v>65</v>
      </c>
      <c r="DO179" s="17">
        <f>IF(IF(DM179&lt;0,1-(DN179-DM179)/DM179,IF(DM179=0,"",DN179/DM179))&lt;0,0,IF(DM179&lt;0,1-(DN179-DM179)/DM179,IF(DM179=0,"",DN179/DM179)))</f>
        <v>2.1879800896247401</v>
      </c>
      <c r="DP179" s="18"/>
      <c r="DQ179" s="19"/>
      <c r="DR179" s="18"/>
      <c r="DS179" s="19" t="str">
        <f>AX179</f>
        <v>YES</v>
      </c>
      <c r="DT179" s="64" t="s">
        <v>141</v>
      </c>
      <c r="DU179" s="64" t="s">
        <v>162</v>
      </c>
      <c r="DV179" s="64" t="s">
        <v>311</v>
      </c>
      <c r="DW179" s="64" t="s">
        <v>141</v>
      </c>
      <c r="DX179" s="64" t="s">
        <v>188</v>
      </c>
      <c r="DY179" s="65" t="s">
        <v>187</v>
      </c>
      <c r="DZ179" s="64"/>
      <c r="EA179" s="64"/>
    </row>
    <row r="180" spans="1:131" x14ac:dyDescent="0.35">
      <c r="A180" s="4">
        <v>2022</v>
      </c>
      <c r="B180" s="20" t="s">
        <v>132</v>
      </c>
      <c r="C180" s="20" t="s">
        <v>159</v>
      </c>
      <c r="D180" s="20"/>
      <c r="E180" s="20" t="s">
        <v>129</v>
      </c>
      <c r="F180" s="20" t="s">
        <v>127</v>
      </c>
      <c r="G180" s="20"/>
      <c r="H180" s="20">
        <v>11943518</v>
      </c>
      <c r="I180" s="64" t="s">
        <v>493</v>
      </c>
      <c r="J180" s="64" t="s">
        <v>279</v>
      </c>
      <c r="K180" s="64" t="s">
        <v>429</v>
      </c>
      <c r="L180" s="20" t="s">
        <v>430</v>
      </c>
      <c r="M180" s="20" t="s">
        <v>429</v>
      </c>
      <c r="N180" s="64" t="s">
        <v>492</v>
      </c>
      <c r="O180" s="20" t="s">
        <v>427</v>
      </c>
      <c r="P180" s="20" t="s">
        <v>426</v>
      </c>
      <c r="Q180" s="20" t="s">
        <v>491</v>
      </c>
      <c r="R180" s="20" t="s">
        <v>141</v>
      </c>
      <c r="S180" s="20" t="s">
        <v>490</v>
      </c>
      <c r="T180" s="20" t="s">
        <v>150</v>
      </c>
      <c r="U180" s="65">
        <v>44039</v>
      </c>
      <c r="V180" s="64"/>
      <c r="W180" s="72">
        <v>75900</v>
      </c>
      <c r="X180" s="72">
        <v>0</v>
      </c>
      <c r="Y180" s="64" t="s">
        <v>489</v>
      </c>
      <c r="Z180" s="20" t="s">
        <v>141</v>
      </c>
      <c r="AA180" s="64" t="s">
        <v>141</v>
      </c>
      <c r="AB180" s="64"/>
      <c r="AC180" s="64"/>
      <c r="AD180" s="63"/>
      <c r="AE180" s="20">
        <v>2020</v>
      </c>
      <c r="AF180" s="20">
        <v>14600</v>
      </c>
      <c r="AG180" s="64" t="s">
        <v>488</v>
      </c>
      <c r="AH180" s="71"/>
      <c r="AI180" s="20" t="s">
        <v>146</v>
      </c>
      <c r="AJ180" s="64" t="s">
        <v>487</v>
      </c>
      <c r="AK180" s="63"/>
      <c r="AL180" s="5">
        <v>1.3647796547548934</v>
      </c>
      <c r="AM180" s="70" t="s">
        <v>144</v>
      </c>
      <c r="AN180" s="6">
        <f>IF(AM180="YES",0,AL180*BA180)</f>
        <v>0</v>
      </c>
      <c r="AO180" s="6">
        <f>IF(AM180="YES",0,BA180)</f>
        <v>0</v>
      </c>
      <c r="AP180" s="7">
        <v>2.994978801406301</v>
      </c>
      <c r="AQ180" s="69"/>
      <c r="AR180" s="8">
        <f>IF(AQ180="YES",0,AP180*BA180)</f>
        <v>2644.5662816417639</v>
      </c>
      <c r="AS180" s="8">
        <f>IF(AQ180="YES",0,BA180)</f>
        <v>883</v>
      </c>
      <c r="AT180" s="9">
        <v>-6.1774235470319647</v>
      </c>
      <c r="AU180" s="9">
        <v>617.88773333333324</v>
      </c>
      <c r="AV180" s="9">
        <v>53</v>
      </c>
      <c r="AW180" s="10">
        <f>IF(IF(AU180&lt;0,1-(AV180-AU180)/AU180,IF(AU180=0,"",AV180/AU180))&lt;0,0,IF(AU180&lt;0,1-(AV180-AU180)/AU180,IF(AU180=0,"",AV180/AU180)))</f>
        <v>8.5776099994864241E-2</v>
      </c>
      <c r="AX180" s="10" t="str">
        <f>IF(AW180&lt;90%,"YES","")</f>
        <v>YES</v>
      </c>
      <c r="AY180" s="68">
        <f>+AV180-AT180</f>
        <v>59.177423547031964</v>
      </c>
      <c r="AZ180" s="10"/>
      <c r="BA180" s="11">
        <v>883</v>
      </c>
      <c r="BB180" s="11">
        <f>W180/1000</f>
        <v>75.900000000000006</v>
      </c>
      <c r="BC180" s="12">
        <f>IF(AND(BA180=0,BB180=0),"no capex",IF(AND(BA180=0,BB180&lt;&gt;0),"check!",IF(BB180/BA180&lt;0.8,BB180/BA180,IF(BB180/BA180&lt;=1.05,1,IF(BB180/BA180&gt;1.05,MAX(1-(BB180/BA180-1)*2,0),"check!")))))</f>
        <v>8.5956964892412238E-2</v>
      </c>
      <c r="BD180" s="11">
        <v>0</v>
      </c>
      <c r="BE180" s="11">
        <v>0</v>
      </c>
      <c r="BF180" s="12" t="str">
        <f>IF(AND(BD180=0,BE180=0),"no capex",IF(AND(BD180=0,BE180&lt;&gt;0),"check!",IF(BE180/BD180&lt;0.8,BE180/BD180,IF(BE180/BD180&lt;=1.05,1,IF(BE180/BD180&gt;1.05,MAX(1-(BE180/BD180-1)*2,0),"check!")))))</f>
        <v>no capex</v>
      </c>
      <c r="BG180" s="67"/>
      <c r="BH180" s="13">
        <v>0</v>
      </c>
      <c r="BI180" s="73">
        <v>20.440000000000001</v>
      </c>
      <c r="BJ180" s="13">
        <v>337</v>
      </c>
      <c r="BK180" s="14">
        <f>IF(BI180=0,"",BJ180/BI180)</f>
        <v>16.487279843444227</v>
      </c>
      <c r="BL180" s="15">
        <v>0</v>
      </c>
      <c r="BM180" s="15">
        <v>0</v>
      </c>
      <c r="BN180" s="15">
        <v>0</v>
      </c>
      <c r="BO180" s="16" t="str">
        <f>IF(BM180=0,"",BN180/BM180)</f>
        <v/>
      </c>
      <c r="BP180" s="13">
        <v>0</v>
      </c>
      <c r="BQ180" s="13">
        <v>45.260000000000005</v>
      </c>
      <c r="BR180" s="13">
        <v>64</v>
      </c>
      <c r="BS180" s="14">
        <f>IF(IF(BQ180&lt;0,1-(BR180-BQ180)/BQ180,IF(BQ180=0,"",BR180/BQ180))&lt;0,0,IF(BQ180&lt;0,1-(BR180-BQ180)/BQ180,IF(BQ180=0,"",BR180/BQ180)))</f>
        <v>1.4140521431727793</v>
      </c>
      <c r="BT180" s="15">
        <v>0</v>
      </c>
      <c r="BU180" s="15">
        <v>45.260000000000005</v>
      </c>
      <c r="BV180" s="15">
        <v>78</v>
      </c>
      <c r="BW180" s="16">
        <f>IF(IF(BU180&lt;0,1-(BV180-BU180)/BU180,IF(BU180=0,"",BV180/BU180))&lt;0,0,IF(BU180&lt;0,1-(BV180-BU180)/BU180,IF(BU180=0,"",BV180/BU180)))</f>
        <v>1.7233760494918249</v>
      </c>
      <c r="BX180" s="13">
        <v>0</v>
      </c>
      <c r="BY180" s="13">
        <v>0</v>
      </c>
      <c r="BZ180" s="13">
        <v>0</v>
      </c>
      <c r="CA180" s="14" t="str">
        <f>IF(IF(BY180&lt;0,1-(BZ180-BY180)/BY180,IF(BY180=0,"",BZ180/BY180))&lt;0,0,IF(BY180&lt;0,1-(BZ180-BY180)/BY180,IF(BY180=0,"",BZ180/BY180)))</f>
        <v/>
      </c>
      <c r="CB180" s="15">
        <v>0</v>
      </c>
      <c r="CC180" s="15">
        <v>45.260000000000005</v>
      </c>
      <c r="CD180" s="15">
        <v>64</v>
      </c>
      <c r="CE180" s="16">
        <f>IF(IF(CC180&lt;0,1-(CD180-CC180)/CC180,IF(CC180=0,"",CD180/CC180))&lt;0,0,IF(CC180&lt;0,1-(CD180-CC180)/CC180,IF(CC180=0,"",CD180/CC180)))</f>
        <v>1.4140521431727793</v>
      </c>
      <c r="CF180" s="13">
        <v>0</v>
      </c>
      <c r="CG180" s="13">
        <v>905.2</v>
      </c>
      <c r="CH180" s="13">
        <v>1975</v>
      </c>
      <c r="CI180" s="14">
        <f>IF(IF(CG180&lt;0,1-(CH180-CG180)/CG180,IF(CG180=0,"",CH180/CG180))&lt;0,0,IF(CG180&lt;0,1-(CH180-CG180)/CG180,IF(CG180=0,"",CH180/CG180)))</f>
        <v>2.1818382677861243</v>
      </c>
      <c r="CJ180" s="15">
        <v>109.87628288000001</v>
      </c>
      <c r="CK180" s="15">
        <v>812.69439999999997</v>
      </c>
      <c r="CL180" s="15">
        <v>756</v>
      </c>
      <c r="CM180" s="17">
        <f>IF(IF(CK180&lt;0,1-(CL180-CK180)/CK180,IF(CK180=0,"",CL180/CK180))&lt;0,0,IF(CK180&lt;0,1-(CL180-CK180)/CK180,IF(CK180=0,"",CL180/CK180)))</f>
        <v>0.9302389680549048</v>
      </c>
      <c r="CN180" s="13">
        <v>0</v>
      </c>
      <c r="CO180" s="13">
        <v>0</v>
      </c>
      <c r="CP180" s="13">
        <v>0</v>
      </c>
      <c r="CQ180" s="17" t="str">
        <f>IF(IF(CO180&lt;0,1-(CP180-CO180)/CO180,IF(CO180=0,"",CP180/CO180))&lt;0,0,IF(CO180&lt;0,1-(CP180-CO180)/CO180,IF(CO180=0,"",CP180/CO180)))</f>
        <v/>
      </c>
      <c r="CR180" s="15">
        <v>109.87628288000001</v>
      </c>
      <c r="CS180" s="15">
        <v>812.69439999999997</v>
      </c>
      <c r="CT180" s="15">
        <v>43</v>
      </c>
      <c r="CU180" s="17">
        <f>IF(IF(CS180&lt;0,1-(CT180-CS180)/CS180,IF(CS180=0,"",CT180/CS180))&lt;0,0,IF(CS180&lt;0,1-(CT180-CS180)/CS180,IF(CS180=0,"",CT180/CS180)))</f>
        <v>5.2910417495186386E-2</v>
      </c>
      <c r="CV180" s="13">
        <v>109.87628288000001</v>
      </c>
      <c r="CW180" s="13">
        <v>857.95439999999996</v>
      </c>
      <c r="CX180" s="13">
        <v>1044</v>
      </c>
      <c r="CY180" s="14">
        <f>IF(IF(CW180&lt;0,1-(CX180-CW180)/CW180,IF(CW180=0,"",CX180/CW180))&lt;0,0,IF(CW180&lt;0,1-(CX180-CW180)/CW180,IF(CW180=0,"",CX180/CW180)))</f>
        <v>1.2168478884192446</v>
      </c>
      <c r="CZ180" s="15">
        <v>0</v>
      </c>
      <c r="DA180" s="15">
        <v>-40</v>
      </c>
      <c r="DB180" s="15">
        <v>-16</v>
      </c>
      <c r="DC180" s="17">
        <f>IF(IF(DA180&lt;0,1-(DB180-DA180)/DA180,IF(DA180=0,"",DB180/DA180))&lt;0,0,IF(DA180&lt;0,1-(DB180-DA180)/DA180,IF(DA180=0,"",DB180/DA180)))</f>
        <v>1.6</v>
      </c>
      <c r="DD180" s="13">
        <v>0</v>
      </c>
      <c r="DE180" s="13">
        <v>0</v>
      </c>
      <c r="DF180" s="13">
        <v>0</v>
      </c>
      <c r="DG180" s="14" t="str">
        <f>IF(IF(DE180&lt;0,1-(DF180-DE180)/DE180,IF(DE180=0,"",DF180/DE180))&lt;0,0,IF(DE180&lt;0,1-(DF180-DE180)/DE180,IF(DE180=0,"",DF180/DE180)))</f>
        <v/>
      </c>
      <c r="DH180" s="15">
        <v>0</v>
      </c>
      <c r="DI180" s="15">
        <v>0</v>
      </c>
      <c r="DJ180" s="15">
        <v>0</v>
      </c>
      <c r="DK180" s="17" t="str">
        <f>IF(IF(DI180&lt;0,1-(DJ180-DI180)/DI180,IF(DI180=0,"",DJ180/DI180))&lt;0,0,IF(DI180&lt;0,1-(DJ180-DI180)/DI180,IF(DI180=0,"",DJ180/DI180)))</f>
        <v/>
      </c>
      <c r="DL180" s="13">
        <v>-200.06666666666669</v>
      </c>
      <c r="DM180" s="13">
        <v>-200.06666666666669</v>
      </c>
      <c r="DN180" s="13">
        <v>3</v>
      </c>
      <c r="DO180" s="17">
        <f>IF(IF(DM180&lt;0,1-(DN180-DM180)/DM180,IF(DM180=0,"",DN180/DM180))&lt;0,0,IF(DM180&lt;0,1-(DN180-DM180)/DM180,IF(DM180=0,"",DN180/DM180)))</f>
        <v>2.0149950016661116</v>
      </c>
      <c r="DP180" s="18"/>
      <c r="DQ180" s="19" t="e">
        <f>IF(AND(BB180/BA180&gt;1.05, ((BB180-BA180)/VLOOKUP(E180,#REF!,2,0))&gt;10),"YES","")</f>
        <v>#REF!</v>
      </c>
      <c r="DR180" s="18"/>
      <c r="DS180" s="19" t="str">
        <f>AX180</f>
        <v>YES</v>
      </c>
      <c r="DT180" s="64" t="s">
        <v>141</v>
      </c>
      <c r="DU180" s="64" t="s">
        <v>162</v>
      </c>
      <c r="DV180" s="64" t="s">
        <v>486</v>
      </c>
      <c r="DW180" s="64" t="s">
        <v>141</v>
      </c>
      <c r="DX180" s="64" t="s">
        <v>419</v>
      </c>
      <c r="DY180" s="65" t="s">
        <v>187</v>
      </c>
      <c r="DZ180" s="64"/>
      <c r="EA180" s="64"/>
    </row>
    <row r="181" spans="1:131" x14ac:dyDescent="0.35">
      <c r="A181" s="4">
        <v>2022</v>
      </c>
      <c r="B181" s="20" t="s">
        <v>132</v>
      </c>
      <c r="C181" s="20" t="s">
        <v>159</v>
      </c>
      <c r="D181" s="20"/>
      <c r="E181" s="20" t="s">
        <v>130</v>
      </c>
      <c r="F181" s="20" t="s">
        <v>126</v>
      </c>
      <c r="G181" s="20"/>
      <c r="H181" s="20">
        <v>11957883</v>
      </c>
      <c r="I181" s="64" t="s">
        <v>485</v>
      </c>
      <c r="J181" s="64"/>
      <c r="K181" s="64" t="s">
        <v>484</v>
      </c>
      <c r="L181" s="20" t="s">
        <v>430</v>
      </c>
      <c r="M181" s="20" t="s">
        <v>429</v>
      </c>
      <c r="N181" s="64" t="s">
        <v>428</v>
      </c>
      <c r="O181" s="20" t="s">
        <v>427</v>
      </c>
      <c r="P181" s="20" t="s">
        <v>426</v>
      </c>
      <c r="Q181" s="20" t="s">
        <v>425</v>
      </c>
      <c r="R181" s="20" t="s">
        <v>146</v>
      </c>
      <c r="S181" s="20" t="s">
        <v>484</v>
      </c>
      <c r="T181" s="20" t="s">
        <v>150</v>
      </c>
      <c r="U181" s="65">
        <v>44207</v>
      </c>
      <c r="V181" s="64"/>
      <c r="W181" s="72">
        <v>315883.42050000018</v>
      </c>
      <c r="X181" s="72">
        <v>0</v>
      </c>
      <c r="Y181" s="64" t="s">
        <v>443</v>
      </c>
      <c r="Z181" s="20" t="s">
        <v>141</v>
      </c>
      <c r="AA181" s="64"/>
      <c r="AB181" s="64"/>
      <c r="AC181" s="64"/>
      <c r="AD181" s="63"/>
      <c r="AE181" s="20">
        <v>2021</v>
      </c>
      <c r="AF181" s="20"/>
      <c r="AG181" s="64" t="s">
        <v>483</v>
      </c>
      <c r="AH181" s="71"/>
      <c r="AI181" s="20" t="s">
        <v>141</v>
      </c>
      <c r="AJ181" s="64" t="s">
        <v>441</v>
      </c>
      <c r="AK181" s="63"/>
      <c r="AL181" s="5">
        <v>0</v>
      </c>
      <c r="AM181" s="70" t="s">
        <v>144</v>
      </c>
      <c r="AN181" s="6">
        <f>IF(AM181="YES",0,AL181*BA181)</f>
        <v>0</v>
      </c>
      <c r="AO181" s="6">
        <f>IF(AM181="YES",0,BA181)</f>
        <v>0</v>
      </c>
      <c r="AP181" s="7">
        <v>0</v>
      </c>
      <c r="AQ181" s="69" t="s">
        <v>144</v>
      </c>
      <c r="AR181" s="8">
        <f>IF(AQ181="YES",0,AP181*BA181)</f>
        <v>0</v>
      </c>
      <c r="AS181" s="8">
        <f>IF(AQ181="YES",0,BA181)</f>
        <v>0</v>
      </c>
      <c r="AT181" s="9">
        <v>0</v>
      </c>
      <c r="AU181" s="9">
        <v>0</v>
      </c>
      <c r="AV181" s="9">
        <v>0</v>
      </c>
      <c r="AW181" s="10" t="str">
        <f>IF(IF(AU181&lt;0,1-(AV181-AU181)/AU181,IF(AU181=0,"",AV181/AU181))&lt;0,0,IF(AU181&lt;0,1-(AV181-AU181)/AU181,IF(AU181=0,"",AV181/AU181)))</f>
        <v/>
      </c>
      <c r="AX181" s="10" t="str">
        <f>IF(AW181&lt;90%,"YES","")</f>
        <v/>
      </c>
      <c r="AY181" s="68">
        <f>+AV181-AT181</f>
        <v>0</v>
      </c>
      <c r="AZ181" s="10"/>
      <c r="BA181" s="11">
        <v>0</v>
      </c>
      <c r="BB181" s="11">
        <f>W181/1000</f>
        <v>315.88342050000017</v>
      </c>
      <c r="BC181" s="12" t="str">
        <f>IF(AND(BA181=0,BB181=0),"no capex",IF(AND(BA181=0,BB181&lt;&gt;0),"check!",IF(BB181/BA181&lt;0.8,BB181/BA181,IF(BB181/BA181&lt;=1.05,1,IF(BB181/BA181&gt;1.05,MAX(1-(BB181/BA181-1)*2,0),"check!")))))</f>
        <v>check!</v>
      </c>
      <c r="BD181" s="11">
        <v>0</v>
      </c>
      <c r="BE181" s="11">
        <v>0</v>
      </c>
      <c r="BF181" s="12" t="str">
        <f>IF(AND(BD181=0,BE181=0),"no capex",IF(AND(BD181=0,BE181&lt;&gt;0),"check!",IF(BE181/BD181&lt;0.8,BE181/BD181,IF(BE181/BD181&lt;=1.05,1,IF(BE181/BD181&gt;1.05,MAX(1-(BE181/BD181-1)*2,0),"check!")))))</f>
        <v>no capex</v>
      </c>
      <c r="BG181" s="67"/>
      <c r="BH181" s="13">
        <v>0</v>
      </c>
      <c r="BI181" s="13">
        <v>0</v>
      </c>
      <c r="BJ181" s="13">
        <v>0</v>
      </c>
      <c r="BK181" s="14" t="str">
        <f>IF(BI181=0,"",BJ181/BI181)</f>
        <v/>
      </c>
      <c r="BL181" s="15">
        <v>0</v>
      </c>
      <c r="BM181" s="15">
        <v>0</v>
      </c>
      <c r="BN181" s="15">
        <v>0</v>
      </c>
      <c r="BO181" s="16" t="str">
        <f>IF(BM181=0,"",BN181/BM181)</f>
        <v/>
      </c>
      <c r="BP181" s="13">
        <v>0</v>
      </c>
      <c r="BQ181" s="13">
        <v>0</v>
      </c>
      <c r="BR181" s="13">
        <v>0</v>
      </c>
      <c r="BS181" s="14" t="str">
        <f>IF(IF(BQ181&lt;0,1-(BR181-BQ181)/BQ181,IF(BQ181=0,"",BR181/BQ181))&lt;0,0,IF(BQ181&lt;0,1-(BR181-BQ181)/BQ181,IF(BQ181=0,"",BR181/BQ181)))</f>
        <v/>
      </c>
      <c r="BT181" s="15">
        <v>0</v>
      </c>
      <c r="BU181" s="15">
        <v>0</v>
      </c>
      <c r="BV181" s="15">
        <v>0</v>
      </c>
      <c r="BW181" s="16" t="str">
        <f>IF(IF(BU181&lt;0,1-(BV181-BU181)/BU181,IF(BU181=0,"",BV181/BU181))&lt;0,0,IF(BU181&lt;0,1-(BV181-BU181)/BU181,IF(BU181=0,"",BV181/BU181)))</f>
        <v/>
      </c>
      <c r="BX181" s="13">
        <v>0</v>
      </c>
      <c r="BY181" s="13">
        <v>0</v>
      </c>
      <c r="BZ181" s="13">
        <v>0</v>
      </c>
      <c r="CA181" s="14" t="str">
        <f>IF(IF(BY181&lt;0,1-(BZ181-BY181)/BY181,IF(BY181=0,"",BZ181/BY181))&lt;0,0,IF(BY181&lt;0,1-(BZ181-BY181)/BY181,IF(BY181=0,"",BZ181/BY181)))</f>
        <v/>
      </c>
      <c r="CB181" s="15">
        <v>0</v>
      </c>
      <c r="CC181" s="15">
        <v>0</v>
      </c>
      <c r="CD181" s="15">
        <v>0</v>
      </c>
      <c r="CE181" s="16" t="str">
        <f>IF(IF(CC181&lt;0,1-(CD181-CC181)/CC181,IF(CC181=0,"",CD181/CC181))&lt;0,0,IF(CC181&lt;0,1-(CD181-CC181)/CC181,IF(CC181=0,"",CD181/CC181)))</f>
        <v/>
      </c>
      <c r="CF181" s="13">
        <v>0</v>
      </c>
      <c r="CG181" s="13">
        <v>0</v>
      </c>
      <c r="CH181" s="13">
        <v>0</v>
      </c>
      <c r="CI181" s="14" t="str">
        <f>IF(IF(CG181&lt;0,1-(CH181-CG181)/CG181,IF(CG181=0,"",CH181/CG181))&lt;0,0,IF(CG181&lt;0,1-(CH181-CG181)/CG181,IF(CG181=0,"",CH181/CG181)))</f>
        <v/>
      </c>
      <c r="CJ181" s="15">
        <v>0</v>
      </c>
      <c r="CK181" s="15">
        <v>0</v>
      </c>
      <c r="CL181" s="15">
        <v>0</v>
      </c>
      <c r="CM181" s="17" t="str">
        <f>IF(IF(CK181&lt;0,1-(CL181-CK181)/CK181,IF(CK181=0,"",CL181/CK181))&lt;0,0,IF(CK181&lt;0,1-(CL181-CK181)/CK181,IF(CK181=0,"",CL181/CK181)))</f>
        <v/>
      </c>
      <c r="CN181" s="13">
        <v>0</v>
      </c>
      <c r="CO181" s="13">
        <v>0</v>
      </c>
      <c r="CP181" s="13">
        <v>0</v>
      </c>
      <c r="CQ181" s="17" t="str">
        <f>IF(IF(CO181&lt;0,1-(CP181-CO181)/CO181,IF(CO181=0,"",CP181/CO181))&lt;0,0,IF(CO181&lt;0,1-(CP181-CO181)/CO181,IF(CO181=0,"",CP181/CO181)))</f>
        <v/>
      </c>
      <c r="CR181" s="15">
        <v>0</v>
      </c>
      <c r="CS181" s="15">
        <v>0</v>
      </c>
      <c r="CT181" s="15">
        <v>0</v>
      </c>
      <c r="CU181" s="17" t="str">
        <f>IF(IF(CS181&lt;0,1-(CT181-CS181)/CS181,IF(CS181=0,"",CT181/CS181))&lt;0,0,IF(CS181&lt;0,1-(CT181-CS181)/CS181,IF(CS181=0,"",CT181/CS181)))</f>
        <v/>
      </c>
      <c r="CV181" s="13">
        <v>0</v>
      </c>
      <c r="CW181" s="13">
        <v>0</v>
      </c>
      <c r="CX181" s="13">
        <v>0</v>
      </c>
      <c r="CY181" s="14" t="str">
        <f>IF(IF(CW181&lt;0,1-(CX181-CW181)/CW181,IF(CW181=0,"",CX181/CW181))&lt;0,0,IF(CW181&lt;0,1-(CX181-CW181)/CW181,IF(CW181=0,"",CX181/CW181)))</f>
        <v/>
      </c>
      <c r="CZ181" s="15">
        <v>0</v>
      </c>
      <c r="DA181" s="15">
        <v>0</v>
      </c>
      <c r="DB181" s="15">
        <v>0</v>
      </c>
      <c r="DC181" s="17" t="str">
        <f>IF(IF(DA181&lt;0,1-(DB181-DA181)/DA181,IF(DA181=0,"",DB181/DA181))&lt;0,0,IF(DA181&lt;0,1-(DB181-DA181)/DA181,IF(DA181=0,"",DB181/DA181)))</f>
        <v/>
      </c>
      <c r="DD181" s="13">
        <v>0</v>
      </c>
      <c r="DE181" s="13">
        <v>0</v>
      </c>
      <c r="DF181" s="13">
        <v>0</v>
      </c>
      <c r="DG181" s="14" t="str">
        <f>IF(IF(DE181&lt;0,1-(DF181-DE181)/DE181,IF(DE181=0,"",DF181/DE181))&lt;0,0,IF(DE181&lt;0,1-(DF181-DE181)/DE181,IF(DE181=0,"",DF181/DE181)))</f>
        <v/>
      </c>
      <c r="DH181" s="15">
        <v>0</v>
      </c>
      <c r="DI181" s="15">
        <v>0</v>
      </c>
      <c r="DJ181" s="15">
        <v>0</v>
      </c>
      <c r="DK181" s="17" t="str">
        <f>IF(IF(DI181&lt;0,1-(DJ181-DI181)/DI181,IF(DI181=0,"",DJ181/DI181))&lt;0,0,IF(DI181&lt;0,1-(DJ181-DI181)/DI181,IF(DI181=0,"",DJ181/DI181)))</f>
        <v/>
      </c>
      <c r="DL181" s="13">
        <v>0</v>
      </c>
      <c r="DM181" s="13">
        <v>0</v>
      </c>
      <c r="DN181" s="13">
        <v>0</v>
      </c>
      <c r="DO181" s="17" t="str">
        <f>IF(IF(DM181&lt;0,1-(DN181-DM181)/DM181,IF(DM181=0,"",DN181/DM181))&lt;0,0,IF(DM181&lt;0,1-(DN181-DM181)/DM181,IF(DM181=0,"",DN181/DM181)))</f>
        <v/>
      </c>
      <c r="DP181" s="18"/>
      <c r="DQ181" s="19" t="e">
        <f>IF(AND(BB181/BA181&gt;1.05, ((BB181-BA181)/VLOOKUP(E181,#REF!,2,0))&gt;10),"YES","")</f>
        <v>#DIV/0!</v>
      </c>
      <c r="DR181" s="18"/>
      <c r="DS181" s="19" t="str">
        <f>AX181</f>
        <v/>
      </c>
      <c r="DT181" s="64"/>
      <c r="DU181" s="64"/>
      <c r="DV181" s="64"/>
      <c r="DW181" s="64"/>
      <c r="DX181" s="64"/>
      <c r="DY181" s="65"/>
      <c r="DZ181" s="64"/>
      <c r="EA181" s="64"/>
    </row>
    <row r="182" spans="1:131" x14ac:dyDescent="0.35">
      <c r="A182" s="4">
        <v>2022</v>
      </c>
      <c r="B182" s="20" t="s">
        <v>131</v>
      </c>
      <c r="C182" s="20" t="s">
        <v>159</v>
      </c>
      <c r="D182" s="20"/>
      <c r="E182" s="20" t="s">
        <v>130</v>
      </c>
      <c r="F182" s="20" t="s">
        <v>126</v>
      </c>
      <c r="G182" s="20"/>
      <c r="H182" s="20">
        <v>12040705</v>
      </c>
      <c r="I182" s="64" t="s">
        <v>482</v>
      </c>
      <c r="J182" s="64"/>
      <c r="K182" s="64" t="s">
        <v>444</v>
      </c>
      <c r="L182" s="20" t="s">
        <v>430</v>
      </c>
      <c r="M182" s="20" t="s">
        <v>429</v>
      </c>
      <c r="N182" s="64" t="s">
        <v>428</v>
      </c>
      <c r="O182" s="20" t="s">
        <v>427</v>
      </c>
      <c r="P182" s="20" t="s">
        <v>426</v>
      </c>
      <c r="Q182" s="20" t="s">
        <v>425</v>
      </c>
      <c r="R182" s="20" t="s">
        <v>146</v>
      </c>
      <c r="S182" s="20" t="s">
        <v>444</v>
      </c>
      <c r="T182" s="20" t="s">
        <v>150</v>
      </c>
      <c r="U182" s="65">
        <v>44007</v>
      </c>
      <c r="V182" s="64"/>
      <c r="W182" s="72">
        <v>122208.81</v>
      </c>
      <c r="X182" s="72">
        <v>0</v>
      </c>
      <c r="Y182" s="64" t="s">
        <v>443</v>
      </c>
      <c r="Z182" s="20" t="s">
        <v>146</v>
      </c>
      <c r="AA182" s="64" t="s">
        <v>146</v>
      </c>
      <c r="AB182" s="64"/>
      <c r="AC182" s="64"/>
      <c r="AD182" s="63"/>
      <c r="AE182" s="20">
        <v>2020</v>
      </c>
      <c r="AF182" s="20"/>
      <c r="AG182" s="64" t="s">
        <v>481</v>
      </c>
      <c r="AH182" s="71"/>
      <c r="AI182" s="20" t="s">
        <v>141</v>
      </c>
      <c r="AJ182" s="64" t="s">
        <v>441</v>
      </c>
      <c r="AK182" s="63"/>
      <c r="AL182" s="5">
        <v>0</v>
      </c>
      <c r="AM182" s="70" t="s">
        <v>144</v>
      </c>
      <c r="AN182" s="6">
        <f>IF(AM182="YES",0,AL182*BA182)</f>
        <v>0</v>
      </c>
      <c r="AO182" s="6">
        <f>IF(AM182="YES",0,BA182)</f>
        <v>0</v>
      </c>
      <c r="AP182" s="7">
        <v>0</v>
      </c>
      <c r="AQ182" s="69" t="s">
        <v>144</v>
      </c>
      <c r="AR182" s="8">
        <f>IF(AQ182="YES",0,AP182*BA182)</f>
        <v>0</v>
      </c>
      <c r="AS182" s="8">
        <f>IF(AQ182="YES",0,BA182)</f>
        <v>0</v>
      </c>
      <c r="AT182" s="9">
        <v>0</v>
      </c>
      <c r="AU182" s="9">
        <v>0</v>
      </c>
      <c r="AV182" s="9">
        <v>0</v>
      </c>
      <c r="AW182" s="10" t="str">
        <f>IF(IF(AU182&lt;0,1-(AV182-AU182)/AU182,IF(AU182=0,"",AV182/AU182))&lt;0,0,IF(AU182&lt;0,1-(AV182-AU182)/AU182,IF(AU182=0,"",AV182/AU182)))</f>
        <v/>
      </c>
      <c r="AX182" s="10" t="str">
        <f>IF(AW182&lt;90%,"YES","")</f>
        <v/>
      </c>
      <c r="AY182" s="68">
        <f>+AV182-AT182</f>
        <v>0</v>
      </c>
      <c r="AZ182" s="10">
        <v>0.66194133064798166</v>
      </c>
      <c r="BA182" s="11">
        <v>0</v>
      </c>
      <c r="BB182" s="11">
        <f>W182/1000</f>
        <v>122.20881</v>
      </c>
      <c r="BC182" s="12" t="str">
        <f>IF(AND(BA182=0,BB182=0),"no capex",IF(AND(BA182=0,BB182&lt;&gt;0),"check!",IF(BB182/BA182&lt;0.8,BB182/BA182,IF(BB182/BA182&lt;=1.05,1,IF(BB182/BA182&gt;1.05,MAX(1-(BB182/BA182-1)*2,0),"check!")))))</f>
        <v>check!</v>
      </c>
      <c r="BD182" s="11">
        <v>0</v>
      </c>
      <c r="BE182" s="11">
        <v>0</v>
      </c>
      <c r="BF182" s="12" t="str">
        <f>IF(AND(BD182=0,BE182=0),"no capex",IF(AND(BD182=0,BE182&lt;&gt;0),"check!",IF(BE182/BD182&lt;0.8,BE182/BD182,IF(BE182/BD182&lt;=1.05,1,IF(BE182/BD182&gt;1.05,MAX(1-(BE182/BD182-1)*2,0),"check!")))))</f>
        <v>no capex</v>
      </c>
      <c r="BG182" s="67"/>
      <c r="BH182" s="13">
        <v>0</v>
      </c>
      <c r="BI182" s="13">
        <v>0</v>
      </c>
      <c r="BJ182" s="13">
        <v>0</v>
      </c>
      <c r="BK182" s="14" t="str">
        <f>IF(BI182=0,"",BJ182/BI182)</f>
        <v/>
      </c>
      <c r="BL182" s="15">
        <v>0</v>
      </c>
      <c r="BM182" s="15">
        <v>0</v>
      </c>
      <c r="BN182" s="15">
        <v>0</v>
      </c>
      <c r="BO182" s="16" t="str">
        <f>IF(BM182=0,"",BN182/BM182)</f>
        <v/>
      </c>
      <c r="BP182" s="13">
        <v>0</v>
      </c>
      <c r="BQ182" s="13">
        <v>0</v>
      </c>
      <c r="BR182" s="13">
        <v>0</v>
      </c>
      <c r="BS182" s="14" t="str">
        <f>IF(IF(BQ182&lt;0,1-(BR182-BQ182)/BQ182,IF(BQ182=0,"",BR182/BQ182))&lt;0,0,IF(BQ182&lt;0,1-(BR182-BQ182)/BQ182,IF(BQ182=0,"",BR182/BQ182)))</f>
        <v/>
      </c>
      <c r="BT182" s="15">
        <v>0</v>
      </c>
      <c r="BU182" s="15">
        <v>0</v>
      </c>
      <c r="BV182" s="15">
        <v>0</v>
      </c>
      <c r="BW182" s="16" t="str">
        <f>IF(IF(BU182&lt;0,1-(BV182-BU182)/BU182,IF(BU182=0,"",BV182/BU182))&lt;0,0,IF(BU182&lt;0,1-(BV182-BU182)/BU182,IF(BU182=0,"",BV182/BU182)))</f>
        <v/>
      </c>
      <c r="BX182" s="13">
        <v>0</v>
      </c>
      <c r="BY182" s="13">
        <v>0</v>
      </c>
      <c r="BZ182" s="13">
        <v>0</v>
      </c>
      <c r="CA182" s="14" t="str">
        <f>IF(IF(BY182&lt;0,1-(BZ182-BY182)/BY182,IF(BY182=0,"",BZ182/BY182))&lt;0,0,IF(BY182&lt;0,1-(BZ182-BY182)/BY182,IF(BY182=0,"",BZ182/BY182)))</f>
        <v/>
      </c>
      <c r="CB182" s="15">
        <v>0</v>
      </c>
      <c r="CC182" s="15">
        <v>0</v>
      </c>
      <c r="CD182" s="15">
        <v>0</v>
      </c>
      <c r="CE182" s="16" t="str">
        <f>IF(IF(CC182&lt;0,1-(CD182-CC182)/CC182,IF(CC182=0,"",CD182/CC182))&lt;0,0,IF(CC182&lt;0,1-(CD182-CC182)/CC182,IF(CC182=0,"",CD182/CC182)))</f>
        <v/>
      </c>
      <c r="CF182" s="13">
        <v>0</v>
      </c>
      <c r="CG182" s="13">
        <v>0</v>
      </c>
      <c r="CH182" s="13">
        <v>0</v>
      </c>
      <c r="CI182" s="14" t="str">
        <f>IF(IF(CG182&lt;0,1-(CH182-CG182)/CG182,IF(CG182=0,"",CH182/CG182))&lt;0,0,IF(CG182&lt;0,1-(CH182-CG182)/CG182,IF(CG182=0,"",CH182/CG182)))</f>
        <v/>
      </c>
      <c r="CJ182" s="15">
        <v>0</v>
      </c>
      <c r="CK182" s="15">
        <v>0</v>
      </c>
      <c r="CL182" s="15">
        <v>0</v>
      </c>
      <c r="CM182" s="17" t="str">
        <f>IF(IF(CK182&lt;0,1-(CL182-CK182)/CK182,IF(CK182=0,"",CL182/CK182))&lt;0,0,IF(CK182&lt;0,1-(CL182-CK182)/CK182,IF(CK182=0,"",CL182/CK182)))</f>
        <v/>
      </c>
      <c r="CN182" s="13">
        <v>0</v>
      </c>
      <c r="CO182" s="13">
        <v>0</v>
      </c>
      <c r="CP182" s="13">
        <v>0</v>
      </c>
      <c r="CQ182" s="17" t="str">
        <f>IF(IF(CO182&lt;0,1-(CP182-CO182)/CO182,IF(CO182=0,"",CP182/CO182))&lt;0,0,IF(CO182&lt;0,1-(CP182-CO182)/CO182,IF(CO182=0,"",CP182/CO182)))</f>
        <v/>
      </c>
      <c r="CR182" s="15">
        <v>0</v>
      </c>
      <c r="CS182" s="15">
        <v>0</v>
      </c>
      <c r="CT182" s="15">
        <v>0</v>
      </c>
      <c r="CU182" s="17" t="str">
        <f>IF(IF(CS182&lt;0,1-(CT182-CS182)/CS182,IF(CS182=0,"",CT182/CS182))&lt;0,0,IF(CS182&lt;0,1-(CT182-CS182)/CS182,IF(CS182=0,"",CT182/CS182)))</f>
        <v/>
      </c>
      <c r="CV182" s="13">
        <v>0</v>
      </c>
      <c r="CW182" s="13">
        <v>0</v>
      </c>
      <c r="CX182" s="13">
        <v>0</v>
      </c>
      <c r="CY182" s="14" t="str">
        <f>IF(IF(CW182&lt;0,1-(CX182-CW182)/CW182,IF(CW182=0,"",CX182/CW182))&lt;0,0,IF(CW182&lt;0,1-(CX182-CW182)/CW182,IF(CW182=0,"",CX182/CW182)))</f>
        <v/>
      </c>
      <c r="CZ182" s="15">
        <v>0</v>
      </c>
      <c r="DA182" s="15">
        <v>0</v>
      </c>
      <c r="DB182" s="15">
        <v>0</v>
      </c>
      <c r="DC182" s="17" t="str">
        <f>IF(IF(DA182&lt;0,1-(DB182-DA182)/DA182,IF(DA182=0,"",DB182/DA182))&lt;0,0,IF(DA182&lt;0,1-(DB182-DA182)/DA182,IF(DA182=0,"",DB182/DA182)))</f>
        <v/>
      </c>
      <c r="DD182" s="13">
        <v>0</v>
      </c>
      <c r="DE182" s="13">
        <v>0</v>
      </c>
      <c r="DF182" s="13">
        <v>0</v>
      </c>
      <c r="DG182" s="14" t="str">
        <f>IF(IF(DE182&lt;0,1-(DF182-DE182)/DE182,IF(DE182=0,"",DF182/DE182))&lt;0,0,IF(DE182&lt;0,1-(DF182-DE182)/DE182,IF(DE182=0,"",DF182/DE182)))</f>
        <v/>
      </c>
      <c r="DH182" s="15">
        <v>0</v>
      </c>
      <c r="DI182" s="15">
        <v>0</v>
      </c>
      <c r="DJ182" s="15">
        <v>0</v>
      </c>
      <c r="DK182" s="17" t="str">
        <f>IF(IF(DI182&lt;0,1-(DJ182-DI182)/DI182,IF(DI182=0,"",DJ182/DI182))&lt;0,0,IF(DI182&lt;0,1-(DJ182-DI182)/DI182,IF(DI182=0,"",DJ182/DI182)))</f>
        <v/>
      </c>
      <c r="DL182" s="13">
        <v>0</v>
      </c>
      <c r="DM182" s="13">
        <v>0</v>
      </c>
      <c r="DN182" s="13">
        <v>0</v>
      </c>
      <c r="DO182" s="17" t="str">
        <f>IF(IF(DM182&lt;0,1-(DN182-DM182)/DM182,IF(DM182=0,"",DN182/DM182))&lt;0,0,IF(DM182&lt;0,1-(DN182-DM182)/DM182,IF(DM182=0,"",DN182/DM182)))</f>
        <v/>
      </c>
      <c r="DP182" s="18"/>
      <c r="DQ182" s="19"/>
      <c r="DR182" s="18"/>
      <c r="DS182" s="19" t="str">
        <f>AX182</f>
        <v/>
      </c>
      <c r="DT182" s="64"/>
      <c r="DU182" s="64"/>
      <c r="DV182" s="64"/>
      <c r="DW182" s="64"/>
      <c r="DX182" s="64"/>
      <c r="DY182" s="65"/>
      <c r="DZ182" s="64"/>
      <c r="EA182" s="64"/>
    </row>
    <row r="183" spans="1:131" x14ac:dyDescent="0.35">
      <c r="A183" s="4">
        <v>2022</v>
      </c>
      <c r="B183" s="20" t="s">
        <v>132</v>
      </c>
      <c r="C183" s="20" t="s">
        <v>159</v>
      </c>
      <c r="D183" s="20"/>
      <c r="E183" s="20" t="s">
        <v>130</v>
      </c>
      <c r="F183" s="20" t="s">
        <v>126</v>
      </c>
      <c r="G183" s="20"/>
      <c r="H183" s="20">
        <v>12083199</v>
      </c>
      <c r="I183" s="64" t="s">
        <v>480</v>
      </c>
      <c r="J183" s="64"/>
      <c r="K183" s="64" t="s">
        <v>479</v>
      </c>
      <c r="L183" s="20" t="s">
        <v>156</v>
      </c>
      <c r="M183" s="20" t="s">
        <v>155</v>
      </c>
      <c r="N183" s="64" t="s">
        <v>179</v>
      </c>
      <c r="O183" s="20" t="s">
        <v>178</v>
      </c>
      <c r="P183" s="20" t="s">
        <v>177</v>
      </c>
      <c r="Q183" s="20"/>
      <c r="R183" s="20" t="s">
        <v>141</v>
      </c>
      <c r="S183" s="20" t="s">
        <v>151</v>
      </c>
      <c r="T183" s="20" t="s">
        <v>150</v>
      </c>
      <c r="U183" s="65">
        <v>44529</v>
      </c>
      <c r="V183" s="64"/>
      <c r="W183" s="72">
        <v>7241001.7338000005</v>
      </c>
      <c r="X183" s="72">
        <v>2635000</v>
      </c>
      <c r="Y183" s="64" t="s">
        <v>478</v>
      </c>
      <c r="Z183" s="20" t="s">
        <v>141</v>
      </c>
      <c r="AA183" s="64"/>
      <c r="AB183" s="64"/>
      <c r="AC183" s="64"/>
      <c r="AD183" s="63"/>
      <c r="AE183" s="20">
        <v>2021</v>
      </c>
      <c r="AF183" s="20"/>
      <c r="AG183" s="64" t="s">
        <v>477</v>
      </c>
      <c r="AH183" s="71"/>
      <c r="AI183" s="20" t="s">
        <v>141</v>
      </c>
      <c r="AJ183" s="64"/>
      <c r="AK183" s="63"/>
      <c r="AL183" s="5">
        <v>0</v>
      </c>
      <c r="AM183" s="70" t="s">
        <v>144</v>
      </c>
      <c r="AN183" s="6">
        <f>IF(AM183="YES",0,AL183*BA183)</f>
        <v>0</v>
      </c>
      <c r="AO183" s="6">
        <f>IF(AM183="YES",0,BA183)</f>
        <v>0</v>
      </c>
      <c r="AP183" s="7">
        <v>0.73429479781234031</v>
      </c>
      <c r="AQ183" s="69"/>
      <c r="AR183" s="8">
        <f>IF(AQ183="YES",0,AP183*BA183)</f>
        <v>6678.2092550338357</v>
      </c>
      <c r="AS183" s="8">
        <f>IF(AQ183="YES",0,BA183)</f>
        <v>9094.7249999999985</v>
      </c>
      <c r="AT183" s="9">
        <v>0</v>
      </c>
      <c r="AU183" s="9">
        <v>1735.0333029132494</v>
      </c>
      <c r="AV183" s="9">
        <v>793</v>
      </c>
      <c r="AW183" s="10">
        <f>IF(IF(AU183&lt;0,1-(AV183-AU183)/AU183,IF(AU183=0,"",AV183/AU183))&lt;0,0,IF(AU183&lt;0,1-(AV183-AU183)/AU183,IF(AU183=0,"",AV183/AU183)))</f>
        <v>0.45705174573219676</v>
      </c>
      <c r="AX183" s="10" t="str">
        <f>IF(AW183&lt;90%,"YES","")</f>
        <v>YES</v>
      </c>
      <c r="AY183" s="68">
        <f>+AV183-AT183</f>
        <v>793</v>
      </c>
      <c r="AZ183" s="10"/>
      <c r="BA183" s="11">
        <v>9094.7249999999985</v>
      </c>
      <c r="BB183" s="11">
        <f>W183/1000</f>
        <v>7241.0017338000007</v>
      </c>
      <c r="BC183" s="12">
        <f>IF(AND(BA183=0,BB183=0),"no capex",IF(AND(BA183=0,BB183&lt;&gt;0),"check!",IF(BB183/BA183&lt;0.8,BB183/BA183,IF(BB183/BA183&lt;=1.05,1,IF(BB183/BA183&gt;1.05,MAX(1-(BB183/BA183-1)*2,0),"check!")))))</f>
        <v>0.79617599584374477</v>
      </c>
      <c r="BD183" s="11">
        <v>0</v>
      </c>
      <c r="BE183" s="11">
        <v>0</v>
      </c>
      <c r="BF183" s="12" t="str">
        <f>IF(AND(BD183=0,BE183=0),"no capex",IF(AND(BD183=0,BE183&lt;&gt;0),"check!",IF(BE183/BD183&lt;0.8,BE183/BD183,IF(BE183/BD183&lt;=1.05,1,IF(BE183/BD183&gt;1.05,MAX(1-(BE183/BD183-1)*2,0),"check!")))))</f>
        <v>no capex</v>
      </c>
      <c r="BG183" s="67"/>
      <c r="BH183" s="13">
        <v>0</v>
      </c>
      <c r="BI183" s="13">
        <v>8760.5592473500001</v>
      </c>
      <c r="BJ183" s="13">
        <v>2573</v>
      </c>
      <c r="BK183" s="14">
        <f>IF(BI183=0,"",BJ183/BI183)</f>
        <v>0.29370271090607741</v>
      </c>
      <c r="BL183" s="15">
        <v>0</v>
      </c>
      <c r="BM183" s="15">
        <v>968.28939796101315</v>
      </c>
      <c r="BN183" s="15">
        <v>438</v>
      </c>
      <c r="BO183" s="16">
        <f>IF(BM183=0,"",BN183/BM183)</f>
        <v>0.45234410386225821</v>
      </c>
      <c r="BP183" s="13">
        <v>0</v>
      </c>
      <c r="BQ183" s="13">
        <v>78.098985333470949</v>
      </c>
      <c r="BR183" s="13">
        <v>47</v>
      </c>
      <c r="BS183" s="14">
        <f>IF(IF(BQ183&lt;0,1-(BR183-BQ183)/BQ183,IF(BQ183=0,"",BR183/BQ183))&lt;0,0,IF(BQ183&lt;0,1-(BR183-BQ183)/BQ183,IF(BQ183=0,"",BR183/BQ183)))</f>
        <v>0.60180039214744019</v>
      </c>
      <c r="BT183" s="15">
        <v>0</v>
      </c>
      <c r="BU183" s="15">
        <v>27.780409149023235</v>
      </c>
      <c r="BV183" s="15">
        <v>91</v>
      </c>
      <c r="BW183" s="16">
        <f>IF(IF(BU183&lt;0,1-(BV183-BU183)/BU183,IF(BU183=0,"",BV183/BU183))&lt;0,0,IF(BU183&lt;0,1-(BV183-BU183)/BU183,IF(BU183=0,"",BV183/BU183)))</f>
        <v>3.2756896959956969</v>
      </c>
      <c r="BX183" s="13">
        <v>0</v>
      </c>
      <c r="BY183" s="13">
        <v>15.215321574357002</v>
      </c>
      <c r="BZ183" s="13">
        <v>103</v>
      </c>
      <c r="CA183" s="14">
        <f>IF(IF(BY183&lt;0,1-(BZ183-BY183)/BY183,IF(BY183=0,"",BZ183/BY183))&lt;0,0,IF(BY183&lt;0,1-(BZ183-BY183)/BY183,IF(BY183=0,"",BZ183/BY183)))</f>
        <v>6.769492152804057</v>
      </c>
      <c r="CB183" s="15">
        <v>0</v>
      </c>
      <c r="CC183" s="15">
        <v>93.314306907827955</v>
      </c>
      <c r="CD183" s="15">
        <v>150</v>
      </c>
      <c r="CE183" s="16">
        <f>IF(IF(CC183&lt;0,1-(CD183-CC183)/CC183,IF(CC183=0,"",CD183/CC183))&lt;0,0,IF(CC183&lt;0,1-(CD183-CC183)/CC183,IF(CC183=0,"",CD183/CC183)))</f>
        <v>1.6074705473423689</v>
      </c>
      <c r="CF183" s="13">
        <v>0</v>
      </c>
      <c r="CG183" s="13">
        <v>514.45202127820801</v>
      </c>
      <c r="CH183" s="13">
        <v>500</v>
      </c>
      <c r="CI183" s="14">
        <f>IF(IF(CG183&lt;0,1-(CH183-CG183)/CG183,IF(CG183=0,"",CH183/CG183))&lt;0,0,IF(CG183&lt;0,1-(CH183-CG183)/CG183,IF(CG183=0,"",CH183/CG183)))</f>
        <v>0.97190793177894319</v>
      </c>
      <c r="CJ183" s="15">
        <v>0</v>
      </c>
      <c r="CK183" s="15">
        <v>1999.4038973252527</v>
      </c>
      <c r="CL183" s="15">
        <v>525</v>
      </c>
      <c r="CM183" s="17">
        <f>IF(IF(CK183&lt;0,1-(CL183-CK183)/CK183,IF(CK183=0,"",CL183/CK183))&lt;0,0,IF(CK183&lt;0,1-(CL183-CK183)/CK183,IF(CK183=0,"",CL183/CK183)))</f>
        <v>0.26257826180209537</v>
      </c>
      <c r="CN183" s="13">
        <v>0</v>
      </c>
      <c r="CO183" s="13">
        <v>-293.19779523700385</v>
      </c>
      <c r="CP183" s="13">
        <v>-1837</v>
      </c>
      <c r="CQ183" s="17">
        <f>IF(IF(CO183&lt;0,1-(CP183-CO183)/CO183,IF(CO183=0,"",CP183/CO183))&lt;0,0,IF(CO183&lt;0,1-(CP183-CO183)/CO183,IF(CO183=0,"",CP183/CO183)))</f>
        <v>0</v>
      </c>
      <c r="CR183" s="15">
        <v>0</v>
      </c>
      <c r="CS183" s="15">
        <v>19.490524947212837</v>
      </c>
      <c r="CT183" s="15">
        <v>44</v>
      </c>
      <c r="CU183" s="17">
        <f>IF(IF(CS183&lt;0,1-(CT183-CS183)/CS183,IF(CS183=0,"",CT183/CS183))&lt;0,0,IF(CS183&lt;0,1-(CT183-CS183)/CS183,IF(CS183=0,"",CT183/CS183)))</f>
        <v>2.2575071794714305</v>
      </c>
      <c r="CV183" s="13">
        <v>0</v>
      </c>
      <c r="CW183" s="13">
        <v>1784.3050874217197</v>
      </c>
      <c r="CX183" s="13">
        <v>301</v>
      </c>
      <c r="CY183" s="14">
        <f>IF(IF(CW183&lt;0,1-(CX183-CW183)/CW183,IF(CW183=0,"",CX183/CW183))&lt;0,0,IF(CW183&lt;0,1-(CX183-CW183)/CW183,IF(CW183=0,"",CX183/CW183)))</f>
        <v>0.168693124355173</v>
      </c>
      <c r="CZ183" s="15">
        <v>0</v>
      </c>
      <c r="DA183" s="15">
        <v>-217.87154477282729</v>
      </c>
      <c r="DB183" s="15">
        <v>-13</v>
      </c>
      <c r="DC183" s="17">
        <f>IF(IF(DA183&lt;0,1-(DB183-DA183)/DA183,IF(DA183=0,"",DB183/DA183))&lt;0,0,IF(DA183&lt;0,1-(DB183-DA183)/DA183,IF(DA183=0,"",DB183/DA183)))</f>
        <v>1.9403318133464609</v>
      </c>
      <c r="DD183" s="13">
        <v>0</v>
      </c>
      <c r="DE183" s="13">
        <v>0</v>
      </c>
      <c r="DF183" s="13">
        <v>0</v>
      </c>
      <c r="DG183" s="14" t="str">
        <f>IF(IF(DE183&lt;0,1-(DF183-DE183)/DE183,IF(DE183=0,"",DF183/DE183))&lt;0,0,IF(DE183&lt;0,1-(DF183-DE183)/DE183,IF(DE183=0,"",DF183/DE183)))</f>
        <v/>
      </c>
      <c r="DH183" s="15">
        <v>0</v>
      </c>
      <c r="DI183" s="15">
        <v>153.38443869000005</v>
      </c>
      <c r="DJ183" s="15">
        <v>83</v>
      </c>
      <c r="DK183" s="17">
        <f>IF(IF(DI183&lt;0,1-(DJ183-DI183)/DI183,IF(DI183=0,"",DJ183/DI183))&lt;0,0,IF(DI183&lt;0,1-(DJ183-DI183)/DI183,IF(DI183=0,"",DJ183/DI183)))</f>
        <v>0.54112399346943152</v>
      </c>
      <c r="DL183" s="13">
        <v>0</v>
      </c>
      <c r="DM183" s="13">
        <v>0</v>
      </c>
      <c r="DN183" s="13">
        <v>62</v>
      </c>
      <c r="DO183" s="17" t="str">
        <f>IF(IF(DM183&lt;0,1-(DN183-DM183)/DM183,IF(DM183=0,"",DN183/DM183))&lt;0,0,IF(DM183&lt;0,1-(DN183-DM183)/DM183,IF(DM183=0,"",DN183/DM183)))</f>
        <v/>
      </c>
      <c r="DP183" s="18"/>
      <c r="DQ183" s="19" t="e">
        <f>IF(AND(BB183/BA183&gt;1.05, ((BB183-BA183)/VLOOKUP(E183,#REF!,2,0))&gt;10),"YES","")</f>
        <v>#REF!</v>
      </c>
      <c r="DR183" s="18"/>
      <c r="DS183" s="19" t="str">
        <f>AX183</f>
        <v>YES</v>
      </c>
      <c r="DT183" s="64" t="s">
        <v>141</v>
      </c>
      <c r="DU183" s="64" t="s">
        <v>162</v>
      </c>
      <c r="DV183" s="64" t="s">
        <v>198</v>
      </c>
      <c r="DW183" s="64" t="s">
        <v>141</v>
      </c>
      <c r="DX183" s="64" t="s">
        <v>197</v>
      </c>
      <c r="DY183" s="65">
        <v>45199</v>
      </c>
      <c r="DZ183" s="64"/>
      <c r="EA183" s="64"/>
    </row>
    <row r="184" spans="1:131" x14ac:dyDescent="0.35">
      <c r="A184" s="4">
        <v>2022</v>
      </c>
      <c r="B184" s="20" t="s">
        <v>132</v>
      </c>
      <c r="C184" s="20" t="s">
        <v>159</v>
      </c>
      <c r="D184" s="20"/>
      <c r="E184" s="20" t="s">
        <v>129</v>
      </c>
      <c r="F184" s="20" t="s">
        <v>127</v>
      </c>
      <c r="G184" s="20"/>
      <c r="H184" s="20">
        <v>12110347</v>
      </c>
      <c r="I184" s="64" t="s">
        <v>476</v>
      </c>
      <c r="J184" s="64" t="s">
        <v>475</v>
      </c>
      <c r="K184" s="64" t="s">
        <v>194</v>
      </c>
      <c r="L184" s="20" t="s">
        <v>156</v>
      </c>
      <c r="M184" s="20" t="s">
        <v>155</v>
      </c>
      <c r="N184" s="64" t="s">
        <v>179</v>
      </c>
      <c r="O184" s="20" t="s">
        <v>178</v>
      </c>
      <c r="P184" s="20" t="s">
        <v>177</v>
      </c>
      <c r="Q184" s="20"/>
      <c r="R184" s="20" t="s">
        <v>141</v>
      </c>
      <c r="S184" s="20" t="s">
        <v>237</v>
      </c>
      <c r="T184" s="20" t="s">
        <v>150</v>
      </c>
      <c r="U184" s="65">
        <v>44253</v>
      </c>
      <c r="V184" s="64"/>
      <c r="W184" s="72">
        <v>957594.75000000023</v>
      </c>
      <c r="X184" s="72">
        <v>1441641.43</v>
      </c>
      <c r="Y184" s="64" t="s">
        <v>474</v>
      </c>
      <c r="Z184" s="20" t="s">
        <v>141</v>
      </c>
      <c r="AA184" s="64" t="s">
        <v>141</v>
      </c>
      <c r="AB184" s="64"/>
      <c r="AC184" s="64"/>
      <c r="AD184" s="63"/>
      <c r="AE184" s="20">
        <v>2021</v>
      </c>
      <c r="AF184" s="20">
        <v>14600</v>
      </c>
      <c r="AG184" s="64" t="s">
        <v>473</v>
      </c>
      <c r="AH184" s="71"/>
      <c r="AI184" s="20" t="s">
        <v>141</v>
      </c>
      <c r="AJ184" s="64" t="s">
        <v>190</v>
      </c>
      <c r="AK184" s="63"/>
      <c r="AL184" s="5">
        <v>0</v>
      </c>
      <c r="AM184" s="70" t="s">
        <v>144</v>
      </c>
      <c r="AN184" s="6">
        <f>IF(AM184="YES",0,AL184*BA184)</f>
        <v>0</v>
      </c>
      <c r="AO184" s="6">
        <f>IF(AM184="YES",0,BA184)</f>
        <v>0</v>
      </c>
      <c r="AP184" s="7">
        <v>0.73412014870015674</v>
      </c>
      <c r="AQ184" s="69"/>
      <c r="AR184" s="8">
        <f>IF(AQ184="YES",0,AP184*BA184)</f>
        <v>11213.163165145139</v>
      </c>
      <c r="AS184" s="8">
        <f>IF(AQ184="YES",0,BA184)</f>
        <v>15274.2888</v>
      </c>
      <c r="AT184" s="9">
        <v>0</v>
      </c>
      <c r="AU184" s="9">
        <v>6845.887922917731</v>
      </c>
      <c r="AV184" s="9">
        <v>452</v>
      </c>
      <c r="AW184" s="10">
        <f>IF(IF(AU184&lt;0,1-(AV184-AU184)/AU184,IF(AU184=0,"",AV184/AU184))&lt;0,0,IF(AU184&lt;0,1-(AV184-AU184)/AU184,IF(AU184=0,"",AV184/AU184)))</f>
        <v>6.6025036502110404E-2</v>
      </c>
      <c r="AX184" s="10" t="str">
        <f>IF(AW184&lt;90%,"YES","")</f>
        <v>YES</v>
      </c>
      <c r="AY184" s="68">
        <f>+AV184-AT184</f>
        <v>452</v>
      </c>
      <c r="AZ184" s="10"/>
      <c r="BA184" s="11">
        <v>15274.2888</v>
      </c>
      <c r="BB184" s="11">
        <f>W184/1000</f>
        <v>957.5947500000002</v>
      </c>
      <c r="BC184" s="12">
        <f>IF(AND(BA184=0,BB184=0),"no capex",IF(AND(BA184=0,BB184&lt;&gt;0),"check!",IF(BB184/BA184&lt;0.8,BB184/BA184,IF(BB184/BA184&lt;=1.05,1,IF(BB184/BA184&gt;1.05,MAX(1-(BB184/BA184-1)*2,0),"check!")))))</f>
        <v>6.2693246313373377E-2</v>
      </c>
      <c r="BD184" s="11">
        <v>19818.167855491622</v>
      </c>
      <c r="BE184" s="11">
        <f>X184/1000</f>
        <v>1441.6414299999999</v>
      </c>
      <c r="BF184" s="12">
        <f>IF(AND(BD184=0,BE184=0),"no capex",IF(AND(BD184=0,BE184&lt;&gt;0),"check!",IF(BE184/BD184&lt;0.8,BE184/BD184,IF(BE184/BD184&lt;=1.05,1,IF(BE184/BD184&gt;1.05,MAX(1-(BE184/BD184-1)*2,0),"check!")))))</f>
        <v>7.2743426158867683E-2</v>
      </c>
      <c r="BG184" s="67"/>
      <c r="BH184" s="13">
        <v>0</v>
      </c>
      <c r="BI184" s="13">
        <v>6476.1635000000006</v>
      </c>
      <c r="BJ184" s="13">
        <v>2867</v>
      </c>
      <c r="BK184" s="14">
        <f>IF(BI184=0,"",BJ184/BI184)</f>
        <v>0.4427003734541291</v>
      </c>
      <c r="BL184" s="15">
        <v>0</v>
      </c>
      <c r="BM184" s="15">
        <v>1670.9200410234353</v>
      </c>
      <c r="BN184" s="15">
        <v>303</v>
      </c>
      <c r="BO184" s="16">
        <f>IF(BM184=0,"",BN184/BM184)</f>
        <v>0.18133722294360244</v>
      </c>
      <c r="BP184" s="13">
        <v>0</v>
      </c>
      <c r="BQ184" s="13">
        <v>265.53749999999997</v>
      </c>
      <c r="BR184" s="13">
        <v>27</v>
      </c>
      <c r="BS184" s="14">
        <f>IF(IF(BQ184&lt;0,1-(BR184-BQ184)/BQ184,IF(BQ184=0,"",BR184/BQ184))&lt;0,0,IF(BQ184&lt;0,1-(BR184-BQ184)/BQ184,IF(BQ184=0,"",BR184/BQ184)))</f>
        <v>0.10168055359412513</v>
      </c>
      <c r="BT184" s="15">
        <v>0</v>
      </c>
      <c r="BU184" s="15">
        <v>265.53749999999997</v>
      </c>
      <c r="BV184" s="15">
        <v>45</v>
      </c>
      <c r="BW184" s="16">
        <f>IF(IF(BU184&lt;0,1-(BV184-BU184)/BU184,IF(BU184=0,"",BV184/BU184))&lt;0,0,IF(BU184&lt;0,1-(BV184-BU184)/BU184,IF(BU184=0,"",BV184/BU184)))</f>
        <v>0.16946758932354189</v>
      </c>
      <c r="BX184" s="13">
        <v>0</v>
      </c>
      <c r="BY184" s="13">
        <v>258.17893549999997</v>
      </c>
      <c r="BZ184" s="13">
        <v>443</v>
      </c>
      <c r="CA184" s="14">
        <f>IF(IF(BY184&lt;0,1-(BZ184-BY184)/BY184,IF(BY184=0,"",BZ184/BY184))&lt;0,0,IF(BY184&lt;0,1-(BZ184-BY184)/BY184,IF(BY184=0,"",BZ184/BY184)))</f>
        <v>1.7158642285904075</v>
      </c>
      <c r="CB184" s="15">
        <v>0</v>
      </c>
      <c r="CC184" s="15">
        <v>523.71643549999999</v>
      </c>
      <c r="CD184" s="15">
        <v>470</v>
      </c>
      <c r="CE184" s="16">
        <f>IF(IF(CC184&lt;0,1-(CD184-CC184)/CC184,IF(CC184=0,"",CD184/CC184))&lt;0,0,IF(CC184&lt;0,1-(CD184-CC184)/CC184,IF(CC184=0,"",CD184/CC184)))</f>
        <v>0.89743221358192415</v>
      </c>
      <c r="CF184" s="13">
        <v>0</v>
      </c>
      <c r="CG184" s="13">
        <v>1770.25</v>
      </c>
      <c r="CH184" s="13">
        <v>1158</v>
      </c>
      <c r="CI184" s="14">
        <f>IF(IF(CG184&lt;0,1-(CH184-CG184)/CG184,IF(CG184=0,"",CH184/CG184))&lt;0,0,IF(CG184&lt;0,1-(CH184-CG184)/CG184,IF(CG184=0,"",CH184/CG184)))</f>
        <v>0.65414489478887161</v>
      </c>
      <c r="CJ184" s="15">
        <v>0</v>
      </c>
      <c r="CK184" s="15">
        <v>10531.768410847491</v>
      </c>
      <c r="CL184" s="15">
        <v>464</v>
      </c>
      <c r="CM184" s="17">
        <f>IF(IF(CK184&lt;0,1-(CL184-CK184)/CK184,IF(CK184=0,"",CL184/CK184))&lt;0,0,IF(CK184&lt;0,1-(CL184-CK184)/CK184,IF(CK184=0,"",CL184/CK184)))</f>
        <v>4.4057178424289141E-2</v>
      </c>
      <c r="CN184" s="13">
        <v>0</v>
      </c>
      <c r="CO184" s="13">
        <v>-1735.521324446089</v>
      </c>
      <c r="CP184" s="13">
        <v>-149</v>
      </c>
      <c r="CQ184" s="17">
        <f>IF(IF(CO184&lt;0,1-(CP184-CO184)/CO184,IF(CO184=0,"",CP184/CO184))&lt;0,0,IF(CO184&lt;0,1-(CP184-CO184)/CO184,IF(CO184=0,"",CP184/CO184)))</f>
        <v>1.9141468342098562</v>
      </c>
      <c r="CR184" s="15">
        <v>0</v>
      </c>
      <c r="CS184" s="15">
        <v>362.377475</v>
      </c>
      <c r="CT184" s="15">
        <v>37</v>
      </c>
      <c r="CU184" s="17">
        <f>IF(IF(CS184&lt;0,1-(CT184-CS184)/CS184,IF(CS184=0,"",CT184/CS184))&lt;0,0,IF(CS184&lt;0,1-(CT184-CS184)/CS184,IF(CS184=0,"",CT184/CS184)))</f>
        <v>0.10210347649229577</v>
      </c>
      <c r="CV184" s="13">
        <v>0</v>
      </c>
      <c r="CW184" s="13">
        <v>9061.7845864014034</v>
      </c>
      <c r="CX184" s="13">
        <v>1538</v>
      </c>
      <c r="CY184" s="14">
        <f>IF(IF(CW184&lt;0,1-(CX184-CW184)/CW184,IF(CW184=0,"",CX184/CW184))&lt;0,0,IF(CW184&lt;0,1-(CX184-CW184)/CW184,IF(CW184=0,"",CX184/CW184)))</f>
        <v>0.169723743191601</v>
      </c>
      <c r="CZ184" s="15">
        <v>0</v>
      </c>
      <c r="DA184" s="15">
        <v>-1072.0863450611394</v>
      </c>
      <c r="DB184" s="15">
        <v>-51</v>
      </c>
      <c r="DC184" s="17">
        <f>IF(IF(DA184&lt;0,1-(DB184-DA184)/DA184,IF(DA184=0,"",DB184/DA184))&lt;0,0,IF(DA184&lt;0,1-(DB184-DA184)/DA184,IF(DA184=0,"",DB184/DA184)))</f>
        <v>1.9524292047604694</v>
      </c>
      <c r="DD184" s="13">
        <v>0</v>
      </c>
      <c r="DE184" s="13">
        <v>0</v>
      </c>
      <c r="DF184" s="13">
        <v>0</v>
      </c>
      <c r="DG184" s="14" t="str">
        <f>IF(IF(DE184&lt;0,1-(DF184-DE184)/DE184,IF(DE184=0,"",DF184/DE184))&lt;0,0,IF(DE184&lt;0,1-(DF184-DE184)/DE184,IF(DE184=0,"",DF184/DE184)))</f>
        <v/>
      </c>
      <c r="DH184" s="15">
        <v>0</v>
      </c>
      <c r="DI184" s="15">
        <v>-837.05508231988904</v>
      </c>
      <c r="DJ184" s="15">
        <v>78</v>
      </c>
      <c r="DK184" s="17">
        <f>IF(IF(DI184&lt;0,1-(DJ184-DI184)/DI184,IF(DI184=0,"",DJ184/DI184))&lt;0,0,IF(DI184&lt;0,1-(DJ184-DI184)/DI184,IF(DI184=0,"",DJ184/DI184)))</f>
        <v>2.0931838318021123</v>
      </c>
      <c r="DL184" s="13">
        <v>0</v>
      </c>
      <c r="DM184" s="13">
        <v>-564.93417160264403</v>
      </c>
      <c r="DN184" s="13">
        <v>23</v>
      </c>
      <c r="DO184" s="17">
        <f>IF(IF(DM184&lt;0,1-(DN184-DM184)/DM184,IF(DM184=0,"",DN184/DM184))&lt;0,0,IF(DM184&lt;0,1-(DN184-DM184)/DM184,IF(DM184=0,"",DN184/DM184)))</f>
        <v>2.0407127080572094</v>
      </c>
      <c r="DP184" s="18"/>
      <c r="DQ184" s="19" t="e">
        <f>IF(AND(BB184/BA184&gt;1.05, ((BB184-BA184)/VLOOKUP(E184,#REF!,2,0))&gt;10),"YES","")</f>
        <v>#REF!</v>
      </c>
      <c r="DR184" s="18"/>
      <c r="DS184" s="19" t="str">
        <f>AX184</f>
        <v>YES</v>
      </c>
      <c r="DT184" s="64" t="s">
        <v>141</v>
      </c>
      <c r="DU184" s="64" t="s">
        <v>162</v>
      </c>
      <c r="DV184" s="64" t="s">
        <v>234</v>
      </c>
      <c r="DW184" s="64" t="s">
        <v>141</v>
      </c>
      <c r="DX184" s="64" t="s">
        <v>188</v>
      </c>
      <c r="DY184" s="65" t="s">
        <v>187</v>
      </c>
      <c r="DZ184" s="64"/>
      <c r="EA184" s="64"/>
    </row>
    <row r="185" spans="1:131" x14ac:dyDescent="0.35">
      <c r="A185" s="4">
        <v>2022</v>
      </c>
      <c r="B185" s="20" t="s">
        <v>131</v>
      </c>
      <c r="C185" s="20" t="s">
        <v>159</v>
      </c>
      <c r="D185" s="20"/>
      <c r="E185" s="20" t="s">
        <v>129</v>
      </c>
      <c r="F185" s="20" t="s">
        <v>127</v>
      </c>
      <c r="G185" s="20"/>
      <c r="H185" s="20">
        <v>12130401</v>
      </c>
      <c r="I185" s="64" t="s">
        <v>472</v>
      </c>
      <c r="J185" s="64"/>
      <c r="K185" s="64" t="s">
        <v>429</v>
      </c>
      <c r="L185" s="20" t="s">
        <v>430</v>
      </c>
      <c r="M185" s="20" t="s">
        <v>429</v>
      </c>
      <c r="N185" s="64" t="s">
        <v>471</v>
      </c>
      <c r="O185" s="20" t="s">
        <v>427</v>
      </c>
      <c r="P185" s="20" t="s">
        <v>426</v>
      </c>
      <c r="Q185" s="20" t="s">
        <v>425</v>
      </c>
      <c r="R185" s="20" t="s">
        <v>141</v>
      </c>
      <c r="S185" s="20" t="s">
        <v>424</v>
      </c>
      <c r="T185" s="20" t="s">
        <v>150</v>
      </c>
      <c r="U185" s="65">
        <v>44056</v>
      </c>
      <c r="V185" s="64"/>
      <c r="W185" s="72">
        <v>53841</v>
      </c>
      <c r="X185" s="72">
        <v>0</v>
      </c>
      <c r="Y185" s="64" t="s">
        <v>470</v>
      </c>
      <c r="Z185" s="20" t="s">
        <v>141</v>
      </c>
      <c r="AA185" s="64" t="s">
        <v>146</v>
      </c>
      <c r="AB185" s="64"/>
      <c r="AC185" s="64"/>
      <c r="AD185" s="63"/>
      <c r="AE185" s="20">
        <v>2020</v>
      </c>
      <c r="AF185" s="20">
        <v>14600</v>
      </c>
      <c r="AG185" s="64" t="s">
        <v>469</v>
      </c>
      <c r="AH185" s="71"/>
      <c r="AI185" s="20" t="s">
        <v>141</v>
      </c>
      <c r="AJ185" s="64" t="s">
        <v>421</v>
      </c>
      <c r="AK185" s="63"/>
      <c r="AL185" s="5">
        <v>0</v>
      </c>
      <c r="AM185" s="70" t="s">
        <v>144</v>
      </c>
      <c r="AN185" s="6">
        <f>IF(AM185="YES",0,AL185*BA185)</f>
        <v>0</v>
      </c>
      <c r="AO185" s="6">
        <f>IF(AM185="YES",0,BA185)</f>
        <v>0</v>
      </c>
      <c r="AP185" s="7">
        <v>0.7991576310874241</v>
      </c>
      <c r="AQ185" s="69"/>
      <c r="AR185" s="8">
        <f>IF(AQ185="YES",0,AP185*BA185)</f>
        <v>0</v>
      </c>
      <c r="AS185" s="8">
        <f>IF(AQ185="YES",0,BA185)</f>
        <v>0</v>
      </c>
      <c r="AT185" s="9">
        <v>142.2151854357466</v>
      </c>
      <c r="AU185" s="9">
        <v>350.19654061988786</v>
      </c>
      <c r="AV185" s="9">
        <v>180</v>
      </c>
      <c r="AW185" s="10">
        <f>IF(IF(AU185&lt;0,1-(AV185-AU185)/AU185,IF(AU185=0,"",AV185/AU185))&lt;0,0,IF(AU185&lt;0,1-(AV185-AU185)/AU185,IF(AU185=0,"",AV185/AU185)))</f>
        <v>0.51399708198538874</v>
      </c>
      <c r="AX185" s="10" t="str">
        <f>IF(AW185&lt;90%,"YES","")</f>
        <v>YES</v>
      </c>
      <c r="AY185" s="68">
        <f>+AV185-AT185</f>
        <v>37.784814564253395</v>
      </c>
      <c r="AZ185" s="10">
        <v>0.42863528110475896</v>
      </c>
      <c r="BA185" s="11">
        <v>0</v>
      </c>
      <c r="BB185" s="11">
        <f>W185/1000</f>
        <v>53.841000000000001</v>
      </c>
      <c r="BC185" s="12" t="str">
        <f>IF(AND(BA185=0,BB185=0),"no capex",IF(AND(BA185=0,BB185&lt;&gt;0),"check!",IF(BB185/BA185&lt;0.8,BB185/BA185,IF(BB185/BA185&lt;=1.05,1,IF(BB185/BA185&gt;1.05,MAX(1-(BB185/BA185-1)*2,0),"check!")))))</f>
        <v>check!</v>
      </c>
      <c r="BD185" s="11">
        <v>0</v>
      </c>
      <c r="BE185" s="11">
        <v>0</v>
      </c>
      <c r="BF185" s="12" t="str">
        <f>IF(AND(BD185=0,BE185=0),"no capex",IF(AND(BD185=0,BE185&lt;&gt;0),"check!",IF(BE185/BD185&lt;0.8,BE185/BD185,IF(BE185/BD185&lt;=1.05,1,IF(BE185/BD185&gt;1.05,MAX(1-(BE185/BD185-1)*2,0),"check!")))))</f>
        <v>no capex</v>
      </c>
      <c r="BG185" s="67"/>
      <c r="BH185" s="13">
        <v>1.7836396163212995</v>
      </c>
      <c r="BI185" s="13">
        <v>1.7836396163212995</v>
      </c>
      <c r="BJ185" s="13">
        <v>990</v>
      </c>
      <c r="BK185" s="14">
        <f>IF(BI185=0,"",BJ185/BI185)</f>
        <v>555.04485936561764</v>
      </c>
      <c r="BL185" s="15">
        <v>0</v>
      </c>
      <c r="BM185" s="15">
        <v>0</v>
      </c>
      <c r="BN185" s="15">
        <v>0</v>
      </c>
      <c r="BO185" s="16" t="str">
        <f>IF(BM185=0,"",BN185/BM185)</f>
        <v/>
      </c>
      <c r="BP185" s="13">
        <v>0</v>
      </c>
      <c r="BQ185" s="13">
        <v>141.86333333333332</v>
      </c>
      <c r="BR185" s="13">
        <v>88</v>
      </c>
      <c r="BS185" s="14">
        <f>IF(IF(BQ185&lt;0,1-(BR185-BQ185)/BQ185,IF(BQ185=0,"",BR185/BQ185))&lt;0,0,IF(BQ185&lt;0,1-(BR185-BQ185)/BQ185,IF(BQ185=0,"",BR185/BQ185)))</f>
        <v>0.62031532695787028</v>
      </c>
      <c r="BT185" s="15">
        <v>0</v>
      </c>
      <c r="BU185" s="15">
        <v>141.86333333333332</v>
      </c>
      <c r="BV185" s="15">
        <v>58</v>
      </c>
      <c r="BW185" s="16">
        <f>IF(IF(BU185&lt;0,1-(BV185-BU185)/BU185,IF(BU185=0,"",BV185/BU185))&lt;0,0,IF(BU185&lt;0,1-(BV185-BU185)/BU185,IF(BU185=0,"",BV185/BU185)))</f>
        <v>0.40884419276768724</v>
      </c>
      <c r="BX185" s="13">
        <v>0</v>
      </c>
      <c r="BY185" s="13">
        <v>166.63356288165556</v>
      </c>
      <c r="BZ185" s="13">
        <v>437</v>
      </c>
      <c r="CA185" s="14">
        <f>IF(IF(BY185&lt;0,1-(BZ185-BY185)/BY185,IF(BY185=0,"",BZ185/BY185))&lt;0,0,IF(BY185&lt;0,1-(BZ185-BY185)/BY185,IF(BY185=0,"",BZ185/BY185)))</f>
        <v>2.6225208922068166</v>
      </c>
      <c r="CB185" s="15">
        <v>0</v>
      </c>
      <c r="CC185" s="15">
        <v>308.49689621498885</v>
      </c>
      <c r="CD185" s="15">
        <v>525</v>
      </c>
      <c r="CE185" s="16">
        <f>IF(IF(CC185&lt;0,1-(CD185-CC185)/CC185,IF(CC185=0,"",CD185/CC185))&lt;0,0,IF(CC185&lt;0,1-(CD185-CC185)/CC185,IF(CC185=0,"",CD185/CC185)))</f>
        <v>1.7017999417217216</v>
      </c>
      <c r="CF185" s="13">
        <v>0</v>
      </c>
      <c r="CG185" s="13">
        <v>1182.1944444444443</v>
      </c>
      <c r="CH185" s="13">
        <v>2250</v>
      </c>
      <c r="CI185" s="14">
        <f>IF(IF(CG185&lt;0,1-(CH185-CG185)/CG185,IF(CG185=0,"",CH185/CG185))&lt;0,0,IF(CG185&lt;0,1-(CH185-CG185)/CG185,IF(CG185=0,"",CH185/CG185)))</f>
        <v>1.9032402077116475</v>
      </c>
      <c r="CJ185" s="15">
        <v>0</v>
      </c>
      <c r="CK185" s="15">
        <v>70.832966627121237</v>
      </c>
      <c r="CL185" s="15">
        <v>30</v>
      </c>
      <c r="CM185" s="17">
        <f>IF(IF(CK185&lt;0,1-(CL185-CK185)/CK185,IF(CK185=0,"",CL185/CK185))&lt;0,0,IF(CK185&lt;0,1-(CL185-CK185)/CK185,IF(CK185=0,"",CL185/CK185)))</f>
        <v>0.42353160440005205</v>
      </c>
      <c r="CN185" s="13">
        <v>0</v>
      </c>
      <c r="CO185" s="13">
        <v>0</v>
      </c>
      <c r="CP185" s="13">
        <v>0</v>
      </c>
      <c r="CQ185" s="17" t="str">
        <f>IF(IF(CO185&lt;0,1-(CP185-CO185)/CO185,IF(CO185=0,"",CP185/CO185))&lt;0,0,IF(CO185&lt;0,1-(CP185-CO185)/CO185,IF(CO185=0,"",CP185/CO185)))</f>
        <v/>
      </c>
      <c r="CR185" s="15">
        <v>0</v>
      </c>
      <c r="CS185" s="15">
        <v>70.832966627121237</v>
      </c>
      <c r="CT185" s="15">
        <v>16</v>
      </c>
      <c r="CU185" s="17">
        <f>IF(IF(CS185&lt;0,1-(CT185-CS185)/CS185,IF(CS185=0,"",CT185/CS185))&lt;0,0,IF(CS185&lt;0,1-(CT185-CS185)/CS185,IF(CS185=0,"",CT185/CS185)))</f>
        <v>0.22588352234669443</v>
      </c>
      <c r="CV185" s="13">
        <v>0</v>
      </c>
      <c r="CW185" s="13">
        <v>212.69629996045455</v>
      </c>
      <c r="CX185" s="13">
        <v>578</v>
      </c>
      <c r="CY185" s="14">
        <f>IF(IF(CW185&lt;0,1-(CX185-CW185)/CW185,IF(CW185=0,"",CX185/CW185))&lt;0,0,IF(CW185&lt;0,1-(CX185-CW185)/CW185,IF(CW185=0,"",CX185/CW185)))</f>
        <v>2.717489679451238</v>
      </c>
      <c r="CZ185" s="15">
        <v>0</v>
      </c>
      <c r="DA185" s="15">
        <v>0</v>
      </c>
      <c r="DB185" s="15">
        <v>0</v>
      </c>
      <c r="DC185" s="17" t="str">
        <f>IF(IF(DA185&lt;0,1-(DB185-DA185)/DA185,IF(DA185=0,"",DB185/DA185))&lt;0,0,IF(DA185&lt;0,1-(DB185-DA185)/DA185,IF(DA185=0,"",DB185/DA185)))</f>
        <v/>
      </c>
      <c r="DD185" s="13">
        <v>0</v>
      </c>
      <c r="DE185" s="13">
        <v>0</v>
      </c>
      <c r="DF185" s="13">
        <v>0</v>
      </c>
      <c r="DG185" s="14" t="str">
        <f>IF(IF(DE185&lt;0,1-(DF185-DE185)/DE185,IF(DE185=0,"",DF185/DE185))&lt;0,0,IF(DE185&lt;0,1-(DF185-DE185)/DE185,IF(DE185=0,"",DF185/DE185)))</f>
        <v/>
      </c>
      <c r="DH185" s="15">
        <v>0</v>
      </c>
      <c r="DI185" s="15">
        <v>0</v>
      </c>
      <c r="DJ185" s="15">
        <v>0</v>
      </c>
      <c r="DK185" s="17" t="str">
        <f>IF(IF(DI185&lt;0,1-(DJ185-DI185)/DI185,IF(DI185=0,"",DJ185/DI185))&lt;0,0,IF(DI185&lt;0,1-(DJ185-DI185)/DI185,IF(DI185=0,"",DJ185/DI185)))</f>
        <v/>
      </c>
      <c r="DL185" s="13">
        <v>0</v>
      </c>
      <c r="DM185" s="13">
        <v>-29.133322222222237</v>
      </c>
      <c r="DN185" s="13">
        <v>44</v>
      </c>
      <c r="DO185" s="17">
        <f>IF(IF(DM185&lt;0,1-(DN185-DM185)/DM185,IF(DM185=0,"",DN185/DM185))&lt;0,0,IF(DM185&lt;0,1-(DN185-DM185)/DM185,IF(DM185=0,"",DN185/DM185)))</f>
        <v>3.5102980588474662</v>
      </c>
      <c r="DP185" s="18"/>
      <c r="DQ185" s="19"/>
      <c r="DR185" s="18"/>
      <c r="DS185" s="19" t="str">
        <f>AX185</f>
        <v>YES</v>
      </c>
      <c r="DT185" s="64" t="s">
        <v>141</v>
      </c>
      <c r="DU185" s="64" t="s">
        <v>162</v>
      </c>
      <c r="DV185" s="64" t="s">
        <v>420</v>
      </c>
      <c r="DW185" s="64" t="s">
        <v>141</v>
      </c>
      <c r="DX185" s="64" t="s">
        <v>419</v>
      </c>
      <c r="DY185" s="65" t="s">
        <v>187</v>
      </c>
      <c r="DZ185" s="64"/>
      <c r="EA185" s="64"/>
    </row>
    <row r="186" spans="1:131" x14ac:dyDescent="0.35">
      <c r="A186" s="4">
        <v>2022</v>
      </c>
      <c r="B186" s="20" t="s">
        <v>132</v>
      </c>
      <c r="C186" s="20" t="s">
        <v>159</v>
      </c>
      <c r="D186" s="20"/>
      <c r="E186" s="20" t="s">
        <v>130</v>
      </c>
      <c r="F186" s="20" t="s">
        <v>126</v>
      </c>
      <c r="G186" s="20"/>
      <c r="H186" s="20">
        <v>12169433</v>
      </c>
      <c r="I186" s="64" t="s">
        <v>468</v>
      </c>
      <c r="J186" s="64"/>
      <c r="K186" s="64" t="s">
        <v>467</v>
      </c>
      <c r="L186" s="20" t="s">
        <v>430</v>
      </c>
      <c r="M186" s="20" t="s">
        <v>456</v>
      </c>
      <c r="N186" s="64" t="s">
        <v>466</v>
      </c>
      <c r="O186" s="20" t="s">
        <v>427</v>
      </c>
      <c r="P186" s="20" t="s">
        <v>454</v>
      </c>
      <c r="Q186" s="20"/>
      <c r="R186" s="20" t="s">
        <v>141</v>
      </c>
      <c r="S186" s="20" t="s">
        <v>151</v>
      </c>
      <c r="T186" s="20" t="s">
        <v>150</v>
      </c>
      <c r="U186" s="65">
        <v>44189</v>
      </c>
      <c r="V186" s="64"/>
      <c r="W186" s="72">
        <v>643394.01740000001</v>
      </c>
      <c r="X186" s="72">
        <v>0</v>
      </c>
      <c r="Y186" s="64" t="s">
        <v>465</v>
      </c>
      <c r="Z186" s="20" t="s">
        <v>141</v>
      </c>
      <c r="AA186" s="64"/>
      <c r="AB186" s="64"/>
      <c r="AC186" s="64" t="s">
        <v>148</v>
      </c>
      <c r="AD186" s="63"/>
      <c r="AE186" s="20">
        <v>2020</v>
      </c>
      <c r="AF186" s="20"/>
      <c r="AG186" s="64" t="s">
        <v>464</v>
      </c>
      <c r="AH186" s="71"/>
      <c r="AI186" s="20" t="s">
        <v>146</v>
      </c>
      <c r="AJ186" s="64" t="s">
        <v>145</v>
      </c>
      <c r="AK186" s="63"/>
      <c r="AL186" s="5">
        <v>0.21509269466539171</v>
      </c>
      <c r="AM186" s="70"/>
      <c r="AN186" s="6">
        <f>IF(AM186="YES",0,AL186*BA186)</f>
        <v>0</v>
      </c>
      <c r="AO186" s="6">
        <f>IF(AM186="YES",0,BA186)</f>
        <v>0</v>
      </c>
      <c r="AP186" s="7">
        <v>1.1586236558966931</v>
      </c>
      <c r="AQ186" s="69"/>
      <c r="AR186" s="8">
        <f>IF(AQ186="YES",0,AP186*BA186)</f>
        <v>0</v>
      </c>
      <c r="AS186" s="8">
        <f>IF(AQ186="YES",0,BA186)</f>
        <v>0</v>
      </c>
      <c r="AT186" s="9">
        <v>1947.4337387972164</v>
      </c>
      <c r="AU186" s="9">
        <v>2114.5249290719075</v>
      </c>
      <c r="AV186" s="9">
        <v>394</v>
      </c>
      <c r="AW186" s="10">
        <f>IF(IF(AU186&lt;0,1-(AV186-AU186)/AU186,IF(AU186=0,"",AV186/AU186))&lt;0,0,IF(AU186&lt;0,1-(AV186-AU186)/AU186,IF(AU186=0,"",AV186/AU186)))</f>
        <v>0.18633026954803117</v>
      </c>
      <c r="AX186" s="10" t="str">
        <f>IF(AW186&lt;90%,"YES","")</f>
        <v>YES</v>
      </c>
      <c r="AY186" s="68">
        <f>+AV186-AT186</f>
        <v>-1553.4337387972164</v>
      </c>
      <c r="AZ186" s="10"/>
      <c r="BA186" s="11">
        <v>0</v>
      </c>
      <c r="BB186" s="11">
        <f>W186/1000</f>
        <v>643.39401740000005</v>
      </c>
      <c r="BC186" s="12" t="str">
        <f>IF(AND(BA186=0,BB186=0),"no capex",IF(AND(BA186=0,BB186&lt;&gt;0),"check!",IF(BB186/BA186&lt;0.8,BB186/BA186,IF(BB186/BA186&lt;=1.05,1,IF(BB186/BA186&gt;1.05,MAX(1-(BB186/BA186-1)*2,0),"check!")))))</f>
        <v>check!</v>
      </c>
      <c r="BD186" s="11">
        <v>0</v>
      </c>
      <c r="BE186" s="11">
        <v>0</v>
      </c>
      <c r="BF186" s="12" t="str">
        <f>IF(AND(BD186=0,BE186=0),"no capex",IF(AND(BD186=0,BE186&lt;&gt;0),"check!",IF(BE186/BD186&lt;0.8,BE186/BD186,IF(BE186/BD186&lt;=1.05,1,IF(BE186/BD186&gt;1.05,MAX(1-(BE186/BD186-1)*2,0),"check!")))))</f>
        <v>no capex</v>
      </c>
      <c r="BG186" s="67"/>
      <c r="BH186" s="13">
        <v>12593.775979999999</v>
      </c>
      <c r="BI186" s="13">
        <v>13223.345178999998</v>
      </c>
      <c r="BJ186" s="13">
        <v>2063</v>
      </c>
      <c r="BK186" s="14">
        <f>IF(BI186=0,"",BJ186/BI186)</f>
        <v>0.15601196006561574</v>
      </c>
      <c r="BL186" s="15">
        <v>1308.86546</v>
      </c>
      <c r="BM186" s="15">
        <v>1374.3087329999998</v>
      </c>
      <c r="BN186" s="15">
        <v>167</v>
      </c>
      <c r="BO186" s="16">
        <f>IF(BM186=0,"",BN186/BM186)</f>
        <v>0.12151563618129174</v>
      </c>
      <c r="BP186" s="13">
        <v>513.33899418461306</v>
      </c>
      <c r="BQ186" s="13">
        <v>608.36433950216281</v>
      </c>
      <c r="BR186" s="13">
        <v>11</v>
      </c>
      <c r="BS186" s="14">
        <f>IF(IF(BQ186&lt;0,1-(BR186-BQ186)/BQ186,IF(BQ186=0,"",BR186/BQ186))&lt;0,0,IF(BQ186&lt;0,1-(BR186-BQ186)/BQ186,IF(BQ186=0,"",BR186/BQ186)))</f>
        <v>1.8081270195753962E-2</v>
      </c>
      <c r="BT186" s="15">
        <v>269.46706959565927</v>
      </c>
      <c r="BU186" s="15">
        <v>352.84219496476931</v>
      </c>
      <c r="BV186" s="15">
        <v>11</v>
      </c>
      <c r="BW186" s="16">
        <f>IF(IF(BU186&lt;0,1-(BV186-BU186)/BU186,IF(BU186=0,"",BV186/BU186))&lt;0,0,IF(BU186&lt;0,1-(BV186-BU186)/BU186,IF(BU186=0,"",BV186/BU186)))</f>
        <v>3.1175409735500401E-2</v>
      </c>
      <c r="BX186" s="13">
        <v>0</v>
      </c>
      <c r="BY186" s="13">
        <v>0</v>
      </c>
      <c r="BZ186" s="13">
        <v>0</v>
      </c>
      <c r="CA186" s="14" t="str">
        <f>IF(IF(BY186&lt;0,1-(BZ186-BY186)/BY186,IF(BY186=0,"",BZ186/BY186))&lt;0,0,IF(BY186&lt;0,1-(BZ186-BY186)/BY186,IF(BY186=0,"",BZ186/BY186)))</f>
        <v/>
      </c>
      <c r="CB186" s="15">
        <v>513.33899418461306</v>
      </c>
      <c r="CC186" s="15">
        <v>608.36433950216281</v>
      </c>
      <c r="CD186" s="15">
        <v>11</v>
      </c>
      <c r="CE186" s="16">
        <f>IF(IF(CC186&lt;0,1-(CD186-CC186)/CC186,IF(CC186=0,"",CD186/CC186))&lt;0,0,IF(CC186&lt;0,1-(CD186-CC186)/CC186,IF(CC186=0,"",CD186/CC186)))</f>
        <v>1.8081270195753962E-2</v>
      </c>
      <c r="CF186" s="13">
        <v>3102.989220637729</v>
      </c>
      <c r="CG186" s="13">
        <v>3791.8894892486187</v>
      </c>
      <c r="CH186" s="13">
        <v>705</v>
      </c>
      <c r="CI186" s="14">
        <f>IF(IF(CG186&lt;0,1-(CH186-CG186)/CG186,IF(CG186=0,"",CH186/CG186))&lt;0,0,IF(CG186&lt;0,1-(CH186-CG186)/CG186,IF(CG186=0,"",CH186/CG186)))</f>
        <v>0.18592313990134221</v>
      </c>
      <c r="CJ186" s="15">
        <v>2257.927753622937</v>
      </c>
      <c r="CK186" s="15">
        <v>2369.3429263032467</v>
      </c>
      <c r="CL186" s="15">
        <v>465</v>
      </c>
      <c r="CM186" s="17">
        <f>IF(IF(CK186&lt;0,1-(CL186-CK186)/CK186,IF(CK186=0,"",CL186/CK186))&lt;0,0,IF(CK186&lt;0,1-(CL186-CK186)/CK186,IF(CK186=0,"",CL186/CK186)))</f>
        <v>0.19625694315407247</v>
      </c>
      <c r="CN186" s="13">
        <v>-944.83884850756556</v>
      </c>
      <c r="CO186" s="13">
        <v>-992.08079093294384</v>
      </c>
      <c r="CP186" s="13">
        <v>-1732</v>
      </c>
      <c r="CQ186" s="17">
        <f>IF(IF(CO186&lt;0,1-(CP186-CO186)/CO186,IF(CO186=0,"",CP186/CO186))&lt;0,0,IF(CO186&lt;0,1-(CP186-CO186)/CO186,IF(CO186=0,"",CP186/CO186)))</f>
        <v>0.25417444241487352</v>
      </c>
      <c r="CR186" s="15">
        <v>29.624300016734249</v>
      </c>
      <c r="CS186" s="15">
        <v>29.624300016734249</v>
      </c>
      <c r="CT186" s="15">
        <v>40</v>
      </c>
      <c r="CU186" s="17">
        <f>IF(IF(CS186&lt;0,1-(CT186-CS186)/CS186,IF(CS186=0,"",CT186/CS186))&lt;0,0,IF(CS186&lt;0,1-(CT186-CS186)/CS186,IF(CS186=0,"",CT186/CS186)))</f>
        <v>1.3502428741744008</v>
      </c>
      <c r="CV186" s="13">
        <v>1826.4278992999843</v>
      </c>
      <c r="CW186" s="13">
        <v>1985.6264748724657</v>
      </c>
      <c r="CX186" s="13">
        <v>457</v>
      </c>
      <c r="CY186" s="14">
        <f>IF(IF(CW186&lt;0,1-(CX186-CW186)/CW186,IF(CW186=0,"",CX186/CW186))&lt;0,0,IF(CW186&lt;0,1-(CX186-CW186)/CW186,IF(CW186=0,"",CX186/CW186)))</f>
        <v>0.2301540626009998</v>
      </c>
      <c r="CZ186" s="15">
        <v>-92.861678257288091</v>
      </c>
      <c r="DA186" s="15">
        <v>-95.662439442804072</v>
      </c>
      <c r="DB186" s="15">
        <v>-43</v>
      </c>
      <c r="DC186" s="17">
        <f>IF(IF(DA186&lt;0,1-(DB186-DA186)/DA186,IF(DA186=0,"",DB186/DA186))&lt;0,0,IF(DA186&lt;0,1-(DB186-DA186)/DA186,IF(DA186=0,"",DB186/DA186)))</f>
        <v>1.5505027861461822</v>
      </c>
      <c r="DD186" s="13">
        <v>0</v>
      </c>
      <c r="DE186" s="13">
        <v>0</v>
      </c>
      <c r="DF186" s="13">
        <v>0</v>
      </c>
      <c r="DG186" s="14" t="str">
        <f>IF(IF(DE186&lt;0,1-(DF186-DE186)/DE186,IF(DE186=0,"",DF186/DE186))&lt;0,0,IF(DE186&lt;0,1-(DF186-DE186)/DE186,IF(DE186=0,"",DF186/DE186)))</f>
        <v/>
      </c>
      <c r="DH186" s="15">
        <v>213.86751775452001</v>
      </c>
      <c r="DI186" s="15">
        <v>224.56089364224599</v>
      </c>
      <c r="DJ186" s="15">
        <v>92</v>
      </c>
      <c r="DK186" s="17">
        <f>IF(IF(DI186&lt;0,1-(DJ186-DI186)/DI186,IF(DI186=0,"",DJ186/DI186))&lt;0,0,IF(DI186&lt;0,1-(DJ186-DI186)/DI186,IF(DI186=0,"",DJ186/DI186)))</f>
        <v>0.40968843019732404</v>
      </c>
      <c r="DL186" s="13">
        <v>0</v>
      </c>
      <c r="DM186" s="13">
        <v>0</v>
      </c>
      <c r="DN186" s="13">
        <v>7</v>
      </c>
      <c r="DO186" s="17" t="str">
        <f>IF(IF(DM186&lt;0,1-(DN186-DM186)/DM186,IF(DM186=0,"",DN186/DM186))&lt;0,0,IF(DM186&lt;0,1-(DN186-DM186)/DM186,IF(DM186=0,"",DN186/DM186)))</f>
        <v/>
      </c>
      <c r="DP186" s="18"/>
      <c r="DQ186" s="19" t="e">
        <f>IF(AND(BB186/BA186&gt;1.05, ((BB186-BA186)/VLOOKUP(E186,#REF!,2,0))&gt;10),"YES","")</f>
        <v>#DIV/0!</v>
      </c>
      <c r="DR186" s="18"/>
      <c r="DS186" s="19" t="str">
        <f>AX186</f>
        <v>YES</v>
      </c>
      <c r="DT186" s="64"/>
      <c r="DU186" s="64"/>
      <c r="DV186" s="64"/>
      <c r="DW186" s="64"/>
      <c r="DX186" s="64"/>
      <c r="DY186" s="65"/>
      <c r="DZ186" s="64"/>
      <c r="EA186" s="64"/>
    </row>
    <row r="187" spans="1:131" x14ac:dyDescent="0.35">
      <c r="A187" s="4">
        <v>2022</v>
      </c>
      <c r="B187" s="20" t="s">
        <v>132</v>
      </c>
      <c r="C187" s="20" t="s">
        <v>159</v>
      </c>
      <c r="D187" s="20"/>
      <c r="E187" s="20" t="s">
        <v>130</v>
      </c>
      <c r="F187" s="20" t="s">
        <v>126</v>
      </c>
      <c r="G187" s="20"/>
      <c r="H187" s="20">
        <v>12170179</v>
      </c>
      <c r="I187" s="64" t="s">
        <v>463</v>
      </c>
      <c r="J187" s="64"/>
      <c r="K187" s="64" t="s">
        <v>462</v>
      </c>
      <c r="L187" s="20" t="s">
        <v>430</v>
      </c>
      <c r="M187" s="20" t="s">
        <v>456</v>
      </c>
      <c r="N187" s="64" t="s">
        <v>461</v>
      </c>
      <c r="O187" s="20" t="s">
        <v>427</v>
      </c>
      <c r="P187" s="20" t="s">
        <v>454</v>
      </c>
      <c r="Q187" s="20"/>
      <c r="R187" s="20" t="s">
        <v>141</v>
      </c>
      <c r="S187" s="20" t="s">
        <v>151</v>
      </c>
      <c r="T187" s="20" t="s">
        <v>150</v>
      </c>
      <c r="U187" s="65">
        <v>43920</v>
      </c>
      <c r="V187" s="64"/>
      <c r="W187" s="72">
        <v>941000</v>
      </c>
      <c r="X187" s="72">
        <v>6400000</v>
      </c>
      <c r="Y187" s="64" t="s">
        <v>460</v>
      </c>
      <c r="Z187" s="20" t="s">
        <v>141</v>
      </c>
      <c r="AA187" s="64"/>
      <c r="AB187" s="64"/>
      <c r="AC187" s="64"/>
      <c r="AD187" s="63"/>
      <c r="AE187" s="20">
        <v>2020</v>
      </c>
      <c r="AF187" s="20"/>
      <c r="AG187" s="64" t="s">
        <v>459</v>
      </c>
      <c r="AH187" s="71"/>
      <c r="AI187" s="20" t="s">
        <v>141</v>
      </c>
      <c r="AJ187" s="64"/>
      <c r="AK187" s="63"/>
      <c r="AL187" s="5">
        <v>0</v>
      </c>
      <c r="AM187" s="70" t="s">
        <v>144</v>
      </c>
      <c r="AN187" s="6">
        <f>IF(AM187="YES",0,AL187*BA187)</f>
        <v>0</v>
      </c>
      <c r="AO187" s="6">
        <f>IF(AM187="YES",0,BA187)</f>
        <v>0</v>
      </c>
      <c r="AP187" s="7">
        <v>1.2251733232373592</v>
      </c>
      <c r="AQ187" s="69"/>
      <c r="AR187" s="8">
        <f>IF(AQ187="YES",0,AP187*BA187)</f>
        <v>5972.719950782126</v>
      </c>
      <c r="AS187" s="8">
        <f>IF(AQ187="YES",0,BA187)</f>
        <v>4875</v>
      </c>
      <c r="AT187" s="9">
        <v>0</v>
      </c>
      <c r="AU187" s="9">
        <v>2140.9406955786608</v>
      </c>
      <c r="AV187" s="9">
        <v>422</v>
      </c>
      <c r="AW187" s="10">
        <f>IF(IF(AU187&lt;0,1-(AV187-AU187)/AU187,IF(AU187=0,"",AV187/AU187))&lt;0,0,IF(AU187&lt;0,1-(AV187-AU187)/AU187,IF(AU187=0,"",AV187/AU187)))</f>
        <v>0.19710961675467634</v>
      </c>
      <c r="AX187" s="10" t="str">
        <f>IF(AW187&lt;90%,"YES","")</f>
        <v>YES</v>
      </c>
      <c r="AY187" s="68">
        <f>+AV187-AT187</f>
        <v>422</v>
      </c>
      <c r="AZ187" s="10"/>
      <c r="BA187" s="11">
        <v>4875</v>
      </c>
      <c r="BB187" s="11">
        <f>W187/1000</f>
        <v>941</v>
      </c>
      <c r="BC187" s="12">
        <f>IF(AND(BA187=0,BB187=0),"no capex",IF(AND(BA187=0,BB187&lt;&gt;0),"check!",IF(BB187/BA187&lt;0.8,BB187/BA187,IF(BB187/BA187&lt;=1.05,1,IF(BB187/BA187&gt;1.05,MAX(1-(BB187/BA187-1)*2,0),"check!")))))</f>
        <v>0.19302564102564101</v>
      </c>
      <c r="BD187" s="11">
        <v>0</v>
      </c>
      <c r="BE187" s="11">
        <v>0</v>
      </c>
      <c r="BF187" s="12" t="str">
        <f>IF(AND(BD187=0,BE187=0),"no capex",IF(AND(BD187=0,BE187&lt;&gt;0),"check!",IF(BE187/BD187&lt;0.8,BE187/BD187,IF(BE187/BD187&lt;=1.05,1,IF(BE187/BD187&gt;1.05,MAX(1-(BE187/BD187-1)*2,0),"check!")))))</f>
        <v>no capex</v>
      </c>
      <c r="BG187" s="67"/>
      <c r="BH187" s="13">
        <v>0</v>
      </c>
      <c r="BI187" s="13">
        <v>12053.183083</v>
      </c>
      <c r="BJ187" s="13">
        <v>340</v>
      </c>
      <c r="BK187" s="14">
        <f>IF(BI187=0,"",BJ187/BI187)</f>
        <v>2.8208316231381349E-2</v>
      </c>
      <c r="BL187" s="15">
        <v>0</v>
      </c>
      <c r="BM187" s="15">
        <v>813.75305400000002</v>
      </c>
      <c r="BN187" s="15">
        <v>492</v>
      </c>
      <c r="BO187" s="16">
        <f>IF(BM187=0,"",BN187/BM187)</f>
        <v>0.60460602584724676</v>
      </c>
      <c r="BP187" s="13">
        <v>0</v>
      </c>
      <c r="BQ187" s="13">
        <v>130.04604614573677</v>
      </c>
      <c r="BR187" s="13">
        <v>32</v>
      </c>
      <c r="BS187" s="14">
        <f>IF(IF(BQ187&lt;0,1-(BR187-BQ187)/BQ187,IF(BQ187=0,"",BR187/BQ187))&lt;0,0,IF(BQ187&lt;0,1-(BR187-BQ187)/BQ187,IF(BQ187=0,"",BR187/BQ187)))</f>
        <v>0.24606668905672868</v>
      </c>
      <c r="BT187" s="15">
        <v>0</v>
      </c>
      <c r="BU187" s="15">
        <v>46.806690373244997</v>
      </c>
      <c r="BV187" s="15">
        <v>90</v>
      </c>
      <c r="BW187" s="16">
        <f>IF(IF(BU187&lt;0,1-(BV187-BU187)/BU187,IF(BU187=0,"",BV187/BU187))&lt;0,0,IF(BU187&lt;0,1-(BV187-BU187)/BU187,IF(BU187=0,"",BV187/BU187)))</f>
        <v>1.9228020456546651</v>
      </c>
      <c r="BX187" s="13">
        <v>0</v>
      </c>
      <c r="BY187" s="13">
        <v>0</v>
      </c>
      <c r="BZ187" s="13">
        <v>0</v>
      </c>
      <c r="CA187" s="14" t="str">
        <f>IF(IF(BY187&lt;0,1-(BZ187-BY187)/BY187,IF(BY187=0,"",BZ187/BY187))&lt;0,0,IF(BY187&lt;0,1-(BZ187-BY187)/BY187,IF(BY187=0,"",BZ187/BY187)))</f>
        <v/>
      </c>
      <c r="CB187" s="15">
        <v>0</v>
      </c>
      <c r="CC187" s="15">
        <v>130.04604614573677</v>
      </c>
      <c r="CD187" s="15">
        <v>32</v>
      </c>
      <c r="CE187" s="16">
        <f>IF(IF(CC187&lt;0,1-(CD187-CC187)/CC187,IF(CC187=0,"",CD187/CC187))&lt;0,0,IF(CC187&lt;0,1-(CD187-CC187)/CC187,IF(CC187=0,"",CD187/CC187)))</f>
        <v>0.24606668905672868</v>
      </c>
      <c r="CF187" s="13">
        <v>0</v>
      </c>
      <c r="CG187" s="13">
        <v>851.030734059</v>
      </c>
      <c r="CH187" s="13">
        <v>2522</v>
      </c>
      <c r="CI187" s="14">
        <f>IF(IF(CG187&lt;0,1-(CH187-CG187)/CG187,IF(CG187=0,"",CH187/CG187))&lt;0,0,IF(CG187&lt;0,1-(CH187-CG187)/CG187,IF(CG187=0,"",CH187/CG187)))</f>
        <v>2.9634652416973175</v>
      </c>
      <c r="CJ187" s="15">
        <v>0</v>
      </c>
      <c r="CK187" s="15">
        <v>2773.9567209994434</v>
      </c>
      <c r="CL187" s="15">
        <v>352</v>
      </c>
      <c r="CM187" s="17">
        <f>IF(IF(CK187&lt;0,1-(CL187-CK187)/CK187,IF(CK187=0,"",CL187/CK187))&lt;0,0,IF(CK187&lt;0,1-(CL187-CK187)/CK187,IF(CK187=0,"",CL187/CK187)))</f>
        <v>0.12689455366599089</v>
      </c>
      <c r="CN187" s="13">
        <v>0</v>
      </c>
      <c r="CO187" s="13">
        <v>-788.36717616277178</v>
      </c>
      <c r="CP187" s="13">
        <v>-558</v>
      </c>
      <c r="CQ187" s="17">
        <f>IF(IF(CO187&lt;0,1-(CP187-CO187)/CO187,IF(CO187=0,"",CP187/CO187))&lt;0,0,IF(CO187&lt;0,1-(CP187-CO187)/CO187,IF(CO187=0,"",CP187/CO187)))</f>
        <v>1.2922079750758275</v>
      </c>
      <c r="CR187" s="15">
        <v>0</v>
      </c>
      <c r="CS187" s="15">
        <v>54.496006852214634</v>
      </c>
      <c r="CT187" s="15">
        <v>29</v>
      </c>
      <c r="CU187" s="17">
        <f>IF(IF(CS187&lt;0,1-(CT187-CS187)/CS187,IF(CS187=0,"",CT187/CS187))&lt;0,0,IF(CS187&lt;0,1-(CT187-CS187)/CS187,IF(CS187=0,"",CT187/CS187)))</f>
        <v>0.53214908165003438</v>
      </c>
      <c r="CV187" s="13">
        <v>0</v>
      </c>
      <c r="CW187" s="13">
        <v>2115.6355909824088</v>
      </c>
      <c r="CX187" s="13">
        <v>791</v>
      </c>
      <c r="CY187" s="14">
        <f>IF(IF(CW187&lt;0,1-(CX187-CW187)/CW187,IF(CW187=0,"",CX187/CW187))&lt;0,0,IF(CW187&lt;0,1-(CX187-CW187)/CW187,IF(CW187=0,"",CX187/CW187)))</f>
        <v>0.37388291413300251</v>
      </c>
      <c r="CZ187" s="15">
        <v>0</v>
      </c>
      <c r="DA187" s="15">
        <v>-199.05152526949269</v>
      </c>
      <c r="DB187" s="15">
        <v>-55</v>
      </c>
      <c r="DC187" s="17">
        <f>IF(IF(DA187&lt;0,1-(DB187-DA187)/DA187,IF(DA187=0,"",DB187/DA187))&lt;0,0,IF(DA187&lt;0,1-(DB187-DA187)/DA187,IF(DA187=0,"",DB187/DA187)))</f>
        <v>1.7236896329955957</v>
      </c>
      <c r="DD187" s="13">
        <v>0</v>
      </c>
      <c r="DE187" s="13">
        <v>0</v>
      </c>
      <c r="DF187" s="13">
        <v>0</v>
      </c>
      <c r="DG187" s="14" t="str">
        <f>IF(IF(DE187&lt;0,1-(DF187-DE187)/DE187,IF(DE187=0,"",DF187/DE187))&lt;0,0,IF(DE187&lt;0,1-(DF187-DE187)/DE187,IF(DE187=0,"",DF187/DE187)))</f>
        <v/>
      </c>
      <c r="DH187" s="15">
        <v>0</v>
      </c>
      <c r="DI187" s="15">
        <v>224.35662986574482</v>
      </c>
      <c r="DJ187" s="15">
        <v>30</v>
      </c>
      <c r="DK187" s="17">
        <f>IF(IF(DI187&lt;0,1-(DJ187-DI187)/DI187,IF(DI187=0,"",DJ187/DI187))&lt;0,0,IF(DI187&lt;0,1-(DJ187-DI187)/DI187,IF(DI187=0,"",DJ187/DI187)))</f>
        <v>0.13371568300857445</v>
      </c>
      <c r="DL187" s="13">
        <v>0</v>
      </c>
      <c r="DM187" s="13">
        <v>0</v>
      </c>
      <c r="DN187" s="13">
        <v>90</v>
      </c>
      <c r="DO187" s="17" t="str">
        <f>IF(IF(DM187&lt;0,1-(DN187-DM187)/DM187,IF(DM187=0,"",DN187/DM187))&lt;0,0,IF(DM187&lt;0,1-(DN187-DM187)/DM187,IF(DM187=0,"",DN187/DM187)))</f>
        <v/>
      </c>
      <c r="DP187" s="18"/>
      <c r="DQ187" s="19" t="e">
        <f>IF(AND(BB187/BA187&gt;1.05, ((BB187-BA187)/VLOOKUP(E187,#REF!,2,0))&gt;10),"YES","")</f>
        <v>#REF!</v>
      </c>
      <c r="DR187" s="18"/>
      <c r="DS187" s="19" t="str">
        <f>AX187</f>
        <v>YES</v>
      </c>
      <c r="DT187" s="64" t="s">
        <v>141</v>
      </c>
      <c r="DU187" s="64" t="s">
        <v>143</v>
      </c>
      <c r="DV187" s="64" t="s">
        <v>458</v>
      </c>
      <c r="DW187" s="64" t="s">
        <v>141</v>
      </c>
      <c r="DX187" s="64"/>
      <c r="DY187" s="65"/>
      <c r="DZ187" s="64"/>
      <c r="EA187" s="64"/>
    </row>
    <row r="188" spans="1:131" x14ac:dyDescent="0.35">
      <c r="A188" s="4">
        <v>2022</v>
      </c>
      <c r="B188" s="20" t="s">
        <v>132</v>
      </c>
      <c r="C188" s="20" t="s">
        <v>159</v>
      </c>
      <c r="D188" s="20"/>
      <c r="E188" s="20" t="s">
        <v>130</v>
      </c>
      <c r="F188" s="20" t="s">
        <v>126</v>
      </c>
      <c r="G188" s="20"/>
      <c r="H188" s="20">
        <v>12170179</v>
      </c>
      <c r="I188" s="64" t="s">
        <v>457</v>
      </c>
      <c r="J188" s="64"/>
      <c r="K188" s="64" t="s">
        <v>452</v>
      </c>
      <c r="L188" s="20" t="s">
        <v>430</v>
      </c>
      <c r="M188" s="20" t="s">
        <v>456</v>
      </c>
      <c r="N188" s="64" t="s">
        <v>455</v>
      </c>
      <c r="O188" s="20" t="s">
        <v>427</v>
      </c>
      <c r="P188" s="20" t="s">
        <v>454</v>
      </c>
      <c r="Q188" s="20" t="s">
        <v>453</v>
      </c>
      <c r="R188" s="20" t="s">
        <v>146</v>
      </c>
      <c r="S188" s="20" t="s">
        <v>452</v>
      </c>
      <c r="T188" s="20" t="s">
        <v>150</v>
      </c>
      <c r="U188" s="65">
        <v>44160</v>
      </c>
      <c r="V188" s="64"/>
      <c r="W188" s="72">
        <v>195705.46100000007</v>
      </c>
      <c r="X188" s="72">
        <v>0</v>
      </c>
      <c r="Y188" s="64" t="s">
        <v>443</v>
      </c>
      <c r="Z188" s="20" t="s">
        <v>141</v>
      </c>
      <c r="AA188" s="64"/>
      <c r="AB188" s="64"/>
      <c r="AC188" s="64"/>
      <c r="AD188" s="63"/>
      <c r="AE188" s="20">
        <v>2020</v>
      </c>
      <c r="AF188" s="20"/>
      <c r="AG188" s="64" t="s">
        <v>451</v>
      </c>
      <c r="AH188" s="71"/>
      <c r="AI188" s="20" t="s">
        <v>141</v>
      </c>
      <c r="AJ188" s="64" t="s">
        <v>450</v>
      </c>
      <c r="AK188" s="63"/>
      <c r="AL188" s="5">
        <v>0</v>
      </c>
      <c r="AM188" s="70" t="s">
        <v>144</v>
      </c>
      <c r="AN188" s="6">
        <f>IF(AM188="YES",0,AL188*BA188)</f>
        <v>0</v>
      </c>
      <c r="AO188" s="6">
        <f>IF(AM188="YES",0,BA188)</f>
        <v>0</v>
      </c>
      <c r="AP188" s="7">
        <v>0</v>
      </c>
      <c r="AQ188" s="69" t="s">
        <v>144</v>
      </c>
      <c r="AR188" s="8">
        <f>IF(AQ188="YES",0,AP188*BA188)</f>
        <v>0</v>
      </c>
      <c r="AS188" s="8">
        <f>IF(AQ188="YES",0,BA188)</f>
        <v>0</v>
      </c>
      <c r="AT188" s="9">
        <v>0</v>
      </c>
      <c r="AU188" s="9">
        <v>0</v>
      </c>
      <c r="AV188" s="9">
        <v>0</v>
      </c>
      <c r="AW188" s="10" t="str">
        <f>IF(IF(AU188&lt;0,1-(AV188-AU188)/AU188,IF(AU188=0,"",AV188/AU188))&lt;0,0,IF(AU188&lt;0,1-(AV188-AU188)/AU188,IF(AU188=0,"",AV188/AU188)))</f>
        <v/>
      </c>
      <c r="AX188" s="10" t="str">
        <f>IF(AW188&lt;90%,"YES","")</f>
        <v/>
      </c>
      <c r="AY188" s="68">
        <f>+AV188-AT188</f>
        <v>0</v>
      </c>
      <c r="AZ188" s="10"/>
      <c r="BA188" s="11">
        <v>0</v>
      </c>
      <c r="BB188" s="11">
        <f>W188/1000</f>
        <v>195.70546100000007</v>
      </c>
      <c r="BC188" s="12" t="str">
        <f>IF(AND(BA188=0,BB188=0),"no capex",IF(AND(BA188=0,BB188&lt;&gt;0),"check!",IF(BB188/BA188&lt;0.8,BB188/BA188,IF(BB188/BA188&lt;=1.05,1,IF(BB188/BA188&gt;1.05,MAX(1-(BB188/BA188-1)*2,0),"check!")))))</f>
        <v>check!</v>
      </c>
      <c r="BD188" s="11">
        <v>0</v>
      </c>
      <c r="BE188" s="11">
        <v>0</v>
      </c>
      <c r="BF188" s="12" t="str">
        <f>IF(AND(BD188=0,BE188=0),"no capex",IF(AND(BD188=0,BE188&lt;&gt;0),"check!",IF(BE188/BD188&lt;0.8,BE188/BD188,IF(BE188/BD188&lt;=1.05,1,IF(BE188/BD188&gt;1.05,MAX(1-(BE188/BD188-1)*2,0),"check!")))))</f>
        <v>no capex</v>
      </c>
      <c r="BG188" s="67"/>
      <c r="BH188" s="13">
        <v>0</v>
      </c>
      <c r="BI188" s="13">
        <v>0</v>
      </c>
      <c r="BJ188" s="13">
        <v>0</v>
      </c>
      <c r="BK188" s="14" t="str">
        <f>IF(BI188=0,"",BJ188/BI188)</f>
        <v/>
      </c>
      <c r="BL188" s="15">
        <v>0</v>
      </c>
      <c r="BM188" s="15">
        <v>0</v>
      </c>
      <c r="BN188" s="15">
        <v>0</v>
      </c>
      <c r="BO188" s="16" t="str">
        <f>IF(BM188=0,"",BN188/BM188)</f>
        <v/>
      </c>
      <c r="BP188" s="13">
        <v>0</v>
      </c>
      <c r="BQ188" s="13">
        <v>0</v>
      </c>
      <c r="BR188" s="13">
        <v>0</v>
      </c>
      <c r="BS188" s="14" t="str">
        <f>IF(IF(BQ188&lt;0,1-(BR188-BQ188)/BQ188,IF(BQ188=0,"",BR188/BQ188))&lt;0,0,IF(BQ188&lt;0,1-(BR188-BQ188)/BQ188,IF(BQ188=0,"",BR188/BQ188)))</f>
        <v/>
      </c>
      <c r="BT188" s="15">
        <v>0</v>
      </c>
      <c r="BU188" s="15">
        <v>0</v>
      </c>
      <c r="BV188" s="15">
        <v>0</v>
      </c>
      <c r="BW188" s="16" t="str">
        <f>IF(IF(BU188&lt;0,1-(BV188-BU188)/BU188,IF(BU188=0,"",BV188/BU188))&lt;0,0,IF(BU188&lt;0,1-(BV188-BU188)/BU188,IF(BU188=0,"",BV188/BU188)))</f>
        <v/>
      </c>
      <c r="BX188" s="13">
        <v>0</v>
      </c>
      <c r="BY188" s="13">
        <v>0</v>
      </c>
      <c r="BZ188" s="13">
        <v>0</v>
      </c>
      <c r="CA188" s="14" t="str">
        <f>IF(IF(BY188&lt;0,1-(BZ188-BY188)/BY188,IF(BY188=0,"",BZ188/BY188))&lt;0,0,IF(BY188&lt;0,1-(BZ188-BY188)/BY188,IF(BY188=0,"",BZ188/BY188)))</f>
        <v/>
      </c>
      <c r="CB188" s="15">
        <v>0</v>
      </c>
      <c r="CC188" s="15">
        <v>0</v>
      </c>
      <c r="CD188" s="15">
        <v>0</v>
      </c>
      <c r="CE188" s="16" t="str">
        <f>IF(IF(CC188&lt;0,1-(CD188-CC188)/CC188,IF(CC188=0,"",CD188/CC188))&lt;0,0,IF(CC188&lt;0,1-(CD188-CC188)/CC188,IF(CC188=0,"",CD188/CC188)))</f>
        <v/>
      </c>
      <c r="CF188" s="13">
        <v>0</v>
      </c>
      <c r="CG188" s="13">
        <v>0</v>
      </c>
      <c r="CH188" s="13">
        <v>0</v>
      </c>
      <c r="CI188" s="14" t="str">
        <f>IF(IF(CG188&lt;0,1-(CH188-CG188)/CG188,IF(CG188=0,"",CH188/CG188))&lt;0,0,IF(CG188&lt;0,1-(CH188-CG188)/CG188,IF(CG188=0,"",CH188/CG188)))</f>
        <v/>
      </c>
      <c r="CJ188" s="15">
        <v>0</v>
      </c>
      <c r="CK188" s="15">
        <v>0</v>
      </c>
      <c r="CL188" s="15">
        <v>0</v>
      </c>
      <c r="CM188" s="17" t="str">
        <f>IF(IF(CK188&lt;0,1-(CL188-CK188)/CK188,IF(CK188=0,"",CL188/CK188))&lt;0,0,IF(CK188&lt;0,1-(CL188-CK188)/CK188,IF(CK188=0,"",CL188/CK188)))</f>
        <v/>
      </c>
      <c r="CN188" s="13">
        <v>0</v>
      </c>
      <c r="CO188" s="13">
        <v>0</v>
      </c>
      <c r="CP188" s="13">
        <v>0</v>
      </c>
      <c r="CQ188" s="17" t="str">
        <f>IF(IF(CO188&lt;0,1-(CP188-CO188)/CO188,IF(CO188=0,"",CP188/CO188))&lt;0,0,IF(CO188&lt;0,1-(CP188-CO188)/CO188,IF(CO188=0,"",CP188/CO188)))</f>
        <v/>
      </c>
      <c r="CR188" s="15">
        <v>0</v>
      </c>
      <c r="CS188" s="15">
        <v>0</v>
      </c>
      <c r="CT188" s="15">
        <v>0</v>
      </c>
      <c r="CU188" s="17" t="str">
        <f>IF(IF(CS188&lt;0,1-(CT188-CS188)/CS188,IF(CS188=0,"",CT188/CS188))&lt;0,0,IF(CS188&lt;0,1-(CT188-CS188)/CS188,IF(CS188=0,"",CT188/CS188)))</f>
        <v/>
      </c>
      <c r="CV188" s="13">
        <v>0</v>
      </c>
      <c r="CW188" s="13">
        <v>0</v>
      </c>
      <c r="CX188" s="13">
        <v>0</v>
      </c>
      <c r="CY188" s="14" t="str">
        <f>IF(IF(CW188&lt;0,1-(CX188-CW188)/CW188,IF(CW188=0,"",CX188/CW188))&lt;0,0,IF(CW188&lt;0,1-(CX188-CW188)/CW188,IF(CW188=0,"",CX188/CW188)))</f>
        <v/>
      </c>
      <c r="CZ188" s="15">
        <v>0</v>
      </c>
      <c r="DA188" s="15">
        <v>0</v>
      </c>
      <c r="DB188" s="15">
        <v>0</v>
      </c>
      <c r="DC188" s="17" t="str">
        <f>IF(IF(DA188&lt;0,1-(DB188-DA188)/DA188,IF(DA188=0,"",DB188/DA188))&lt;0,0,IF(DA188&lt;0,1-(DB188-DA188)/DA188,IF(DA188=0,"",DB188/DA188)))</f>
        <v/>
      </c>
      <c r="DD188" s="13">
        <v>0</v>
      </c>
      <c r="DE188" s="13">
        <v>0</v>
      </c>
      <c r="DF188" s="13">
        <v>0</v>
      </c>
      <c r="DG188" s="14" t="str">
        <f>IF(IF(DE188&lt;0,1-(DF188-DE188)/DE188,IF(DE188=0,"",DF188/DE188))&lt;0,0,IF(DE188&lt;0,1-(DF188-DE188)/DE188,IF(DE188=0,"",DF188/DE188)))</f>
        <v/>
      </c>
      <c r="DH188" s="15">
        <v>0</v>
      </c>
      <c r="DI188" s="15">
        <v>0</v>
      </c>
      <c r="DJ188" s="15">
        <v>0</v>
      </c>
      <c r="DK188" s="17" t="str">
        <f>IF(IF(DI188&lt;0,1-(DJ188-DI188)/DI188,IF(DI188=0,"",DJ188/DI188))&lt;0,0,IF(DI188&lt;0,1-(DJ188-DI188)/DI188,IF(DI188=0,"",DJ188/DI188)))</f>
        <v/>
      </c>
      <c r="DL188" s="13">
        <v>0</v>
      </c>
      <c r="DM188" s="13">
        <v>0</v>
      </c>
      <c r="DN188" s="13">
        <v>0</v>
      </c>
      <c r="DO188" s="17" t="str">
        <f>IF(IF(DM188&lt;0,1-(DN188-DM188)/DM188,IF(DM188=0,"",DN188/DM188))&lt;0,0,IF(DM188&lt;0,1-(DN188-DM188)/DM188,IF(DM188=0,"",DN188/DM188)))</f>
        <v/>
      </c>
      <c r="DP188" s="18"/>
      <c r="DQ188" s="19" t="e">
        <f>IF(AND(BB188/BA188&gt;1.05, ((BB188-BA188)/VLOOKUP(E188,#REF!,2,0))&gt;10),"YES","")</f>
        <v>#DIV/0!</v>
      </c>
      <c r="DR188" s="18"/>
      <c r="DS188" s="19" t="str">
        <f>AX188</f>
        <v/>
      </c>
      <c r="DT188" s="64"/>
      <c r="DU188" s="64"/>
      <c r="DV188" s="64"/>
      <c r="DW188" s="64"/>
      <c r="DX188" s="64"/>
      <c r="DY188" s="65"/>
      <c r="DZ188" s="64"/>
      <c r="EA188" s="64"/>
    </row>
    <row r="189" spans="1:131" x14ac:dyDescent="0.35">
      <c r="A189" s="4">
        <v>2022</v>
      </c>
      <c r="B189" s="20" t="s">
        <v>132</v>
      </c>
      <c r="C189" s="20" t="s">
        <v>159</v>
      </c>
      <c r="D189" s="20"/>
      <c r="E189" s="20" t="s">
        <v>130</v>
      </c>
      <c r="F189" s="20" t="s">
        <v>126</v>
      </c>
      <c r="G189" s="20"/>
      <c r="H189" s="20">
        <v>12219936</v>
      </c>
      <c r="I189" s="64" t="s">
        <v>449</v>
      </c>
      <c r="J189" s="64"/>
      <c r="K189" s="64" t="s">
        <v>448</v>
      </c>
      <c r="L189" s="20" t="s">
        <v>156</v>
      </c>
      <c r="M189" s="20" t="s">
        <v>155</v>
      </c>
      <c r="N189" s="64" t="s">
        <v>179</v>
      </c>
      <c r="O189" s="20" t="s">
        <v>178</v>
      </c>
      <c r="P189" s="20" t="s">
        <v>177</v>
      </c>
      <c r="Q189" s="20"/>
      <c r="R189" s="20" t="s">
        <v>141</v>
      </c>
      <c r="S189" s="20" t="s">
        <v>151</v>
      </c>
      <c r="T189" s="20" t="s">
        <v>150</v>
      </c>
      <c r="U189" s="65">
        <v>44195</v>
      </c>
      <c r="V189" s="64"/>
      <c r="W189" s="72">
        <v>5378099.6444999976</v>
      </c>
      <c r="X189" s="72">
        <v>3332340</v>
      </c>
      <c r="Y189" s="64" t="s">
        <v>447</v>
      </c>
      <c r="Z189" s="20" t="s">
        <v>141</v>
      </c>
      <c r="AA189" s="64"/>
      <c r="AB189" s="64"/>
      <c r="AC189" s="64" t="s">
        <v>148</v>
      </c>
      <c r="AD189" s="63"/>
      <c r="AE189" s="20">
        <v>2020</v>
      </c>
      <c r="AF189" s="20"/>
      <c r="AG189" s="64" t="s">
        <v>446</v>
      </c>
      <c r="AH189" s="71"/>
      <c r="AI189" s="20" t="s">
        <v>141</v>
      </c>
      <c r="AJ189" s="64"/>
      <c r="AK189" s="63"/>
      <c r="AL189" s="5">
        <v>0</v>
      </c>
      <c r="AM189" s="70" t="s">
        <v>144</v>
      </c>
      <c r="AN189" s="6">
        <f>IF(AM189="YES",0,AL189*BA189)</f>
        <v>0</v>
      </c>
      <c r="AO189" s="6">
        <f>IF(AM189="YES",0,BA189)</f>
        <v>0</v>
      </c>
      <c r="AP189" s="7">
        <v>0.76723565613311384</v>
      </c>
      <c r="AQ189" s="69"/>
      <c r="AR189" s="8">
        <f>IF(AQ189="YES",0,AP189*BA189)</f>
        <v>0</v>
      </c>
      <c r="AS189" s="8">
        <f>IF(AQ189="YES",0,BA189)</f>
        <v>0</v>
      </c>
      <c r="AT189" s="9">
        <v>0</v>
      </c>
      <c r="AU189" s="9">
        <v>1692.233864814084</v>
      </c>
      <c r="AV189" s="9">
        <v>44</v>
      </c>
      <c r="AW189" s="10">
        <f>IF(IF(AU189&lt;0,1-(AV189-AU189)/AU189,IF(AU189=0,"",AV189/AU189))&lt;0,0,IF(AU189&lt;0,1-(AV189-AU189)/AU189,IF(AU189=0,"",AV189/AU189)))</f>
        <v>2.6001134308250018E-2</v>
      </c>
      <c r="AX189" s="10" t="str">
        <f>IF(AW189&lt;90%,"YES","")</f>
        <v>YES</v>
      </c>
      <c r="AY189" s="68">
        <f>+AV189-AT189</f>
        <v>44</v>
      </c>
      <c r="AZ189" s="10"/>
      <c r="BA189" s="11">
        <v>0</v>
      </c>
      <c r="BB189" s="11">
        <f>W189/1000</f>
        <v>5378.0996444999973</v>
      </c>
      <c r="BC189" s="12" t="str">
        <f>IF(AND(BA189=0,BB189=0),"no capex",IF(AND(BA189=0,BB189&lt;&gt;0),"check!",IF(BB189/BA189&lt;0.8,BB189/BA189,IF(BB189/BA189&lt;=1.05,1,IF(BB189/BA189&gt;1.05,MAX(1-(BB189/BA189-1)*2,0),"check!")))))</f>
        <v>check!</v>
      </c>
      <c r="BD189" s="11">
        <v>0</v>
      </c>
      <c r="BE189" s="11">
        <v>0</v>
      </c>
      <c r="BF189" s="12" t="str">
        <f>IF(AND(BD189=0,BE189=0),"no capex",IF(AND(BD189=0,BE189&lt;&gt;0),"check!",IF(BE189/BD189&lt;0.8,BE189/BD189,IF(BE189/BD189&lt;=1.05,1,IF(BE189/BD189&gt;1.05,MAX(1-(BE189/BD189-1)*2,0),"check!")))))</f>
        <v>no capex</v>
      </c>
      <c r="BG189" s="67"/>
      <c r="BH189" s="13">
        <v>0</v>
      </c>
      <c r="BI189" s="13">
        <v>8517.0155040000027</v>
      </c>
      <c r="BJ189" s="13">
        <v>2875</v>
      </c>
      <c r="BK189" s="14">
        <f>IF(BI189=0,"",BJ189/BI189)</f>
        <v>0.33755955929042997</v>
      </c>
      <c r="BL189" s="15">
        <v>0</v>
      </c>
      <c r="BM189" s="15">
        <v>573.18440641105667</v>
      </c>
      <c r="BN189" s="15">
        <v>361</v>
      </c>
      <c r="BO189" s="16">
        <f>IF(BM189=0,"",BN189/BM189)</f>
        <v>0.62981476111740287</v>
      </c>
      <c r="BP189" s="13">
        <v>0</v>
      </c>
      <c r="BQ189" s="13">
        <v>87.234680076816204</v>
      </c>
      <c r="BR189" s="13">
        <v>27</v>
      </c>
      <c r="BS189" s="14">
        <f>IF(IF(BQ189&lt;0,1-(BR189-BQ189)/BQ189,IF(BQ189=0,"",BR189/BQ189))&lt;0,0,IF(BQ189&lt;0,1-(BR189-BQ189)/BQ189,IF(BQ189=0,"",BR189/BQ189)))</f>
        <v>0.30950993316218528</v>
      </c>
      <c r="BT189" s="15">
        <v>0</v>
      </c>
      <c r="BU189" s="15">
        <v>31.030045962447282</v>
      </c>
      <c r="BV189" s="15">
        <v>85</v>
      </c>
      <c r="BW189" s="16">
        <f>IF(IF(BU189&lt;0,1-(BV189-BU189)/BU189,IF(BU189=0,"",BV189/BU189))&lt;0,0,IF(BU189&lt;0,1-(BV189-BU189)/BU189,IF(BU189=0,"",BV189/BU189)))</f>
        <v>2.7392805058319096</v>
      </c>
      <c r="BX189" s="13">
        <v>0</v>
      </c>
      <c r="BY189" s="13">
        <v>11.245054905813046</v>
      </c>
      <c r="BZ189" s="13">
        <v>69</v>
      </c>
      <c r="CA189" s="14">
        <f>IF(IF(BY189&lt;0,1-(BZ189-BY189)/BY189,IF(BY189=0,"",BZ189/BY189))&lt;0,0,IF(BY189&lt;0,1-(BZ189-BY189)/BY189,IF(BY189=0,"",BZ189/BY189)))</f>
        <v>6.1360305110054174</v>
      </c>
      <c r="CB189" s="15">
        <v>0</v>
      </c>
      <c r="CC189" s="15">
        <v>98.479734982629253</v>
      </c>
      <c r="CD189" s="15">
        <v>96</v>
      </c>
      <c r="CE189" s="16">
        <f>IF(IF(CC189&lt;0,1-(CD189-CC189)/CC189,IF(CC189=0,"",CD189/CC189))&lt;0,0,IF(CC189&lt;0,1-(CD189-CC189)/CC189,IF(CC189=0,"",CD189/CC189)))</f>
        <v>0.97481984508724917</v>
      </c>
      <c r="CF189" s="13">
        <v>0</v>
      </c>
      <c r="CG189" s="13">
        <v>574.63048078606073</v>
      </c>
      <c r="CH189" s="13">
        <v>2569</v>
      </c>
      <c r="CI189" s="14">
        <f>IF(IF(CG189&lt;0,1-(CH189-CG189)/CG189,IF(CG189=0,"",CH189/CG189))&lt;0,0,IF(CG189&lt;0,1-(CH189-CG189)/CG189,IF(CG189=0,"",CH189/CG189)))</f>
        <v>4.4706991464945594</v>
      </c>
      <c r="CJ189" s="15">
        <v>0</v>
      </c>
      <c r="CK189" s="15">
        <v>2070.5142151355262</v>
      </c>
      <c r="CL189" s="15">
        <v>521</v>
      </c>
      <c r="CM189" s="17">
        <f>IF(IF(CK189&lt;0,1-(CL189-CK189)/CK189,IF(CK189=0,"",CL189/CK189))&lt;0,0,IF(CK189&lt;0,1-(CL189-CK189)/CK189,IF(CK189=0,"",CL189/CK189)))</f>
        <v>0.25162831348438619</v>
      </c>
      <c r="CN189" s="13">
        <v>0</v>
      </c>
      <c r="CO189" s="13">
        <v>-359.85909336608461</v>
      </c>
      <c r="CP189" s="13">
        <v>-1816</v>
      </c>
      <c r="CQ189" s="17">
        <f>IF(IF(CO189&lt;0,1-(CP189-CO189)/CO189,IF(CO189=0,"",CP189/CO189))&lt;0,0,IF(CO189&lt;0,1-(CP189-CO189)/CO189,IF(CO189=0,"",CP189/CO189)))</f>
        <v>0</v>
      </c>
      <c r="CR189" s="15">
        <v>0</v>
      </c>
      <c r="CS189" s="15">
        <v>42.987672965502369</v>
      </c>
      <c r="CT189" s="15">
        <v>18</v>
      </c>
      <c r="CU189" s="17">
        <f>IF(IF(CS189&lt;0,1-(CT189-CS189)/CS189,IF(CS189=0,"",CT189/CS189))&lt;0,0,IF(CS189&lt;0,1-(CT189-CS189)/CS189,IF(CS189=0,"",CT189/CS189)))</f>
        <v>0.41872468915554023</v>
      </c>
      <c r="CV189" s="13">
        <v>0</v>
      </c>
      <c r="CW189" s="13">
        <v>1797.889801846258</v>
      </c>
      <c r="CX189" s="13">
        <v>1637</v>
      </c>
      <c r="CY189" s="14">
        <f>IF(IF(CW189&lt;0,1-(CX189-CW189)/CW189,IF(CW189=0,"",CX189/CW189))&lt;0,0,IF(CW189&lt;0,1-(CX189-CW189)/CW189,IF(CW189=0,"",CX189/CW189)))</f>
        <v>0.91051186692252228</v>
      </c>
      <c r="CZ189" s="15">
        <v>0</v>
      </c>
      <c r="DA189" s="15">
        <v>-250.71949909730876</v>
      </c>
      <c r="DB189" s="15">
        <v>-47</v>
      </c>
      <c r="DC189" s="17">
        <f>IF(IF(DA189&lt;0,1-(DB189-DA189)/DA189,IF(DA189=0,"",DB189/DA189))&lt;0,0,IF(DA189&lt;0,1-(DB189-DA189)/DA189,IF(DA189=0,"",DB189/DA189)))</f>
        <v>1.8125395106115842</v>
      </c>
      <c r="DD189" s="13">
        <v>0</v>
      </c>
      <c r="DE189" s="13">
        <v>0</v>
      </c>
      <c r="DF189" s="13">
        <v>0</v>
      </c>
      <c r="DG189" s="14" t="str">
        <f>IF(IF(DE189&lt;0,1-(DF189-DE189)/DE189,IF(DE189=0,"",DF189/DE189))&lt;0,0,IF(DE189&lt;0,1-(DF189-DE189)/DE189,IF(DE189=0,"",DF189/DE189)))</f>
        <v/>
      </c>
      <c r="DH189" s="15">
        <v>0</v>
      </c>
      <c r="DI189" s="15">
        <v>133.81850715932163</v>
      </c>
      <c r="DJ189" s="15">
        <v>1</v>
      </c>
      <c r="DK189" s="17">
        <f>IF(IF(DI189&lt;0,1-(DJ189-DI189)/DI189,IF(DI189=0,"",DJ189/DI189))&lt;0,0,IF(DI189&lt;0,1-(DJ189-DI189)/DI189,IF(DI189=0,"",DJ189/DI189)))</f>
        <v>7.4728079189332166E-3</v>
      </c>
      <c r="DL189" s="13">
        <v>0</v>
      </c>
      <c r="DM189" s="13">
        <v>0</v>
      </c>
      <c r="DN189" s="13">
        <v>1</v>
      </c>
      <c r="DO189" s="17" t="str">
        <f>IF(IF(DM189&lt;0,1-(DN189-DM189)/DM189,IF(DM189=0,"",DN189/DM189))&lt;0,0,IF(DM189&lt;0,1-(DN189-DM189)/DM189,IF(DM189=0,"",DN189/DM189)))</f>
        <v/>
      </c>
      <c r="DP189" s="18"/>
      <c r="DQ189" s="19" t="e">
        <f>IF(AND(BB189/BA189&gt;1.05, ((BB189-BA189)/VLOOKUP(E189,#REF!,2,0))&gt;10),"YES","")</f>
        <v>#DIV/0!</v>
      </c>
      <c r="DR189" s="18"/>
      <c r="DS189" s="19" t="str">
        <f>AX189</f>
        <v>YES</v>
      </c>
      <c r="DT189" s="64" t="s">
        <v>141</v>
      </c>
      <c r="DU189" s="64" t="s">
        <v>162</v>
      </c>
      <c r="DV189" s="64" t="s">
        <v>198</v>
      </c>
      <c r="DW189" s="64" t="s">
        <v>141</v>
      </c>
      <c r="DX189" s="64" t="s">
        <v>197</v>
      </c>
      <c r="DY189" s="65">
        <v>45199</v>
      </c>
      <c r="DZ189" s="64"/>
      <c r="EA189" s="64"/>
    </row>
    <row r="190" spans="1:131" x14ac:dyDescent="0.35">
      <c r="A190" s="4">
        <v>2022</v>
      </c>
      <c r="B190" s="20" t="s">
        <v>131</v>
      </c>
      <c r="C190" s="20" t="s">
        <v>159</v>
      </c>
      <c r="D190" s="20"/>
      <c r="E190" s="20" t="s">
        <v>130</v>
      </c>
      <c r="F190" s="20" t="s">
        <v>126</v>
      </c>
      <c r="G190" s="20"/>
      <c r="H190" s="20">
        <v>12284793</v>
      </c>
      <c r="I190" s="64" t="s">
        <v>445</v>
      </c>
      <c r="J190" s="64"/>
      <c r="K190" s="64" t="s">
        <v>444</v>
      </c>
      <c r="L190" s="20" t="s">
        <v>430</v>
      </c>
      <c r="M190" s="20" t="s">
        <v>429</v>
      </c>
      <c r="N190" s="64" t="s">
        <v>428</v>
      </c>
      <c r="O190" s="20" t="s">
        <v>427</v>
      </c>
      <c r="P190" s="20" t="s">
        <v>426</v>
      </c>
      <c r="Q190" s="20" t="s">
        <v>425</v>
      </c>
      <c r="R190" s="20" t="s">
        <v>146</v>
      </c>
      <c r="S190" s="20" t="s">
        <v>444</v>
      </c>
      <c r="T190" s="20" t="s">
        <v>150</v>
      </c>
      <c r="U190" s="65">
        <v>43995</v>
      </c>
      <c r="V190" s="64"/>
      <c r="W190" s="72">
        <v>128325.79</v>
      </c>
      <c r="X190" s="72">
        <v>0</v>
      </c>
      <c r="Y190" s="64" t="s">
        <v>443</v>
      </c>
      <c r="Z190" s="20" t="s">
        <v>146</v>
      </c>
      <c r="AA190" s="64" t="s">
        <v>146</v>
      </c>
      <c r="AB190" s="64"/>
      <c r="AC190" s="64"/>
      <c r="AD190" s="63"/>
      <c r="AE190" s="20">
        <v>2020</v>
      </c>
      <c r="AF190" s="20"/>
      <c r="AG190" s="64" t="s">
        <v>442</v>
      </c>
      <c r="AH190" s="71"/>
      <c r="AI190" s="20" t="s">
        <v>141</v>
      </c>
      <c r="AJ190" s="64" t="s">
        <v>441</v>
      </c>
      <c r="AK190" s="63"/>
      <c r="AL190" s="5">
        <v>0</v>
      </c>
      <c r="AM190" s="70" t="s">
        <v>144</v>
      </c>
      <c r="AN190" s="6">
        <f>IF(AM190="YES",0,AL190*BA190)</f>
        <v>0</v>
      </c>
      <c r="AO190" s="6">
        <f>IF(AM190="YES",0,BA190)</f>
        <v>0</v>
      </c>
      <c r="AP190" s="7">
        <v>0</v>
      </c>
      <c r="AQ190" s="69" t="s">
        <v>144</v>
      </c>
      <c r="AR190" s="8">
        <f>IF(AQ190="YES",0,AP190*BA190)</f>
        <v>0</v>
      </c>
      <c r="AS190" s="8">
        <f>IF(AQ190="YES",0,BA190)</f>
        <v>0</v>
      </c>
      <c r="AT190" s="9">
        <v>0</v>
      </c>
      <c r="AU190" s="9">
        <v>0</v>
      </c>
      <c r="AV190" s="9">
        <v>0</v>
      </c>
      <c r="AW190" s="10" t="str">
        <f>IF(IF(AU190&lt;0,1-(AV190-AU190)/AU190,IF(AU190=0,"",AV190/AU190))&lt;0,0,IF(AU190&lt;0,1-(AV190-AU190)/AU190,IF(AU190=0,"",AV190/AU190)))</f>
        <v/>
      </c>
      <c r="AX190" s="10" t="str">
        <f>IF(AW190&lt;90%,"YES","")</f>
        <v/>
      </c>
      <c r="AY190" s="68">
        <f>+AV190-AT190</f>
        <v>0</v>
      </c>
      <c r="AZ190" s="10">
        <v>1.0101694766099487</v>
      </c>
      <c r="BA190" s="11">
        <v>0</v>
      </c>
      <c r="BB190" s="11">
        <f>W190/1000</f>
        <v>128.32578999999998</v>
      </c>
      <c r="BC190" s="12" t="str">
        <f>IF(AND(BA190=0,BB190=0),"no capex",IF(AND(BA190=0,BB190&lt;&gt;0),"check!",IF(BB190/BA190&lt;0.8,BB190/BA190,IF(BB190/BA190&lt;=1.05,1,IF(BB190/BA190&gt;1.05,MAX(1-(BB190/BA190-1)*2,0),"check!")))))</f>
        <v>check!</v>
      </c>
      <c r="BD190" s="11">
        <v>0</v>
      </c>
      <c r="BE190" s="11">
        <v>0</v>
      </c>
      <c r="BF190" s="12" t="str">
        <f>IF(AND(BD190=0,BE190=0),"no capex",IF(AND(BD190=0,BE190&lt;&gt;0),"check!",IF(BE190/BD190&lt;0.8,BE190/BD190,IF(BE190/BD190&lt;=1.05,1,IF(BE190/BD190&gt;1.05,MAX(1-(BE190/BD190-1)*2,0),"check!")))))</f>
        <v>no capex</v>
      </c>
      <c r="BG190" s="67"/>
      <c r="BH190" s="13">
        <v>0</v>
      </c>
      <c r="BI190" s="13">
        <v>0</v>
      </c>
      <c r="BJ190" s="13">
        <v>0</v>
      </c>
      <c r="BK190" s="14" t="str">
        <f>IF(BI190=0,"",BJ190/BI190)</f>
        <v/>
      </c>
      <c r="BL190" s="15">
        <v>0</v>
      </c>
      <c r="BM190" s="15">
        <v>0</v>
      </c>
      <c r="BN190" s="15">
        <v>0</v>
      </c>
      <c r="BO190" s="16" t="str">
        <f>IF(BM190=0,"",BN190/BM190)</f>
        <v/>
      </c>
      <c r="BP190" s="13">
        <v>0</v>
      </c>
      <c r="BQ190" s="13">
        <v>0</v>
      </c>
      <c r="BR190" s="13">
        <v>0</v>
      </c>
      <c r="BS190" s="14" t="str">
        <f>IF(IF(BQ190&lt;0,1-(BR190-BQ190)/BQ190,IF(BQ190=0,"",BR190/BQ190))&lt;0,0,IF(BQ190&lt;0,1-(BR190-BQ190)/BQ190,IF(BQ190=0,"",BR190/BQ190)))</f>
        <v/>
      </c>
      <c r="BT190" s="15">
        <v>0</v>
      </c>
      <c r="BU190" s="15">
        <v>0</v>
      </c>
      <c r="BV190" s="15">
        <v>0</v>
      </c>
      <c r="BW190" s="16" t="str">
        <f>IF(IF(BU190&lt;0,1-(BV190-BU190)/BU190,IF(BU190=0,"",BV190/BU190))&lt;0,0,IF(BU190&lt;0,1-(BV190-BU190)/BU190,IF(BU190=0,"",BV190/BU190)))</f>
        <v/>
      </c>
      <c r="BX190" s="13">
        <v>0</v>
      </c>
      <c r="BY190" s="13">
        <v>0</v>
      </c>
      <c r="BZ190" s="13">
        <v>0</v>
      </c>
      <c r="CA190" s="14" t="str">
        <f>IF(IF(BY190&lt;0,1-(BZ190-BY190)/BY190,IF(BY190=0,"",BZ190/BY190))&lt;0,0,IF(BY190&lt;0,1-(BZ190-BY190)/BY190,IF(BY190=0,"",BZ190/BY190)))</f>
        <v/>
      </c>
      <c r="CB190" s="15">
        <v>0</v>
      </c>
      <c r="CC190" s="15">
        <v>0</v>
      </c>
      <c r="CD190" s="15">
        <v>0</v>
      </c>
      <c r="CE190" s="16" t="str">
        <f>IF(IF(CC190&lt;0,1-(CD190-CC190)/CC190,IF(CC190=0,"",CD190/CC190))&lt;0,0,IF(CC190&lt;0,1-(CD190-CC190)/CC190,IF(CC190=0,"",CD190/CC190)))</f>
        <v/>
      </c>
      <c r="CF190" s="13">
        <v>0</v>
      </c>
      <c r="CG190" s="13">
        <v>0</v>
      </c>
      <c r="CH190" s="13">
        <v>0</v>
      </c>
      <c r="CI190" s="14" t="str">
        <f>IF(IF(CG190&lt;0,1-(CH190-CG190)/CG190,IF(CG190=0,"",CH190/CG190))&lt;0,0,IF(CG190&lt;0,1-(CH190-CG190)/CG190,IF(CG190=0,"",CH190/CG190)))</f>
        <v/>
      </c>
      <c r="CJ190" s="15">
        <v>0</v>
      </c>
      <c r="CK190" s="15">
        <v>0</v>
      </c>
      <c r="CL190" s="15">
        <v>0</v>
      </c>
      <c r="CM190" s="17" t="str">
        <f>IF(IF(CK190&lt;0,1-(CL190-CK190)/CK190,IF(CK190=0,"",CL190/CK190))&lt;0,0,IF(CK190&lt;0,1-(CL190-CK190)/CK190,IF(CK190=0,"",CL190/CK190)))</f>
        <v/>
      </c>
      <c r="CN190" s="13">
        <v>0</v>
      </c>
      <c r="CO190" s="13">
        <v>0</v>
      </c>
      <c r="CP190" s="13">
        <v>0</v>
      </c>
      <c r="CQ190" s="17" t="str">
        <f>IF(IF(CO190&lt;0,1-(CP190-CO190)/CO190,IF(CO190=0,"",CP190/CO190))&lt;0,0,IF(CO190&lt;0,1-(CP190-CO190)/CO190,IF(CO190=0,"",CP190/CO190)))</f>
        <v/>
      </c>
      <c r="CR190" s="15">
        <v>0</v>
      </c>
      <c r="CS190" s="15">
        <v>0</v>
      </c>
      <c r="CT190" s="15">
        <v>0</v>
      </c>
      <c r="CU190" s="17" t="str">
        <f>IF(IF(CS190&lt;0,1-(CT190-CS190)/CS190,IF(CS190=0,"",CT190/CS190))&lt;0,0,IF(CS190&lt;0,1-(CT190-CS190)/CS190,IF(CS190=0,"",CT190/CS190)))</f>
        <v/>
      </c>
      <c r="CV190" s="13">
        <v>0</v>
      </c>
      <c r="CW190" s="13">
        <v>0</v>
      </c>
      <c r="CX190" s="13">
        <v>0</v>
      </c>
      <c r="CY190" s="14" t="str">
        <f>IF(IF(CW190&lt;0,1-(CX190-CW190)/CW190,IF(CW190=0,"",CX190/CW190))&lt;0,0,IF(CW190&lt;0,1-(CX190-CW190)/CW190,IF(CW190=0,"",CX190/CW190)))</f>
        <v/>
      </c>
      <c r="CZ190" s="15">
        <v>0</v>
      </c>
      <c r="DA190" s="15">
        <v>0</v>
      </c>
      <c r="DB190" s="15">
        <v>0</v>
      </c>
      <c r="DC190" s="17" t="str">
        <f>IF(IF(DA190&lt;0,1-(DB190-DA190)/DA190,IF(DA190=0,"",DB190/DA190))&lt;0,0,IF(DA190&lt;0,1-(DB190-DA190)/DA190,IF(DA190=0,"",DB190/DA190)))</f>
        <v/>
      </c>
      <c r="DD190" s="13">
        <v>0</v>
      </c>
      <c r="DE190" s="13">
        <v>0</v>
      </c>
      <c r="DF190" s="13">
        <v>0</v>
      </c>
      <c r="DG190" s="14" t="str">
        <f>IF(IF(DE190&lt;0,1-(DF190-DE190)/DE190,IF(DE190=0,"",DF190/DE190))&lt;0,0,IF(DE190&lt;0,1-(DF190-DE190)/DE190,IF(DE190=0,"",DF190/DE190)))</f>
        <v/>
      </c>
      <c r="DH190" s="15">
        <v>0</v>
      </c>
      <c r="DI190" s="15">
        <v>0</v>
      </c>
      <c r="DJ190" s="15">
        <v>0</v>
      </c>
      <c r="DK190" s="17" t="str">
        <f>IF(IF(DI190&lt;0,1-(DJ190-DI190)/DI190,IF(DI190=0,"",DJ190/DI190))&lt;0,0,IF(DI190&lt;0,1-(DJ190-DI190)/DI190,IF(DI190=0,"",DJ190/DI190)))</f>
        <v/>
      </c>
      <c r="DL190" s="13">
        <v>0</v>
      </c>
      <c r="DM190" s="13">
        <v>0</v>
      </c>
      <c r="DN190" s="13">
        <v>0</v>
      </c>
      <c r="DO190" s="17" t="str">
        <f>IF(IF(DM190&lt;0,1-(DN190-DM190)/DM190,IF(DM190=0,"",DN190/DM190))&lt;0,0,IF(DM190&lt;0,1-(DN190-DM190)/DM190,IF(DM190=0,"",DN190/DM190)))</f>
        <v/>
      </c>
      <c r="DP190" s="18"/>
      <c r="DQ190" s="19"/>
      <c r="DR190" s="18"/>
      <c r="DS190" s="19" t="str">
        <f>AX190</f>
        <v/>
      </c>
      <c r="DT190" s="64"/>
      <c r="DU190" s="64"/>
      <c r="DV190" s="64"/>
      <c r="DW190" s="64"/>
      <c r="DX190" s="64"/>
      <c r="DY190" s="65"/>
      <c r="DZ190" s="64"/>
      <c r="EA190" s="64"/>
    </row>
    <row r="191" spans="1:131" x14ac:dyDescent="0.35">
      <c r="A191" s="4">
        <v>2022</v>
      </c>
      <c r="B191" s="20" t="s">
        <v>131</v>
      </c>
      <c r="C191" s="20" t="s">
        <v>159</v>
      </c>
      <c r="D191" s="20"/>
      <c r="E191" s="20" t="s">
        <v>130</v>
      </c>
      <c r="F191" s="20" t="s">
        <v>126</v>
      </c>
      <c r="G191" s="20"/>
      <c r="H191" s="20">
        <v>12341274</v>
      </c>
      <c r="I191" s="64" t="s">
        <v>440</v>
      </c>
      <c r="J191" s="64"/>
      <c r="K191" s="64" t="s">
        <v>439</v>
      </c>
      <c r="L191" s="20" t="s">
        <v>156</v>
      </c>
      <c r="M191" s="20" t="s">
        <v>155</v>
      </c>
      <c r="N191" s="64" t="s">
        <v>154</v>
      </c>
      <c r="O191" s="20" t="s">
        <v>153</v>
      </c>
      <c r="P191" s="20" t="s">
        <v>152</v>
      </c>
      <c r="Q191" s="20"/>
      <c r="R191" s="20" t="s">
        <v>141</v>
      </c>
      <c r="S191" s="20" t="s">
        <v>151</v>
      </c>
      <c r="T191" s="20" t="s">
        <v>150</v>
      </c>
      <c r="U191" s="65">
        <v>44190</v>
      </c>
      <c r="V191" s="64"/>
      <c r="W191" s="72">
        <v>135520.99979999999</v>
      </c>
      <c r="X191" s="72">
        <v>0</v>
      </c>
      <c r="Y191" s="64" t="s">
        <v>438</v>
      </c>
      <c r="Z191" s="20" t="s">
        <v>141</v>
      </c>
      <c r="AA191" s="64"/>
      <c r="AB191" s="64"/>
      <c r="AC191" s="64" t="s">
        <v>437</v>
      </c>
      <c r="AD191" s="63"/>
      <c r="AE191" s="20">
        <v>2020</v>
      </c>
      <c r="AF191" s="20"/>
      <c r="AG191" s="64" t="s">
        <v>436</v>
      </c>
      <c r="AH191" s="71"/>
      <c r="AI191" s="20" t="s">
        <v>141</v>
      </c>
      <c r="AJ191" s="64" t="s">
        <v>435</v>
      </c>
      <c r="AK191" s="63"/>
      <c r="AL191" s="5" t="e">
        <v>#REF!</v>
      </c>
      <c r="AM191" s="70" t="s">
        <v>144</v>
      </c>
      <c r="AN191" s="6">
        <f>IF(AM191="YES",0,AL191*BA191)</f>
        <v>0</v>
      </c>
      <c r="AO191" s="6">
        <f>IF(AM191="YES",0,BA191)</f>
        <v>0</v>
      </c>
      <c r="AP191" s="7">
        <v>12.956486016335875</v>
      </c>
      <c r="AQ191" s="69"/>
      <c r="AR191" s="8">
        <f>IF(AQ191="YES",0,AP191*BA191)</f>
        <v>0</v>
      </c>
      <c r="AS191" s="8">
        <f>IF(AQ191="YES",0,BA191)</f>
        <v>0</v>
      </c>
      <c r="AT191" s="9">
        <v>0</v>
      </c>
      <c r="AU191" s="9">
        <v>868.74426857004619</v>
      </c>
      <c r="AV191" s="9">
        <v>384</v>
      </c>
      <c r="AW191" s="10">
        <f>IF(IF(AU191&lt;0,1-(AV191-AU191)/AU191,IF(AU191=0,"",AV191/AU191))&lt;0,0,IF(AU191&lt;0,1-(AV191-AU191)/AU191,IF(AU191=0,"",AV191/AU191)))</f>
        <v>0.44201730462298683</v>
      </c>
      <c r="AX191" s="10" t="str">
        <f>IF(AW191&lt;90%,"YES","")</f>
        <v>YES</v>
      </c>
      <c r="AY191" s="68">
        <f>+AV191-AT191</f>
        <v>384</v>
      </c>
      <c r="AZ191" s="10"/>
      <c r="BA191" s="11">
        <v>0</v>
      </c>
      <c r="BB191" s="11">
        <f>W191/1000</f>
        <v>135.5209998</v>
      </c>
      <c r="BC191" s="12" t="str">
        <f>IF(AND(BA191=0,BB191=0),"no capex",IF(AND(BA191=0,BB191&lt;&gt;0),"check!",IF(BB191/BA191&lt;0.8,BB191/BA191,IF(BB191/BA191&lt;=1.05,1,IF(BB191/BA191&gt;1.05,MAX(1-(BB191/BA191-1)*2,0),"check!")))))</f>
        <v>check!</v>
      </c>
      <c r="BD191" s="11">
        <v>0</v>
      </c>
      <c r="BE191" s="11">
        <v>0</v>
      </c>
      <c r="BF191" s="12" t="str">
        <f>IF(AND(BD191=0,BE191=0),"no capex",IF(AND(BD191=0,BE191&lt;&gt;0),"check!",IF(BE191/BD191&lt;0.8,BE191/BD191,IF(BE191/BD191&lt;=1.05,1,IF(BE191/BD191&gt;1.05,MAX(1-(BE191/BD191-1)*2,0),"check!")))))</f>
        <v>no capex</v>
      </c>
      <c r="BG191" s="67"/>
      <c r="BH191" s="13">
        <v>0</v>
      </c>
      <c r="BI191" s="13">
        <v>6627</v>
      </c>
      <c r="BJ191" s="13">
        <v>1572</v>
      </c>
      <c r="BK191" s="14">
        <f>IF(BI191=0,"",BJ191/BI191)</f>
        <v>0.23721140787686737</v>
      </c>
      <c r="BL191" s="15">
        <v>0</v>
      </c>
      <c r="BM191" s="15">
        <v>210.75</v>
      </c>
      <c r="BN191" s="15">
        <v>155</v>
      </c>
      <c r="BO191" s="16">
        <f>IF(BM191=0,"",BN191/BM191)</f>
        <v>0.73546856465005928</v>
      </c>
      <c r="BP191" s="13">
        <v>0</v>
      </c>
      <c r="BQ191" s="13">
        <v>0</v>
      </c>
      <c r="BR191" s="13">
        <v>0</v>
      </c>
      <c r="BS191" s="14" t="str">
        <f>IF(IF(BQ191&lt;0,1-(BR191-BQ191)/BQ191,IF(BQ191=0,"",BR191/BQ191))&lt;0,0,IF(BQ191&lt;0,1-(BR191-BQ191)/BQ191,IF(BQ191=0,"",BR191/BQ191)))</f>
        <v/>
      </c>
      <c r="BT191" s="15">
        <v>0</v>
      </c>
      <c r="BU191" s="15">
        <v>0</v>
      </c>
      <c r="BV191" s="15">
        <v>0</v>
      </c>
      <c r="BW191" s="16" t="str">
        <f>IF(IF(BU191&lt;0,1-(BV191-BU191)/BU191,IF(BU191=0,"",BV191/BU191))&lt;0,0,IF(BU191&lt;0,1-(BV191-BU191)/BU191,IF(BU191=0,"",BV191/BU191)))</f>
        <v/>
      </c>
      <c r="BX191" s="13">
        <v>0</v>
      </c>
      <c r="BY191" s="13">
        <v>9.4330803190494237</v>
      </c>
      <c r="BZ191" s="13">
        <v>440</v>
      </c>
      <c r="CA191" s="14">
        <f>IF(IF(BY191&lt;0,1-(BZ191-BY191)/BY191,IF(BY191=0,"",BZ191/BY191))&lt;0,0,IF(BY191&lt;0,1-(BZ191-BY191)/BY191,IF(BY191=0,"",BZ191/BY191)))</f>
        <v>46.644360603126827</v>
      </c>
      <c r="CB191" s="15">
        <v>0</v>
      </c>
      <c r="CC191" s="15">
        <v>9.4330803190494237</v>
      </c>
      <c r="CD191" s="15">
        <v>440</v>
      </c>
      <c r="CE191" s="16">
        <f>IF(IF(CC191&lt;0,1-(CD191-CC191)/CC191,IF(CC191=0,"",CD191/CC191))&lt;0,0,IF(CC191&lt;0,1-(CD191-CC191)/CC191,IF(CC191=0,"",CD191/CC191)))</f>
        <v>46.644360603126827</v>
      </c>
      <c r="CF191" s="13">
        <v>0</v>
      </c>
      <c r="CG191" s="13">
        <v>0</v>
      </c>
      <c r="CH191" s="13">
        <v>0</v>
      </c>
      <c r="CI191" s="14" t="str">
        <f>IF(IF(CG191&lt;0,1-(CH191-CG191)/CG191,IF(CG191=0,"",CH191/CG191))&lt;0,0,IF(CG191&lt;0,1-(CH191-CG191)/CG191,IF(CG191=0,"",CH191/CG191)))</f>
        <v/>
      </c>
      <c r="CJ191" s="15">
        <v>0</v>
      </c>
      <c r="CK191" s="15">
        <v>1167.4931814412121</v>
      </c>
      <c r="CL191" s="15">
        <v>1308</v>
      </c>
      <c r="CM191" s="17">
        <f>IF(IF(CK191&lt;0,1-(CL191-CK191)/CK191,IF(CK191=0,"",CL191/CK191))&lt;0,0,IF(CK191&lt;0,1-(CL191-CK191)/CK191,IF(CK191=0,"",CL191/CK191)))</f>
        <v>1.1203491556030667</v>
      </c>
      <c r="CN191" s="13">
        <v>0</v>
      </c>
      <c r="CO191" s="13">
        <v>-308.18199319021534</v>
      </c>
      <c r="CP191" s="13">
        <v>-1548</v>
      </c>
      <c r="CQ191" s="17">
        <f>IF(IF(CO191&lt;0,1-(CP191-CO191)/CO191,IF(CO191=0,"",CP191/CO191))&lt;0,0,IF(CO191&lt;0,1-(CP191-CO191)/CO191,IF(CO191=0,"",CP191/CO191)))</f>
        <v>0</v>
      </c>
      <c r="CR191" s="15">
        <v>0</v>
      </c>
      <c r="CS191" s="15">
        <v>0</v>
      </c>
      <c r="CT191" s="15">
        <v>0</v>
      </c>
      <c r="CU191" s="17" t="str">
        <f>IF(IF(CS191&lt;0,1-(CT191-CS191)/CS191,IF(CS191=0,"",CT191/CS191))&lt;0,0,IF(CS191&lt;0,1-(CT191-CS191)/CS191,IF(CS191=0,"",CT191/CS191)))</f>
        <v/>
      </c>
      <c r="CV191" s="13">
        <v>0</v>
      </c>
      <c r="CW191" s="13">
        <v>859.31118825099679</v>
      </c>
      <c r="CX191" s="13">
        <v>1538</v>
      </c>
      <c r="CY191" s="14">
        <f>IF(IF(CW191&lt;0,1-(CX191-CW191)/CW191,IF(CW191=0,"",CX191/CW191))&lt;0,0,IF(CW191&lt;0,1-(CX191-CW191)/CW191,IF(CW191=0,"",CX191/CW191)))</f>
        <v>1.7898056269119174</v>
      </c>
      <c r="CZ191" s="15">
        <v>0</v>
      </c>
      <c r="DA191" s="15">
        <v>0</v>
      </c>
      <c r="DB191" s="15">
        <v>0</v>
      </c>
      <c r="DC191" s="17" t="str">
        <f>IF(IF(DA191&lt;0,1-(DB191-DA191)/DA191,IF(DA191=0,"",DB191/DA191))&lt;0,0,IF(DA191&lt;0,1-(DB191-DA191)/DA191,IF(DA191=0,"",DB191/DA191)))</f>
        <v/>
      </c>
      <c r="DD191" s="13">
        <v>0</v>
      </c>
      <c r="DE191" s="13">
        <v>0</v>
      </c>
      <c r="DF191" s="13">
        <v>0</v>
      </c>
      <c r="DG191" s="14" t="str">
        <f>IF(IF(DE191&lt;0,1-(DF191-DE191)/DE191,IF(DE191=0,"",DF191/DE191))&lt;0,0,IF(DE191&lt;0,1-(DF191-DE191)/DE191,IF(DE191=0,"",DF191/DE191)))</f>
        <v/>
      </c>
      <c r="DH191" s="15">
        <v>0</v>
      </c>
      <c r="DI191" s="15">
        <v>0</v>
      </c>
      <c r="DJ191" s="15">
        <v>0</v>
      </c>
      <c r="DK191" s="17" t="str">
        <f>IF(IF(DI191&lt;0,1-(DJ191-DI191)/DI191,IF(DI191=0,"",DJ191/DI191))&lt;0,0,IF(DI191&lt;0,1-(DJ191-DI191)/DI191,IF(DI191=0,"",DJ191/DI191)))</f>
        <v/>
      </c>
      <c r="DL191" s="13">
        <v>0</v>
      </c>
      <c r="DM191" s="13">
        <v>0</v>
      </c>
      <c r="DN191" s="13">
        <v>0</v>
      </c>
      <c r="DO191" s="17" t="str">
        <f>IF(IF(DM191&lt;0,1-(DN191-DM191)/DM191,IF(DM191=0,"",DN191/DM191))&lt;0,0,IF(DM191&lt;0,1-(DN191-DM191)/DM191,IF(DM191=0,"",DN191/DM191)))</f>
        <v/>
      </c>
      <c r="DP191" s="18"/>
      <c r="DQ191" s="19"/>
      <c r="DR191" s="18"/>
      <c r="DS191" s="19" t="str">
        <f>AX191</f>
        <v>YES</v>
      </c>
      <c r="DT191" s="64"/>
      <c r="DU191" s="64"/>
      <c r="DV191" s="64"/>
      <c r="DW191" s="64"/>
      <c r="DX191" s="64"/>
      <c r="DY191" s="65"/>
      <c r="DZ191" s="64"/>
      <c r="EA191" s="64"/>
    </row>
    <row r="192" spans="1:131" x14ac:dyDescent="0.35">
      <c r="A192" s="4">
        <v>2022</v>
      </c>
      <c r="B192" s="20" t="s">
        <v>132</v>
      </c>
      <c r="C192" s="20" t="s">
        <v>159</v>
      </c>
      <c r="D192" s="20"/>
      <c r="E192" s="20" t="s">
        <v>129</v>
      </c>
      <c r="F192" s="20" t="s">
        <v>127</v>
      </c>
      <c r="G192" s="20"/>
      <c r="H192" s="20">
        <v>12350367</v>
      </c>
      <c r="I192" s="64" t="s">
        <v>434</v>
      </c>
      <c r="J192" s="64" t="s">
        <v>195</v>
      </c>
      <c r="K192" s="64" t="s">
        <v>194</v>
      </c>
      <c r="L192" s="20" t="s">
        <v>156</v>
      </c>
      <c r="M192" s="20" t="s">
        <v>155</v>
      </c>
      <c r="N192" s="64" t="s">
        <v>179</v>
      </c>
      <c r="O192" s="20" t="s">
        <v>178</v>
      </c>
      <c r="P192" s="20" t="s">
        <v>177</v>
      </c>
      <c r="Q192" s="20"/>
      <c r="R192" s="20" t="s">
        <v>141</v>
      </c>
      <c r="S192" s="20" t="s">
        <v>237</v>
      </c>
      <c r="T192" s="20" t="s">
        <v>150</v>
      </c>
      <c r="U192" s="65">
        <v>44347</v>
      </c>
      <c r="V192" s="64"/>
      <c r="W192" s="72">
        <v>970058.82000000053</v>
      </c>
      <c r="X192" s="72">
        <v>664583.34000000521</v>
      </c>
      <c r="Y192" s="64" t="s">
        <v>433</v>
      </c>
      <c r="Z192" s="20" t="s">
        <v>141</v>
      </c>
      <c r="AA192" s="64" t="s">
        <v>141</v>
      </c>
      <c r="AB192" s="64"/>
      <c r="AC192" s="64"/>
      <c r="AD192" s="63"/>
      <c r="AE192" s="20">
        <v>2021</v>
      </c>
      <c r="AF192" s="20">
        <v>14600</v>
      </c>
      <c r="AG192" s="64" t="s">
        <v>432</v>
      </c>
      <c r="AH192" s="71"/>
      <c r="AI192" s="20" t="s">
        <v>141</v>
      </c>
      <c r="AJ192" s="64" t="s">
        <v>190</v>
      </c>
      <c r="AK192" s="63"/>
      <c r="AL192" s="5">
        <v>0</v>
      </c>
      <c r="AM192" s="70" t="s">
        <v>144</v>
      </c>
      <c r="AN192" s="6">
        <f>IF(AM192="YES",0,AL192*BA192)</f>
        <v>0</v>
      </c>
      <c r="AO192" s="6">
        <f>IF(AM192="YES",0,BA192)</f>
        <v>0</v>
      </c>
      <c r="AP192" s="7">
        <v>0.71871879788196724</v>
      </c>
      <c r="AQ192" s="69"/>
      <c r="AR192" s="8">
        <f>IF(AQ192="YES",0,AP192*BA192)</f>
        <v>10356.408196854245</v>
      </c>
      <c r="AS192" s="8">
        <f>IF(AQ192="YES",0,BA192)</f>
        <v>14409.541293999999</v>
      </c>
      <c r="AT192" s="9">
        <v>0</v>
      </c>
      <c r="AU192" s="9">
        <v>3581.2498865501689</v>
      </c>
      <c r="AV192" s="9">
        <v>605</v>
      </c>
      <c r="AW192" s="10">
        <f>IF(IF(AU192&lt;0,1-(AV192-AU192)/AU192,IF(AU192=0,"",AV192/AU192))&lt;0,0,IF(AU192&lt;0,1-(AV192-AU192)/AU192,IF(AU192=0,"",AV192/AU192)))</f>
        <v>0.16893543292584889</v>
      </c>
      <c r="AX192" s="10" t="str">
        <f>IF(AW192&lt;90%,"YES","")</f>
        <v>YES</v>
      </c>
      <c r="AY192" s="68">
        <f>+AV192-AT192</f>
        <v>605</v>
      </c>
      <c r="AZ192" s="10"/>
      <c r="BA192" s="11">
        <v>14409.541293999999</v>
      </c>
      <c r="BB192" s="11">
        <f>W192/1000</f>
        <v>970.05882000000054</v>
      </c>
      <c r="BC192" s="12">
        <f>IF(AND(BA192=0,BB192=0),"no capex",IF(AND(BA192=0,BB192&lt;&gt;0),"check!",IF(BB192/BA192&lt;0.8,BB192/BA192,IF(BB192/BA192&lt;=1.05,1,IF(BB192/BA192&gt;1.05,MAX(1-(BB192/BA192-1)*2,0),"check!")))))</f>
        <v>6.7320589893026236E-2</v>
      </c>
      <c r="BD192" s="11">
        <v>8900.1150379693281</v>
      </c>
      <c r="BE192" s="11">
        <f>X192/1000</f>
        <v>664.58334000000525</v>
      </c>
      <c r="BF192" s="12">
        <f>IF(AND(BD192=0,BE192=0),"no capex",IF(AND(BD192=0,BE192&lt;&gt;0),"check!",IF(BE192/BD192&lt;0.8,BE192/BD192,IF(BE192/BD192&lt;=1.05,1,IF(BE192/BD192&gt;1.05,MAX(1-(BE192/BD192-1)*2,0),"check!")))))</f>
        <v>7.4671320220557308E-2</v>
      </c>
      <c r="BG192" s="67"/>
      <c r="BH192" s="13">
        <v>0</v>
      </c>
      <c r="BI192" s="13">
        <v>4227.6885978232422</v>
      </c>
      <c r="BJ192" s="13">
        <v>1743</v>
      </c>
      <c r="BK192" s="14">
        <f>IF(BI192=0,"",BJ192/BI192)</f>
        <v>0.41228202117285512</v>
      </c>
      <c r="BL192" s="15">
        <v>0</v>
      </c>
      <c r="BM192" s="15">
        <v>836.08318468942616</v>
      </c>
      <c r="BN192" s="15">
        <v>592</v>
      </c>
      <c r="BO192" s="16">
        <f>IF(BM192=0,"",BN192/BM192)</f>
        <v>0.70806351669410261</v>
      </c>
      <c r="BP192" s="13">
        <v>0</v>
      </c>
      <c r="BQ192" s="13">
        <v>109.5</v>
      </c>
      <c r="BR192" s="13">
        <v>54</v>
      </c>
      <c r="BS192" s="14">
        <f>IF(IF(BQ192&lt;0,1-(BR192-BQ192)/BQ192,IF(BQ192=0,"",BR192/BQ192))&lt;0,0,IF(BQ192&lt;0,1-(BR192-BQ192)/BQ192,IF(BQ192=0,"",BR192/BQ192)))</f>
        <v>0.49315068493150682</v>
      </c>
      <c r="BT192" s="15">
        <v>0</v>
      </c>
      <c r="BU192" s="15">
        <v>109.5</v>
      </c>
      <c r="BV192" s="15">
        <v>85</v>
      </c>
      <c r="BW192" s="16">
        <f>IF(IF(BU192&lt;0,1-(BV192-BU192)/BU192,IF(BU192=0,"",BV192/BU192))&lt;0,0,IF(BU192&lt;0,1-(BV192-BU192)/BU192,IF(BU192=0,"",BV192/BU192)))</f>
        <v>0.77625570776255703</v>
      </c>
      <c r="BX192" s="13">
        <v>0</v>
      </c>
      <c r="BY192" s="13">
        <v>140.4</v>
      </c>
      <c r="BZ192" s="13">
        <v>121</v>
      </c>
      <c r="CA192" s="14">
        <f>IF(IF(BY192&lt;0,1-(BZ192-BY192)/BY192,IF(BY192=0,"",BZ192/BY192))&lt;0,0,IF(BY192&lt;0,1-(BZ192-BY192)/BY192,IF(BY192=0,"",BZ192/BY192)))</f>
        <v>0.86182336182336183</v>
      </c>
      <c r="CB192" s="15">
        <v>0</v>
      </c>
      <c r="CC192" s="15">
        <v>249.9</v>
      </c>
      <c r="CD192" s="15">
        <v>175</v>
      </c>
      <c r="CE192" s="16">
        <f>IF(IF(CC192&lt;0,1-(CD192-CC192)/CC192,IF(CC192=0,"",CD192/CC192))&lt;0,0,IF(CC192&lt;0,1-(CD192-CC192)/CC192,IF(CC192=0,"",CD192/CC192)))</f>
        <v>0.70028011204481788</v>
      </c>
      <c r="CF192" s="13">
        <v>0</v>
      </c>
      <c r="CG192" s="13">
        <v>730</v>
      </c>
      <c r="CH192" s="13">
        <v>134</v>
      </c>
      <c r="CI192" s="14">
        <f>IF(IF(CG192&lt;0,1-(CH192-CG192)/CG192,IF(CG192=0,"",CH192/CG192))&lt;0,0,IF(CG192&lt;0,1-(CH192-CG192)/CG192,IF(CG192=0,"",CH192/CG192)))</f>
        <v>0.18356164383561643</v>
      </c>
      <c r="CJ192" s="15">
        <v>0</v>
      </c>
      <c r="CK192" s="15">
        <v>6719.6336651723432</v>
      </c>
      <c r="CL192" s="15">
        <v>115</v>
      </c>
      <c r="CM192" s="17">
        <f>IF(IF(CK192&lt;0,1-(CL192-CK192)/CK192,IF(CK192=0,"",CL192/CK192))&lt;0,0,IF(CK192&lt;0,1-(CL192-CK192)/CK192,IF(CK192=0,"",CL192/CK192)))</f>
        <v>1.7114028194132293E-2</v>
      </c>
      <c r="CN192" s="13">
        <v>0</v>
      </c>
      <c r="CO192" s="13">
        <v>-1303.2698008303448</v>
      </c>
      <c r="CP192" s="13">
        <v>-177</v>
      </c>
      <c r="CQ192" s="17">
        <f>IF(IF(CO192&lt;0,1-(CP192-CO192)/CO192,IF(CO192=0,"",CP192/CO192))&lt;0,0,IF(CO192&lt;0,1-(CP192-CO192)/CO192,IF(CO192=0,"",CP192/CO192)))</f>
        <v>1.8641877530752042</v>
      </c>
      <c r="CR192" s="15">
        <v>0</v>
      </c>
      <c r="CS192" s="15">
        <v>252.21472259999999</v>
      </c>
      <c r="CT192" s="15">
        <v>49</v>
      </c>
      <c r="CU192" s="17">
        <f>IF(IF(CS192&lt;0,1-(CT192-CS192)/CS192,IF(CS192=0,"",CT192/CS192))&lt;0,0,IF(CS192&lt;0,1-(CT192-CS192)/CS192,IF(CS192=0,"",CT192/CS192)))</f>
        <v>0.1942789044781956</v>
      </c>
      <c r="CV192" s="13">
        <v>0</v>
      </c>
      <c r="CW192" s="13">
        <v>5525.8638643419981</v>
      </c>
      <c r="CX192" s="13">
        <v>1229</v>
      </c>
      <c r="CY192" s="14">
        <f>IF(IF(CW192&lt;0,1-(CX192-CW192)/CW192,IF(CW192=0,"",CX192/CW192))&lt;0,0,IF(CW192&lt;0,1-(CX192-CW192)/CW192,IF(CW192=0,"",CX192/CW192)))</f>
        <v>0.22240866408791729</v>
      </c>
      <c r="CZ192" s="15">
        <v>0</v>
      </c>
      <c r="DA192" s="15">
        <v>-1029.5034585328817</v>
      </c>
      <c r="DB192" s="15">
        <v>-83</v>
      </c>
      <c r="DC192" s="17">
        <f>IF(IF(DA192&lt;0,1-(DB192-DA192)/DA192,IF(DA192=0,"",DB192/DA192))&lt;0,0,IF(DA192&lt;0,1-(DB192-DA192)/DA192,IF(DA192=0,"",DB192/DA192)))</f>
        <v>1.9193786098414072</v>
      </c>
      <c r="DD192" s="13">
        <v>0</v>
      </c>
      <c r="DE192" s="13">
        <v>0</v>
      </c>
      <c r="DF192" s="13">
        <v>0</v>
      </c>
      <c r="DG192" s="14" t="str">
        <f>IF(IF(DE192&lt;0,1-(DF192-DE192)/DE192,IF(DE192=0,"",DF192/DE192))&lt;0,0,IF(DE192&lt;0,1-(DF192-DE192)/DE192,IF(DE192=0,"",DF192/DE192)))</f>
        <v/>
      </c>
      <c r="DH192" s="15">
        <v>0</v>
      </c>
      <c r="DI192" s="15">
        <v>-531.79277188913284</v>
      </c>
      <c r="DJ192" s="15">
        <v>1</v>
      </c>
      <c r="DK192" s="17">
        <f>IF(IF(DI192&lt;0,1-(DJ192-DI192)/DI192,IF(DI192=0,"",DJ192/DI192))&lt;0,0,IF(DI192&lt;0,1-(DJ192-DI192)/DI192,IF(DI192=0,"",DJ192/DI192)))</f>
        <v>2.0018804317261543</v>
      </c>
      <c r="DL192" s="13">
        <v>0</v>
      </c>
      <c r="DM192" s="13">
        <v>-523.7177473698149</v>
      </c>
      <c r="DN192" s="13">
        <v>41</v>
      </c>
      <c r="DO192" s="17">
        <f>IF(IF(DM192&lt;0,1-(DN192-DM192)/DM192,IF(DM192=0,"",DN192/DM192))&lt;0,0,IF(DM192&lt;0,1-(DN192-DM192)/DM192,IF(DM192=0,"",DN192/DM192)))</f>
        <v>2.0782864438066264</v>
      </c>
      <c r="DP192" s="18"/>
      <c r="DQ192" s="19" t="e">
        <f>IF(AND(BB192/BA192&gt;1.05, ((BB192-BA192)/VLOOKUP(E192,#REF!,2,0))&gt;10),"YES","")</f>
        <v>#REF!</v>
      </c>
      <c r="DR192" s="18"/>
      <c r="DS192" s="19" t="str">
        <f>AX192</f>
        <v>YES</v>
      </c>
      <c r="DT192" s="64" t="s">
        <v>141</v>
      </c>
      <c r="DU192" s="64" t="s">
        <v>162</v>
      </c>
      <c r="DV192" s="64" t="s">
        <v>311</v>
      </c>
      <c r="DW192" s="64" t="s">
        <v>141</v>
      </c>
      <c r="DX192" s="64" t="s">
        <v>188</v>
      </c>
      <c r="DY192" s="65" t="s">
        <v>187</v>
      </c>
      <c r="DZ192" s="64"/>
      <c r="EA192" s="64"/>
    </row>
    <row r="193" spans="1:131" x14ac:dyDescent="0.35">
      <c r="A193" s="4">
        <v>2022</v>
      </c>
      <c r="B193" s="20" t="s">
        <v>131</v>
      </c>
      <c r="C193" s="20" t="s">
        <v>159</v>
      </c>
      <c r="D193" s="20"/>
      <c r="E193" s="20" t="s">
        <v>129</v>
      </c>
      <c r="F193" s="20" t="s">
        <v>127</v>
      </c>
      <c r="G193" s="20"/>
      <c r="H193" s="20">
        <v>12473730</v>
      </c>
      <c r="I193" s="64" t="s">
        <v>431</v>
      </c>
      <c r="J193" s="64"/>
      <c r="K193" s="64" t="s">
        <v>429</v>
      </c>
      <c r="L193" s="20" t="s">
        <v>430</v>
      </c>
      <c r="M193" s="20" t="s">
        <v>429</v>
      </c>
      <c r="N193" s="64" t="s">
        <v>428</v>
      </c>
      <c r="O193" s="20" t="s">
        <v>427</v>
      </c>
      <c r="P193" s="20" t="s">
        <v>426</v>
      </c>
      <c r="Q193" s="20" t="s">
        <v>425</v>
      </c>
      <c r="R193" s="20" t="s">
        <v>141</v>
      </c>
      <c r="S193" s="20" t="s">
        <v>424</v>
      </c>
      <c r="T193" s="20" t="s">
        <v>150</v>
      </c>
      <c r="U193" s="65">
        <v>44044</v>
      </c>
      <c r="V193" s="64"/>
      <c r="W193" s="72">
        <v>77715</v>
      </c>
      <c r="X193" s="72">
        <v>0</v>
      </c>
      <c r="Y193" s="64" t="s">
        <v>423</v>
      </c>
      <c r="Z193" s="20" t="s">
        <v>141</v>
      </c>
      <c r="AA193" s="64" t="s">
        <v>146</v>
      </c>
      <c r="AB193" s="64"/>
      <c r="AC193" s="64"/>
      <c r="AD193" s="63"/>
      <c r="AE193" s="20">
        <v>2020</v>
      </c>
      <c r="AF193" s="20">
        <v>14600</v>
      </c>
      <c r="AG193" s="64" t="s">
        <v>422</v>
      </c>
      <c r="AH193" s="71"/>
      <c r="AI193" s="20" t="s">
        <v>141</v>
      </c>
      <c r="AJ193" s="64" t="s">
        <v>421</v>
      </c>
      <c r="AK193" s="63"/>
      <c r="AL193" s="5" t="s">
        <v>151</v>
      </c>
      <c r="AM193" s="70" t="s">
        <v>144</v>
      </c>
      <c r="AN193" s="6">
        <f>IF(AM193="YES",0,AL193*BA193)</f>
        <v>0</v>
      </c>
      <c r="AO193" s="6">
        <f>IF(AM193="YES",0,BA193)</f>
        <v>0</v>
      </c>
      <c r="AP193" s="7">
        <v>4.2476146799632533</v>
      </c>
      <c r="AQ193" s="69"/>
      <c r="AR193" s="8">
        <f>IF(AQ193="YES",0,AP193*BA193)</f>
        <v>5448.6064926494628</v>
      </c>
      <c r="AS193" s="8">
        <f>IF(AQ193="YES",0,BA193)</f>
        <v>1282.7449999999999</v>
      </c>
      <c r="AT193" s="9">
        <v>230.18869580078078</v>
      </c>
      <c r="AU193" s="9">
        <v>1015.4108277587122</v>
      </c>
      <c r="AV193" s="9">
        <v>886</v>
      </c>
      <c r="AW193" s="10">
        <f>IF(IF(AU193&lt;0,1-(AV193-AU193)/AU193,IF(AU193=0,"",AV193/AU193))&lt;0,0,IF(AU193&lt;0,1-(AV193-AU193)/AU193,IF(AU193=0,"",AV193/AU193)))</f>
        <v>0.87255323242479388</v>
      </c>
      <c r="AX193" s="10" t="str">
        <f>IF(AW193&lt;90%,"YES","")</f>
        <v>YES</v>
      </c>
      <c r="AY193" s="68">
        <f>+AV193-AT193</f>
        <v>655.81130419921919</v>
      </c>
      <c r="AZ193" s="10">
        <v>1.0906536833682907</v>
      </c>
      <c r="BA193" s="11">
        <v>1282.7449999999999</v>
      </c>
      <c r="BB193" s="11">
        <f>W193/1000</f>
        <v>77.715000000000003</v>
      </c>
      <c r="BC193" s="12">
        <f>IF(AND(BA193=0,BB193=0),"no capex",IF(AND(BA193=0,BB193&lt;&gt;0),"check!",IF(BB193/BA193&lt;0.8,BB193/BA193,IF(BB193/BA193&lt;=1.05,1,IF(BB193/BA193&gt;1.05,MAX(1-(BB193/BA193-1)*2,0),"check!")))))</f>
        <v>6.0584917501140138E-2</v>
      </c>
      <c r="BD193" s="11">
        <v>0</v>
      </c>
      <c r="BE193" s="11">
        <v>0</v>
      </c>
      <c r="BF193" s="12" t="str">
        <f>IF(AND(BD193=0,BE193=0),"no capex",IF(AND(BD193=0,BE193&lt;&gt;0),"check!",IF(BE193/BD193&lt;0.8,BE193/BD193,IF(BE193/BD193&lt;=1.05,1,IF(BE193/BD193&gt;1.05,MAX(1-(BE193/BD193-1)*2,0),"check!")))))</f>
        <v>no capex</v>
      </c>
      <c r="BG193" s="67"/>
      <c r="BH193" s="13">
        <v>0</v>
      </c>
      <c r="BI193" s="13">
        <v>0</v>
      </c>
      <c r="BJ193" s="13">
        <v>0</v>
      </c>
      <c r="BK193" s="14" t="str">
        <f>IF(BI193=0,"",BJ193/BI193)</f>
        <v/>
      </c>
      <c r="BL193" s="15">
        <v>0</v>
      </c>
      <c r="BM193" s="15">
        <v>0</v>
      </c>
      <c r="BN193" s="15">
        <v>0</v>
      </c>
      <c r="BO193" s="16" t="str">
        <f>IF(BM193=0,"",BN193/BM193)</f>
        <v/>
      </c>
      <c r="BP193" s="13">
        <v>0</v>
      </c>
      <c r="BQ193" s="13">
        <v>459.90000000000003</v>
      </c>
      <c r="BR193" s="13">
        <v>16</v>
      </c>
      <c r="BS193" s="14">
        <f>IF(IF(BQ193&lt;0,1-(BR193-BQ193)/BQ193,IF(BQ193=0,"",BR193/BQ193))&lt;0,0,IF(BQ193&lt;0,1-(BR193-BQ193)/BQ193,IF(BQ193=0,"",BR193/BQ193)))</f>
        <v>3.4790171776473144E-2</v>
      </c>
      <c r="BT193" s="15">
        <v>0</v>
      </c>
      <c r="BU193" s="15">
        <v>459.90000000000003</v>
      </c>
      <c r="BV193" s="15">
        <v>58</v>
      </c>
      <c r="BW193" s="16">
        <f>IF(IF(BU193&lt;0,1-(BV193-BU193)/BU193,IF(BU193=0,"",BV193/BU193))&lt;0,0,IF(BU193&lt;0,1-(BV193-BU193)/BU193,IF(BU193=0,"",BV193/BU193)))</f>
        <v>0.12611437268971515</v>
      </c>
      <c r="BX193" s="13">
        <v>0</v>
      </c>
      <c r="BY193" s="13">
        <v>146.50658775871236</v>
      </c>
      <c r="BZ193" s="13">
        <v>79</v>
      </c>
      <c r="CA193" s="14">
        <f>IF(IF(BY193&lt;0,1-(BZ193-BY193)/BY193,IF(BY193=0,"",BZ193/BY193))&lt;0,0,IF(BY193&lt;0,1-(BZ193-BY193)/BY193,IF(BY193=0,"",BZ193/BY193)))</f>
        <v>0.53922489908855364</v>
      </c>
      <c r="CB193" s="15">
        <v>0</v>
      </c>
      <c r="CC193" s="15">
        <v>606.40658775871236</v>
      </c>
      <c r="CD193" s="15">
        <v>95</v>
      </c>
      <c r="CE193" s="16">
        <f>IF(IF(CC193&lt;0,1-(CD193-CC193)/CC193,IF(CC193=0,"",CD193/CC193))&lt;0,0,IF(CC193&lt;0,1-(CD193-CC193)/CC193,IF(CC193=0,"",CD193/CC193)))</f>
        <v>0.1566605672130334</v>
      </c>
      <c r="CF193" s="13">
        <v>0</v>
      </c>
      <c r="CG193" s="13">
        <v>4599</v>
      </c>
      <c r="CH193" s="13">
        <v>1381</v>
      </c>
      <c r="CI193" s="14">
        <f>IF(IF(CG193&lt;0,1-(CH193-CG193)/CG193,IF(CG193=0,"",CH193/CG193))&lt;0,0,IF(CG193&lt;0,1-(CH193-CG193)/CG193,IF(CG193=0,"",CH193/CG193)))</f>
        <v>0.30028267014568383</v>
      </c>
      <c r="CJ193" s="15">
        <v>0</v>
      </c>
      <c r="CK193" s="15">
        <v>0</v>
      </c>
      <c r="CL193" s="15">
        <v>0</v>
      </c>
      <c r="CM193" s="17" t="str">
        <f>IF(IF(CK193&lt;0,1-(CL193-CK193)/CK193,IF(CK193=0,"",CL193/CK193))&lt;0,0,IF(CK193&lt;0,1-(CL193-CK193)/CK193,IF(CK193=0,"",CL193/CK193)))</f>
        <v/>
      </c>
      <c r="CN193" s="13">
        <v>0</v>
      </c>
      <c r="CO193" s="13">
        <v>0</v>
      </c>
      <c r="CP193" s="13">
        <v>0</v>
      </c>
      <c r="CQ193" s="17" t="str">
        <f>IF(IF(CO193&lt;0,1-(CP193-CO193)/CO193,IF(CO193=0,"",CP193/CO193))&lt;0,0,IF(CO193&lt;0,1-(CP193-CO193)/CO193,IF(CO193=0,"",CP193/CO193)))</f>
        <v/>
      </c>
      <c r="CR193" s="15">
        <v>0</v>
      </c>
      <c r="CS193" s="15">
        <v>0</v>
      </c>
      <c r="CT193" s="15">
        <v>0</v>
      </c>
      <c r="CU193" s="17" t="str">
        <f>IF(IF(CS193&lt;0,1-(CT193-CS193)/CS193,IF(CS193=0,"",CT193/CS193))&lt;0,0,IF(CS193&lt;0,1-(CT193-CS193)/CS193,IF(CS193=0,"",CT193/CS193)))</f>
        <v/>
      </c>
      <c r="CV193" s="13">
        <v>0</v>
      </c>
      <c r="CW193" s="13">
        <v>459.90000000000003</v>
      </c>
      <c r="CX193" s="13">
        <v>876</v>
      </c>
      <c r="CY193" s="14">
        <f>IF(IF(CW193&lt;0,1-(CX193-CW193)/CW193,IF(CW193=0,"",CX193/CW193))&lt;0,0,IF(CW193&lt;0,1-(CX193-CW193)/CW193,IF(CW193=0,"",CX193/CW193)))</f>
        <v>1.9047619047619047</v>
      </c>
      <c r="CZ193" s="15">
        <v>0</v>
      </c>
      <c r="DA193" s="15">
        <v>-261.40575999999999</v>
      </c>
      <c r="DB193" s="15">
        <v>-8</v>
      </c>
      <c r="DC193" s="17">
        <f>IF(IF(DA193&lt;0,1-(DB193-DA193)/DA193,IF(DA193=0,"",DB193/DA193))&lt;0,0,IF(DA193&lt;0,1-(DB193-DA193)/DA193,IF(DA193=0,"",DB193/DA193)))</f>
        <v>1.9693962367164366</v>
      </c>
      <c r="DD193" s="13">
        <v>0</v>
      </c>
      <c r="DE193" s="13">
        <v>0</v>
      </c>
      <c r="DF193" s="13">
        <v>0</v>
      </c>
      <c r="DG193" s="14" t="str">
        <f>IF(IF(DE193&lt;0,1-(DF193-DE193)/DE193,IF(DE193=0,"",DF193/DE193))&lt;0,0,IF(DE193&lt;0,1-(DF193-DE193)/DE193,IF(DE193=0,"",DF193/DE193)))</f>
        <v/>
      </c>
      <c r="DH193" s="15">
        <v>0</v>
      </c>
      <c r="DI193" s="15">
        <v>0</v>
      </c>
      <c r="DJ193" s="15">
        <v>0</v>
      </c>
      <c r="DK193" s="17" t="str">
        <f>IF(IF(DI193&lt;0,1-(DJ193-DI193)/DI193,IF(DI193=0,"",DJ193/DI193))&lt;0,0,IF(DI193&lt;0,1-(DJ193-DI193)/DI193,IF(DI193=0,"",DJ193/DI193)))</f>
        <v/>
      </c>
      <c r="DL193" s="13">
        <v>0</v>
      </c>
      <c r="DM193" s="13">
        <v>670.40999999999985</v>
      </c>
      <c r="DN193" s="13">
        <v>75</v>
      </c>
      <c r="DO193" s="17">
        <f>IF(IF(DM193&lt;0,1-(DN193-DM193)/DM193,IF(DM193=0,"",DN193/DM193))&lt;0,0,IF(DM193&lt;0,1-(DN193-DM193)/DM193,IF(DM193=0,"",DN193/DM193)))</f>
        <v>0.11187183962053074</v>
      </c>
      <c r="DP193" s="18"/>
      <c r="DQ193" s="19"/>
      <c r="DR193" s="18"/>
      <c r="DS193" s="19" t="str">
        <f>AX193</f>
        <v>YES</v>
      </c>
      <c r="DT193" s="64" t="s">
        <v>141</v>
      </c>
      <c r="DU193" s="64" t="s">
        <v>162</v>
      </c>
      <c r="DV193" s="64" t="s">
        <v>420</v>
      </c>
      <c r="DW193" s="64" t="s">
        <v>141</v>
      </c>
      <c r="DX193" s="64" t="s">
        <v>419</v>
      </c>
      <c r="DY193" s="65" t="s">
        <v>187</v>
      </c>
      <c r="DZ193" s="64"/>
      <c r="EA193" s="64"/>
    </row>
    <row r="194" spans="1:131" x14ac:dyDescent="0.35">
      <c r="A194" s="4">
        <v>2022</v>
      </c>
      <c r="B194" s="20" t="s">
        <v>131</v>
      </c>
      <c r="C194" s="20" t="s">
        <v>159</v>
      </c>
      <c r="D194" s="20"/>
      <c r="E194" s="20" t="s">
        <v>129</v>
      </c>
      <c r="F194" s="20" t="s">
        <v>127</v>
      </c>
      <c r="G194" s="20"/>
      <c r="H194" s="20">
        <v>12545126</v>
      </c>
      <c r="I194" s="64" t="s">
        <v>418</v>
      </c>
      <c r="J194" s="64"/>
      <c r="K194" s="64" t="s">
        <v>194</v>
      </c>
      <c r="L194" s="20" t="s">
        <v>156</v>
      </c>
      <c r="M194" s="20" t="s">
        <v>155</v>
      </c>
      <c r="N194" s="64" t="s">
        <v>179</v>
      </c>
      <c r="O194" s="20" t="s">
        <v>178</v>
      </c>
      <c r="P194" s="20" t="s">
        <v>177</v>
      </c>
      <c r="Q194" s="20"/>
      <c r="R194" s="20" t="s">
        <v>141</v>
      </c>
      <c r="S194" s="20" t="s">
        <v>237</v>
      </c>
      <c r="T194" s="20" t="s">
        <v>150</v>
      </c>
      <c r="U194" s="65">
        <v>44002</v>
      </c>
      <c r="V194" s="64"/>
      <c r="W194" s="72">
        <v>1167726</v>
      </c>
      <c r="X194" s="72">
        <v>0</v>
      </c>
      <c r="Y194" s="64" t="s">
        <v>417</v>
      </c>
      <c r="Z194" s="20" t="s">
        <v>141</v>
      </c>
      <c r="AA194" s="64" t="s">
        <v>141</v>
      </c>
      <c r="AB194" s="64" t="s">
        <v>416</v>
      </c>
      <c r="AC194" s="64"/>
      <c r="AD194" s="63"/>
      <c r="AE194" s="20">
        <v>2020</v>
      </c>
      <c r="AF194" s="20">
        <v>14600</v>
      </c>
      <c r="AG194" s="64" t="s">
        <v>415</v>
      </c>
      <c r="AH194" s="71"/>
      <c r="AI194" s="20" t="s">
        <v>146</v>
      </c>
      <c r="AJ194" s="64" t="s">
        <v>190</v>
      </c>
      <c r="AK194" s="63"/>
      <c r="AL194" s="5">
        <v>0</v>
      </c>
      <c r="AM194" s="70" t="s">
        <v>144</v>
      </c>
      <c r="AN194" s="6">
        <f>IF(AM194="YES",0,AL194*BA194)</f>
        <v>0</v>
      </c>
      <c r="AO194" s="6">
        <f>IF(AM194="YES",0,BA194)</f>
        <v>0</v>
      </c>
      <c r="AP194" s="7">
        <v>0</v>
      </c>
      <c r="AQ194" s="69" t="s">
        <v>144</v>
      </c>
      <c r="AR194" s="8">
        <f>IF(AQ194="YES",0,AP194*BA194)</f>
        <v>0</v>
      </c>
      <c r="AS194" s="8">
        <f>IF(AQ194="YES",0,BA194)</f>
        <v>0</v>
      </c>
      <c r="AT194" s="9">
        <v>0</v>
      </c>
      <c r="AU194" s="9">
        <v>0</v>
      </c>
      <c r="AV194" s="9">
        <v>0</v>
      </c>
      <c r="AW194" s="10" t="str">
        <f>IF(IF(AU194&lt;0,1-(AV194-AU194)/AU194,IF(AU194=0,"",AV194/AU194))&lt;0,0,IF(AU194&lt;0,1-(AV194-AU194)/AU194,IF(AU194=0,"",AV194/AU194)))</f>
        <v/>
      </c>
      <c r="AX194" s="10" t="str">
        <f>IF(AW194&lt;90%,"YES","")</f>
        <v/>
      </c>
      <c r="AY194" s="68">
        <f>+AV194-AT194</f>
        <v>0</v>
      </c>
      <c r="AZ194" s="10">
        <v>0.90251713502404896</v>
      </c>
      <c r="BA194" s="11">
        <v>0</v>
      </c>
      <c r="BB194" s="11">
        <f>W194/1000</f>
        <v>1167.7260000000001</v>
      </c>
      <c r="BC194" s="12" t="str">
        <f>IF(AND(BA194=0,BB194=0),"no capex",IF(AND(BA194=0,BB194&lt;&gt;0),"check!",IF(BB194/BA194&lt;0.8,BB194/BA194,IF(BB194/BA194&lt;=1.05,1,IF(BB194/BA194&gt;1.05,MAX(1-(BB194/BA194-1)*2,0),"check!")))))</f>
        <v>check!</v>
      </c>
      <c r="BD194" s="11">
        <v>0</v>
      </c>
      <c r="BE194" s="11">
        <v>0</v>
      </c>
      <c r="BF194" s="12" t="str">
        <f>IF(AND(BD194=0,BE194=0),"no capex",IF(AND(BD194=0,BE194&lt;&gt;0),"check!",IF(BE194/BD194&lt;0.8,BE194/BD194,IF(BE194/BD194&lt;=1.05,1,IF(BE194/BD194&gt;1.05,MAX(1-(BE194/BD194-1)*2,0),"check!")))))</f>
        <v>no capex</v>
      </c>
      <c r="BG194" s="67"/>
      <c r="BH194" s="13">
        <v>0</v>
      </c>
      <c r="BI194" s="13">
        <v>0</v>
      </c>
      <c r="BJ194" s="13">
        <v>0</v>
      </c>
      <c r="BK194" s="14" t="str">
        <f>IF(BI194=0,"",BJ194/BI194)</f>
        <v/>
      </c>
      <c r="BL194" s="15">
        <v>0</v>
      </c>
      <c r="BM194" s="15">
        <v>0</v>
      </c>
      <c r="BN194" s="15">
        <v>0</v>
      </c>
      <c r="BO194" s="16" t="str">
        <f>IF(BM194=0,"",BN194/BM194)</f>
        <v/>
      </c>
      <c r="BP194" s="13">
        <v>0</v>
      </c>
      <c r="BQ194" s="13">
        <v>0</v>
      </c>
      <c r="BR194" s="13">
        <v>0</v>
      </c>
      <c r="BS194" s="14" t="str">
        <f>IF(IF(BQ194&lt;0,1-(BR194-BQ194)/BQ194,IF(BQ194=0,"",BR194/BQ194))&lt;0,0,IF(BQ194&lt;0,1-(BR194-BQ194)/BQ194,IF(BQ194=0,"",BR194/BQ194)))</f>
        <v/>
      </c>
      <c r="BT194" s="15">
        <v>0</v>
      </c>
      <c r="BU194" s="15">
        <v>0</v>
      </c>
      <c r="BV194" s="15">
        <v>0</v>
      </c>
      <c r="BW194" s="16" t="str">
        <f>IF(IF(BU194&lt;0,1-(BV194-BU194)/BU194,IF(BU194=0,"",BV194/BU194))&lt;0,0,IF(BU194&lt;0,1-(BV194-BU194)/BU194,IF(BU194=0,"",BV194/BU194)))</f>
        <v/>
      </c>
      <c r="BX194" s="13">
        <v>0</v>
      </c>
      <c r="BY194" s="13">
        <v>0</v>
      </c>
      <c r="BZ194" s="13">
        <v>0</v>
      </c>
      <c r="CA194" s="14" t="str">
        <f>IF(IF(BY194&lt;0,1-(BZ194-BY194)/BY194,IF(BY194=0,"",BZ194/BY194))&lt;0,0,IF(BY194&lt;0,1-(BZ194-BY194)/BY194,IF(BY194=0,"",BZ194/BY194)))</f>
        <v/>
      </c>
      <c r="CB194" s="15">
        <v>0</v>
      </c>
      <c r="CC194" s="15">
        <v>0</v>
      </c>
      <c r="CD194" s="15">
        <v>0</v>
      </c>
      <c r="CE194" s="16" t="str">
        <f>IF(IF(CC194&lt;0,1-(CD194-CC194)/CC194,IF(CC194=0,"",CD194/CC194))&lt;0,0,IF(CC194&lt;0,1-(CD194-CC194)/CC194,IF(CC194=0,"",CD194/CC194)))</f>
        <v/>
      </c>
      <c r="CF194" s="13">
        <v>0</v>
      </c>
      <c r="CG194" s="13">
        <v>0</v>
      </c>
      <c r="CH194" s="13">
        <v>0</v>
      </c>
      <c r="CI194" s="14" t="str">
        <f>IF(IF(CG194&lt;0,1-(CH194-CG194)/CG194,IF(CG194=0,"",CH194/CG194))&lt;0,0,IF(CG194&lt;0,1-(CH194-CG194)/CG194,IF(CG194=0,"",CH194/CG194)))</f>
        <v/>
      </c>
      <c r="CJ194" s="15">
        <v>0</v>
      </c>
      <c r="CK194" s="15">
        <v>0</v>
      </c>
      <c r="CL194" s="15">
        <v>0</v>
      </c>
      <c r="CM194" s="17" t="str">
        <f>IF(IF(CK194&lt;0,1-(CL194-CK194)/CK194,IF(CK194=0,"",CL194/CK194))&lt;0,0,IF(CK194&lt;0,1-(CL194-CK194)/CK194,IF(CK194=0,"",CL194/CK194)))</f>
        <v/>
      </c>
      <c r="CN194" s="13">
        <v>0</v>
      </c>
      <c r="CO194" s="13">
        <v>0</v>
      </c>
      <c r="CP194" s="13">
        <v>0</v>
      </c>
      <c r="CQ194" s="17" t="str">
        <f>IF(IF(CO194&lt;0,1-(CP194-CO194)/CO194,IF(CO194=0,"",CP194/CO194))&lt;0,0,IF(CO194&lt;0,1-(CP194-CO194)/CO194,IF(CO194=0,"",CP194/CO194)))</f>
        <v/>
      </c>
      <c r="CR194" s="15">
        <v>0</v>
      </c>
      <c r="CS194" s="15">
        <v>0</v>
      </c>
      <c r="CT194" s="15">
        <v>0</v>
      </c>
      <c r="CU194" s="17" t="str">
        <f>IF(IF(CS194&lt;0,1-(CT194-CS194)/CS194,IF(CS194=0,"",CT194/CS194))&lt;0,0,IF(CS194&lt;0,1-(CT194-CS194)/CS194,IF(CS194=0,"",CT194/CS194)))</f>
        <v/>
      </c>
      <c r="CV194" s="13">
        <v>0</v>
      </c>
      <c r="CW194" s="13">
        <v>0</v>
      </c>
      <c r="CX194" s="13">
        <v>0</v>
      </c>
      <c r="CY194" s="14" t="str">
        <f>IF(IF(CW194&lt;0,1-(CX194-CW194)/CW194,IF(CW194=0,"",CX194/CW194))&lt;0,0,IF(CW194&lt;0,1-(CX194-CW194)/CW194,IF(CW194=0,"",CX194/CW194)))</f>
        <v/>
      </c>
      <c r="CZ194" s="15">
        <v>0</v>
      </c>
      <c r="DA194" s="15">
        <v>0</v>
      </c>
      <c r="DB194" s="15">
        <v>0</v>
      </c>
      <c r="DC194" s="17" t="str">
        <f>IF(IF(DA194&lt;0,1-(DB194-DA194)/DA194,IF(DA194=0,"",DB194/DA194))&lt;0,0,IF(DA194&lt;0,1-(DB194-DA194)/DA194,IF(DA194=0,"",DB194/DA194)))</f>
        <v/>
      </c>
      <c r="DD194" s="13">
        <v>0</v>
      </c>
      <c r="DE194" s="13">
        <v>0</v>
      </c>
      <c r="DF194" s="13">
        <v>0</v>
      </c>
      <c r="DG194" s="14" t="str">
        <f>IF(IF(DE194&lt;0,1-(DF194-DE194)/DE194,IF(DE194=0,"",DF194/DE194))&lt;0,0,IF(DE194&lt;0,1-(DF194-DE194)/DE194,IF(DE194=0,"",DF194/DE194)))</f>
        <v/>
      </c>
      <c r="DH194" s="15">
        <v>0</v>
      </c>
      <c r="DI194" s="15">
        <v>0</v>
      </c>
      <c r="DJ194" s="15">
        <v>0</v>
      </c>
      <c r="DK194" s="17" t="str">
        <f>IF(IF(DI194&lt;0,1-(DJ194-DI194)/DI194,IF(DI194=0,"",DJ194/DI194))&lt;0,0,IF(DI194&lt;0,1-(DJ194-DI194)/DI194,IF(DI194=0,"",DJ194/DI194)))</f>
        <v/>
      </c>
      <c r="DL194" s="13">
        <v>0</v>
      </c>
      <c r="DM194" s="13">
        <v>0</v>
      </c>
      <c r="DN194" s="13">
        <v>0</v>
      </c>
      <c r="DO194" s="17" t="str">
        <f>IF(IF(DM194&lt;0,1-(DN194-DM194)/DM194,IF(DM194=0,"",DN194/DM194))&lt;0,0,IF(DM194&lt;0,1-(DN194-DM194)/DM194,IF(DM194=0,"",DN194/DM194)))</f>
        <v/>
      </c>
      <c r="DP194" s="18"/>
      <c r="DQ194" s="19"/>
      <c r="DR194" s="18"/>
      <c r="DS194" s="19" t="str">
        <f>AX194</f>
        <v/>
      </c>
      <c r="DT194" s="64" t="s">
        <v>141</v>
      </c>
      <c r="DU194" s="64" t="s">
        <v>162</v>
      </c>
      <c r="DV194" s="64" t="s">
        <v>307</v>
      </c>
      <c r="DW194" s="64" t="s">
        <v>141</v>
      </c>
      <c r="DX194" s="64" t="s">
        <v>188</v>
      </c>
      <c r="DY194" s="65" t="s">
        <v>187</v>
      </c>
      <c r="DZ194" s="64"/>
      <c r="EA194" s="64"/>
    </row>
    <row r="195" spans="1:131" x14ac:dyDescent="0.35">
      <c r="A195" s="4">
        <v>2022</v>
      </c>
      <c r="B195" s="20" t="s">
        <v>131</v>
      </c>
      <c r="C195" s="20" t="s">
        <v>159</v>
      </c>
      <c r="D195" s="20"/>
      <c r="E195" s="20" t="s">
        <v>130</v>
      </c>
      <c r="F195" s="20" t="s">
        <v>126</v>
      </c>
      <c r="G195" s="20"/>
      <c r="H195" s="20">
        <v>12546934</v>
      </c>
      <c r="I195" s="64" t="s">
        <v>414</v>
      </c>
      <c r="J195" s="64"/>
      <c r="K195" s="64" t="s">
        <v>413</v>
      </c>
      <c r="L195" s="20" t="s">
        <v>156</v>
      </c>
      <c r="M195" s="20" t="s">
        <v>155</v>
      </c>
      <c r="N195" s="64" t="s">
        <v>154</v>
      </c>
      <c r="O195" s="20" t="s">
        <v>153</v>
      </c>
      <c r="P195" s="20" t="s">
        <v>152</v>
      </c>
      <c r="Q195" s="20"/>
      <c r="R195" s="20" t="s">
        <v>141</v>
      </c>
      <c r="S195" s="20" t="s">
        <v>151</v>
      </c>
      <c r="T195" s="20" t="s">
        <v>150</v>
      </c>
      <c r="U195" s="65">
        <v>43860</v>
      </c>
      <c r="V195" s="64"/>
      <c r="W195" s="72">
        <v>128310.5373</v>
      </c>
      <c r="X195" s="72">
        <v>0</v>
      </c>
      <c r="Y195" s="64" t="s">
        <v>412</v>
      </c>
      <c r="Z195" s="20" t="s">
        <v>141</v>
      </c>
      <c r="AA195" s="64"/>
      <c r="AB195" s="64"/>
      <c r="AC195" s="64"/>
      <c r="AD195" s="63"/>
      <c r="AE195" s="20">
        <v>2020</v>
      </c>
      <c r="AF195" s="20"/>
      <c r="AG195" s="64" t="s">
        <v>411</v>
      </c>
      <c r="AH195" s="71"/>
      <c r="AI195" s="20" t="s">
        <v>146</v>
      </c>
      <c r="AJ195" s="64"/>
      <c r="AK195" s="63"/>
      <c r="AL195" s="5" t="s">
        <v>151</v>
      </c>
      <c r="AM195" s="70" t="s">
        <v>144</v>
      </c>
      <c r="AN195" s="6">
        <f>IF(AM195="YES",0,AL195*BA195)</f>
        <v>0</v>
      </c>
      <c r="AO195" s="6">
        <f>IF(AM195="YES",0,BA195)</f>
        <v>0</v>
      </c>
      <c r="AP195" s="7">
        <v>-77.364180585287968</v>
      </c>
      <c r="AQ195" s="69" t="s">
        <v>144</v>
      </c>
      <c r="AR195" s="8">
        <f>IF(AQ195="YES",0,AP195*BA195)</f>
        <v>0</v>
      </c>
      <c r="AS195" s="8">
        <f>IF(AQ195="YES",0,BA195)</f>
        <v>0</v>
      </c>
      <c r="AT195" s="9">
        <v>0</v>
      </c>
      <c r="AU195" s="9">
        <v>1189.4102157230604</v>
      </c>
      <c r="AV195" s="9">
        <v>103</v>
      </c>
      <c r="AW195" s="10">
        <f>IF(IF(AU195&lt;0,1-(AV195-AU195)/AU195,IF(AU195=0,"",AV195/AU195))&lt;0,0,IF(AU195&lt;0,1-(AV195-AU195)/AU195,IF(AU195=0,"",AV195/AU195)))</f>
        <v>8.6597541065665681E-2</v>
      </c>
      <c r="AX195" s="10" t="str">
        <f>IF(AW195&lt;90%,"YES","")</f>
        <v>YES</v>
      </c>
      <c r="AY195" s="68">
        <f>+AV195-AT195</f>
        <v>103</v>
      </c>
      <c r="AZ195" s="10">
        <v>0.48612387330825424</v>
      </c>
      <c r="BA195" s="11">
        <v>120</v>
      </c>
      <c r="BB195" s="11">
        <f>W195/1000</f>
        <v>128.31053729999999</v>
      </c>
      <c r="BC195" s="12">
        <f>IF(AND(BA195=0,BB195=0),"no capex",IF(AND(BA195=0,BB195&lt;&gt;0),"check!",IF(BB195/BA195&lt;0.8,BB195/BA195,IF(BB195/BA195&lt;=1.05,1,IF(BB195/BA195&gt;1.05,MAX(1-(BB195/BA195-1)*2,0),"check!")))))</f>
        <v>0.86149104500000018</v>
      </c>
      <c r="BD195" s="11">
        <v>0</v>
      </c>
      <c r="BE195" s="11">
        <v>0</v>
      </c>
      <c r="BF195" s="12" t="str">
        <f>IF(AND(BD195=0,BE195=0),"no capex",IF(AND(BD195=0,BE195&lt;&gt;0),"check!",IF(BE195/BD195&lt;0.8,BE195/BD195,IF(BE195/BD195&lt;=1.05,1,IF(BE195/BD195&gt;1.05,MAX(1-(BE195/BD195-1)*2,0),"check!")))))</f>
        <v>no capex</v>
      </c>
      <c r="BG195" s="67"/>
      <c r="BH195" s="13">
        <v>0</v>
      </c>
      <c r="BI195" s="13">
        <v>8621.6471581694659</v>
      </c>
      <c r="BJ195" s="13">
        <v>2571</v>
      </c>
      <c r="BK195" s="14">
        <f>IF(BI195=0,"",BJ195/BI195)</f>
        <v>0.29820287850261207</v>
      </c>
      <c r="BL195" s="15">
        <v>0</v>
      </c>
      <c r="BM195" s="15">
        <v>666.46444988137512</v>
      </c>
      <c r="BN195" s="15">
        <v>340</v>
      </c>
      <c r="BO195" s="16">
        <f>IF(BM195=0,"",BN195/BM195)</f>
        <v>0.51015474277812878</v>
      </c>
      <c r="BP195" s="13">
        <v>0</v>
      </c>
      <c r="BQ195" s="13">
        <v>0</v>
      </c>
      <c r="BR195" s="13">
        <v>0</v>
      </c>
      <c r="BS195" s="14" t="str">
        <f>IF(IF(BQ195&lt;0,1-(BR195-BQ195)/BQ195,IF(BQ195=0,"",BR195/BQ195))&lt;0,0,IF(BQ195&lt;0,1-(BR195-BQ195)/BQ195,IF(BQ195=0,"",BR195/BQ195)))</f>
        <v/>
      </c>
      <c r="BT195" s="15">
        <v>0</v>
      </c>
      <c r="BU195" s="15">
        <v>0</v>
      </c>
      <c r="BV195" s="15">
        <v>0</v>
      </c>
      <c r="BW195" s="16" t="str">
        <f>IF(IF(BU195&lt;0,1-(BV195-BU195)/BU195,IF(BU195=0,"",BV195/BU195))&lt;0,0,IF(BU195&lt;0,1-(BV195-BU195)/BU195,IF(BU195=0,"",BV195/BU195)))</f>
        <v/>
      </c>
      <c r="BX195" s="13">
        <v>0</v>
      </c>
      <c r="BY195" s="13">
        <v>30.364990068721838</v>
      </c>
      <c r="BZ195" s="13">
        <v>156</v>
      </c>
      <c r="CA195" s="14">
        <f>IF(IF(BY195&lt;0,1-(BZ195-BY195)/BY195,IF(BY195=0,"",BZ195/BY195))&lt;0,0,IF(BY195&lt;0,1-(BZ195-BY195)/BY195,IF(BY195=0,"",BZ195/BY195)))</f>
        <v>5.1374955054140266</v>
      </c>
      <c r="CB195" s="15">
        <v>0</v>
      </c>
      <c r="CC195" s="15">
        <v>30.364990068721838</v>
      </c>
      <c r="CD195" s="15">
        <v>156</v>
      </c>
      <c r="CE195" s="16">
        <f>IF(IF(CC195&lt;0,1-(CD195-CC195)/CC195,IF(CC195=0,"",CD195/CC195))&lt;0,0,IF(CC195&lt;0,1-(CD195-CC195)/CC195,IF(CC195=0,"",CD195/CC195)))</f>
        <v>5.1374955054140266</v>
      </c>
      <c r="CF195" s="13">
        <v>0</v>
      </c>
      <c r="CG195" s="13">
        <v>0</v>
      </c>
      <c r="CH195" s="13">
        <v>0</v>
      </c>
      <c r="CI195" s="14" t="str">
        <f>IF(IF(CG195&lt;0,1-(CH195-CG195)/CG195,IF(CG195=0,"",CH195/CG195))&lt;0,0,IF(CG195&lt;0,1-(CH195-CG195)/CG195,IF(CG195=0,"",CH195/CG195)))</f>
        <v/>
      </c>
      <c r="CJ195" s="15">
        <v>0</v>
      </c>
      <c r="CK195" s="15">
        <v>1679.6432810500748</v>
      </c>
      <c r="CL195" s="15">
        <v>1690</v>
      </c>
      <c r="CM195" s="17">
        <f>IF(IF(CK195&lt;0,1-(CL195-CK195)/CK195,IF(CK195=0,"",CL195/CK195))&lt;0,0,IF(CK195&lt;0,1-(CL195-CK195)/CK195,IF(CK195=0,"",CL195/CK195)))</f>
        <v>1.0061660229090135</v>
      </c>
      <c r="CN195" s="13">
        <v>0</v>
      </c>
      <c r="CO195" s="13">
        <v>-478.59805539573642</v>
      </c>
      <c r="CP195" s="13">
        <v>-618</v>
      </c>
      <c r="CQ195" s="17">
        <f>IF(IF(CO195&lt;0,1-(CP195-CO195)/CO195,IF(CO195=0,"",CP195/CO195))&lt;0,0,IF(CO195&lt;0,1-(CP195-CO195)/CO195,IF(CO195=0,"",CP195/CO195)))</f>
        <v>0.70872856035949239</v>
      </c>
      <c r="CR195" s="15">
        <v>0</v>
      </c>
      <c r="CS195" s="15">
        <v>45.819853180502172</v>
      </c>
      <c r="CT195" s="15">
        <v>12</v>
      </c>
      <c r="CU195" s="17">
        <f>IF(IF(CS195&lt;0,1-(CT195-CS195)/CS195,IF(CS195=0,"",CT195/CS195))&lt;0,0,IF(CS195&lt;0,1-(CT195-CS195)/CS195,IF(CS195=0,"",CT195/CS195)))</f>
        <v>0.26189520845314251</v>
      </c>
      <c r="CV195" s="13">
        <v>0</v>
      </c>
      <c r="CW195" s="13">
        <v>1201.0452256543385</v>
      </c>
      <c r="CX195" s="13">
        <v>504</v>
      </c>
      <c r="CY195" s="14">
        <f>IF(IF(CW195&lt;0,1-(CX195-CW195)/CW195,IF(CW195=0,"",CX195/CW195))&lt;0,0,IF(CW195&lt;0,1-(CX195-CW195)/CW195,IF(CW195=0,"",CX195/CW195)))</f>
        <v>0.4196344893885382</v>
      </c>
      <c r="CZ195" s="15">
        <v>0</v>
      </c>
      <c r="DA195" s="15">
        <v>-42</v>
      </c>
      <c r="DB195" s="15">
        <v>-61</v>
      </c>
      <c r="DC195" s="17">
        <f>IF(IF(DA195&lt;0,1-(DB195-DA195)/DA195,IF(DA195=0,"",DB195/DA195))&lt;0,0,IF(DA195&lt;0,1-(DB195-DA195)/DA195,IF(DA195=0,"",DB195/DA195)))</f>
        <v>0.54761904761904767</v>
      </c>
      <c r="DD195" s="13">
        <v>0</v>
      </c>
      <c r="DE195" s="13">
        <v>0</v>
      </c>
      <c r="DF195" s="13">
        <v>0</v>
      </c>
      <c r="DG195" s="14" t="str">
        <f>IF(IF(DE195&lt;0,1-(DF195-DE195)/DE195,IF(DE195=0,"",DF195/DE195))&lt;0,0,IF(DE195&lt;0,1-(DF195-DE195)/DE195,IF(DE195=0,"",DF195/DE195)))</f>
        <v/>
      </c>
      <c r="DH195" s="15">
        <v>0</v>
      </c>
      <c r="DI195" s="15">
        <v>0</v>
      </c>
      <c r="DJ195" s="15">
        <v>0</v>
      </c>
      <c r="DK195" s="17" t="str">
        <f>IF(IF(DI195&lt;0,1-(DJ195-DI195)/DI195,IF(DI195=0,"",DJ195/DI195))&lt;0,0,IF(DI195&lt;0,1-(DJ195-DI195)/DI195,IF(DI195=0,"",DJ195/DI195)))</f>
        <v/>
      </c>
      <c r="DL195" s="13">
        <v>0</v>
      </c>
      <c r="DM195" s="13">
        <v>0</v>
      </c>
      <c r="DN195" s="13">
        <v>0</v>
      </c>
      <c r="DO195" s="17" t="str">
        <f>IF(IF(DM195&lt;0,1-(DN195-DM195)/DM195,IF(DM195=0,"",DN195/DM195))&lt;0,0,IF(DM195&lt;0,1-(DN195-DM195)/DM195,IF(DM195=0,"",DN195/DM195)))</f>
        <v/>
      </c>
      <c r="DP195" s="18"/>
      <c r="DQ195" s="19"/>
      <c r="DR195" s="18"/>
      <c r="DS195" s="19" t="str">
        <f>AX195</f>
        <v>YES</v>
      </c>
      <c r="DT195" s="64" t="s">
        <v>141</v>
      </c>
      <c r="DU195" s="64" t="s">
        <v>162</v>
      </c>
      <c r="DV195" s="64" t="s">
        <v>198</v>
      </c>
      <c r="DW195" s="64" t="s">
        <v>141</v>
      </c>
      <c r="DX195" s="64" t="s">
        <v>197</v>
      </c>
      <c r="DY195" s="65">
        <v>45138</v>
      </c>
      <c r="DZ195" s="64"/>
      <c r="EA195" s="64"/>
    </row>
    <row r="196" spans="1:131" x14ac:dyDescent="0.35">
      <c r="A196" s="4">
        <v>2022</v>
      </c>
      <c r="B196" s="20" t="s">
        <v>131</v>
      </c>
      <c r="C196" s="20" t="s">
        <v>159</v>
      </c>
      <c r="D196" s="20"/>
      <c r="E196" s="20" t="s">
        <v>129</v>
      </c>
      <c r="F196" s="20" t="s">
        <v>127</v>
      </c>
      <c r="G196" s="20"/>
      <c r="H196" s="20">
        <v>12593291</v>
      </c>
      <c r="I196" s="64" t="s">
        <v>410</v>
      </c>
      <c r="J196" s="64"/>
      <c r="K196" s="64" t="s">
        <v>194</v>
      </c>
      <c r="L196" s="20" t="s">
        <v>156</v>
      </c>
      <c r="M196" s="20" t="s">
        <v>155</v>
      </c>
      <c r="N196" s="64" t="s">
        <v>179</v>
      </c>
      <c r="O196" s="20" t="s">
        <v>178</v>
      </c>
      <c r="P196" s="20" t="s">
        <v>177</v>
      </c>
      <c r="Q196" s="20"/>
      <c r="R196" s="20" t="s">
        <v>141</v>
      </c>
      <c r="S196" s="20" t="s">
        <v>237</v>
      </c>
      <c r="T196" s="20" t="s">
        <v>150</v>
      </c>
      <c r="U196" s="65">
        <v>44001</v>
      </c>
      <c r="V196" s="64"/>
      <c r="W196" s="72">
        <v>3413983</v>
      </c>
      <c r="X196" s="72">
        <v>0</v>
      </c>
      <c r="Y196" s="64" t="s">
        <v>409</v>
      </c>
      <c r="Z196" s="20" t="s">
        <v>141</v>
      </c>
      <c r="AA196" s="64" t="s">
        <v>141</v>
      </c>
      <c r="AB196" s="64"/>
      <c r="AC196" s="64"/>
      <c r="AD196" s="63"/>
      <c r="AE196" s="20">
        <v>2020</v>
      </c>
      <c r="AF196" s="20">
        <v>14600</v>
      </c>
      <c r="AG196" s="64" t="s">
        <v>408</v>
      </c>
      <c r="AH196" s="71"/>
      <c r="AI196" s="20" t="s">
        <v>141</v>
      </c>
      <c r="AJ196" s="64" t="s">
        <v>190</v>
      </c>
      <c r="AK196" s="63"/>
      <c r="AL196" s="5">
        <v>0.16983660827370062</v>
      </c>
      <c r="AM196" s="70"/>
      <c r="AN196" s="6">
        <f>IF(AM196="YES",0,AL196*BA196)</f>
        <v>7143.003005439813</v>
      </c>
      <c r="AO196" s="6">
        <f>IF(AM196="YES",0,BA196)</f>
        <v>42058.08793548496</v>
      </c>
      <c r="AP196" s="7">
        <v>0.70074909385961726</v>
      </c>
      <c r="AQ196" s="69"/>
      <c r="AR196" s="8">
        <f>IF(AQ196="YES",0,AP196*BA196)</f>
        <v>29472.167010259185</v>
      </c>
      <c r="AS196" s="8">
        <f>IF(AQ196="YES",0,BA196)</f>
        <v>42058.08793548496</v>
      </c>
      <c r="AT196" s="9">
        <v>0</v>
      </c>
      <c r="AU196" s="9">
        <v>10427.00976957043</v>
      </c>
      <c r="AV196" s="9">
        <v>339</v>
      </c>
      <c r="AW196" s="10">
        <f>IF(IF(AU196&lt;0,1-(AV196-AU196)/AU196,IF(AU196=0,"",AV196/AU196))&lt;0,0,IF(AU196&lt;0,1-(AV196-AU196)/AU196,IF(AU196=0,"",AV196/AU196)))</f>
        <v>3.2511717883809563E-2</v>
      </c>
      <c r="AX196" s="10" t="str">
        <f>IF(AW196&lt;90%,"YES","")</f>
        <v>YES</v>
      </c>
      <c r="AY196" s="68">
        <f>+AV196-AT196</f>
        <v>339</v>
      </c>
      <c r="AZ196" s="10">
        <v>0.55549297326331282</v>
      </c>
      <c r="BA196" s="11">
        <v>42058.08793548496</v>
      </c>
      <c r="BB196" s="11">
        <f>W196/1000</f>
        <v>3413.9830000000002</v>
      </c>
      <c r="BC196" s="12">
        <f>IF(AND(BA196=0,BB196=0),"no capex",IF(AND(BA196=0,BB196&lt;&gt;0),"check!",IF(BB196/BA196&lt;0.8,BB196/BA196,IF(BB196/BA196&lt;=1.05,1,IF(BB196/BA196&gt;1.05,MAX(1-(BB196/BA196-1)*2,0),"check!")))))</f>
        <v>8.1173043464003461E-2</v>
      </c>
      <c r="BD196" s="11">
        <v>0</v>
      </c>
      <c r="BE196" s="11">
        <v>0</v>
      </c>
      <c r="BF196" s="12" t="str">
        <f>IF(AND(BD196=0,BE196=0),"no capex",IF(AND(BD196=0,BE196&lt;&gt;0),"check!",IF(BE196/BD196&lt;0.8,BE196/BD196,IF(BE196/BD196&lt;=1.05,1,IF(BE196/BD196&gt;1.05,MAX(1-(BE196/BD196-1)*2,0),"check!")))))</f>
        <v>no capex</v>
      </c>
      <c r="BG196" s="67"/>
      <c r="BH196" s="13">
        <v>0</v>
      </c>
      <c r="BI196" s="13">
        <v>9334.423990000003</v>
      </c>
      <c r="BJ196" s="13">
        <v>1508</v>
      </c>
      <c r="BK196" s="14">
        <f>IF(BI196=0,"",BJ196/BI196)</f>
        <v>0.1615525501750858</v>
      </c>
      <c r="BL196" s="15">
        <v>0</v>
      </c>
      <c r="BM196" s="15">
        <v>2238.5141376000006</v>
      </c>
      <c r="BN196" s="15">
        <v>176</v>
      </c>
      <c r="BO196" s="16">
        <f>IF(BM196=0,"",BN196/BM196)</f>
        <v>7.8623582064438757E-2</v>
      </c>
      <c r="BP196" s="13">
        <v>0</v>
      </c>
      <c r="BQ196" s="13">
        <v>219</v>
      </c>
      <c r="BR196" s="13">
        <v>42</v>
      </c>
      <c r="BS196" s="14">
        <f>IF(IF(BQ196&lt;0,1-(BR196-BQ196)/BQ196,IF(BQ196=0,"",BR196/BQ196))&lt;0,0,IF(BQ196&lt;0,1-(BR196-BQ196)/BQ196,IF(BQ196=0,"",BR196/BQ196)))</f>
        <v>0.19178082191780821</v>
      </c>
      <c r="BT196" s="15">
        <v>0</v>
      </c>
      <c r="BU196" s="15">
        <v>219</v>
      </c>
      <c r="BV196" s="15">
        <v>17</v>
      </c>
      <c r="BW196" s="16">
        <f>IF(IF(BU196&lt;0,1-(BV196-BU196)/BU196,IF(BU196=0,"",BV196/BU196))&lt;0,0,IF(BU196&lt;0,1-(BV196-BU196)/BU196,IF(BU196=0,"",BV196/BU196)))</f>
        <v>7.7625570776255703E-2</v>
      </c>
      <c r="BX196" s="13">
        <v>0</v>
      </c>
      <c r="BY196" s="13">
        <v>561.96187500000008</v>
      </c>
      <c r="BZ196" s="13">
        <v>76</v>
      </c>
      <c r="CA196" s="14">
        <f>IF(IF(BY196&lt;0,1-(BZ196-BY196)/BY196,IF(BY196=0,"",BZ196/BY196))&lt;0,0,IF(BY196&lt;0,1-(BZ196-BY196)/BY196,IF(BY196=0,"",BZ196/BY196)))</f>
        <v>0.13524049118100759</v>
      </c>
      <c r="CB196" s="15">
        <v>0</v>
      </c>
      <c r="CC196" s="15">
        <v>780.96187499999996</v>
      </c>
      <c r="CD196" s="15">
        <v>118</v>
      </c>
      <c r="CE196" s="16">
        <f>IF(IF(CC196&lt;0,1-(CD196-CC196)/CC196,IF(CC196=0,"",CD196/CC196))&lt;0,0,IF(CC196&lt;0,1-(CD196-CC196)/CC196,IF(CC196=0,"",CD196/CC196)))</f>
        <v>0.15109572410304922</v>
      </c>
      <c r="CF196" s="13">
        <v>0</v>
      </c>
      <c r="CG196" s="13">
        <v>1460</v>
      </c>
      <c r="CH196" s="13">
        <v>1870</v>
      </c>
      <c r="CI196" s="14">
        <f>IF(IF(CG196&lt;0,1-(CH196-CG196)/CG196,IF(CG196=0,"",CH196/CG196))&lt;0,0,IF(CG196&lt;0,1-(CH196-CG196)/CG196,IF(CG196=0,"",CH196/CG196)))</f>
        <v>1.2808219178082192</v>
      </c>
      <c r="CJ196" s="15">
        <v>0</v>
      </c>
      <c r="CK196" s="15">
        <v>15112.276303278886</v>
      </c>
      <c r="CL196" s="15">
        <v>1698</v>
      </c>
      <c r="CM196" s="17">
        <f>IF(IF(CK196&lt;0,1-(CL196-CK196)/CK196,IF(CK196=0,"",CL196/CK196))&lt;0,0,IF(CK196&lt;0,1-(CL196-CK196)/CK196,IF(CK196=0,"",CL196/CK196)))</f>
        <v>0.11235898324804898</v>
      </c>
      <c r="CN196" s="13">
        <v>0</v>
      </c>
      <c r="CO196" s="13">
        <v>-2503.070648746233</v>
      </c>
      <c r="CP196" s="13">
        <v>-1275</v>
      </c>
      <c r="CQ196" s="17">
        <f>IF(IF(CO196&lt;0,1-(CP196-CO196)/CO196,IF(CO196=0,"",CP196/CO196))&lt;0,0,IF(CO196&lt;0,1-(CP196-CO196)/CO196,IF(CO196=0,"",CP196/CO196)))</f>
        <v>1.4906256438911796</v>
      </c>
      <c r="CR196" s="15">
        <v>0</v>
      </c>
      <c r="CS196" s="15">
        <v>259.90386187500002</v>
      </c>
      <c r="CT196" s="15">
        <v>46</v>
      </c>
      <c r="CU196" s="17">
        <f>IF(IF(CS196&lt;0,1-(CT196-CS196)/CS196,IF(CS196=0,"",CT196/CS196))&lt;0,0,IF(CS196&lt;0,1-(CT196-CS196)/CS196,IF(CS196=0,"",CT196/CS196)))</f>
        <v>0.17698852055581829</v>
      </c>
      <c r="CV196" s="13">
        <v>0</v>
      </c>
      <c r="CW196" s="13">
        <v>12828.205654532654</v>
      </c>
      <c r="CX196" s="13">
        <v>1342</v>
      </c>
      <c r="CY196" s="14">
        <f>IF(IF(CW196&lt;0,1-(CX196-CW196)/CW196,IF(CW196=0,"",CX196/CW196))&lt;0,0,IF(CW196&lt;0,1-(CX196-CW196)/CW196,IF(CW196=0,"",CX196/CW196)))</f>
        <v>0.10461322776859477</v>
      </c>
      <c r="CZ196" s="15">
        <v>0</v>
      </c>
      <c r="DA196" s="15">
        <v>-1123.7135373636809</v>
      </c>
      <c r="DB196" s="15">
        <v>-88</v>
      </c>
      <c r="DC196" s="17">
        <f>IF(IF(DA196&lt;0,1-(DB196-DA196)/DA196,IF(DA196=0,"",DB196/DA196))&lt;0,0,IF(DA196&lt;0,1-(DB196-DA196)/DA196,IF(DA196=0,"",DB196/DA196)))</f>
        <v>1.9216882265150468</v>
      </c>
      <c r="DD196" s="13">
        <v>0</v>
      </c>
      <c r="DE196" s="13">
        <v>0</v>
      </c>
      <c r="DF196" s="13">
        <v>0</v>
      </c>
      <c r="DG196" s="14" t="str">
        <f>IF(IF(DE196&lt;0,1-(DF196-DE196)/DE196,IF(DE196=0,"",DF196/DE196))&lt;0,0,IF(DE196&lt;0,1-(DF196-DE196)/DE196,IF(DE196=0,"",DF196/DE196)))</f>
        <v/>
      </c>
      <c r="DH196" s="15">
        <v>0</v>
      </c>
      <c r="DI196" s="15">
        <v>-726.36760636155645</v>
      </c>
      <c r="DJ196" s="15">
        <v>94</v>
      </c>
      <c r="DK196" s="17">
        <f>IF(IF(DI196&lt;0,1-(DJ196-DI196)/DI196,IF(DI196=0,"",DJ196/DI196))&lt;0,0,IF(DI196&lt;0,1-(DJ196-DI196)/DI196,IF(DI196=0,"",DJ196/DI196)))</f>
        <v>2.1294110573995102</v>
      </c>
      <c r="DL196" s="13">
        <v>0</v>
      </c>
      <c r="DM196" s="13">
        <v>-1113.0766162369882</v>
      </c>
      <c r="DN196" s="13">
        <v>48</v>
      </c>
      <c r="DO196" s="17">
        <f>IF(IF(DM196&lt;0,1-(DN196-DM196)/DM196,IF(DM196=0,"",DN196/DM196))&lt;0,0,IF(DM196&lt;0,1-(DN196-DM196)/DM196,IF(DM196=0,"",DN196/DM196)))</f>
        <v>2.0431237161034566</v>
      </c>
      <c r="DP196" s="18"/>
      <c r="DQ196" s="19"/>
      <c r="DR196" s="18"/>
      <c r="DS196" s="19" t="str">
        <f>AX196</f>
        <v>YES</v>
      </c>
      <c r="DT196" s="64" t="s">
        <v>141</v>
      </c>
      <c r="DU196" s="64" t="s">
        <v>143</v>
      </c>
      <c r="DV196" s="64" t="s">
        <v>215</v>
      </c>
      <c r="DW196" s="64" t="s">
        <v>141</v>
      </c>
      <c r="DX196" s="64"/>
      <c r="DY196" s="65" t="s">
        <v>187</v>
      </c>
      <c r="DZ196" s="64"/>
      <c r="EA196" s="64"/>
    </row>
    <row r="197" spans="1:131" x14ac:dyDescent="0.35">
      <c r="A197" s="4">
        <v>2022</v>
      </c>
      <c r="B197" s="20" t="s">
        <v>132</v>
      </c>
      <c r="C197" s="20" t="s">
        <v>159</v>
      </c>
      <c r="D197" s="20"/>
      <c r="E197" s="20" t="s">
        <v>129</v>
      </c>
      <c r="F197" s="20" t="s">
        <v>127</v>
      </c>
      <c r="G197" s="20"/>
      <c r="H197" s="20">
        <v>12597747</v>
      </c>
      <c r="I197" s="64" t="s">
        <v>407</v>
      </c>
      <c r="J197" s="64" t="s">
        <v>406</v>
      </c>
      <c r="K197" s="64" t="s">
        <v>194</v>
      </c>
      <c r="L197" s="20" t="s">
        <v>156</v>
      </c>
      <c r="M197" s="20" t="s">
        <v>155</v>
      </c>
      <c r="N197" s="64" t="s">
        <v>179</v>
      </c>
      <c r="O197" s="20" t="s">
        <v>178</v>
      </c>
      <c r="P197" s="20" t="s">
        <v>177</v>
      </c>
      <c r="Q197" s="20"/>
      <c r="R197" s="20" t="s">
        <v>141</v>
      </c>
      <c r="S197" s="20" t="s">
        <v>237</v>
      </c>
      <c r="T197" s="20" t="s">
        <v>150</v>
      </c>
      <c r="U197" s="65">
        <v>44146</v>
      </c>
      <c r="V197" s="64"/>
      <c r="W197" s="72">
        <v>847302.7899999998</v>
      </c>
      <c r="X197" s="72">
        <v>1113094.6599999999</v>
      </c>
      <c r="Y197" s="64" t="s">
        <v>405</v>
      </c>
      <c r="Z197" s="20" t="s">
        <v>141</v>
      </c>
      <c r="AA197" s="64" t="s">
        <v>141</v>
      </c>
      <c r="AB197" s="64"/>
      <c r="AC197" s="64"/>
      <c r="AD197" s="63"/>
      <c r="AE197" s="20">
        <v>2020</v>
      </c>
      <c r="AF197" s="20">
        <v>14600</v>
      </c>
      <c r="AG197" s="64" t="s">
        <v>404</v>
      </c>
      <c r="AH197" s="71"/>
      <c r="AI197" s="20" t="s">
        <v>141</v>
      </c>
      <c r="AJ197" s="64" t="s">
        <v>190</v>
      </c>
      <c r="AK197" s="63"/>
      <c r="AL197" s="5">
        <v>0.29821557815190314</v>
      </c>
      <c r="AM197" s="70"/>
      <c r="AN197" s="6">
        <f>IF(AM197="YES",0,AL197*BA197)</f>
        <v>4255.3636433053089</v>
      </c>
      <c r="AO197" s="6">
        <f>IF(AM197="YES",0,BA197)</f>
        <v>14269.421033188746</v>
      </c>
      <c r="AP197" s="7">
        <v>0.69688398658771711</v>
      </c>
      <c r="AQ197" s="69"/>
      <c r="AR197" s="8">
        <f>IF(AQ197="YES",0,AP197*BA197)</f>
        <v>9944.1310159071945</v>
      </c>
      <c r="AS197" s="8">
        <f>IF(AQ197="YES",0,BA197)</f>
        <v>14269.421033188746</v>
      </c>
      <c r="AT197" s="9">
        <v>0</v>
      </c>
      <c r="AU197" s="9">
        <v>7773.3876315399411</v>
      </c>
      <c r="AV197" s="9">
        <v>502</v>
      </c>
      <c r="AW197" s="10">
        <f>IF(IF(AU197&lt;0,1-(AV197-AU197)/AU197,IF(AU197=0,"",AV197/AU197))&lt;0,0,IF(AU197&lt;0,1-(AV197-AU197)/AU197,IF(AU197=0,"",AV197/AU197)))</f>
        <v>6.4579308764067339E-2</v>
      </c>
      <c r="AX197" s="10" t="str">
        <f>IF(AW197&lt;90%,"YES","")</f>
        <v>YES</v>
      </c>
      <c r="AY197" s="68">
        <f>+AV197-AT197</f>
        <v>502</v>
      </c>
      <c r="AZ197" s="10"/>
      <c r="BA197" s="11">
        <v>14269.421033188746</v>
      </c>
      <c r="BB197" s="11">
        <f>W197/1000</f>
        <v>847.30278999999985</v>
      </c>
      <c r="BC197" s="12">
        <f>IF(AND(BA197=0,BB197=0),"no capex",IF(AND(BA197=0,BB197&lt;&gt;0),"check!",IF(BB197/BA197&lt;0.8,BB197/BA197,IF(BB197/BA197&lt;=1.05,1,IF(BB197/BA197&gt;1.05,MAX(1-(BB197/BA197-1)*2,0),"check!")))))</f>
        <v>5.9378918600081113E-2</v>
      </c>
      <c r="BD197" s="11">
        <v>17276.891916760174</v>
      </c>
      <c r="BE197" s="11">
        <f>X197/1000</f>
        <v>1113.09466</v>
      </c>
      <c r="BF197" s="12">
        <f>IF(AND(BD197=0,BE197=0),"no capex",IF(AND(BD197=0,BE197&lt;&gt;0),"check!",IF(BE197/BD197&lt;0.8,BE197/BD197,IF(BE197/BD197&lt;=1.05,1,IF(BE197/BD197&gt;1.05,MAX(1-(BE197/BD197-1)*2,0),"check!")))))</f>
        <v>6.4426788415582775E-2</v>
      </c>
      <c r="BG197" s="67"/>
      <c r="BH197" s="13">
        <v>0</v>
      </c>
      <c r="BI197" s="13">
        <v>7871.2133499999991</v>
      </c>
      <c r="BJ197" s="13">
        <v>2333</v>
      </c>
      <c r="BK197" s="14">
        <f>IF(BI197=0,"",BJ197/BI197)</f>
        <v>0.29639648885898895</v>
      </c>
      <c r="BL197" s="15">
        <v>0</v>
      </c>
      <c r="BM197" s="15">
        <v>2123.1044999999999</v>
      </c>
      <c r="BN197" s="15">
        <v>229</v>
      </c>
      <c r="BO197" s="16">
        <f>IF(BM197=0,"",BN197/BM197)</f>
        <v>0.10786091782104933</v>
      </c>
      <c r="BP197" s="13">
        <v>0</v>
      </c>
      <c r="BQ197" s="13">
        <v>228.85500000000005</v>
      </c>
      <c r="BR197" s="13">
        <v>88</v>
      </c>
      <c r="BS197" s="14">
        <f>IF(IF(BQ197&lt;0,1-(BR197-BQ197)/BQ197,IF(BQ197=0,"",BR197/BQ197))&lt;0,0,IF(BQ197&lt;0,1-(BR197-BQ197)/BQ197,IF(BQ197=0,"",BR197/BQ197)))</f>
        <v>0.38452295121365049</v>
      </c>
      <c r="BT197" s="15">
        <v>0</v>
      </c>
      <c r="BU197" s="15">
        <v>228.85500000000005</v>
      </c>
      <c r="BV197" s="15">
        <v>28</v>
      </c>
      <c r="BW197" s="16">
        <f>IF(IF(BU197&lt;0,1-(BV197-BU197)/BU197,IF(BU197=0,"",BV197/BU197))&lt;0,0,IF(BU197&lt;0,1-(BV197-BU197)/BU197,IF(BU197=0,"",BV197/BU197)))</f>
        <v>0.12234821174979789</v>
      </c>
      <c r="BX197" s="13">
        <v>0</v>
      </c>
      <c r="BY197" s="13">
        <v>60.6</v>
      </c>
      <c r="BZ197" s="13">
        <v>319</v>
      </c>
      <c r="CA197" s="14">
        <f>IF(IF(BY197&lt;0,1-(BZ197-BY197)/BY197,IF(BY197=0,"",BZ197/BY197))&lt;0,0,IF(BY197&lt;0,1-(BZ197-BY197)/BY197,IF(BY197=0,"",BZ197/BY197)))</f>
        <v>5.2640264026402637</v>
      </c>
      <c r="CB197" s="15">
        <v>0</v>
      </c>
      <c r="CC197" s="15">
        <v>289.45500000000004</v>
      </c>
      <c r="CD197" s="15">
        <v>407</v>
      </c>
      <c r="CE197" s="16">
        <f>IF(IF(CC197&lt;0,1-(CD197-CC197)/CC197,IF(CC197=0,"",CD197/CC197))&lt;0,0,IF(CC197&lt;0,1-(CD197-CC197)/CC197,IF(CC197=0,"",CD197/CC197)))</f>
        <v>1.4060907567670275</v>
      </c>
      <c r="CF197" s="13">
        <v>0</v>
      </c>
      <c r="CG197" s="13">
        <v>1525.7000000000003</v>
      </c>
      <c r="CH197" s="13">
        <v>2479</v>
      </c>
      <c r="CI197" s="14">
        <f>IF(IF(CG197&lt;0,1-(CH197-CG197)/CG197,IF(CG197=0,"",CH197/CG197))&lt;0,0,IF(CG197&lt;0,1-(CH197-CG197)/CG197,IF(CG197=0,"",CH197/CG197)))</f>
        <v>1.6248279478272265</v>
      </c>
      <c r="CJ197" s="15">
        <v>0</v>
      </c>
      <c r="CK197" s="15">
        <v>12992.546647282212</v>
      </c>
      <c r="CL197" s="15">
        <v>125</v>
      </c>
      <c r="CM197" s="17">
        <f>IF(IF(CK197&lt;0,1-(CL197-CK197)/CK197,IF(CK197=0,"",CL197/CK197))&lt;0,0,IF(CK197&lt;0,1-(CL197-CK197)/CK197,IF(CK197=0,"",CL197/CK197)))</f>
        <v>9.6209006127484301E-3</v>
      </c>
      <c r="CN197" s="13">
        <v>0</v>
      </c>
      <c r="CO197" s="13">
        <v>-2110.2412807010737</v>
      </c>
      <c r="CP197" s="13">
        <v>-1613</v>
      </c>
      <c r="CQ197" s="17">
        <f>IF(IF(CO197&lt;0,1-(CP197-CO197)/CO197,IF(CO197=0,"",CP197/CO197))&lt;0,0,IF(CO197&lt;0,1-(CP197-CO197)/CO197,IF(CO197=0,"",CP197/CO197)))</f>
        <v>1.2356324299256802</v>
      </c>
      <c r="CR197" s="15">
        <v>0</v>
      </c>
      <c r="CS197" s="15">
        <v>280.66261987500002</v>
      </c>
      <c r="CT197" s="15">
        <v>35</v>
      </c>
      <c r="CU197" s="17">
        <f>IF(IF(CS197&lt;0,1-(CT197-CS197)/CS197,IF(CS197=0,"",CT197/CS197))&lt;0,0,IF(CS197&lt;0,1-(CT197-CS197)/CS197,IF(CS197=0,"",CT197/CS197)))</f>
        <v>0.1247048859430875</v>
      </c>
      <c r="CV197" s="13">
        <v>0</v>
      </c>
      <c r="CW197" s="13">
        <v>11111.160366581138</v>
      </c>
      <c r="CX197" s="13">
        <v>675</v>
      </c>
      <c r="CY197" s="14">
        <f>IF(IF(CW197&lt;0,1-(CX197-CW197)/CW197,IF(CW197=0,"",CX197/CW197))&lt;0,0,IF(CW197&lt;0,1-(CX197-CW197)/CW197,IF(CW197=0,"",CX197/CW197)))</f>
        <v>6.0749730696911447E-2</v>
      </c>
      <c r="CZ197" s="15">
        <v>0</v>
      </c>
      <c r="DA197" s="15">
        <v>-1101.3339159035017</v>
      </c>
      <c r="DB197" s="15">
        <v>0</v>
      </c>
      <c r="DC197" s="17">
        <f>IF(IF(DA197&lt;0,1-(DB197-DA197)/DA197,IF(DA197=0,"",DB197/DA197))&lt;0,0,IF(DA197&lt;0,1-(DB197-DA197)/DA197,IF(DA197=0,"",DB197/DA197)))</f>
        <v>2</v>
      </c>
      <c r="DD197" s="13">
        <v>0</v>
      </c>
      <c r="DE197" s="13">
        <v>0</v>
      </c>
      <c r="DF197" s="13">
        <v>0</v>
      </c>
      <c r="DG197" s="14" t="str">
        <f>IF(IF(DE197&lt;0,1-(DF197-DE197)/DE197,IF(DE197=0,"",DF197/DE197))&lt;0,0,IF(DE197&lt;0,1-(DF197-DE197)/DE197,IF(DE197=0,"",DF197/DE197)))</f>
        <v/>
      </c>
      <c r="DH197" s="15">
        <v>0</v>
      </c>
      <c r="DI197" s="15">
        <v>-630.51657299097064</v>
      </c>
      <c r="DJ197" s="15">
        <v>62</v>
      </c>
      <c r="DK197" s="17">
        <f>IF(IF(DI197&lt;0,1-(DJ197-DI197)/DI197,IF(DI197=0,"",DJ197/DI197))&lt;0,0,IF(DI197&lt;0,1-(DJ197-DI197)/DI197,IF(DI197=0,"",DJ197/DI197)))</f>
        <v>2.0983320703306685</v>
      </c>
      <c r="DL197" s="13">
        <v>0</v>
      </c>
      <c r="DM197" s="13">
        <v>-1666.5222461467235</v>
      </c>
      <c r="DN197" s="13">
        <v>40</v>
      </c>
      <c r="DO197" s="17">
        <f>IF(IF(DM197&lt;0,1-(DN197-DM197)/DM197,IF(DM197=0,"",DN197/DM197))&lt;0,0,IF(DM197&lt;0,1-(DN197-DM197)/DM197,IF(DM197=0,"",DN197/DM197)))</f>
        <v>2.0240020798357099</v>
      </c>
      <c r="DP197" s="18"/>
      <c r="DQ197" s="19" t="e">
        <f>IF(AND(BB197/BA197&gt;1.05, ((BB197-BA197)/VLOOKUP(E197,#REF!,2,0))&gt;10),"YES","")</f>
        <v>#REF!</v>
      </c>
      <c r="DR197" s="18"/>
      <c r="DS197" s="19" t="str">
        <f>AX197</f>
        <v>YES</v>
      </c>
      <c r="DT197" s="64" t="s">
        <v>141</v>
      </c>
      <c r="DU197" s="64" t="s">
        <v>162</v>
      </c>
      <c r="DV197" s="64" t="s">
        <v>307</v>
      </c>
      <c r="DW197" s="64" t="s">
        <v>141</v>
      </c>
      <c r="DX197" s="64" t="s">
        <v>188</v>
      </c>
      <c r="DY197" s="65" t="s">
        <v>187</v>
      </c>
      <c r="DZ197" s="64"/>
      <c r="EA197" s="64"/>
    </row>
    <row r="198" spans="1:131" x14ac:dyDescent="0.35">
      <c r="A198" s="4">
        <v>2022</v>
      </c>
      <c r="B198" s="20" t="s">
        <v>131</v>
      </c>
      <c r="C198" s="20" t="s">
        <v>159</v>
      </c>
      <c r="D198" s="20"/>
      <c r="E198" s="20" t="s">
        <v>129</v>
      </c>
      <c r="F198" s="20" t="s">
        <v>127</v>
      </c>
      <c r="G198" s="20"/>
      <c r="H198" s="20">
        <v>12598984</v>
      </c>
      <c r="I198" s="64" t="s">
        <v>403</v>
      </c>
      <c r="J198" s="64"/>
      <c r="K198" s="64" t="s">
        <v>194</v>
      </c>
      <c r="L198" s="20" t="s">
        <v>156</v>
      </c>
      <c r="M198" s="20" t="s">
        <v>155</v>
      </c>
      <c r="N198" s="64" t="s">
        <v>154</v>
      </c>
      <c r="O198" s="20" t="s">
        <v>153</v>
      </c>
      <c r="P198" s="20" t="s">
        <v>152</v>
      </c>
      <c r="Q198" s="20"/>
      <c r="R198" s="20" t="s">
        <v>141</v>
      </c>
      <c r="S198" s="20" t="s">
        <v>193</v>
      </c>
      <c r="T198" s="20" t="s">
        <v>150</v>
      </c>
      <c r="U198" s="65">
        <v>44104</v>
      </c>
      <c r="V198" s="64"/>
      <c r="W198" s="72">
        <v>273555.00000000006</v>
      </c>
      <c r="X198" s="72">
        <v>0</v>
      </c>
      <c r="Y198" s="64" t="s">
        <v>402</v>
      </c>
      <c r="Z198" s="20" t="s">
        <v>141</v>
      </c>
      <c r="AA198" s="64" t="s">
        <v>141</v>
      </c>
      <c r="AB198" s="64" t="s">
        <v>401</v>
      </c>
      <c r="AC198" s="64"/>
      <c r="AD198" s="63"/>
      <c r="AE198" s="20">
        <v>2020</v>
      </c>
      <c r="AF198" s="20">
        <v>14600</v>
      </c>
      <c r="AG198" s="64" t="s">
        <v>400</v>
      </c>
      <c r="AH198" s="71"/>
      <c r="AI198" s="20" t="s">
        <v>146</v>
      </c>
      <c r="AJ198" s="64" t="s">
        <v>190</v>
      </c>
      <c r="AK198" s="63"/>
      <c r="AL198" s="5" t="s">
        <v>151</v>
      </c>
      <c r="AM198" s="70" t="s">
        <v>144</v>
      </c>
      <c r="AN198" s="6">
        <f>IF(AM198="YES",0,AL198*BA198)</f>
        <v>0</v>
      </c>
      <c r="AO198" s="6">
        <f>IF(AM198="YES",0,BA198)</f>
        <v>0</v>
      </c>
      <c r="AP198" s="7">
        <v>1.2145359738945138</v>
      </c>
      <c r="AQ198" s="69"/>
      <c r="AR198" s="8">
        <f>IF(AQ198="YES",0,AP198*BA198)</f>
        <v>6169.5429756150534</v>
      </c>
      <c r="AS198" s="8">
        <f>IF(AQ198="YES",0,BA198)</f>
        <v>5079.7531799999997</v>
      </c>
      <c r="AT198" s="9">
        <v>0</v>
      </c>
      <c r="AU198" s="9">
        <v>1138.4494575667188</v>
      </c>
      <c r="AV198" s="9">
        <v>553</v>
      </c>
      <c r="AW198" s="10">
        <f>IF(IF(AU198&lt;0,1-(AV198-AU198)/AU198,IF(AU198=0,"",AV198/AU198))&lt;0,0,IF(AU198&lt;0,1-(AV198-AU198)/AU198,IF(AU198=0,"",AV198/AU198)))</f>
        <v>0.48574839780938756</v>
      </c>
      <c r="AX198" s="10" t="str">
        <f>IF(AW198&lt;90%,"YES","")</f>
        <v>YES</v>
      </c>
      <c r="AY198" s="68">
        <f>+AV198-AT198</f>
        <v>553</v>
      </c>
      <c r="AZ198" s="10">
        <v>0.60515900910168685</v>
      </c>
      <c r="BA198" s="11">
        <v>5079.7531799999997</v>
      </c>
      <c r="BB198" s="11">
        <f>W198/1000</f>
        <v>273.55500000000006</v>
      </c>
      <c r="BC198" s="12">
        <f>IF(AND(BA198=0,BB198=0),"no capex",IF(AND(BA198=0,BB198&lt;&gt;0),"check!",IF(BB198/BA198&lt;0.8,BB198/BA198,IF(BB198/BA198&lt;=1.05,1,IF(BB198/BA198&gt;1.05,MAX(1-(BB198/BA198-1)*2,0),"check!")))))</f>
        <v>5.3852025936425532E-2</v>
      </c>
      <c r="BD198" s="11">
        <v>0</v>
      </c>
      <c r="BE198" s="11">
        <v>0</v>
      </c>
      <c r="BF198" s="12" t="str">
        <f>IF(AND(BD198=0,BE198=0),"no capex",IF(AND(BD198=0,BE198&lt;&gt;0),"check!",IF(BE198/BD198&lt;0.8,BE198/BD198,IF(BE198/BD198&lt;=1.05,1,IF(BE198/BD198&gt;1.05,MAX(1-(BE198/BD198-1)*2,0),"check!")))))</f>
        <v>no capex</v>
      </c>
      <c r="BG198" s="67"/>
      <c r="BH198" s="13">
        <v>0</v>
      </c>
      <c r="BI198" s="13">
        <v>4810.9567999999999</v>
      </c>
      <c r="BJ198" s="13">
        <v>842</v>
      </c>
      <c r="BK198" s="14">
        <f>IF(BI198=0,"",BJ198/BI198)</f>
        <v>0.17501716082755098</v>
      </c>
      <c r="BL198" s="15">
        <v>0</v>
      </c>
      <c r="BM198" s="15">
        <v>1332.5312000000001</v>
      </c>
      <c r="BN198" s="15">
        <v>556</v>
      </c>
      <c r="BO198" s="16">
        <f>IF(BM198=0,"",BN198/BM198)</f>
        <v>0.41725101821255661</v>
      </c>
      <c r="BP198" s="13">
        <v>0</v>
      </c>
      <c r="BQ198" s="13">
        <v>0</v>
      </c>
      <c r="BR198" s="13">
        <v>0</v>
      </c>
      <c r="BS198" s="14" t="str">
        <f>IF(IF(BQ198&lt;0,1-(BR198-BQ198)/BQ198,IF(BQ198=0,"",BR198/BQ198))&lt;0,0,IF(BQ198&lt;0,1-(BR198-BQ198)/BQ198,IF(BQ198=0,"",BR198/BQ198)))</f>
        <v/>
      </c>
      <c r="BT198" s="15">
        <v>0</v>
      </c>
      <c r="BU198" s="15">
        <v>0</v>
      </c>
      <c r="BV198" s="15">
        <v>0</v>
      </c>
      <c r="BW198" s="16" t="str">
        <f>IF(IF(BU198&lt;0,1-(BV198-BU198)/BU198,IF(BU198=0,"",BV198/BU198))&lt;0,0,IF(BU198&lt;0,1-(BV198-BU198)/BU198,IF(BU198=0,"",BV198/BU198)))</f>
        <v/>
      </c>
      <c r="BX198" s="13">
        <v>0</v>
      </c>
      <c r="BY198" s="13">
        <v>0</v>
      </c>
      <c r="BZ198" s="13">
        <v>0</v>
      </c>
      <c r="CA198" s="14" t="str">
        <f>IF(IF(BY198&lt;0,1-(BZ198-BY198)/BY198,IF(BY198=0,"",BZ198/BY198))&lt;0,0,IF(BY198&lt;0,1-(BZ198-BY198)/BY198,IF(BY198=0,"",BZ198/BY198)))</f>
        <v/>
      </c>
      <c r="CB198" s="15">
        <v>0</v>
      </c>
      <c r="CC198" s="15">
        <v>0</v>
      </c>
      <c r="CD198" s="15">
        <v>0</v>
      </c>
      <c r="CE198" s="16" t="str">
        <f>IF(IF(CC198&lt;0,1-(CD198-CC198)/CC198,IF(CC198=0,"",CD198/CC198))&lt;0,0,IF(CC198&lt;0,1-(CD198-CC198)/CC198,IF(CC198=0,"",CD198/CC198)))</f>
        <v/>
      </c>
      <c r="CF198" s="13">
        <v>0</v>
      </c>
      <c r="CG198" s="13">
        <v>0</v>
      </c>
      <c r="CH198" s="13">
        <v>0</v>
      </c>
      <c r="CI198" s="14" t="str">
        <f>IF(IF(CG198&lt;0,1-(CH198-CG198)/CG198,IF(CG198=0,"",CH198/CG198))&lt;0,0,IF(CG198&lt;0,1-(CH198-CG198)/CG198,IF(CG198=0,"",CH198/CG198)))</f>
        <v/>
      </c>
      <c r="CJ198" s="15">
        <v>0</v>
      </c>
      <c r="CK198" s="15">
        <v>2272.9080291839987</v>
      </c>
      <c r="CL198" s="15">
        <v>1576</v>
      </c>
      <c r="CM198" s="17">
        <f>IF(IF(CK198&lt;0,1-(CL198-CK198)/CK198,IF(CK198=0,"",CL198/CK198))&lt;0,0,IF(CK198&lt;0,1-(CL198-CK198)/CK198,IF(CK198=0,"",CL198/CK198)))</f>
        <v>0.69338485313275211</v>
      </c>
      <c r="CN198" s="13">
        <v>0</v>
      </c>
      <c r="CO198" s="13">
        <v>-1134.4585716172799</v>
      </c>
      <c r="CP198" s="13">
        <v>-850</v>
      </c>
      <c r="CQ198" s="17">
        <f>IF(IF(CO198&lt;0,1-(CP198-CO198)/CO198,IF(CO198=0,"",CP198/CO198))&lt;0,0,IF(CO198&lt;0,1-(CP198-CO198)/CO198,IF(CO198=0,"",CP198/CO198)))</f>
        <v>1.2507439043911113</v>
      </c>
      <c r="CR198" s="15">
        <v>0</v>
      </c>
      <c r="CS198" s="15">
        <v>0</v>
      </c>
      <c r="CT198" s="15">
        <v>0</v>
      </c>
      <c r="CU198" s="17" t="str">
        <f>IF(IF(CS198&lt;0,1-(CT198-CS198)/CS198,IF(CS198=0,"",CT198/CS198))&lt;0,0,IF(CS198&lt;0,1-(CT198-CS198)/CS198,IF(CS198=0,"",CT198/CS198)))</f>
        <v/>
      </c>
      <c r="CV198" s="13">
        <v>0</v>
      </c>
      <c r="CW198" s="13">
        <v>1138.4494575667188</v>
      </c>
      <c r="CX198" s="13">
        <v>1378</v>
      </c>
      <c r="CY198" s="14">
        <f>IF(IF(CW198&lt;0,1-(CX198-CW198)/CW198,IF(CW198=0,"",CX198/CW198))&lt;0,0,IF(CW198&lt;0,1-(CX198-CW198)/CW198,IF(CW198=0,"",CX198/CW198)))</f>
        <v>1.2104182498758338</v>
      </c>
      <c r="CZ198" s="15">
        <v>0</v>
      </c>
      <c r="DA198" s="15">
        <v>0</v>
      </c>
      <c r="DB198" s="15">
        <v>0</v>
      </c>
      <c r="DC198" s="17" t="str">
        <f>IF(IF(DA198&lt;0,1-(DB198-DA198)/DA198,IF(DA198=0,"",DB198/DA198))&lt;0,0,IF(DA198&lt;0,1-(DB198-DA198)/DA198,IF(DA198=0,"",DB198/DA198)))</f>
        <v/>
      </c>
      <c r="DD198" s="13">
        <v>0</v>
      </c>
      <c r="DE198" s="13">
        <v>0</v>
      </c>
      <c r="DF198" s="13">
        <v>0</v>
      </c>
      <c r="DG198" s="14" t="str">
        <f>IF(IF(DE198&lt;0,1-(DF198-DE198)/DE198,IF(DE198=0,"",DF198/DE198))&lt;0,0,IF(DE198&lt;0,1-(DF198-DE198)/DE198,IF(DE198=0,"",DF198/DE198)))</f>
        <v/>
      </c>
      <c r="DH198" s="15">
        <v>0</v>
      </c>
      <c r="DI198" s="15">
        <v>0</v>
      </c>
      <c r="DJ198" s="15">
        <v>0</v>
      </c>
      <c r="DK198" s="17" t="str">
        <f>IF(IF(DI198&lt;0,1-(DJ198-DI198)/DI198,IF(DI198=0,"",DJ198/DI198))&lt;0,0,IF(DI198&lt;0,1-(DJ198-DI198)/DI198,IF(DI198=0,"",DJ198/DI198)))</f>
        <v/>
      </c>
      <c r="DL198" s="13">
        <v>0</v>
      </c>
      <c r="DM198" s="13">
        <v>0</v>
      </c>
      <c r="DN198" s="13">
        <v>0</v>
      </c>
      <c r="DO198" s="17" t="str">
        <f>IF(IF(DM198&lt;0,1-(DN198-DM198)/DM198,IF(DM198=0,"",DN198/DM198))&lt;0,0,IF(DM198&lt;0,1-(DN198-DM198)/DM198,IF(DM198=0,"",DN198/DM198)))</f>
        <v/>
      </c>
      <c r="DP198" s="18"/>
      <c r="DQ198" s="19"/>
      <c r="DR198" s="18"/>
      <c r="DS198" s="19" t="str">
        <f>AX198</f>
        <v>YES</v>
      </c>
      <c r="DT198" s="64" t="s">
        <v>141</v>
      </c>
      <c r="DU198" s="64" t="s">
        <v>143</v>
      </c>
      <c r="DV198" s="64" t="s">
        <v>215</v>
      </c>
      <c r="DW198" s="64" t="s">
        <v>141</v>
      </c>
      <c r="DX198" s="64"/>
      <c r="DY198" s="65" t="s">
        <v>187</v>
      </c>
      <c r="DZ198" s="64"/>
      <c r="EA198" s="64"/>
    </row>
    <row r="199" spans="1:131" x14ac:dyDescent="0.35">
      <c r="A199" s="4">
        <v>2022</v>
      </c>
      <c r="B199" s="20" t="s">
        <v>132</v>
      </c>
      <c r="C199" s="20" t="s">
        <v>159</v>
      </c>
      <c r="D199" s="20"/>
      <c r="E199" s="20" t="s">
        <v>129</v>
      </c>
      <c r="F199" s="20" t="s">
        <v>127</v>
      </c>
      <c r="G199" s="20"/>
      <c r="H199" s="20">
        <v>12610672</v>
      </c>
      <c r="I199" s="64" t="s">
        <v>399</v>
      </c>
      <c r="J199" s="64" t="s">
        <v>283</v>
      </c>
      <c r="K199" s="64" t="s">
        <v>194</v>
      </c>
      <c r="L199" s="20" t="s">
        <v>156</v>
      </c>
      <c r="M199" s="20" t="s">
        <v>155</v>
      </c>
      <c r="N199" s="64" t="s">
        <v>179</v>
      </c>
      <c r="O199" s="20" t="s">
        <v>178</v>
      </c>
      <c r="P199" s="20" t="s">
        <v>177</v>
      </c>
      <c r="Q199" s="20"/>
      <c r="R199" s="20" t="s">
        <v>141</v>
      </c>
      <c r="S199" s="20" t="s">
        <v>237</v>
      </c>
      <c r="T199" s="20" t="s">
        <v>150</v>
      </c>
      <c r="U199" s="65">
        <v>44125</v>
      </c>
      <c r="V199" s="64"/>
      <c r="W199" s="72">
        <v>1130352.7399999986</v>
      </c>
      <c r="X199" s="72">
        <v>0</v>
      </c>
      <c r="Y199" s="64" t="s">
        <v>398</v>
      </c>
      <c r="Z199" s="20" t="s">
        <v>141</v>
      </c>
      <c r="AA199" s="64" t="s">
        <v>141</v>
      </c>
      <c r="AB199" s="64"/>
      <c r="AC199" s="64" t="s">
        <v>148</v>
      </c>
      <c r="AD199" s="63"/>
      <c r="AE199" s="20">
        <v>2020</v>
      </c>
      <c r="AF199" s="20">
        <v>14600</v>
      </c>
      <c r="AG199" s="64" t="s">
        <v>397</v>
      </c>
      <c r="AH199" s="71"/>
      <c r="AI199" s="20" t="s">
        <v>141</v>
      </c>
      <c r="AJ199" s="64" t="s">
        <v>276</v>
      </c>
      <c r="AK199" s="63"/>
      <c r="AL199" s="5">
        <v>0.141891651950113</v>
      </c>
      <c r="AM199" s="70"/>
      <c r="AN199" s="6">
        <f>IF(AM199="YES",0,AL199*BA199)</f>
        <v>0</v>
      </c>
      <c r="AO199" s="6">
        <f>IF(AM199="YES",0,BA199)</f>
        <v>0</v>
      </c>
      <c r="AP199" s="7">
        <v>0.51250347749675018</v>
      </c>
      <c r="AQ199" s="69"/>
      <c r="AR199" s="8">
        <f>IF(AQ199="YES",0,AP199*BA199)</f>
        <v>0</v>
      </c>
      <c r="AS199" s="8">
        <f>IF(AQ199="YES",0,BA199)</f>
        <v>0</v>
      </c>
      <c r="AT199" s="9">
        <v>0</v>
      </c>
      <c r="AU199" s="9">
        <v>11080.952660415691</v>
      </c>
      <c r="AV199" s="9">
        <v>866</v>
      </c>
      <c r="AW199" s="10">
        <f>IF(IF(AU199&lt;0,1-(AV199-AU199)/AU199,IF(AU199=0,"",AV199/AU199))&lt;0,0,IF(AU199&lt;0,1-(AV199-AU199)/AU199,IF(AU199=0,"",AV199/AU199)))</f>
        <v>7.8152125231398015E-2</v>
      </c>
      <c r="AX199" s="10" t="str">
        <f>IF(AW199&lt;90%,"YES","")</f>
        <v>YES</v>
      </c>
      <c r="AY199" s="68">
        <f>+AV199-AT199</f>
        <v>866</v>
      </c>
      <c r="AZ199" s="10"/>
      <c r="BA199" s="11">
        <v>0</v>
      </c>
      <c r="BB199" s="11">
        <f>W199/1000</f>
        <v>1130.3527399999987</v>
      </c>
      <c r="BC199" s="12" t="str">
        <f>IF(AND(BA199=0,BB199=0),"no capex",IF(AND(BA199=0,BB199&lt;&gt;0),"check!",IF(BB199/BA199&lt;0.8,BB199/BA199,IF(BB199/BA199&lt;=1.05,1,IF(BB199/BA199&gt;1.05,MAX(1-(BB199/BA199-1)*2,0),"check!")))))</f>
        <v>check!</v>
      </c>
      <c r="BD199" s="11">
        <v>0</v>
      </c>
      <c r="BE199" s="11">
        <v>0</v>
      </c>
      <c r="BF199" s="12" t="str">
        <f>IF(AND(BD199=0,BE199=0),"no capex",IF(AND(BD199=0,BE199&lt;&gt;0),"check!",IF(BE199/BD199&lt;0.8,BE199/BD199,IF(BE199/BD199&lt;=1.05,1,IF(BE199/BD199&gt;1.05,MAX(1-(BE199/BD199-1)*2,0),"check!")))))</f>
        <v>no capex</v>
      </c>
      <c r="BG199" s="67"/>
      <c r="BH199" s="13">
        <v>0</v>
      </c>
      <c r="BI199" s="13">
        <v>9280.8579000000027</v>
      </c>
      <c r="BJ199" s="13">
        <v>2022</v>
      </c>
      <c r="BK199" s="14">
        <f>IF(BI199=0,"",BJ199/BI199)</f>
        <v>0.21786779000247375</v>
      </c>
      <c r="BL199" s="15">
        <v>0</v>
      </c>
      <c r="BM199" s="15">
        <v>2225.0879999999997</v>
      </c>
      <c r="BN199" s="15">
        <v>243</v>
      </c>
      <c r="BO199" s="16">
        <f>IF(BM199=0,"",BN199/BM199)</f>
        <v>0.10920916386228322</v>
      </c>
      <c r="BP199" s="13">
        <v>0</v>
      </c>
      <c r="BQ199" s="13">
        <v>273.75</v>
      </c>
      <c r="BR199" s="13">
        <v>86</v>
      </c>
      <c r="BS199" s="14">
        <f>IF(IF(BQ199&lt;0,1-(BR199-BQ199)/BQ199,IF(BQ199=0,"",BR199/BQ199))&lt;0,0,IF(BQ199&lt;0,1-(BR199-BQ199)/BQ199,IF(BQ199=0,"",BR199/BQ199)))</f>
        <v>0.31415525114155252</v>
      </c>
      <c r="BT199" s="15">
        <v>0</v>
      </c>
      <c r="BU199" s="15">
        <v>273.75</v>
      </c>
      <c r="BV199" s="15">
        <v>18</v>
      </c>
      <c r="BW199" s="16">
        <f>IF(IF(BU199&lt;0,1-(BV199-BU199)/BU199,IF(BU199=0,"",BV199/BU199))&lt;0,0,IF(BU199&lt;0,1-(BV199-BU199)/BU199,IF(BU199=0,"",BV199/BU199)))</f>
        <v>6.575342465753424E-2</v>
      </c>
      <c r="BX199" s="13">
        <v>0</v>
      </c>
      <c r="BY199" s="13">
        <v>688.60312499999998</v>
      </c>
      <c r="BZ199" s="13">
        <v>287</v>
      </c>
      <c r="CA199" s="14">
        <f>IF(IF(BY199&lt;0,1-(BZ199-BY199)/BY199,IF(BY199=0,"",BZ199/BY199))&lt;0,0,IF(BY199&lt;0,1-(BZ199-BY199)/BY199,IF(BY199=0,"",BZ199/BY199)))</f>
        <v>0.41678579370373903</v>
      </c>
      <c r="CB199" s="15">
        <v>0</v>
      </c>
      <c r="CC199" s="15">
        <v>962.35312499999998</v>
      </c>
      <c r="CD199" s="15">
        <v>373</v>
      </c>
      <c r="CE199" s="16">
        <f>IF(IF(CC199&lt;0,1-(CD199-CC199)/CC199,IF(CC199=0,"",CD199/CC199))&lt;0,0,IF(CC199&lt;0,1-(CD199-CC199)/CC199,IF(CC199=0,"",CD199/CC199)))</f>
        <v>0.3875916130058808</v>
      </c>
      <c r="CF199" s="13">
        <v>0</v>
      </c>
      <c r="CG199" s="13">
        <v>1825</v>
      </c>
      <c r="CH199" s="13">
        <v>1033</v>
      </c>
      <c r="CI199" s="14">
        <f>IF(IF(CG199&lt;0,1-(CH199-CG199)/CG199,IF(CG199=0,"",CH199/CG199))&lt;0,0,IF(CG199&lt;0,1-(CH199-CG199)/CG199,IF(CG199=0,"",CH199/CG199)))</f>
        <v>0.56602739726027396</v>
      </c>
      <c r="CJ199" s="15">
        <v>0</v>
      </c>
      <c r="CK199" s="15">
        <v>15216.823495723485</v>
      </c>
      <c r="CL199" s="15">
        <v>278</v>
      </c>
      <c r="CM199" s="17">
        <f>IF(IF(CK199&lt;0,1-(CL199-CK199)/CK199,IF(CK199=0,"",CL199/CK199))&lt;0,0,IF(CK199&lt;0,1-(CL199-CK199)/CK199,IF(CK199=0,"",CL199/CK199)))</f>
        <v>1.8269253111737067E-2</v>
      </c>
      <c r="CN199" s="13">
        <v>0</v>
      </c>
      <c r="CO199" s="13">
        <v>-2452.6675553734831</v>
      </c>
      <c r="CP199" s="13">
        <v>-960</v>
      </c>
      <c r="CQ199" s="17">
        <f>IF(IF(CO199&lt;0,1-(CP199-CO199)/CO199,IF(CO199=0,"",CP199/CO199))&lt;0,0,IF(CO199&lt;0,1-(CP199-CO199)/CO199,IF(CO199=0,"",CP199/CO199)))</f>
        <v>1.6085894323930034</v>
      </c>
      <c r="CR199" s="15">
        <v>0</v>
      </c>
      <c r="CS199" s="15">
        <v>344.71459575000006</v>
      </c>
      <c r="CT199" s="15">
        <v>43</v>
      </c>
      <c r="CU199" s="17">
        <f>IF(IF(CS199&lt;0,1-(CT199-CS199)/CS199,IF(CS199=0,"",CT199/CS199))&lt;0,0,IF(CS199&lt;0,1-(CT199-CS199)/CS199,IF(CS199=0,"",CT199/CS199)))</f>
        <v>0.12474087413224942</v>
      </c>
      <c r="CV199" s="13">
        <v>0</v>
      </c>
      <c r="CW199" s="13">
        <v>13037.905940350001</v>
      </c>
      <c r="CX199" s="13">
        <v>1706</v>
      </c>
      <c r="CY199" s="14">
        <f>IF(IF(CW199&lt;0,1-(CX199-CW199)/CW199,IF(CW199=0,"",CX199/CW199))&lt;0,0,IF(CW199&lt;0,1-(CX199-CW199)/CW199,IF(CW199=0,"",CX199/CW199)))</f>
        <v>0.13084923359664938</v>
      </c>
      <c r="CZ199" s="15">
        <v>0</v>
      </c>
      <c r="DA199" s="15">
        <v>-1179.6514013037704</v>
      </c>
      <c r="DB199" s="15">
        <v>-78</v>
      </c>
      <c r="DC199" s="17">
        <f>IF(IF(DA199&lt;0,1-(DB199-DA199)/DA199,IF(DA199=0,"",DB199/DA199))&lt;0,0,IF(DA199&lt;0,1-(DB199-DA199)/DA199,IF(DA199=0,"",DB199/DA199)))</f>
        <v>1.9338787713778891</v>
      </c>
      <c r="DD199" s="13">
        <v>0</v>
      </c>
      <c r="DE199" s="13">
        <v>0</v>
      </c>
      <c r="DF199" s="13">
        <v>0</v>
      </c>
      <c r="DG199" s="14" t="str">
        <f>IF(IF(DE199&lt;0,1-(DF199-DE199)/DE199,IF(DE199=0,"",DF199/DE199))&lt;0,0,IF(DE199&lt;0,1-(DF199-DE199)/DE199,IF(DE199=0,"",DF199/DE199)))</f>
        <v/>
      </c>
      <c r="DH199" s="15">
        <v>0</v>
      </c>
      <c r="DI199" s="15">
        <v>-752.91093066414965</v>
      </c>
      <c r="DJ199" s="15">
        <v>78</v>
      </c>
      <c r="DK199" s="17">
        <f>IF(IF(DI199&lt;0,1-(DJ199-DI199)/DI199,IF(DI199=0,"",DJ199/DI199))&lt;0,0,IF(DI199&lt;0,1-(DJ199-DI199)/DI199,IF(DI199=0,"",DJ199/DI199)))</f>
        <v>2.1035979115500361</v>
      </c>
      <c r="DL199" s="13">
        <v>0</v>
      </c>
      <c r="DM199" s="13">
        <v>-712.99407296639026</v>
      </c>
      <c r="DN199" s="13">
        <v>90</v>
      </c>
      <c r="DO199" s="17">
        <f>IF(IF(DM199&lt;0,1-(DN199-DM199)/DM199,IF(DM199=0,"",DN199/DM199))&lt;0,0,IF(DM199&lt;0,1-(DN199-DM199)/DM199,IF(DM199=0,"",DN199/DM199)))</f>
        <v>2.126228258287699</v>
      </c>
      <c r="DP199" s="18"/>
      <c r="DQ199" s="19" t="e">
        <f>IF(AND(BB199/BA199&gt;1.05, ((BB199-BA199)/VLOOKUP(E199,#REF!,2,0))&gt;10),"YES","")</f>
        <v>#DIV/0!</v>
      </c>
      <c r="DR199" s="18"/>
      <c r="DS199" s="19" t="str">
        <f>AX199</f>
        <v>YES</v>
      </c>
      <c r="DT199" s="64" t="s">
        <v>141</v>
      </c>
      <c r="DU199" s="64" t="s">
        <v>162</v>
      </c>
      <c r="DV199" s="64" t="s">
        <v>307</v>
      </c>
      <c r="DW199" s="64" t="s">
        <v>141</v>
      </c>
      <c r="DX199" s="64" t="s">
        <v>188</v>
      </c>
      <c r="DY199" s="65" t="s">
        <v>187</v>
      </c>
      <c r="DZ199" s="64"/>
      <c r="EA199" s="64"/>
    </row>
    <row r="200" spans="1:131" x14ac:dyDescent="0.35">
      <c r="A200" s="4">
        <v>2022</v>
      </c>
      <c r="B200" s="20" t="s">
        <v>132</v>
      </c>
      <c r="C200" s="20" t="s">
        <v>159</v>
      </c>
      <c r="D200" s="20"/>
      <c r="E200" s="20" t="s">
        <v>129</v>
      </c>
      <c r="F200" s="20" t="s">
        <v>127</v>
      </c>
      <c r="G200" s="20"/>
      <c r="H200" s="20">
        <v>12620428</v>
      </c>
      <c r="I200" s="64" t="s">
        <v>396</v>
      </c>
      <c r="J200" s="64" t="s">
        <v>283</v>
      </c>
      <c r="K200" s="64" t="s">
        <v>194</v>
      </c>
      <c r="L200" s="20" t="s">
        <v>156</v>
      </c>
      <c r="M200" s="20" t="s">
        <v>155</v>
      </c>
      <c r="N200" s="64" t="s">
        <v>154</v>
      </c>
      <c r="O200" s="20" t="s">
        <v>153</v>
      </c>
      <c r="P200" s="20" t="s">
        <v>152</v>
      </c>
      <c r="Q200" s="20"/>
      <c r="R200" s="20" t="s">
        <v>141</v>
      </c>
      <c r="S200" s="20" t="s">
        <v>193</v>
      </c>
      <c r="T200" s="20" t="s">
        <v>150</v>
      </c>
      <c r="U200" s="65">
        <v>44263</v>
      </c>
      <c r="V200" s="64"/>
      <c r="W200" s="72">
        <v>202139.53999999995</v>
      </c>
      <c r="X200" s="72">
        <v>0</v>
      </c>
      <c r="Y200" s="64" t="s">
        <v>395</v>
      </c>
      <c r="Z200" s="20" t="s">
        <v>141</v>
      </c>
      <c r="AA200" s="64" t="s">
        <v>141</v>
      </c>
      <c r="AB200" s="64"/>
      <c r="AC200" s="64"/>
      <c r="AD200" s="63"/>
      <c r="AE200" s="20">
        <v>2021</v>
      </c>
      <c r="AF200" s="20">
        <v>14600</v>
      </c>
      <c r="AG200" s="64" t="s">
        <v>394</v>
      </c>
      <c r="AH200" s="71"/>
      <c r="AI200" s="20" t="s">
        <v>146</v>
      </c>
      <c r="AJ200" s="64" t="s">
        <v>190</v>
      </c>
      <c r="AK200" s="63"/>
      <c r="AL200" s="5" t="s">
        <v>151</v>
      </c>
      <c r="AM200" s="70" t="s">
        <v>144</v>
      </c>
      <c r="AN200" s="6">
        <f>IF(AM200="YES",0,AL200*BA200)</f>
        <v>0</v>
      </c>
      <c r="AO200" s="6">
        <f>IF(AM200="YES",0,BA200)</f>
        <v>0</v>
      </c>
      <c r="AP200" s="7">
        <v>5.6288864298820869</v>
      </c>
      <c r="AQ200" s="69"/>
      <c r="AR200" s="8">
        <f>IF(AQ200="YES",0,AP200*BA200)</f>
        <v>18428.974171433951</v>
      </c>
      <c r="AS200" s="8">
        <f>IF(AQ200="YES",0,BA200)</f>
        <v>3274</v>
      </c>
      <c r="AT200" s="9">
        <v>0</v>
      </c>
      <c r="AU200" s="9">
        <v>856.63614518229076</v>
      </c>
      <c r="AV200" s="9">
        <v>233</v>
      </c>
      <c r="AW200" s="10">
        <f>IF(IF(AU200&lt;0,1-(AV200-AU200)/AU200,IF(AU200=0,"",AV200/AU200))&lt;0,0,IF(AU200&lt;0,1-(AV200-AU200)/AU200,IF(AU200=0,"",AV200/AU200)))</f>
        <v>0.2719941264565926</v>
      </c>
      <c r="AX200" s="10" t="str">
        <f>IF(AW200&lt;90%,"YES","")</f>
        <v>YES</v>
      </c>
      <c r="AY200" s="68">
        <f>+AV200-AT200</f>
        <v>233</v>
      </c>
      <c r="AZ200" s="10"/>
      <c r="BA200" s="11">
        <v>3274</v>
      </c>
      <c r="BB200" s="11">
        <f>W200/1000</f>
        <v>202.13953999999995</v>
      </c>
      <c r="BC200" s="12">
        <f>IF(AND(BA200=0,BB200=0),"no capex",IF(AND(BA200=0,BB200&lt;&gt;0),"check!",IF(BB200/BA200&lt;0.8,BB200/BA200,IF(BB200/BA200&lt;=1.05,1,IF(BB200/BA200&gt;1.05,MAX(1-(BB200/BA200-1)*2,0),"check!")))))</f>
        <v>6.1740849114233338E-2</v>
      </c>
      <c r="BD200" s="11">
        <v>0</v>
      </c>
      <c r="BE200" s="11">
        <v>0</v>
      </c>
      <c r="BF200" s="12" t="str">
        <f>IF(AND(BD200=0,BE200=0),"no capex",IF(AND(BD200=0,BE200&lt;&gt;0),"check!",IF(BE200/BD200&lt;0.8,BE200/BD200,IF(BE200/BD200&lt;=1.05,1,IF(BE200/BD200&gt;1.05,MAX(1-(BE200/BD200-1)*2,0),"check!")))))</f>
        <v>no capex</v>
      </c>
      <c r="BG200" s="67"/>
      <c r="BH200" s="13">
        <v>0</v>
      </c>
      <c r="BI200" s="13">
        <v>1190.47</v>
      </c>
      <c r="BJ200" s="13">
        <v>1693</v>
      </c>
      <c r="BK200" s="14">
        <f>IF(BI200=0,"",BJ200/BI200)</f>
        <v>1.4221273950624542</v>
      </c>
      <c r="BL200" s="15">
        <v>0</v>
      </c>
      <c r="BM200" s="15">
        <v>285.012</v>
      </c>
      <c r="BN200" s="15">
        <v>289</v>
      </c>
      <c r="BO200" s="16">
        <f>IF(BM200=0,"",BN200/BM200)</f>
        <v>1.0139923933027382</v>
      </c>
      <c r="BP200" s="13">
        <v>0</v>
      </c>
      <c r="BQ200" s="13">
        <v>0</v>
      </c>
      <c r="BR200" s="13">
        <v>0</v>
      </c>
      <c r="BS200" s="14" t="str">
        <f>IF(IF(BQ200&lt;0,1-(BR200-BQ200)/BQ200,IF(BQ200=0,"",BR200/BQ200))&lt;0,0,IF(BQ200&lt;0,1-(BR200-BQ200)/BQ200,IF(BQ200=0,"",BR200/BQ200)))</f>
        <v/>
      </c>
      <c r="BT200" s="15">
        <v>0</v>
      </c>
      <c r="BU200" s="15">
        <v>0</v>
      </c>
      <c r="BV200" s="15">
        <v>0</v>
      </c>
      <c r="BW200" s="16" t="str">
        <f>IF(IF(BU200&lt;0,1-(BV200-BU200)/BU200,IF(BU200=0,"",BV200/BU200))&lt;0,0,IF(BU200&lt;0,1-(BV200-BU200)/BU200,IF(BU200=0,"",BV200/BU200)))</f>
        <v/>
      </c>
      <c r="BX200" s="13">
        <v>0</v>
      </c>
      <c r="BY200" s="13">
        <v>0</v>
      </c>
      <c r="BZ200" s="13">
        <v>0</v>
      </c>
      <c r="CA200" s="14" t="str">
        <f>IF(IF(BY200&lt;0,1-(BZ200-BY200)/BY200,IF(BY200=0,"",BZ200/BY200))&lt;0,0,IF(BY200&lt;0,1-(BZ200-BY200)/BY200,IF(BY200=0,"",BZ200/BY200)))</f>
        <v/>
      </c>
      <c r="CB200" s="15">
        <v>0</v>
      </c>
      <c r="CC200" s="15">
        <v>0</v>
      </c>
      <c r="CD200" s="15">
        <v>0</v>
      </c>
      <c r="CE200" s="16" t="str">
        <f>IF(IF(CC200&lt;0,1-(CD200-CC200)/CC200,IF(CC200=0,"",CD200/CC200))&lt;0,0,IF(CC200&lt;0,1-(CD200-CC200)/CC200,IF(CC200=0,"",CD200/CC200)))</f>
        <v/>
      </c>
      <c r="CF200" s="13">
        <v>0</v>
      </c>
      <c r="CG200" s="13">
        <v>0</v>
      </c>
      <c r="CH200" s="13">
        <v>0</v>
      </c>
      <c r="CI200" s="14" t="str">
        <f>IF(IF(CG200&lt;0,1-(CH200-CG200)/CG200,IF(CG200=0,"",CH200/CG200))&lt;0,0,IF(CG200&lt;0,1-(CH200-CG200)/CG200,IF(CG200=0,"",CH200/CG200)))</f>
        <v/>
      </c>
      <c r="CJ200" s="15">
        <v>0</v>
      </c>
      <c r="CK200" s="15">
        <v>1262.0696162301404</v>
      </c>
      <c r="CL200" s="15">
        <v>940</v>
      </c>
      <c r="CM200" s="17">
        <f>IF(IF(CK200&lt;0,1-(CL200-CK200)/CK200,IF(CK200=0,"",CL200/CK200))&lt;0,0,IF(CK200&lt;0,1-(CL200-CK200)/CK200,IF(CK200=0,"",CL200/CK200)))</f>
        <v>0.74480835915202759</v>
      </c>
      <c r="CN200" s="13">
        <v>0</v>
      </c>
      <c r="CO200" s="13">
        <v>-405.43347104784959</v>
      </c>
      <c r="CP200" s="13">
        <v>-513</v>
      </c>
      <c r="CQ200" s="17">
        <f>IF(IF(CO200&lt;0,1-(CP200-CO200)/CO200,IF(CO200=0,"",CP200/CO200))&lt;0,0,IF(CO200&lt;0,1-(CP200-CO200)/CO200,IF(CO200=0,"",CP200/CO200)))</f>
        <v>0.73468759578694154</v>
      </c>
      <c r="CR200" s="15">
        <v>0</v>
      </c>
      <c r="CS200" s="15">
        <v>116.07</v>
      </c>
      <c r="CT200" s="15">
        <v>47</v>
      </c>
      <c r="CU200" s="17">
        <f>IF(IF(CS200&lt;0,1-(CT200-CS200)/CS200,IF(CS200=0,"",CT200/CS200))&lt;0,0,IF(CS200&lt;0,1-(CT200-CS200)/CS200,IF(CS200=0,"",CT200/CS200)))</f>
        <v>0.4049280606530542</v>
      </c>
      <c r="CV200" s="13">
        <v>0</v>
      </c>
      <c r="CW200" s="13">
        <v>856.63614518229076</v>
      </c>
      <c r="CX200" s="13">
        <v>215</v>
      </c>
      <c r="CY200" s="14">
        <f>IF(IF(CW200&lt;0,1-(CX200-CW200)/CW200,IF(CW200=0,"",CX200/CW200))&lt;0,0,IF(CW200&lt;0,1-(CX200-CW200)/CW200,IF(CW200=0,"",CX200/CW200)))</f>
        <v>0.25098170467024639</v>
      </c>
      <c r="CZ200" s="15">
        <v>0</v>
      </c>
      <c r="DA200" s="15">
        <v>0</v>
      </c>
      <c r="DB200" s="15">
        <v>0</v>
      </c>
      <c r="DC200" s="17" t="str">
        <f>IF(IF(DA200&lt;0,1-(DB200-DA200)/DA200,IF(DA200=0,"",DB200/DA200))&lt;0,0,IF(DA200&lt;0,1-(DB200-DA200)/DA200,IF(DA200=0,"",DB200/DA200)))</f>
        <v/>
      </c>
      <c r="DD200" s="13">
        <v>0</v>
      </c>
      <c r="DE200" s="13">
        <v>0</v>
      </c>
      <c r="DF200" s="13">
        <v>0</v>
      </c>
      <c r="DG200" s="14" t="str">
        <f>IF(IF(DE200&lt;0,1-(DF200-DE200)/DE200,IF(DE200=0,"",DF200/DE200))&lt;0,0,IF(DE200&lt;0,1-(DF200-DE200)/DE200,IF(DE200=0,"",DF200/DE200)))</f>
        <v/>
      </c>
      <c r="DH200" s="15">
        <v>0</v>
      </c>
      <c r="DI200" s="15">
        <v>0</v>
      </c>
      <c r="DJ200" s="15">
        <v>0</v>
      </c>
      <c r="DK200" s="17" t="str">
        <f>IF(IF(DI200&lt;0,1-(DJ200-DI200)/DI200,IF(DI200=0,"",DJ200/DI200))&lt;0,0,IF(DI200&lt;0,1-(DJ200-DI200)/DI200,IF(DI200=0,"",DJ200/DI200)))</f>
        <v/>
      </c>
      <c r="DL200" s="13">
        <v>0</v>
      </c>
      <c r="DM200" s="13">
        <v>0</v>
      </c>
      <c r="DN200" s="13">
        <v>0</v>
      </c>
      <c r="DO200" s="17" t="str">
        <f>IF(IF(DM200&lt;0,1-(DN200-DM200)/DM200,IF(DM200=0,"",DN200/DM200))&lt;0,0,IF(DM200&lt;0,1-(DN200-DM200)/DM200,IF(DM200=0,"",DN200/DM200)))</f>
        <v/>
      </c>
      <c r="DP200" s="18"/>
      <c r="DQ200" s="19" t="e">
        <f>IF(AND(BB200/BA200&gt;1.05, ((BB200-BA200)/VLOOKUP(E200,#REF!,2,0))&gt;10),"YES","")</f>
        <v>#REF!</v>
      </c>
      <c r="DR200" s="18"/>
      <c r="DS200" s="19" t="str">
        <f>AX200</f>
        <v>YES</v>
      </c>
      <c r="DT200" s="64" t="s">
        <v>141</v>
      </c>
      <c r="DU200" s="64" t="s">
        <v>143</v>
      </c>
      <c r="DV200" s="64" t="s">
        <v>215</v>
      </c>
      <c r="DW200" s="64" t="s">
        <v>141</v>
      </c>
      <c r="DX200" s="64"/>
      <c r="DY200" s="65" t="s">
        <v>187</v>
      </c>
      <c r="DZ200" s="64"/>
      <c r="EA200" s="64"/>
    </row>
    <row r="201" spans="1:131" x14ac:dyDescent="0.35">
      <c r="A201" s="4">
        <v>2022</v>
      </c>
      <c r="B201" s="20" t="s">
        <v>131</v>
      </c>
      <c r="C201" s="20" t="s">
        <v>159</v>
      </c>
      <c r="D201" s="20"/>
      <c r="E201" s="20" t="s">
        <v>129</v>
      </c>
      <c r="F201" s="20" t="s">
        <v>127</v>
      </c>
      <c r="G201" s="20"/>
      <c r="H201" s="20">
        <v>12636418</v>
      </c>
      <c r="I201" s="64" t="s">
        <v>393</v>
      </c>
      <c r="J201" s="64"/>
      <c r="K201" s="64" t="s">
        <v>194</v>
      </c>
      <c r="L201" s="20" t="s">
        <v>156</v>
      </c>
      <c r="M201" s="20" t="s">
        <v>155</v>
      </c>
      <c r="N201" s="64" t="s">
        <v>179</v>
      </c>
      <c r="O201" s="20" t="s">
        <v>178</v>
      </c>
      <c r="P201" s="20" t="s">
        <v>177</v>
      </c>
      <c r="Q201" s="20"/>
      <c r="R201" s="20" t="s">
        <v>141</v>
      </c>
      <c r="S201" s="20" t="s">
        <v>237</v>
      </c>
      <c r="T201" s="20" t="s">
        <v>150</v>
      </c>
      <c r="U201" s="65">
        <v>43866</v>
      </c>
      <c r="V201" s="64"/>
      <c r="W201" s="72">
        <v>1119507</v>
      </c>
      <c r="X201" s="72">
        <v>0</v>
      </c>
      <c r="Y201" s="64" t="s">
        <v>392</v>
      </c>
      <c r="Z201" s="20" t="s">
        <v>141</v>
      </c>
      <c r="AA201" s="64" t="s">
        <v>141</v>
      </c>
      <c r="AB201" s="64"/>
      <c r="AC201" s="64"/>
      <c r="AD201" s="63"/>
      <c r="AE201" s="20">
        <v>2020</v>
      </c>
      <c r="AF201" s="20">
        <v>14600</v>
      </c>
      <c r="AG201" s="64" t="s">
        <v>391</v>
      </c>
      <c r="AH201" s="71"/>
      <c r="AI201" s="20" t="s">
        <v>141</v>
      </c>
      <c r="AJ201" s="64" t="s">
        <v>190</v>
      </c>
      <c r="AK201" s="63"/>
      <c r="AL201" s="5">
        <v>0.22141211557533924</v>
      </c>
      <c r="AM201" s="70"/>
      <c r="AN201" s="6">
        <f>IF(AM201="YES",0,AL201*BA201)</f>
        <v>0</v>
      </c>
      <c r="AO201" s="6">
        <f>IF(AM201="YES",0,BA201)</f>
        <v>0</v>
      </c>
      <c r="AP201" s="7">
        <v>0.99047959361277071</v>
      </c>
      <c r="AQ201" s="69"/>
      <c r="AR201" s="8">
        <f>IF(AQ201="YES",0,AP201*BA201)</f>
        <v>0</v>
      </c>
      <c r="AS201" s="8">
        <f>IF(AQ201="YES",0,BA201)</f>
        <v>0</v>
      </c>
      <c r="AT201" s="9">
        <v>0</v>
      </c>
      <c r="AU201" s="9">
        <v>5823.1605587368194</v>
      </c>
      <c r="AV201" s="9">
        <v>639</v>
      </c>
      <c r="AW201" s="10">
        <f>IF(IF(AU201&lt;0,1-(AV201-AU201)/AU201,IF(AU201=0,"",AV201/AU201))&lt;0,0,IF(AU201&lt;0,1-(AV201-AU201)/AU201,IF(AU201=0,"",AV201/AU201)))</f>
        <v>0.10973422311725063</v>
      </c>
      <c r="AX201" s="10" t="str">
        <f>IF(AW201&lt;90%,"YES","")</f>
        <v>YES</v>
      </c>
      <c r="AY201" s="68">
        <f>+AV201-AT201</f>
        <v>639</v>
      </c>
      <c r="AZ201" s="10">
        <v>0.36943192537413821</v>
      </c>
      <c r="BA201" s="11">
        <v>0</v>
      </c>
      <c r="BB201" s="11">
        <f>W201/1000</f>
        <v>1119.5070000000001</v>
      </c>
      <c r="BC201" s="12" t="str">
        <f>IF(AND(BA201=0,BB201=0),"no capex",IF(AND(BA201=0,BB201&lt;&gt;0),"check!",IF(BB201/BA201&lt;0.8,BB201/BA201,IF(BB201/BA201&lt;=1.05,1,IF(BB201/BA201&gt;1.05,MAX(1-(BB201/BA201-1)*2,0),"check!")))))</f>
        <v>check!</v>
      </c>
      <c r="BD201" s="11">
        <v>0</v>
      </c>
      <c r="BE201" s="11">
        <f>X201/1000</f>
        <v>0</v>
      </c>
      <c r="BF201" s="12" t="str">
        <f>IF(AND(BD201=0,BE201=0),"no capex",IF(AND(BD201=0,BE201&lt;&gt;0),"check!",IF(BE201/BD201&lt;0.8,BE201/BD201,IF(BE201/BD201&lt;=1.05,1,IF(BE201/BD201&gt;1.05,MAX(1-(BE201/BD201-1)*2,0),"check!")))))</f>
        <v>no capex</v>
      </c>
      <c r="BG201" s="67"/>
      <c r="BH201" s="13">
        <v>0</v>
      </c>
      <c r="BI201" s="13">
        <v>5938.6151977473419</v>
      </c>
      <c r="BJ201" s="13">
        <v>746</v>
      </c>
      <c r="BK201" s="14">
        <f>IF(BI201=0,"",BJ201/BI201)</f>
        <v>0.12561851124534479</v>
      </c>
      <c r="BL201" s="15">
        <v>0</v>
      </c>
      <c r="BM201" s="15">
        <v>1293.5441126435492</v>
      </c>
      <c r="BN201" s="15">
        <v>368</v>
      </c>
      <c r="BO201" s="16">
        <f>IF(BM201=0,"",BN201/BM201)</f>
        <v>0.28448971813410945</v>
      </c>
      <c r="BP201" s="13">
        <v>0</v>
      </c>
      <c r="BQ201" s="13">
        <v>191.625</v>
      </c>
      <c r="BR201" s="13">
        <v>36</v>
      </c>
      <c r="BS201" s="14">
        <f>IF(IF(BQ201&lt;0,1-(BR201-BQ201)/BQ201,IF(BQ201=0,"",BR201/BQ201))&lt;0,0,IF(BQ201&lt;0,1-(BR201-BQ201)/BQ201,IF(BQ201=0,"",BR201/BQ201)))</f>
        <v>0.18786692759295498</v>
      </c>
      <c r="BT201" s="15">
        <v>0</v>
      </c>
      <c r="BU201" s="15">
        <v>191.625</v>
      </c>
      <c r="BV201" s="15">
        <v>40</v>
      </c>
      <c r="BW201" s="16">
        <f>IF(IF(BU201&lt;0,1-(BV201-BU201)/BU201,IF(BU201=0,"",BV201/BU201))&lt;0,0,IF(BU201&lt;0,1-(BV201-BU201)/BU201,IF(BU201=0,"",BV201/BU201)))</f>
        <v>0.20874103065883887</v>
      </c>
      <c r="BX201" s="13">
        <v>0</v>
      </c>
      <c r="BY201" s="13">
        <v>124.60312500000001</v>
      </c>
      <c r="BZ201" s="13">
        <v>318</v>
      </c>
      <c r="CA201" s="14">
        <f>IF(IF(BY201&lt;0,1-(BZ201-BY201)/BY201,IF(BY201=0,"",BZ201/BY201))&lt;0,0,IF(BY201&lt;0,1-(BZ201-BY201)/BY201,IF(BY201=0,"",BZ201/BY201)))</f>
        <v>2.5521029267925663</v>
      </c>
      <c r="CB201" s="15">
        <v>0</v>
      </c>
      <c r="CC201" s="15">
        <v>316.22812499999998</v>
      </c>
      <c r="CD201" s="15">
        <v>354</v>
      </c>
      <c r="CE201" s="16">
        <f>IF(IF(CC201&lt;0,1-(CD201-CC201)/CC201,IF(CC201=0,"",CD201/CC201))&lt;0,0,IF(CC201&lt;0,1-(CD201-CC201)/CC201,IF(CC201=0,"",CD201/CC201)))</f>
        <v>1.1194450209006552</v>
      </c>
      <c r="CF201" s="13">
        <v>0</v>
      </c>
      <c r="CG201" s="13">
        <v>1277.5</v>
      </c>
      <c r="CH201" s="13">
        <v>1664</v>
      </c>
      <c r="CI201" s="14">
        <f>IF(IF(CG201&lt;0,1-(CH201-CG201)/CG201,IF(CG201=0,"",CH201/CG201))&lt;0,0,IF(CG201&lt;0,1-(CH201-CG201)/CG201,IF(CG201=0,"",CH201/CG201)))</f>
        <v>1.3025440313111547</v>
      </c>
      <c r="CJ201" s="15">
        <v>0</v>
      </c>
      <c r="CK201" s="15">
        <v>9664.1969748093052</v>
      </c>
      <c r="CL201" s="15">
        <v>1822</v>
      </c>
      <c r="CM201" s="17">
        <f>IF(IF(CK201&lt;0,1-(CL201-CK201)/CK201,IF(CK201=0,"",CL201/CK201))&lt;0,0,IF(CK201&lt;0,1-(CL201-CK201)/CK201,IF(CK201=0,"",CL201/CK201)))</f>
        <v>0.18853092551292414</v>
      </c>
      <c r="CN201" s="13">
        <v>0</v>
      </c>
      <c r="CO201" s="13">
        <v>-1568.4063781934665</v>
      </c>
      <c r="CP201" s="13">
        <v>-490</v>
      </c>
      <c r="CQ201" s="17">
        <f>IF(IF(CO201&lt;0,1-(CP201-CO201)/CO201,IF(CO201=0,"",CP201/CO201))&lt;0,0,IF(CO201&lt;0,1-(CP201-CO201)/CO201,IF(CO201=0,"",CP201/CO201)))</f>
        <v>1.6875809695670867</v>
      </c>
      <c r="CR201" s="15">
        <v>0</v>
      </c>
      <c r="CS201" s="15">
        <v>355.65791625000003</v>
      </c>
      <c r="CT201" s="15">
        <v>4</v>
      </c>
      <c r="CU201" s="17">
        <f>IF(IF(CS201&lt;0,1-(CT201-CS201)/CS201,IF(CS201=0,"",CT201/CS201))&lt;0,0,IF(CS201&lt;0,1-(CT201-CS201)/CS201,IF(CS201=0,"",CT201/CS201)))</f>
        <v>1.1246762175787784E-2</v>
      </c>
      <c r="CV201" s="13">
        <v>0</v>
      </c>
      <c r="CW201" s="13">
        <v>8287.4155966158378</v>
      </c>
      <c r="CX201" s="13">
        <v>1328</v>
      </c>
      <c r="CY201" s="14">
        <f>IF(IF(CW201&lt;0,1-(CX201-CW201)/CW201,IF(CW201=0,"",CX201/CW201))&lt;0,0,IF(CW201&lt;0,1-(CX201-CW201)/CW201,IF(CW201=0,"",CX201/CW201)))</f>
        <v>0.16024295928181617</v>
      </c>
      <c r="CZ201" s="15">
        <v>0</v>
      </c>
      <c r="DA201" s="15">
        <v>-1125.9630741541519</v>
      </c>
      <c r="DB201" s="15">
        <v>-37</v>
      </c>
      <c r="DC201" s="17">
        <f>IF(IF(DA201&lt;0,1-(DB201-DA201)/DA201,IF(DA201=0,"",DB201/DA201))&lt;0,0,IF(DA201&lt;0,1-(DB201-DA201)/DA201,IF(DA201=0,"",DB201/DA201)))</f>
        <v>1.967139242085896</v>
      </c>
      <c r="DD201" s="13">
        <v>0</v>
      </c>
      <c r="DE201" s="13">
        <v>0</v>
      </c>
      <c r="DF201" s="13">
        <v>0</v>
      </c>
      <c r="DG201" s="14" t="str">
        <f>IF(IF(DE201&lt;0,1-(DF201-DE201)/DE201,IF(DE201=0,"",DF201/DE201))&lt;0,0,IF(DE201&lt;0,1-(DF201-DE201)/DE201,IF(DE201=0,"",DF201/DE201)))</f>
        <v/>
      </c>
      <c r="DH201" s="15">
        <v>0</v>
      </c>
      <c r="DI201" s="15">
        <v>-452.41640614509839</v>
      </c>
      <c r="DJ201" s="15">
        <v>39</v>
      </c>
      <c r="DK201" s="17">
        <f>IF(IF(DI201&lt;0,1-(DJ201-DI201)/DI201,IF(DI201=0,"",DJ201/DI201))&lt;0,0,IF(DI201&lt;0,1-(DJ201-DI201)/DI201,IF(DI201=0,"",DJ201/DI201)))</f>
        <v>2.0862037703988392</v>
      </c>
      <c r="DL201" s="13">
        <v>0</v>
      </c>
      <c r="DM201" s="13">
        <v>-1010.4786825797679</v>
      </c>
      <c r="DN201" s="13">
        <v>56</v>
      </c>
      <c r="DO201" s="17">
        <f>IF(IF(DM201&lt;0,1-(DN201-DM201)/DM201,IF(DM201=0,"",DN201/DM201))&lt;0,0,IF(DM201&lt;0,1-(DN201-DM201)/DM201,IF(DM201=0,"",DN201/DM201)))</f>
        <v>2.0554192789669061</v>
      </c>
      <c r="DP201" s="18"/>
      <c r="DQ201" s="19"/>
      <c r="DR201" s="18"/>
      <c r="DS201" s="19" t="str">
        <f>AX201</f>
        <v>YES</v>
      </c>
      <c r="DT201" s="64" t="s">
        <v>141</v>
      </c>
      <c r="DU201" s="64" t="s">
        <v>162</v>
      </c>
      <c r="DV201" s="64" t="s">
        <v>307</v>
      </c>
      <c r="DW201" s="64" t="s">
        <v>141</v>
      </c>
      <c r="DX201" s="64" t="s">
        <v>188</v>
      </c>
      <c r="DY201" s="65" t="s">
        <v>187</v>
      </c>
      <c r="DZ201" s="64"/>
      <c r="EA201" s="64"/>
    </row>
    <row r="202" spans="1:131" x14ac:dyDescent="0.35">
      <c r="A202" s="4">
        <v>2022</v>
      </c>
      <c r="B202" s="20" t="s">
        <v>132</v>
      </c>
      <c r="C202" s="20" t="s">
        <v>159</v>
      </c>
      <c r="D202" s="20"/>
      <c r="E202" s="20" t="s">
        <v>129</v>
      </c>
      <c r="F202" s="20" t="s">
        <v>127</v>
      </c>
      <c r="G202" s="20"/>
      <c r="H202" s="20">
        <v>12638468</v>
      </c>
      <c r="I202" s="64" t="s">
        <v>390</v>
      </c>
      <c r="J202" s="64" t="s">
        <v>195</v>
      </c>
      <c r="K202" s="64" t="s">
        <v>194</v>
      </c>
      <c r="L202" s="20" t="s">
        <v>156</v>
      </c>
      <c r="M202" s="20" t="s">
        <v>155</v>
      </c>
      <c r="N202" s="64" t="s">
        <v>179</v>
      </c>
      <c r="O202" s="20" t="s">
        <v>178</v>
      </c>
      <c r="P202" s="20" t="s">
        <v>177</v>
      </c>
      <c r="Q202" s="20"/>
      <c r="R202" s="20" t="s">
        <v>141</v>
      </c>
      <c r="S202" s="20" t="s">
        <v>237</v>
      </c>
      <c r="T202" s="20" t="s">
        <v>150</v>
      </c>
      <c r="U202" s="65">
        <v>44180</v>
      </c>
      <c r="V202" s="64"/>
      <c r="W202" s="72">
        <v>1352283.67</v>
      </c>
      <c r="X202" s="72">
        <v>1025760.7800000003</v>
      </c>
      <c r="Y202" s="64" t="s">
        <v>389</v>
      </c>
      <c r="Z202" s="20" t="s">
        <v>141</v>
      </c>
      <c r="AA202" s="64" t="s">
        <v>141</v>
      </c>
      <c r="AB202" s="64"/>
      <c r="AC202" s="64" t="s">
        <v>352</v>
      </c>
      <c r="AD202" s="63"/>
      <c r="AE202" s="20">
        <v>2020</v>
      </c>
      <c r="AF202" s="20">
        <v>14600</v>
      </c>
      <c r="AG202" s="64" t="s">
        <v>388</v>
      </c>
      <c r="AH202" s="71"/>
      <c r="AI202" s="20" t="s">
        <v>141</v>
      </c>
      <c r="AJ202" s="64" t="s">
        <v>190</v>
      </c>
      <c r="AK202" s="63"/>
      <c r="AL202" s="5">
        <v>0</v>
      </c>
      <c r="AM202" s="70" t="s">
        <v>144</v>
      </c>
      <c r="AN202" s="6">
        <f>IF(AM202="YES",0,AL202*BA202)</f>
        <v>0</v>
      </c>
      <c r="AO202" s="6">
        <f>IF(AM202="YES",0,BA202)</f>
        <v>0</v>
      </c>
      <c r="AP202" s="7">
        <v>0.71747385316573797</v>
      </c>
      <c r="AQ202" s="69"/>
      <c r="AR202" s="8">
        <f>IF(AQ202="YES",0,AP202*BA202)</f>
        <v>12295.023975561455</v>
      </c>
      <c r="AS202" s="8">
        <f>IF(AQ202="YES",0,BA202)</f>
        <v>17136.546399999999</v>
      </c>
      <c r="AT202" s="9">
        <v>0</v>
      </c>
      <c r="AU202" s="9">
        <v>7324.6515833615058</v>
      </c>
      <c r="AV202" s="9">
        <v>544</v>
      </c>
      <c r="AW202" s="10">
        <f>IF(IF(AU202&lt;0,1-(AV202-AU202)/AU202,IF(AU202=0,"",AV202/AU202))&lt;0,0,IF(AU202&lt;0,1-(AV202-AU202)/AU202,IF(AU202=0,"",AV202/AU202)))</f>
        <v>7.4269744275036464E-2</v>
      </c>
      <c r="AX202" s="10" t="str">
        <f>IF(AW202&lt;90%,"YES","")</f>
        <v>YES</v>
      </c>
      <c r="AY202" s="68">
        <f>+AV202-AT202</f>
        <v>544</v>
      </c>
      <c r="AZ202" s="10"/>
      <c r="BA202" s="11">
        <v>17136.546399999999</v>
      </c>
      <c r="BB202" s="11">
        <f>W202/1000</f>
        <v>1352.28367</v>
      </c>
      <c r="BC202" s="12">
        <f>IF(AND(BA202=0,BB202=0),"no capex",IF(AND(BA202=0,BB202&lt;&gt;0),"check!",IF(BB202/BA202&lt;0.8,BB202/BA202,IF(BB202/BA202&lt;=1.05,1,IF(BB202/BA202&gt;1.05,MAX(1-(BB202/BA202-1)*2,0),"check!")))))</f>
        <v>7.8912263791962201E-2</v>
      </c>
      <c r="BD202" s="11">
        <v>20191.6221825305</v>
      </c>
      <c r="BE202" s="11">
        <f>X202/1000</f>
        <v>1025.7607800000003</v>
      </c>
      <c r="BF202" s="12">
        <f>IF(AND(BD202=0,BE202=0),"no capex",IF(AND(BD202=0,BE202&lt;&gt;0),"check!",IF(BE202/BD202&lt;0.8,BE202/BD202,IF(BE202/BD202&lt;=1.05,1,IF(BE202/BD202&gt;1.05,MAX(1-(BE202/BD202-1)*2,0),"check!")))))</f>
        <v>5.0801306142082718E-2</v>
      </c>
      <c r="BG202" s="67"/>
      <c r="BH202" s="13">
        <v>0</v>
      </c>
      <c r="BI202" s="13">
        <v>7597.6600000000008</v>
      </c>
      <c r="BJ202" s="13">
        <v>2238</v>
      </c>
      <c r="BK202" s="14">
        <f>IF(BI202=0,"",BJ202/BI202)</f>
        <v>0.29456437903249155</v>
      </c>
      <c r="BL202" s="15">
        <v>0</v>
      </c>
      <c r="BM202" s="15">
        <v>1925.6326914240003</v>
      </c>
      <c r="BN202" s="15">
        <v>440</v>
      </c>
      <c r="BO202" s="16">
        <f>IF(BM202=0,"",BN202/BM202)</f>
        <v>0.22849632848444276</v>
      </c>
      <c r="BP202" s="13">
        <v>0</v>
      </c>
      <c r="BQ202" s="13">
        <v>191.625</v>
      </c>
      <c r="BR202" s="13">
        <v>28</v>
      </c>
      <c r="BS202" s="14">
        <f>IF(IF(BQ202&lt;0,1-(BR202-BQ202)/BQ202,IF(BQ202=0,"",BR202/BQ202))&lt;0,0,IF(BQ202&lt;0,1-(BR202-BQ202)/BQ202,IF(BQ202=0,"",BR202/BQ202)))</f>
        <v>0.14611872146118721</v>
      </c>
      <c r="BT202" s="15">
        <v>0</v>
      </c>
      <c r="BU202" s="15">
        <v>191.625</v>
      </c>
      <c r="BV202" s="15">
        <v>85</v>
      </c>
      <c r="BW202" s="16">
        <f>IF(IF(BU202&lt;0,1-(BV202-BU202)/BU202,IF(BU202=0,"",BV202/BU202))&lt;0,0,IF(BU202&lt;0,1-(BV202-BU202)/BU202,IF(BU202=0,"",BV202/BU202)))</f>
        <v>0.44357469015003259</v>
      </c>
      <c r="BX202" s="13">
        <v>0</v>
      </c>
      <c r="BY202" s="13">
        <v>238.47868800000001</v>
      </c>
      <c r="BZ202" s="13">
        <v>41</v>
      </c>
      <c r="CA202" s="14">
        <f>IF(IF(BY202&lt;0,1-(BZ202-BY202)/BY202,IF(BY202=0,"",BZ202/BY202))&lt;0,0,IF(BY202&lt;0,1-(BZ202-BY202)/BY202,IF(BY202=0,"",BZ202/BY202)))</f>
        <v>0.1719231196038784</v>
      </c>
      <c r="CB202" s="15">
        <v>0</v>
      </c>
      <c r="CC202" s="15">
        <v>430.10368800000003</v>
      </c>
      <c r="CD202" s="15">
        <v>69</v>
      </c>
      <c r="CE202" s="16">
        <f>IF(IF(CC202&lt;0,1-(CD202-CC202)/CC202,IF(CC202=0,"",CD202/CC202))&lt;0,0,IF(CC202&lt;0,1-(CD202-CC202)/CC202,IF(CC202=0,"",CD202/CC202)))</f>
        <v>0.16042643187007499</v>
      </c>
      <c r="CF202" s="13">
        <v>0</v>
      </c>
      <c r="CG202" s="13">
        <v>1277.5</v>
      </c>
      <c r="CH202" s="13">
        <v>2140</v>
      </c>
      <c r="CI202" s="14">
        <f>IF(IF(CG202&lt;0,1-(CH202-CG202)/CG202,IF(CG202=0,"",CH202/CG202))&lt;0,0,IF(CG202&lt;0,1-(CH202-CG202)/CG202,IF(CG202=0,"",CH202/CG202)))</f>
        <v>1.6751467710371819</v>
      </c>
      <c r="CJ202" s="15">
        <v>0</v>
      </c>
      <c r="CK202" s="15">
        <v>12649.333195612053</v>
      </c>
      <c r="CL202" s="15">
        <v>836</v>
      </c>
      <c r="CM202" s="17">
        <f>IF(IF(CK202&lt;0,1-(CL202-CK202)/CK202,IF(CK202=0,"",CL202/CK202))&lt;0,0,IF(CK202&lt;0,1-(CL202-CK202)/CK202,IF(CK202=0,"",CL202/CK202)))</f>
        <v>6.6090440268424686E-2</v>
      </c>
      <c r="CN202" s="13">
        <v>0</v>
      </c>
      <c r="CO202" s="13">
        <v>-3112.692023037313</v>
      </c>
      <c r="CP202" s="13">
        <v>-1197</v>
      </c>
      <c r="CQ202" s="17">
        <f>IF(IF(CO202&lt;0,1-(CP202-CO202)/CO202,IF(CO202=0,"",CP202/CO202))&lt;0,0,IF(CO202&lt;0,1-(CP202-CO202)/CO202,IF(CO202=0,"",CP202/CO202)))</f>
        <v>1.6154454115148895</v>
      </c>
      <c r="CR202" s="15">
        <v>0</v>
      </c>
      <c r="CS202" s="15">
        <v>637.784356</v>
      </c>
      <c r="CT202" s="15">
        <v>36</v>
      </c>
      <c r="CU202" s="17">
        <f>IF(IF(CS202&lt;0,1-(CT202-CS202)/CS202,IF(CS202=0,"",CT202/CS202))&lt;0,0,IF(CS202&lt;0,1-(CT202-CS202)/CS202,IF(CS202=0,"",CT202/CS202)))</f>
        <v>5.6445410837264252E-2</v>
      </c>
      <c r="CV202" s="13">
        <v>0</v>
      </c>
      <c r="CW202" s="13">
        <v>9728.2661725747403</v>
      </c>
      <c r="CX202" s="13">
        <v>1962</v>
      </c>
      <c r="CY202" s="14">
        <f>IF(IF(CW202&lt;0,1-(CX202-CW202)/CW202,IF(CW202=0,"",CX202/CW202))&lt;0,0,IF(CW202&lt;0,1-(CX202-CW202)/CW202,IF(CW202=0,"",CX202/CW202)))</f>
        <v>0.20168033698863377</v>
      </c>
      <c r="CZ202" s="15">
        <v>0</v>
      </c>
      <c r="DA202" s="15">
        <v>-1154.8863380385758</v>
      </c>
      <c r="DB202" s="15">
        <v>-89</v>
      </c>
      <c r="DC202" s="17">
        <f>IF(IF(DA202&lt;0,1-(DB202-DA202)/DA202,IF(DA202=0,"",DB202/DA202))&lt;0,0,IF(DA202&lt;0,1-(DB202-DA202)/DA202,IF(DA202=0,"",DB202/DA202)))</f>
        <v>1.922936139195174</v>
      </c>
      <c r="DD202" s="13">
        <v>0</v>
      </c>
      <c r="DE202" s="13">
        <v>0</v>
      </c>
      <c r="DF202" s="13">
        <v>0</v>
      </c>
      <c r="DG202" s="14" t="str">
        <f>IF(IF(DE202&lt;0,1-(DF202-DE202)/DE202,IF(DE202=0,"",DF202/DE202))&lt;0,0,IF(DE202&lt;0,1-(DF202-DE202)/DE202,IF(DE202=0,"",DF202/DE202)))</f>
        <v/>
      </c>
      <c r="DH202" s="15">
        <v>0</v>
      </c>
      <c r="DI202" s="15">
        <v>-1034.6569846036259</v>
      </c>
      <c r="DJ202" s="15">
        <v>7</v>
      </c>
      <c r="DK202" s="17">
        <f>IF(IF(DI202&lt;0,1-(DJ202-DI202)/DI202,IF(DI202=0,"",DJ202/DI202))&lt;0,0,IF(DI202&lt;0,1-(DJ202-DI202)/DI202,IF(DI202=0,"",DJ202/DI202)))</f>
        <v>2.0067655272270564</v>
      </c>
      <c r="DL202" s="13">
        <v>0</v>
      </c>
      <c r="DM202" s="13">
        <v>-452.54995457103468</v>
      </c>
      <c r="DN202" s="13">
        <v>17</v>
      </c>
      <c r="DO202" s="17">
        <f>IF(IF(DM202&lt;0,1-(DN202-DM202)/DM202,IF(DM202=0,"",DN202/DM202))&lt;0,0,IF(DM202&lt;0,1-(DN202-DM202)/DM202,IF(DM202=0,"",DN202/DM202)))</f>
        <v>2.0375649137256326</v>
      </c>
      <c r="DP202" s="18"/>
      <c r="DQ202" s="19" t="e">
        <f>IF(AND(BB202/BA202&gt;1.05, ((BB202-BA202)/VLOOKUP(E202,#REF!,2,0))&gt;10),"YES","")</f>
        <v>#REF!</v>
      </c>
      <c r="DR202" s="18"/>
      <c r="DS202" s="19" t="str">
        <f>AX202</f>
        <v>YES</v>
      </c>
      <c r="DT202" s="64" t="s">
        <v>141</v>
      </c>
      <c r="DU202" s="64" t="s">
        <v>162</v>
      </c>
      <c r="DV202" s="64" t="s">
        <v>311</v>
      </c>
      <c r="DW202" s="64" t="s">
        <v>141</v>
      </c>
      <c r="DX202" s="64" t="s">
        <v>188</v>
      </c>
      <c r="DY202" s="65" t="s">
        <v>187</v>
      </c>
      <c r="DZ202" s="64"/>
      <c r="EA202" s="64"/>
    </row>
    <row r="203" spans="1:131" x14ac:dyDescent="0.35">
      <c r="A203" s="4">
        <v>2022</v>
      </c>
      <c r="B203" s="20" t="s">
        <v>132</v>
      </c>
      <c r="C203" s="20" t="s">
        <v>159</v>
      </c>
      <c r="D203" s="20"/>
      <c r="E203" s="20" t="s">
        <v>129</v>
      </c>
      <c r="F203" s="20" t="s">
        <v>127</v>
      </c>
      <c r="G203" s="20"/>
      <c r="H203" s="20">
        <v>12638472</v>
      </c>
      <c r="I203" s="64" t="s">
        <v>387</v>
      </c>
      <c r="J203" s="64" t="s">
        <v>221</v>
      </c>
      <c r="K203" s="64" t="s">
        <v>194</v>
      </c>
      <c r="L203" s="20" t="s">
        <v>156</v>
      </c>
      <c r="M203" s="20" t="s">
        <v>155</v>
      </c>
      <c r="N203" s="64" t="s">
        <v>179</v>
      </c>
      <c r="O203" s="20" t="s">
        <v>178</v>
      </c>
      <c r="P203" s="20" t="s">
        <v>177</v>
      </c>
      <c r="Q203" s="20"/>
      <c r="R203" s="20" t="s">
        <v>141</v>
      </c>
      <c r="S203" s="20" t="s">
        <v>237</v>
      </c>
      <c r="T203" s="20" t="s">
        <v>150</v>
      </c>
      <c r="U203" s="65">
        <v>44391</v>
      </c>
      <c r="V203" s="64"/>
      <c r="W203" s="72">
        <v>1031796.98</v>
      </c>
      <c r="X203" s="72">
        <v>1073029.5999999996</v>
      </c>
      <c r="Y203" s="64" t="s">
        <v>386</v>
      </c>
      <c r="Z203" s="20" t="s">
        <v>141</v>
      </c>
      <c r="AA203" s="64" t="s">
        <v>141</v>
      </c>
      <c r="AB203" s="64"/>
      <c r="AC203" s="64" t="s">
        <v>148</v>
      </c>
      <c r="AD203" s="63"/>
      <c r="AE203" s="20">
        <v>2021</v>
      </c>
      <c r="AF203" s="20">
        <v>14600</v>
      </c>
      <c r="AG203" s="64" t="s">
        <v>385</v>
      </c>
      <c r="AH203" s="71"/>
      <c r="AI203" s="20" t="s">
        <v>141</v>
      </c>
      <c r="AJ203" s="64" t="s">
        <v>276</v>
      </c>
      <c r="AK203" s="63"/>
      <c r="AL203" s="5">
        <v>0</v>
      </c>
      <c r="AM203" s="70" t="s">
        <v>144</v>
      </c>
      <c r="AN203" s="6">
        <f>IF(AM203="YES",0,AL203*BA203)</f>
        <v>0</v>
      </c>
      <c r="AO203" s="6">
        <f>IF(AM203="YES",0,BA203)</f>
        <v>0</v>
      </c>
      <c r="AP203" s="7">
        <v>0.77167004479837598</v>
      </c>
      <c r="AQ203" s="69"/>
      <c r="AR203" s="8">
        <f>IF(AQ203="YES",0,AP203*BA203)</f>
        <v>0</v>
      </c>
      <c r="AS203" s="8">
        <f>IF(AQ203="YES",0,BA203)</f>
        <v>0</v>
      </c>
      <c r="AT203" s="9">
        <v>0</v>
      </c>
      <c r="AU203" s="9">
        <v>6004.3691444354954</v>
      </c>
      <c r="AV203" s="9">
        <v>889</v>
      </c>
      <c r="AW203" s="10">
        <f>IF(IF(AU203&lt;0,1-(AV203-AU203)/AU203,IF(AU203=0,"",AV203/AU203))&lt;0,0,IF(AU203&lt;0,1-(AV203-AU203)/AU203,IF(AU203=0,"",AV203/AU203)))</f>
        <v>0.14805885158208071</v>
      </c>
      <c r="AX203" s="10" t="str">
        <f>IF(AW203&lt;90%,"YES","")</f>
        <v>YES</v>
      </c>
      <c r="AY203" s="68">
        <f>+AV203-AT203</f>
        <v>889</v>
      </c>
      <c r="AZ203" s="10"/>
      <c r="BA203" s="11">
        <v>0</v>
      </c>
      <c r="BB203" s="11">
        <f>W203/1000</f>
        <v>1031.7969800000001</v>
      </c>
      <c r="BC203" s="12" t="str">
        <f>IF(AND(BA203=0,BB203=0),"no capex",IF(AND(BA203=0,BB203&lt;&gt;0),"check!",IF(BB203/BA203&lt;0.8,BB203/BA203,IF(BB203/BA203&lt;=1.05,1,IF(BB203/BA203&gt;1.05,MAX(1-(BB203/BA203-1)*2,0),"check!")))))</f>
        <v>check!</v>
      </c>
      <c r="BD203" s="11">
        <v>15196.310362172106</v>
      </c>
      <c r="BE203" s="11">
        <f>X203/1000</f>
        <v>1073.0295999999996</v>
      </c>
      <c r="BF203" s="12">
        <f>IF(AND(BD203=0,BE203=0),"no capex",IF(AND(BD203=0,BE203&lt;&gt;0),"check!",IF(BE203/BD203&lt;0.8,BE203/BD203,IF(BE203/BD203&lt;=1.05,1,IF(BE203/BD203&gt;1.05,MAX(1-(BE203/BD203-1)*2,0),"check!")))))</f>
        <v>7.0611192745251655E-2</v>
      </c>
      <c r="BG203" s="67"/>
      <c r="BH203" s="13">
        <v>0</v>
      </c>
      <c r="BI203" s="13">
        <v>5228.7853162751462</v>
      </c>
      <c r="BJ203" s="13">
        <v>2133</v>
      </c>
      <c r="BK203" s="14">
        <f>IF(BI203=0,"",BJ203/BI203)</f>
        <v>0.40793413211301915</v>
      </c>
      <c r="BL203" s="15">
        <v>0</v>
      </c>
      <c r="BM203" s="15">
        <v>1304.4588290687868</v>
      </c>
      <c r="BN203" s="15">
        <v>34</v>
      </c>
      <c r="BO203" s="16">
        <f>IF(BM203=0,"",BN203/BM203)</f>
        <v>2.6064448522512249E-2</v>
      </c>
      <c r="BP203" s="13">
        <v>0</v>
      </c>
      <c r="BQ203" s="13">
        <v>136.875</v>
      </c>
      <c r="BR203" s="13">
        <v>53</v>
      </c>
      <c r="BS203" s="14">
        <f>IF(IF(BQ203&lt;0,1-(BR203-BQ203)/BQ203,IF(BQ203=0,"",BR203/BQ203))&lt;0,0,IF(BQ203&lt;0,1-(BR203-BQ203)/BQ203,IF(BQ203=0,"",BR203/BQ203)))</f>
        <v>0.38721461187214612</v>
      </c>
      <c r="BT203" s="15">
        <v>0</v>
      </c>
      <c r="BU203" s="15">
        <v>136.875</v>
      </c>
      <c r="BV203" s="15">
        <v>18</v>
      </c>
      <c r="BW203" s="16">
        <f>IF(IF(BU203&lt;0,1-(BV203-BU203)/BU203,IF(BU203=0,"",BV203/BU203))&lt;0,0,IF(BU203&lt;0,1-(BV203-BU203)/BU203,IF(BU203=0,"",BV203/BU203)))</f>
        <v>0.13150684931506848</v>
      </c>
      <c r="BX203" s="13">
        <v>0</v>
      </c>
      <c r="BY203" s="13">
        <v>201.3</v>
      </c>
      <c r="BZ203" s="13">
        <v>418</v>
      </c>
      <c r="CA203" s="14">
        <f>IF(IF(BY203&lt;0,1-(BZ203-BY203)/BY203,IF(BY203=0,"",BZ203/BY203))&lt;0,0,IF(BY203&lt;0,1-(BZ203-BY203)/BY203,IF(BY203=0,"",BZ203/BY203)))</f>
        <v>2.0765027322404372</v>
      </c>
      <c r="CB203" s="15">
        <v>0</v>
      </c>
      <c r="CC203" s="15">
        <v>338.17500000000001</v>
      </c>
      <c r="CD203" s="15">
        <v>471</v>
      </c>
      <c r="CE203" s="16">
        <f>IF(IF(CC203&lt;0,1-(CD203-CC203)/CC203,IF(CC203=0,"",CD203/CC203))&lt;0,0,IF(CC203&lt;0,1-(CD203-CC203)/CC203,IF(CC203=0,"",CD203/CC203)))</f>
        <v>1.3927700155245064</v>
      </c>
      <c r="CF203" s="13">
        <v>0</v>
      </c>
      <c r="CG203" s="13">
        <v>912.5</v>
      </c>
      <c r="CH203" s="13">
        <v>2152</v>
      </c>
      <c r="CI203" s="14">
        <f>IF(IF(CG203&lt;0,1-(CH203-CG203)/CG203,IF(CG203=0,"",CH203/CG203))&lt;0,0,IF(CG203&lt;0,1-(CH203-CG203)/CG203,IF(CG203=0,"",CH203/CG203)))</f>
        <v>2.3583561643835615</v>
      </c>
      <c r="CJ203" s="15">
        <v>0</v>
      </c>
      <c r="CK203" s="15">
        <v>8096.4588302320899</v>
      </c>
      <c r="CL203" s="15">
        <v>576</v>
      </c>
      <c r="CM203" s="17">
        <f>IF(IF(CK203&lt;0,1-(CL203-CK203)/CK203,IF(CK203=0,"",CL203/CK203))&lt;0,0,IF(CK203&lt;0,1-(CL203-CK203)/CK203,IF(CK203=0,"",CL203/CK203)))</f>
        <v>7.1142213167220983E-2</v>
      </c>
      <c r="CN203" s="13">
        <v>0</v>
      </c>
      <c r="CO203" s="13">
        <v>-1400.2799672281865</v>
      </c>
      <c r="CP203" s="13">
        <v>-1684</v>
      </c>
      <c r="CQ203" s="17">
        <f>IF(IF(CO203&lt;0,1-(CP203-CO203)/CO203,IF(CO203=0,"",CP203/CO203))&lt;0,0,IF(CO203&lt;0,1-(CP203-CO203)/CO203,IF(CO203=0,"",CP203/CO203)))</f>
        <v>0.79738335232101543</v>
      </c>
      <c r="CR203" s="15">
        <v>0</v>
      </c>
      <c r="CS203" s="15">
        <v>434.85297000000003</v>
      </c>
      <c r="CT203" s="15">
        <v>49</v>
      </c>
      <c r="CU203" s="17">
        <f>IF(IF(CS203&lt;0,1-(CT203-CS203)/CS203,IF(CS203=0,"",CT203/CS203))&lt;0,0,IF(CS203&lt;0,1-(CT203-CS203)/CS203,IF(CS203=0,"",CT203/CS203)))</f>
        <v>0.11268176459735343</v>
      </c>
      <c r="CV203" s="13">
        <v>0</v>
      </c>
      <c r="CW203" s="13">
        <v>6833.0538630039027</v>
      </c>
      <c r="CX203" s="13">
        <v>922</v>
      </c>
      <c r="CY203" s="14">
        <f>IF(IF(CW203&lt;0,1-(CX203-CW203)/CW203,IF(CW203=0,"",CX203/CW203))&lt;0,0,IF(CW203&lt;0,1-(CX203-CW203)/CW203,IF(CW203=0,"",CX203/CW203)))</f>
        <v>0.1349323477445378</v>
      </c>
      <c r="CZ203" s="15">
        <v>0</v>
      </c>
      <c r="DA203" s="15">
        <v>-1048.3990065684077</v>
      </c>
      <c r="DB203" s="15">
        <v>-20</v>
      </c>
      <c r="DC203" s="17">
        <f>IF(IF(DA203&lt;0,1-(DB203-DA203)/DA203,IF(DA203=0,"",DB203/DA203))&lt;0,0,IF(DA203&lt;0,1-(DB203-DA203)/DA203,IF(DA203=0,"",DB203/DA203)))</f>
        <v>1.9809232936365864</v>
      </c>
      <c r="DD203" s="13">
        <v>0</v>
      </c>
      <c r="DE203" s="13">
        <v>0</v>
      </c>
      <c r="DF203" s="13">
        <v>0</v>
      </c>
      <c r="DG203" s="14" t="str">
        <f>IF(IF(DE203&lt;0,1-(DF203-DE203)/DE203,IF(DE203=0,"",DF203/DE203))&lt;0,0,IF(DE203&lt;0,1-(DF203-DE203)/DE203,IF(DE203=0,"",DF203/DE203)))</f>
        <v/>
      </c>
      <c r="DH203" s="15">
        <v>0</v>
      </c>
      <c r="DI203" s="15">
        <v>-2207.906601985047</v>
      </c>
      <c r="DJ203" s="15">
        <v>51</v>
      </c>
      <c r="DK203" s="17">
        <f>IF(IF(DI203&lt;0,1-(DJ203-DI203)/DI203,IF(DI203=0,"",DJ203/DI203))&lt;0,0,IF(DI203&lt;0,1-(DJ203-DI203)/DI203,IF(DI203=0,"",DJ203/DI203)))</f>
        <v>2.0230988031623021</v>
      </c>
      <c r="DL203" s="13">
        <v>0</v>
      </c>
      <c r="DM203" s="13">
        <v>2226.320889985047</v>
      </c>
      <c r="DN203" s="13">
        <v>23</v>
      </c>
      <c r="DO203" s="17">
        <f>IF(IF(DM203&lt;0,1-(DN203-DM203)/DM203,IF(DM203=0,"",DN203/DM203))&lt;0,0,IF(DM203&lt;0,1-(DN203-DM203)/DM203,IF(DM203=0,"",DN203/DM203)))</f>
        <v>1.033094559884154E-2</v>
      </c>
      <c r="DP203" s="18"/>
      <c r="DQ203" s="19" t="e">
        <f>IF(AND(BB203/BA203&gt;1.05, ((BB203-BA203)/VLOOKUP(E203,#REF!,2,0))&gt;10),"YES","")</f>
        <v>#DIV/0!</v>
      </c>
      <c r="DR203" s="18"/>
      <c r="DS203" s="19" t="str">
        <f>AX203</f>
        <v>YES</v>
      </c>
      <c r="DT203" s="64" t="s">
        <v>141</v>
      </c>
      <c r="DU203" s="64" t="s">
        <v>162</v>
      </c>
      <c r="DV203" s="64" t="s">
        <v>234</v>
      </c>
      <c r="DW203" s="64" t="s">
        <v>141</v>
      </c>
      <c r="DX203" s="64" t="s">
        <v>188</v>
      </c>
      <c r="DY203" s="65" t="s">
        <v>187</v>
      </c>
      <c r="DZ203" s="64"/>
      <c r="EA203" s="64"/>
    </row>
    <row r="204" spans="1:131" x14ac:dyDescent="0.35">
      <c r="A204" s="4">
        <v>2022</v>
      </c>
      <c r="B204" s="20" t="s">
        <v>131</v>
      </c>
      <c r="C204" s="20" t="s">
        <v>159</v>
      </c>
      <c r="D204" s="20"/>
      <c r="E204" s="20" t="s">
        <v>130</v>
      </c>
      <c r="F204" s="20" t="s">
        <v>126</v>
      </c>
      <c r="G204" s="20"/>
      <c r="H204" s="20">
        <v>12656560</v>
      </c>
      <c r="I204" s="64" t="s">
        <v>384</v>
      </c>
      <c r="J204" s="64"/>
      <c r="K204" s="64" t="s">
        <v>383</v>
      </c>
      <c r="L204" s="20" t="s">
        <v>156</v>
      </c>
      <c r="M204" s="20" t="s">
        <v>155</v>
      </c>
      <c r="N204" s="64" t="s">
        <v>179</v>
      </c>
      <c r="O204" s="20" t="s">
        <v>178</v>
      </c>
      <c r="P204" s="20" t="s">
        <v>177</v>
      </c>
      <c r="Q204" s="20"/>
      <c r="R204" s="20" t="s">
        <v>141</v>
      </c>
      <c r="S204" s="20" t="s">
        <v>151</v>
      </c>
      <c r="T204" s="20" t="s">
        <v>150</v>
      </c>
      <c r="U204" s="65">
        <v>44387</v>
      </c>
      <c r="V204" s="64"/>
      <c r="W204" s="72">
        <v>8326950</v>
      </c>
      <c r="X204" s="72">
        <v>0</v>
      </c>
      <c r="Y204" s="64" t="s">
        <v>382</v>
      </c>
      <c r="Z204" s="20" t="s">
        <v>141</v>
      </c>
      <c r="AA204" s="64"/>
      <c r="AB204" s="64"/>
      <c r="AC204" s="64" t="s">
        <v>381</v>
      </c>
      <c r="AD204" s="63"/>
      <c r="AE204" s="20">
        <v>2020</v>
      </c>
      <c r="AF204" s="20"/>
      <c r="AG204" s="64" t="s">
        <v>380</v>
      </c>
      <c r="AH204" s="71"/>
      <c r="AI204" s="20" t="s">
        <v>141</v>
      </c>
      <c r="AJ204" s="64" t="s">
        <v>379</v>
      </c>
      <c r="AK204" s="63"/>
      <c r="AL204" s="5">
        <v>0</v>
      </c>
      <c r="AM204" s="70" t="s">
        <v>144</v>
      </c>
      <c r="AN204" s="6">
        <f>IF(AM204="YES",0,AL204*BA204)</f>
        <v>0</v>
      </c>
      <c r="AO204" s="6">
        <f>IF(AM204="YES",0,BA204)</f>
        <v>0</v>
      </c>
      <c r="AP204" s="7">
        <v>1.6754550598468323</v>
      </c>
      <c r="AQ204" s="69"/>
      <c r="AR204" s="8">
        <f>IF(AQ204="YES",0,AP204*BA204)</f>
        <v>14118.976016576265</v>
      </c>
      <c r="AS204" s="8">
        <f>IF(AQ204="YES",0,BA204)</f>
        <v>8426.9500000000007</v>
      </c>
      <c r="AT204" s="9">
        <v>0</v>
      </c>
      <c r="AU204" s="9">
        <v>3203.3669535906511</v>
      </c>
      <c r="AV204" s="9">
        <v>885</v>
      </c>
      <c r="AW204" s="10">
        <f>IF(IF(AU204&lt;0,1-(AV204-AU204)/AU204,IF(AU204=0,"",AV204/AU204))&lt;0,0,IF(AU204&lt;0,1-(AV204-AU204)/AU204,IF(AU204=0,"",AV204/AU204)))</f>
        <v>0.27627181425718472</v>
      </c>
      <c r="AX204" s="10" t="str">
        <f>IF(AW204&lt;90%,"YES","")</f>
        <v>YES</v>
      </c>
      <c r="AY204" s="68">
        <f>+AV204-AT204</f>
        <v>885</v>
      </c>
      <c r="AZ204" s="10">
        <v>1.0551075880228584</v>
      </c>
      <c r="BA204" s="11">
        <v>8426.9500000000007</v>
      </c>
      <c r="BB204" s="11">
        <f>W204/1000</f>
        <v>8326.9500000000007</v>
      </c>
      <c r="BC204" s="12">
        <f>IF(AND(BA204=0,BB204=0),"no capex",IF(AND(BA204=0,BB204&lt;&gt;0),"check!",IF(BB204/BA204&lt;0.8,BB204/BA204,IF(BB204/BA204&lt;=1.05,1,IF(BB204/BA204&gt;1.05,MAX(1-(BB204/BA204-1)*2,0),"check!")))))</f>
        <v>1</v>
      </c>
      <c r="BD204" s="11">
        <v>0</v>
      </c>
      <c r="BE204" s="11">
        <v>0</v>
      </c>
      <c r="BF204" s="12" t="str">
        <f>IF(AND(BD204=0,BE204=0),"no capex",IF(AND(BD204=0,BE204&lt;&gt;0),"check!",IF(BE204/BD204&lt;0.8,BE204/BD204,IF(BE204/BD204&lt;=1.05,1,IF(BE204/BD204&gt;1.05,MAX(1-(BE204/BD204-1)*2,0),"check!")))))</f>
        <v>no capex</v>
      </c>
      <c r="BG204" s="67"/>
      <c r="BH204" s="13">
        <v>0</v>
      </c>
      <c r="BI204" s="13">
        <v>12570.216423334126</v>
      </c>
      <c r="BJ204" s="13">
        <v>1701</v>
      </c>
      <c r="BK204" s="14">
        <f>IF(BI204=0,"",BJ204/BI204)</f>
        <v>0.13531986584116637</v>
      </c>
      <c r="BL204" s="15">
        <v>0</v>
      </c>
      <c r="BM204" s="15">
        <v>1517.8433560549079</v>
      </c>
      <c r="BN204" s="15">
        <v>591</v>
      </c>
      <c r="BO204" s="16">
        <f>IF(BM204=0,"",BN204/BM204)</f>
        <v>0.38936824254124192</v>
      </c>
      <c r="BP204" s="13">
        <v>0</v>
      </c>
      <c r="BQ204" s="13">
        <v>241.47625641669538</v>
      </c>
      <c r="BR204" s="13">
        <v>79</v>
      </c>
      <c r="BS204" s="14">
        <f>IF(IF(BQ204&lt;0,1-(BR204-BQ204)/BQ204,IF(BQ204=0,"",BR204/BQ204))&lt;0,0,IF(BQ204&lt;0,1-(BR204-BQ204)/BQ204,IF(BQ204=0,"",BR204/BQ204)))</f>
        <v>0.32715431807786644</v>
      </c>
      <c r="BT204" s="15">
        <v>0</v>
      </c>
      <c r="BU204" s="15">
        <v>88.909905502635013</v>
      </c>
      <c r="BV204" s="15">
        <v>84</v>
      </c>
      <c r="BW204" s="16">
        <f>IF(IF(BU204&lt;0,1-(BV204-BU204)/BU204,IF(BU204=0,"",BV204/BU204))&lt;0,0,IF(BU204&lt;0,1-(BV204-BU204)/BU204,IF(BU204=0,"",BV204/BU204)))</f>
        <v>0.94477661994040141</v>
      </c>
      <c r="BX204" s="13">
        <v>0</v>
      </c>
      <c r="BY204" s="13">
        <v>311.84019987412802</v>
      </c>
      <c r="BZ204" s="13">
        <v>339</v>
      </c>
      <c r="CA204" s="14">
        <f>IF(IF(BY204&lt;0,1-(BZ204-BY204)/BY204,IF(BY204=0,"",BZ204/BY204))&lt;0,0,IF(BY204&lt;0,1-(BZ204-BY204)/BY204,IF(BY204=0,"",BZ204/BY204)))</f>
        <v>1.0870952498646256</v>
      </c>
      <c r="CB204" s="15">
        <v>0</v>
      </c>
      <c r="CC204" s="15">
        <v>553.31645629082345</v>
      </c>
      <c r="CD204" s="15">
        <v>418</v>
      </c>
      <c r="CE204" s="16">
        <f>IF(IF(CC204&lt;0,1-(CD204-CC204)/CC204,IF(CC204=0,"",CD204/CC204))&lt;0,0,IF(CC204&lt;0,1-(CD204-CC204)/CC204,IF(CC204=0,"",CD204/CC204)))</f>
        <v>0.75544472832432619</v>
      </c>
      <c r="CF204" s="13">
        <v>0</v>
      </c>
      <c r="CG204" s="13">
        <v>1559.8229035550003</v>
      </c>
      <c r="CH204" s="13">
        <v>1574</v>
      </c>
      <c r="CI204" s="14">
        <f>IF(IF(CG204&lt;0,1-(CH204-CG204)/CG204,IF(CG204=0,"",CH204/CG204))&lt;0,0,IF(CG204&lt;0,1-(CH204-CG204)/CG204,IF(CG204=0,"",CH204/CG204)))</f>
        <v>1.0090889141406301</v>
      </c>
      <c r="CJ204" s="15">
        <v>0</v>
      </c>
      <c r="CK204" s="15">
        <v>3020.5221844413068</v>
      </c>
      <c r="CL204" s="15">
        <v>611</v>
      </c>
      <c r="CM204" s="17">
        <f>IF(IF(CK204&lt;0,1-(CL204-CK204)/CK204,IF(CK204=0,"",CL204/CK204))&lt;0,0,IF(CK204&lt;0,1-(CL204-CK204)/CK204,IF(CK204=0,"",CL204/CK204)))</f>
        <v>0.20228290430947923</v>
      </c>
      <c r="CN204" s="13">
        <v>0</v>
      </c>
      <c r="CO204" s="13">
        <v>-470.42904745951103</v>
      </c>
      <c r="CP204" s="13">
        <v>-929</v>
      </c>
      <c r="CQ204" s="17">
        <f>IF(IF(CO204&lt;0,1-(CP204-CO204)/CO204,IF(CO204=0,"",CP204/CO204))&lt;0,0,IF(CO204&lt;0,1-(CP204-CO204)/CO204,IF(CO204=0,"",CP204/CO204)))</f>
        <v>2.5206978572135608E-2</v>
      </c>
      <c r="CR204" s="15">
        <v>0</v>
      </c>
      <c r="CS204" s="15">
        <v>62.607989600488025</v>
      </c>
      <c r="CT204" s="15">
        <v>31</v>
      </c>
      <c r="CU204" s="17">
        <f>IF(IF(CS204&lt;0,1-(CT204-CS204)/CS204,IF(CS204=0,"",CT204/CS204))&lt;0,0,IF(CS204&lt;0,1-(CT204-CS204)/CS204,IF(CS204=0,"",CT204/CS204)))</f>
        <v>0.49514447273928047</v>
      </c>
      <c r="CV204" s="13">
        <v>0</v>
      </c>
      <c r="CW204" s="13">
        <v>2791.5693933984912</v>
      </c>
      <c r="CX204" s="13">
        <v>814</v>
      </c>
      <c r="CY204" s="14">
        <f>IF(IF(CW204&lt;0,1-(CX204-CW204)/CW204,IF(CW204=0,"",CX204/CW204))&lt;0,0,IF(CW204&lt;0,1-(CX204-CW204)/CW204,IF(CW204=0,"",CX204/CW204)))</f>
        <v>0.29159224983801185</v>
      </c>
      <c r="CZ204" s="15">
        <v>0</v>
      </c>
      <c r="DA204" s="15">
        <v>-158.75117932244123</v>
      </c>
      <c r="DB204" s="15">
        <v>-77</v>
      </c>
      <c r="DC204" s="17">
        <f>IF(IF(DA204&lt;0,1-(DB204-DA204)/DA204,IF(DA204=0,"",DB204/DA204))&lt;0,0,IF(DA204&lt;0,1-(DB204-DA204)/DA204,IF(DA204=0,"",DB204/DA204)))</f>
        <v>1.5149642331563127</v>
      </c>
      <c r="DD204" s="13">
        <v>0</v>
      </c>
      <c r="DE204" s="13">
        <v>0</v>
      </c>
      <c r="DF204" s="13">
        <v>0</v>
      </c>
      <c r="DG204" s="14" t="str">
        <f>IF(IF(DE204&lt;0,1-(DF204-DE204)/DE204,IF(DE204=0,"",DF204/DE204))&lt;0,0,IF(DE204&lt;0,1-(DF204-DE204)/DE204,IF(DE204=0,"",DF204/DE204)))</f>
        <v/>
      </c>
      <c r="DH204" s="15">
        <v>0</v>
      </c>
      <c r="DI204" s="15">
        <v>258.70853964047313</v>
      </c>
      <c r="DJ204" s="15">
        <v>23</v>
      </c>
      <c r="DK204" s="17">
        <f>IF(IF(DI204&lt;0,1-(DJ204-DI204)/DI204,IF(DI204=0,"",DJ204/DI204))&lt;0,0,IF(DI204&lt;0,1-(DJ204-DI204)/DI204,IF(DI204=0,"",DJ204/DI204)))</f>
        <v>8.8903134129097811E-2</v>
      </c>
      <c r="DL204" s="13">
        <v>0</v>
      </c>
      <c r="DM204" s="13">
        <v>0</v>
      </c>
      <c r="DN204" s="13">
        <v>28</v>
      </c>
      <c r="DO204" s="17" t="str">
        <f>IF(IF(DM204&lt;0,1-(DN204-DM204)/DM204,IF(DM204=0,"",DN204/DM204))&lt;0,0,IF(DM204&lt;0,1-(DN204-DM204)/DM204,IF(DM204=0,"",DN204/DM204)))</f>
        <v/>
      </c>
      <c r="DP204" s="18"/>
      <c r="DQ204" s="19"/>
      <c r="DR204" s="18"/>
      <c r="DS204" s="19" t="str">
        <f>AX204</f>
        <v>YES</v>
      </c>
      <c r="DT204" s="64"/>
      <c r="DU204" s="64"/>
      <c r="DV204" s="64"/>
      <c r="DW204" s="64"/>
      <c r="DX204" s="64"/>
      <c r="DY204" s="65"/>
      <c r="DZ204" s="64"/>
      <c r="EA204" s="64"/>
    </row>
    <row r="205" spans="1:131" x14ac:dyDescent="0.35">
      <c r="A205" s="4">
        <v>2022</v>
      </c>
      <c r="B205" s="20" t="s">
        <v>132</v>
      </c>
      <c r="C205" s="20" t="s">
        <v>159</v>
      </c>
      <c r="D205" s="20"/>
      <c r="E205" s="20" t="s">
        <v>129</v>
      </c>
      <c r="F205" s="20" t="s">
        <v>127</v>
      </c>
      <c r="G205" s="20"/>
      <c r="H205" s="20">
        <v>12657452</v>
      </c>
      <c r="I205" s="64" t="s">
        <v>378</v>
      </c>
      <c r="J205" s="64" t="s">
        <v>283</v>
      </c>
      <c r="K205" s="64" t="s">
        <v>194</v>
      </c>
      <c r="L205" s="20" t="s">
        <v>156</v>
      </c>
      <c r="M205" s="20" t="s">
        <v>155</v>
      </c>
      <c r="N205" s="64" t="s">
        <v>179</v>
      </c>
      <c r="O205" s="20" t="s">
        <v>178</v>
      </c>
      <c r="P205" s="20" t="s">
        <v>177</v>
      </c>
      <c r="Q205" s="20"/>
      <c r="R205" s="20" t="s">
        <v>141</v>
      </c>
      <c r="S205" s="20" t="s">
        <v>237</v>
      </c>
      <c r="T205" s="20" t="s">
        <v>150</v>
      </c>
      <c r="U205" s="65">
        <v>44195</v>
      </c>
      <c r="V205" s="64"/>
      <c r="W205" s="72">
        <v>962483.89999999979</v>
      </c>
      <c r="X205" s="72">
        <v>1848000.9</v>
      </c>
      <c r="Y205" s="64" t="s">
        <v>377</v>
      </c>
      <c r="Z205" s="20" t="s">
        <v>141</v>
      </c>
      <c r="AA205" s="64" t="s">
        <v>141</v>
      </c>
      <c r="AB205" s="64"/>
      <c r="AC205" s="64" t="s">
        <v>148</v>
      </c>
      <c r="AD205" s="63"/>
      <c r="AE205" s="20">
        <v>2020</v>
      </c>
      <c r="AF205" s="20">
        <v>14600</v>
      </c>
      <c r="AG205" s="64" t="s">
        <v>376</v>
      </c>
      <c r="AH205" s="71"/>
      <c r="AI205" s="20" t="s">
        <v>141</v>
      </c>
      <c r="AJ205" s="64" t="s">
        <v>276</v>
      </c>
      <c r="AK205" s="63"/>
      <c r="AL205" s="5">
        <v>0</v>
      </c>
      <c r="AM205" s="70" t="s">
        <v>144</v>
      </c>
      <c r="AN205" s="6">
        <f>IF(AM205="YES",0,AL205*BA205)</f>
        <v>0</v>
      </c>
      <c r="AO205" s="6">
        <f>IF(AM205="YES",0,BA205)</f>
        <v>0</v>
      </c>
      <c r="AP205" s="7">
        <v>0.70750360482336461</v>
      </c>
      <c r="AQ205" s="69"/>
      <c r="AR205" s="8">
        <f>IF(AQ205="YES",0,AP205*BA205)</f>
        <v>0</v>
      </c>
      <c r="AS205" s="8">
        <f>IF(AQ205="YES",0,BA205)</f>
        <v>0</v>
      </c>
      <c r="AT205" s="9">
        <v>0</v>
      </c>
      <c r="AU205" s="9">
        <v>5536.2076467448387</v>
      </c>
      <c r="AV205" s="9">
        <v>59</v>
      </c>
      <c r="AW205" s="10">
        <f>IF(IF(AU205&lt;0,1-(AV205-AU205)/AU205,IF(AU205=0,"",AV205/AU205))&lt;0,0,IF(AU205&lt;0,1-(AV205-AU205)/AU205,IF(AU205=0,"",AV205/AU205)))</f>
        <v>1.0657114719078615E-2</v>
      </c>
      <c r="AX205" s="10" t="str">
        <f>IF(AW205&lt;90%,"YES","")</f>
        <v>YES</v>
      </c>
      <c r="AY205" s="68">
        <f>+AV205-AT205</f>
        <v>59</v>
      </c>
      <c r="AZ205" s="10"/>
      <c r="BA205" s="11">
        <v>0</v>
      </c>
      <c r="BB205" s="11">
        <f>W205/1000</f>
        <v>962.48389999999984</v>
      </c>
      <c r="BC205" s="12" t="str">
        <f>IF(AND(BA205=0,BB205=0),"no capex",IF(AND(BA205=0,BB205&lt;&gt;0),"check!",IF(BB205/BA205&lt;0.8,BB205/BA205,IF(BB205/BA205&lt;=1.05,1,IF(BB205/BA205&gt;1.05,MAX(1-(BB205/BA205-1)*2,0),"check!")))))</f>
        <v>check!</v>
      </c>
      <c r="BD205" s="11">
        <v>7850.5079825236016</v>
      </c>
      <c r="BE205" s="11">
        <f>X205/1000</f>
        <v>1848.0009</v>
      </c>
      <c r="BF205" s="12">
        <f>IF(AND(BD205=0,BE205=0),"no capex",IF(AND(BD205=0,BE205&lt;&gt;0),"check!",IF(BE205/BD205&lt;0.8,BE205/BD205,IF(BE205/BD205&lt;=1.05,1,IF(BE205/BD205&gt;1.05,MAX(1-(BE205/BD205-1)*2,0),"check!")))))</f>
        <v>0.23539889445548298</v>
      </c>
      <c r="BG205" s="67"/>
      <c r="BH205" s="13">
        <v>0</v>
      </c>
      <c r="BI205" s="13">
        <v>5615.130000000001</v>
      </c>
      <c r="BJ205" s="13">
        <v>794</v>
      </c>
      <c r="BK205" s="14">
        <f>IF(BI205=0,"",BJ205/BI205)</f>
        <v>0.14140367186512154</v>
      </c>
      <c r="BL205" s="15">
        <v>0</v>
      </c>
      <c r="BM205" s="15">
        <v>1287.954</v>
      </c>
      <c r="BN205" s="15">
        <v>47</v>
      </c>
      <c r="BO205" s="16">
        <f>IF(BM205=0,"",BN205/BM205)</f>
        <v>3.6491986515046343E-2</v>
      </c>
      <c r="BP205" s="13">
        <v>0</v>
      </c>
      <c r="BQ205" s="13">
        <v>191.625</v>
      </c>
      <c r="BR205" s="13">
        <v>18</v>
      </c>
      <c r="BS205" s="14">
        <f>IF(IF(BQ205&lt;0,1-(BR205-BQ205)/BQ205,IF(BQ205=0,"",BR205/BQ205))&lt;0,0,IF(BQ205&lt;0,1-(BR205-BQ205)/BQ205,IF(BQ205=0,"",BR205/BQ205)))</f>
        <v>9.393346379647749E-2</v>
      </c>
      <c r="BT205" s="15">
        <v>0</v>
      </c>
      <c r="BU205" s="15">
        <v>191.625</v>
      </c>
      <c r="BV205" s="15">
        <v>47</v>
      </c>
      <c r="BW205" s="16">
        <f>IF(IF(BU205&lt;0,1-(BV205-BU205)/BU205,IF(BU205=0,"",BV205/BU205))&lt;0,0,IF(BU205&lt;0,1-(BV205-BU205)/BU205,IF(BU205=0,"",BV205/BU205)))</f>
        <v>0.24527071102413567</v>
      </c>
      <c r="BX205" s="13">
        <v>0</v>
      </c>
      <c r="BY205" s="13">
        <v>121</v>
      </c>
      <c r="BZ205" s="13">
        <v>42</v>
      </c>
      <c r="CA205" s="14">
        <f>IF(IF(BY205&lt;0,1-(BZ205-BY205)/BY205,IF(BY205=0,"",BZ205/BY205))&lt;0,0,IF(BY205&lt;0,1-(BZ205-BY205)/BY205,IF(BY205=0,"",BZ205/BY205)))</f>
        <v>0.34710743801652894</v>
      </c>
      <c r="CB205" s="15">
        <v>0</v>
      </c>
      <c r="CC205" s="15">
        <v>312.625</v>
      </c>
      <c r="CD205" s="15">
        <v>60</v>
      </c>
      <c r="CE205" s="16">
        <f>IF(IF(CC205&lt;0,1-(CD205-CC205)/CC205,IF(CC205=0,"",CD205/CC205))&lt;0,0,IF(CC205&lt;0,1-(CD205-CC205)/CC205,IF(CC205=0,"",CD205/CC205)))</f>
        <v>0.19192323070771691</v>
      </c>
      <c r="CF205" s="13">
        <v>0</v>
      </c>
      <c r="CG205" s="13">
        <v>1277.5</v>
      </c>
      <c r="CH205" s="13">
        <v>2206</v>
      </c>
      <c r="CI205" s="14">
        <f>IF(IF(CG205&lt;0,1-(CH205-CG205)/CG205,IF(CG205=0,"",CH205/CG205))&lt;0,0,IF(CG205&lt;0,1-(CH205-CG205)/CG205,IF(CG205=0,"",CH205/CG205)))</f>
        <v>1.7268101761252446</v>
      </c>
      <c r="CJ205" s="15">
        <v>0</v>
      </c>
      <c r="CK205" s="15">
        <v>9386.5680804464391</v>
      </c>
      <c r="CL205" s="15">
        <v>156</v>
      </c>
      <c r="CM205" s="17">
        <f>IF(IF(CK205&lt;0,1-(CL205-CK205)/CK205,IF(CK205=0,"",CL205/CK205))&lt;0,0,IF(CK205&lt;0,1-(CL205-CK205)/CK205,IF(CK205=0,"",CL205/CK205)))</f>
        <v>1.6619492732915905E-2</v>
      </c>
      <c r="CN205" s="13">
        <v>0</v>
      </c>
      <c r="CO205" s="13">
        <v>-1481.4099336202898</v>
      </c>
      <c r="CP205" s="13">
        <v>-931</v>
      </c>
      <c r="CQ205" s="17">
        <f>IF(IF(CO205&lt;0,1-(CP205-CO205)/CO205,IF(CO205=0,"",CP205/CO205))&lt;0,0,IF(CO205&lt;0,1-(CP205-CO205)/CO205,IF(CO205=0,"",CP205/CO205)))</f>
        <v>1.3715446488705463</v>
      </c>
      <c r="CR205" s="15">
        <v>0</v>
      </c>
      <c r="CS205" s="15">
        <v>608.79415800000004</v>
      </c>
      <c r="CT205" s="15">
        <v>16</v>
      </c>
      <c r="CU205" s="17">
        <f>IF(IF(CS205&lt;0,1-(CT205-CS205)/CS205,IF(CS205=0,"",CT205/CS205))&lt;0,0,IF(CS205&lt;0,1-(CT205-CS205)/CS205,IF(CS205=0,"",CT205/CS205)))</f>
        <v>2.6281461130578061E-2</v>
      </c>
      <c r="CV205" s="13">
        <v>0</v>
      </c>
      <c r="CW205" s="13">
        <v>8096.7831468261493</v>
      </c>
      <c r="CX205" s="13">
        <v>872</v>
      </c>
      <c r="CY205" s="14">
        <f>IF(IF(CW205&lt;0,1-(CX205-CW205)/CW205,IF(CW205=0,"",CX205/CW205))&lt;0,0,IF(CW205&lt;0,1-(CX205-CW205)/CW205,IF(CW205=0,"",CX205/CW205)))</f>
        <v>0.10769709206573162</v>
      </c>
      <c r="CZ205" s="15">
        <v>0</v>
      </c>
      <c r="DA205" s="15">
        <v>-1115.1878067560556</v>
      </c>
      <c r="DB205" s="15">
        <v>-44</v>
      </c>
      <c r="DC205" s="17">
        <f>IF(IF(DA205&lt;0,1-(DB205-DA205)/DA205,IF(DA205=0,"",DB205/DA205))&lt;0,0,IF(DA205&lt;0,1-(DB205-DA205)/DA205,IF(DA205=0,"",DB205/DA205)))</f>
        <v>1.9605447622961458</v>
      </c>
      <c r="DD205" s="13">
        <v>0</v>
      </c>
      <c r="DE205" s="13">
        <v>0</v>
      </c>
      <c r="DF205" s="13">
        <v>0</v>
      </c>
      <c r="DG205" s="14" t="str">
        <f>IF(IF(DE205&lt;0,1-(DF205-DE205)/DE205,IF(DE205=0,"",DF205/DE205))&lt;0,0,IF(DE205&lt;0,1-(DF205-DE205)/DE205,IF(DE205=0,"",DF205/DE205)))</f>
        <v/>
      </c>
      <c r="DH205" s="15">
        <v>0</v>
      </c>
      <c r="DI205" s="15">
        <v>-756.06890183897679</v>
      </c>
      <c r="DJ205" s="15">
        <v>71</v>
      </c>
      <c r="DK205" s="17">
        <f>IF(IF(DI205&lt;0,1-(DJ205-DI205)/DI205,IF(DI205=0,"",DJ205/DI205))&lt;0,0,IF(DI205&lt;0,1-(DJ205-DI205)/DI205,IF(DI205=0,"",DJ205/DI205)))</f>
        <v>2.0939067852510633</v>
      </c>
      <c r="DL205" s="13">
        <v>0</v>
      </c>
      <c r="DM205" s="13">
        <v>-810.31879148627797</v>
      </c>
      <c r="DN205" s="13">
        <v>42</v>
      </c>
      <c r="DO205" s="17">
        <f>IF(IF(DM205&lt;0,1-(DN205-DM205)/DM205,IF(DM205=0,"",DN205/DM205))&lt;0,0,IF(DM205&lt;0,1-(DN205-DM205)/DM205,IF(DM205=0,"",DN205/DM205)))</f>
        <v>2.0518314525607435</v>
      </c>
      <c r="DP205" s="18"/>
      <c r="DQ205" s="19" t="e">
        <f>IF(AND(BB205/BA205&gt;1.05, ((BB205-BA205)/VLOOKUP(E205,#REF!,2,0))&gt;10),"YES","")</f>
        <v>#DIV/0!</v>
      </c>
      <c r="DR205" s="18"/>
      <c r="DS205" s="19" t="str">
        <f>AX205</f>
        <v>YES</v>
      </c>
      <c r="DT205" s="64" t="s">
        <v>141</v>
      </c>
      <c r="DU205" s="64" t="s">
        <v>162</v>
      </c>
      <c r="DV205" s="64" t="s">
        <v>307</v>
      </c>
      <c r="DW205" s="64" t="s">
        <v>141</v>
      </c>
      <c r="DX205" s="64" t="s">
        <v>188</v>
      </c>
      <c r="DY205" s="65" t="s">
        <v>187</v>
      </c>
      <c r="DZ205" s="64"/>
      <c r="EA205" s="64"/>
    </row>
    <row r="206" spans="1:131" x14ac:dyDescent="0.35">
      <c r="A206" s="4">
        <v>2022</v>
      </c>
      <c r="B206" s="20" t="s">
        <v>132</v>
      </c>
      <c r="C206" s="20" t="s">
        <v>159</v>
      </c>
      <c r="D206" s="20"/>
      <c r="E206" s="20" t="s">
        <v>129</v>
      </c>
      <c r="F206" s="20" t="s">
        <v>127</v>
      </c>
      <c r="G206" s="20"/>
      <c r="H206" s="20">
        <v>12657453</v>
      </c>
      <c r="I206" s="64" t="s">
        <v>375</v>
      </c>
      <c r="J206" s="64" t="s">
        <v>283</v>
      </c>
      <c r="K206" s="64" t="s">
        <v>194</v>
      </c>
      <c r="L206" s="20" t="s">
        <v>156</v>
      </c>
      <c r="M206" s="20" t="s">
        <v>155</v>
      </c>
      <c r="N206" s="64" t="s">
        <v>179</v>
      </c>
      <c r="O206" s="20" t="s">
        <v>178</v>
      </c>
      <c r="P206" s="20" t="s">
        <v>177</v>
      </c>
      <c r="Q206" s="20"/>
      <c r="R206" s="20" t="s">
        <v>141</v>
      </c>
      <c r="S206" s="20" t="s">
        <v>237</v>
      </c>
      <c r="T206" s="20" t="s">
        <v>150</v>
      </c>
      <c r="U206" s="65">
        <v>44321</v>
      </c>
      <c r="V206" s="64"/>
      <c r="W206" s="72">
        <v>2476561.66</v>
      </c>
      <c r="X206" s="72">
        <v>0</v>
      </c>
      <c r="Y206" s="64" t="s">
        <v>374</v>
      </c>
      <c r="Z206" s="20" t="s">
        <v>141</v>
      </c>
      <c r="AA206" s="64" t="s">
        <v>141</v>
      </c>
      <c r="AB206" s="64"/>
      <c r="AC206" s="64"/>
      <c r="AD206" s="63"/>
      <c r="AE206" s="20">
        <v>2021</v>
      </c>
      <c r="AF206" s="20">
        <v>14600</v>
      </c>
      <c r="AG206" s="64" t="s">
        <v>373</v>
      </c>
      <c r="AH206" s="71"/>
      <c r="AI206" s="20" t="s">
        <v>141</v>
      </c>
      <c r="AJ206" s="64" t="s">
        <v>190</v>
      </c>
      <c r="AK206" s="63"/>
      <c r="AL206" s="5">
        <v>0</v>
      </c>
      <c r="AM206" s="70" t="s">
        <v>144</v>
      </c>
      <c r="AN206" s="6">
        <f>IF(AM206="YES",0,AL206*BA206)</f>
        <v>0</v>
      </c>
      <c r="AO206" s="6">
        <f>IF(AM206="YES",0,BA206)</f>
        <v>0</v>
      </c>
      <c r="AP206" s="7">
        <v>0.70596788162204194</v>
      </c>
      <c r="AQ206" s="69"/>
      <c r="AR206" s="8">
        <f>IF(AQ206="YES",0,AP206*BA206)</f>
        <v>30731.362604609032</v>
      </c>
      <c r="AS206" s="8">
        <f>IF(AQ206="YES",0,BA206)</f>
        <v>43530.822583599998</v>
      </c>
      <c r="AT206" s="9">
        <v>0</v>
      </c>
      <c r="AU206" s="9">
        <v>4879.9722746799171</v>
      </c>
      <c r="AV206" s="9">
        <v>862</v>
      </c>
      <c r="AW206" s="10">
        <f>IF(IF(AU206&lt;0,1-(AV206-AU206)/AU206,IF(AU206=0,"",AV206/AU206))&lt;0,0,IF(AU206&lt;0,1-(AV206-AU206)/AU206,IF(AU206=0,"",AV206/AU206)))</f>
        <v>0.17664034782995555</v>
      </c>
      <c r="AX206" s="10" t="str">
        <f>IF(AW206&lt;90%,"YES","")</f>
        <v>YES</v>
      </c>
      <c r="AY206" s="68">
        <f>+AV206-AT206</f>
        <v>862</v>
      </c>
      <c r="AZ206" s="10"/>
      <c r="BA206" s="11">
        <v>43530.822583599998</v>
      </c>
      <c r="BB206" s="11">
        <f>W206/1000</f>
        <v>2476.5616600000003</v>
      </c>
      <c r="BC206" s="12">
        <f>IF(AND(BA206=0,BB206=0),"no capex",IF(AND(BA206=0,BB206&lt;&gt;0),"check!",IF(BB206/BA206&lt;0.8,BB206/BA206,IF(BB206/BA206&lt;=1.05,1,IF(BB206/BA206&gt;1.05,MAX(1-(BB206/BA206-1)*2,0),"check!")))))</f>
        <v>5.6892140166747769E-2</v>
      </c>
      <c r="BD206" s="11">
        <v>0</v>
      </c>
      <c r="BE206" s="11">
        <v>0</v>
      </c>
      <c r="BF206" s="12" t="str">
        <f>IF(AND(BD206=0,BE206=0),"no capex",IF(AND(BD206=0,BE206&lt;&gt;0),"check!",IF(BE206/BD206&lt;0.8,BE206/BD206,IF(BE206/BD206&lt;=1.05,1,IF(BE206/BD206&gt;1.05,MAX(1-(BE206/BD206-1)*2,0),"check!")))))</f>
        <v>no capex</v>
      </c>
      <c r="BG206" s="67"/>
      <c r="BH206" s="13">
        <v>0</v>
      </c>
      <c r="BI206" s="13">
        <v>4709.6616690832016</v>
      </c>
      <c r="BJ206" s="13">
        <v>1297</v>
      </c>
      <c r="BK206" s="14">
        <f>IF(BI206=0,"",BJ206/BI206)</f>
        <v>0.27539133193244397</v>
      </c>
      <c r="BL206" s="15">
        <v>0</v>
      </c>
      <c r="BM206" s="15">
        <v>1268.8492506524642</v>
      </c>
      <c r="BN206" s="15">
        <v>171</v>
      </c>
      <c r="BO206" s="16">
        <f>IF(BM206=0,"",BN206/BM206)</f>
        <v>0.13476778262829003</v>
      </c>
      <c r="BP206" s="13">
        <v>0</v>
      </c>
      <c r="BQ206" s="13">
        <v>191.625</v>
      </c>
      <c r="BR206" s="13">
        <v>69</v>
      </c>
      <c r="BS206" s="14">
        <f>IF(IF(BQ206&lt;0,1-(BR206-BQ206)/BQ206,IF(BQ206=0,"",BR206/BQ206))&lt;0,0,IF(BQ206&lt;0,1-(BR206-BQ206)/BQ206,IF(BQ206=0,"",BR206/BQ206)))</f>
        <v>0.36007827788649704</v>
      </c>
      <c r="BT206" s="15">
        <v>0</v>
      </c>
      <c r="BU206" s="15">
        <v>191.625</v>
      </c>
      <c r="BV206" s="15">
        <v>18</v>
      </c>
      <c r="BW206" s="16">
        <f>IF(IF(BU206&lt;0,1-(BV206-BU206)/BU206,IF(BU206=0,"",BV206/BU206))&lt;0,0,IF(BU206&lt;0,1-(BV206-BU206)/BU206,IF(BU206=0,"",BV206/BU206)))</f>
        <v>9.393346379647749E-2</v>
      </c>
      <c r="BX206" s="13">
        <v>0</v>
      </c>
      <c r="BY206" s="13">
        <v>512</v>
      </c>
      <c r="BZ206" s="13">
        <v>17</v>
      </c>
      <c r="CA206" s="14">
        <f>IF(IF(BY206&lt;0,1-(BZ206-BY206)/BY206,IF(BY206=0,"",BZ206/BY206))&lt;0,0,IF(BY206&lt;0,1-(BZ206-BY206)/BY206,IF(BY206=0,"",BZ206/BY206)))</f>
        <v>3.3203125E-2</v>
      </c>
      <c r="CB206" s="15">
        <v>0</v>
      </c>
      <c r="CC206" s="15">
        <v>703.625</v>
      </c>
      <c r="CD206" s="15">
        <v>86</v>
      </c>
      <c r="CE206" s="16">
        <f>IF(IF(CC206&lt;0,1-(CD206-CC206)/CC206,IF(CC206=0,"",CD206/CC206))&lt;0,0,IF(CC206&lt;0,1-(CD206-CC206)/CC206,IF(CC206=0,"",CD206/CC206)))</f>
        <v>0.12222419612719844</v>
      </c>
      <c r="CF206" s="13">
        <v>0</v>
      </c>
      <c r="CG206" s="13">
        <v>1277.5</v>
      </c>
      <c r="CH206" s="13">
        <v>624</v>
      </c>
      <c r="CI206" s="14">
        <f>IF(IF(CG206&lt;0,1-(CH206-CG206)/CG206,IF(CG206=0,"",CH206/CG206))&lt;0,0,IF(CG206&lt;0,1-(CH206-CG206)/CG206,IF(CG206=0,"",CH206/CG206)))</f>
        <v>0.48845401174168296</v>
      </c>
      <c r="CJ206" s="15">
        <v>0</v>
      </c>
      <c r="CK206" s="15">
        <v>7834.2490225752199</v>
      </c>
      <c r="CL206" s="15">
        <v>1943</v>
      </c>
      <c r="CM206" s="17">
        <f>IF(IF(CK206&lt;0,1-(CL206-CK206)/CK206,IF(CK206=0,"",CL206/CK206))&lt;0,0,IF(CK206&lt;0,1-(CL206-CK206)/CK206,IF(CK206=0,"",CL206/CK206)))</f>
        <v>0.24801356127448071</v>
      </c>
      <c r="CN206" s="13">
        <v>0</v>
      </c>
      <c r="CO206" s="13">
        <v>-1261.1616939785367</v>
      </c>
      <c r="CP206" s="13">
        <v>-729</v>
      </c>
      <c r="CQ206" s="17">
        <f>IF(IF(CO206&lt;0,1-(CP206-CO206)/CO206,IF(CO206=0,"",CP206/CO206))&lt;0,0,IF(CO206&lt;0,1-(CP206-CO206)/CO206,IF(CO206=0,"",CP206/CO206)))</f>
        <v>1.421961510977825</v>
      </c>
      <c r="CR206" s="15">
        <v>0</v>
      </c>
      <c r="CS206" s="15">
        <v>405.86277200000001</v>
      </c>
      <c r="CT206" s="15">
        <v>3</v>
      </c>
      <c r="CU206" s="17">
        <f>IF(IF(CS206&lt;0,1-(CT206-CS206)/CS206,IF(CS206=0,"",CT206/CS206))&lt;0,0,IF(CS206&lt;0,1-(CT206-CS206)/CS206,IF(CS206=0,"",CT206/CS206)))</f>
        <v>7.3916609429750804E-3</v>
      </c>
      <c r="CV206" s="13">
        <v>0</v>
      </c>
      <c r="CW206" s="13">
        <v>6764.7123285966836</v>
      </c>
      <c r="CX206" s="13">
        <v>839</v>
      </c>
      <c r="CY206" s="14">
        <f>IF(IF(CW206&lt;0,1-(CX206-CW206)/CW206,IF(CW206=0,"",CX206/CW206))&lt;0,0,IF(CW206&lt;0,1-(CX206-CW206)/CW206,IF(CW206=0,"",CX206/CW206)))</f>
        <v>0.12402596876932499</v>
      </c>
      <c r="CZ206" s="15">
        <v>0</v>
      </c>
      <c r="DA206" s="15">
        <v>-873.75112835411699</v>
      </c>
      <c r="DB206" s="15">
        <v>-96</v>
      </c>
      <c r="DC206" s="17">
        <f>IF(IF(DA206&lt;0,1-(DB206-DA206)/DA206,IF(DA206=0,"",DB206/DA206))&lt;0,0,IF(DA206&lt;0,1-(DB206-DA206)/DA206,IF(DA206=0,"",DB206/DA206)))</f>
        <v>1.8901288972515149</v>
      </c>
      <c r="DD206" s="13">
        <v>0</v>
      </c>
      <c r="DE206" s="13">
        <v>0</v>
      </c>
      <c r="DF206" s="13">
        <v>0</v>
      </c>
      <c r="DG206" s="14" t="str">
        <f>IF(IF(DE206&lt;0,1-(DF206-DE206)/DE206,IF(DE206=0,"",DF206/DE206))&lt;0,0,IF(DE206&lt;0,1-(DF206-DE206)/DE206,IF(DE206=0,"",DF206/DE206)))</f>
        <v/>
      </c>
      <c r="DH206" s="15">
        <v>0</v>
      </c>
      <c r="DI206" s="15">
        <v>-611.39894484186846</v>
      </c>
      <c r="DJ206" s="15">
        <v>56</v>
      </c>
      <c r="DK206" s="17">
        <f>IF(IF(DI206&lt;0,1-(DJ206-DI206)/DI206,IF(DI206=0,"",DJ206/DI206))&lt;0,0,IF(DI206&lt;0,1-(DJ206-DI206)/DI206,IF(DI206=0,"",DJ206/DI206)))</f>
        <v>2.0915932231686853</v>
      </c>
      <c r="DL206" s="13">
        <v>0</v>
      </c>
      <c r="DM206" s="13">
        <v>-911.58998072078043</v>
      </c>
      <c r="DN206" s="13">
        <v>77</v>
      </c>
      <c r="DO206" s="17">
        <f>IF(IF(DM206&lt;0,1-(DN206-DM206)/DM206,IF(DM206=0,"",DN206/DM206))&lt;0,0,IF(DM206&lt;0,1-(DN206-DM206)/DM206,IF(DM206=0,"",DN206/DM206)))</f>
        <v>2.0844677998096439</v>
      </c>
      <c r="DP206" s="18"/>
      <c r="DQ206" s="19" t="e">
        <f>IF(AND(BB206/BA206&gt;1.05, ((BB206-BA206)/VLOOKUP(E206,#REF!,2,0))&gt;10),"YES","")</f>
        <v>#REF!</v>
      </c>
      <c r="DR206" s="18"/>
      <c r="DS206" s="19" t="str">
        <f>AX206</f>
        <v>YES</v>
      </c>
      <c r="DT206" s="64" t="s">
        <v>141</v>
      </c>
      <c r="DU206" s="64" t="s">
        <v>162</v>
      </c>
      <c r="DV206" s="64" t="s">
        <v>234</v>
      </c>
      <c r="DW206" s="64" t="s">
        <v>141</v>
      </c>
      <c r="DX206" s="64" t="s">
        <v>188</v>
      </c>
      <c r="DY206" s="65" t="s">
        <v>187</v>
      </c>
      <c r="DZ206" s="64"/>
      <c r="EA206" s="64"/>
    </row>
    <row r="207" spans="1:131" x14ac:dyDescent="0.35">
      <c r="A207" s="4">
        <v>2022</v>
      </c>
      <c r="B207" s="20" t="s">
        <v>132</v>
      </c>
      <c r="C207" s="20" t="s">
        <v>159</v>
      </c>
      <c r="D207" s="20"/>
      <c r="E207" s="20" t="s">
        <v>130</v>
      </c>
      <c r="F207" s="20" t="s">
        <v>126</v>
      </c>
      <c r="G207" s="20"/>
      <c r="H207" s="20">
        <v>12658879</v>
      </c>
      <c r="I207" s="64" t="s">
        <v>372</v>
      </c>
      <c r="J207" s="64"/>
      <c r="K207" s="64" t="s">
        <v>371</v>
      </c>
      <c r="L207" s="20" t="s">
        <v>156</v>
      </c>
      <c r="M207" s="20" t="s">
        <v>155</v>
      </c>
      <c r="N207" s="64" t="s">
        <v>154</v>
      </c>
      <c r="O207" s="20" t="s">
        <v>153</v>
      </c>
      <c r="P207" s="20" t="s">
        <v>152</v>
      </c>
      <c r="Q207" s="20"/>
      <c r="R207" s="20" t="s">
        <v>141</v>
      </c>
      <c r="S207" s="20" t="s">
        <v>151</v>
      </c>
      <c r="T207" s="20" t="s">
        <v>150</v>
      </c>
      <c r="U207" s="65">
        <v>44193</v>
      </c>
      <c r="V207" s="64"/>
      <c r="W207" s="72">
        <v>122526.22430000002</v>
      </c>
      <c r="X207" s="72">
        <v>0</v>
      </c>
      <c r="Y207" s="64" t="s">
        <v>370</v>
      </c>
      <c r="Z207" s="20" t="s">
        <v>141</v>
      </c>
      <c r="AA207" s="64"/>
      <c r="AB207" s="64"/>
      <c r="AC207" s="64"/>
      <c r="AD207" s="63"/>
      <c r="AE207" s="20">
        <v>2020</v>
      </c>
      <c r="AF207" s="20"/>
      <c r="AG207" s="64" t="s">
        <v>369</v>
      </c>
      <c r="AH207" s="71"/>
      <c r="AI207" s="20" t="s">
        <v>146</v>
      </c>
      <c r="AJ207" s="64"/>
      <c r="AK207" s="63"/>
      <c r="AL207" s="5">
        <v>0.61553521752649876</v>
      </c>
      <c r="AM207" s="70"/>
      <c r="AN207" s="6">
        <f>IF(AM207="YES",0,AL207*BA207)</f>
        <v>73.864226103179845</v>
      </c>
      <c r="AO207" s="6">
        <f>IF(AM207="YES",0,BA207)</f>
        <v>120</v>
      </c>
      <c r="AP207" s="7">
        <v>5.1219663237811934</v>
      </c>
      <c r="AQ207" s="69"/>
      <c r="AR207" s="8">
        <f>IF(AQ207="YES",0,AP207*BA207)</f>
        <v>614.6359588537432</v>
      </c>
      <c r="AS207" s="8">
        <f>IF(AQ207="YES",0,BA207)</f>
        <v>120</v>
      </c>
      <c r="AT207" s="9">
        <v>0</v>
      </c>
      <c r="AU207" s="9">
        <v>961.90108586771066</v>
      </c>
      <c r="AV207" s="9">
        <v>845</v>
      </c>
      <c r="AW207" s="10">
        <f>IF(IF(AU207&lt;0,1-(AV207-AU207)/AU207,IF(AU207=0,"",AV207/AU207))&lt;0,0,IF(AU207&lt;0,1-(AV207-AU207)/AU207,IF(AU207=0,"",AV207/AU207)))</f>
        <v>0.87846870371057262</v>
      </c>
      <c r="AX207" s="10" t="str">
        <f>IF(AW207&lt;90%,"YES","")</f>
        <v>YES</v>
      </c>
      <c r="AY207" s="68">
        <f>+AV207-AT207</f>
        <v>845</v>
      </c>
      <c r="AZ207" s="10"/>
      <c r="BA207" s="11">
        <v>120</v>
      </c>
      <c r="BB207" s="11">
        <f>W207/1000</f>
        <v>122.52622430000001</v>
      </c>
      <c r="BC207" s="12">
        <f>IF(AND(BA207=0,BB207=0),"no capex",IF(AND(BA207=0,BB207&lt;&gt;0),"check!",IF(BB207/BA207&lt;0.8,BB207/BA207,IF(BB207/BA207&lt;=1.05,1,IF(BB207/BA207&gt;1.05,MAX(1-(BB207/BA207-1)*2,0),"check!")))))</f>
        <v>1</v>
      </c>
      <c r="BD207" s="11">
        <v>0</v>
      </c>
      <c r="BE207" s="11">
        <v>0</v>
      </c>
      <c r="BF207" s="12" t="str">
        <f>IF(AND(BD207=0,BE207=0),"no capex",IF(AND(BD207=0,BE207&lt;&gt;0),"check!",IF(BE207/BD207&lt;0.8,BE207/BD207,IF(BE207/BD207&lt;=1.05,1,IF(BE207/BD207&gt;1.05,MAX(1-(BE207/BD207-1)*2,0),"check!")))))</f>
        <v>no capex</v>
      </c>
      <c r="BG207" s="67"/>
      <c r="BH207" s="13">
        <v>0</v>
      </c>
      <c r="BI207" s="13">
        <v>8595.3903750000009</v>
      </c>
      <c r="BJ207" s="13">
        <v>501</v>
      </c>
      <c r="BK207" s="14">
        <f>IF(BI207=0,"",BJ207/BI207)</f>
        <v>5.8287055984935408E-2</v>
      </c>
      <c r="BL207" s="15">
        <v>0</v>
      </c>
      <c r="BM207" s="15">
        <v>730.6081818749999</v>
      </c>
      <c r="BN207" s="15">
        <v>417</v>
      </c>
      <c r="BO207" s="16">
        <f>IF(BM207=0,"",BN207/BM207)</f>
        <v>0.5707573639947886</v>
      </c>
      <c r="BP207" s="13">
        <v>0</v>
      </c>
      <c r="BQ207" s="13">
        <v>0</v>
      </c>
      <c r="BR207" s="13">
        <v>0</v>
      </c>
      <c r="BS207" s="14" t="str">
        <f>IF(IF(BQ207&lt;0,1-(BR207-BQ207)/BQ207,IF(BQ207=0,"",BR207/BQ207))&lt;0,0,IF(BQ207&lt;0,1-(BR207-BQ207)/BQ207,IF(BQ207=0,"",BR207/BQ207)))</f>
        <v/>
      </c>
      <c r="BT207" s="15">
        <v>0</v>
      </c>
      <c r="BU207" s="15">
        <v>0</v>
      </c>
      <c r="BV207" s="15">
        <v>0</v>
      </c>
      <c r="BW207" s="16" t="str">
        <f>IF(IF(BU207&lt;0,1-(BV207-BU207)/BU207,IF(BU207=0,"",BV207/BU207))&lt;0,0,IF(BU207&lt;0,1-(BV207-BU207)/BU207,IF(BU207=0,"",BV207/BU207)))</f>
        <v/>
      </c>
      <c r="BX207" s="13">
        <v>0</v>
      </c>
      <c r="BY207" s="13">
        <v>19.103147102249999</v>
      </c>
      <c r="BZ207" s="13">
        <v>355</v>
      </c>
      <c r="CA207" s="14">
        <f>IF(IF(BY207&lt;0,1-(BZ207-BY207)/BY207,IF(BY207=0,"",BZ207/BY207))&lt;0,0,IF(BY207&lt;0,1-(BZ207-BY207)/BY207,IF(BY207=0,"",BZ207/BY207)))</f>
        <v>18.583325464639675</v>
      </c>
      <c r="CB207" s="15">
        <v>0</v>
      </c>
      <c r="CC207" s="15">
        <v>19.103147102249999</v>
      </c>
      <c r="CD207" s="15">
        <v>355</v>
      </c>
      <c r="CE207" s="16">
        <f>IF(IF(CC207&lt;0,1-(CD207-CC207)/CC207,IF(CC207=0,"",CD207/CC207))&lt;0,0,IF(CC207&lt;0,1-(CD207-CC207)/CC207,IF(CC207=0,"",CD207/CC207)))</f>
        <v>18.583325464639675</v>
      </c>
      <c r="CF207" s="13">
        <v>0</v>
      </c>
      <c r="CG207" s="13">
        <v>0</v>
      </c>
      <c r="CH207" s="13">
        <v>0</v>
      </c>
      <c r="CI207" s="14" t="str">
        <f>IF(IF(CG207&lt;0,1-(CH207-CG207)/CG207,IF(CG207=0,"",CH207/CG207))&lt;0,0,IF(CG207&lt;0,1-(CH207-CG207)/CG207,IF(CG207=0,"",CH207/CG207)))</f>
        <v/>
      </c>
      <c r="CJ207" s="15">
        <v>0</v>
      </c>
      <c r="CK207" s="15">
        <v>1555.2055197322993</v>
      </c>
      <c r="CL207" s="15">
        <v>465</v>
      </c>
      <c r="CM207" s="17">
        <f>IF(IF(CK207&lt;0,1-(CL207-CK207)/CK207,IF(CK207=0,"",CL207/CK207))&lt;0,0,IF(CK207&lt;0,1-(CL207-CK207)/CK207,IF(CK207=0,"",CL207/CK207)))</f>
        <v>0.29899585238100324</v>
      </c>
      <c r="CN207" s="13">
        <v>0</v>
      </c>
      <c r="CO207" s="13">
        <v>-582.40758096683862</v>
      </c>
      <c r="CP207" s="13">
        <v>-157</v>
      </c>
      <c r="CQ207" s="17">
        <f>IF(IF(CO207&lt;0,1-(CP207-CO207)/CO207,IF(CO207=0,"",CP207/CO207))&lt;0,0,IF(CO207&lt;0,1-(CP207-CO207)/CO207,IF(CO207=0,"",CP207/CO207)))</f>
        <v>1.7304293331151894</v>
      </c>
      <c r="CR207" s="15">
        <v>0</v>
      </c>
      <c r="CS207" s="15">
        <v>0</v>
      </c>
      <c r="CT207" s="15">
        <v>0</v>
      </c>
      <c r="CU207" s="17" t="str">
        <f>IF(IF(CS207&lt;0,1-(CT207-CS207)/CS207,IF(CS207=0,"",CT207/CS207))&lt;0,0,IF(CS207&lt;0,1-(CT207-CS207)/CS207,IF(CS207=0,"",CT207/CS207)))</f>
        <v/>
      </c>
      <c r="CV207" s="13">
        <v>0</v>
      </c>
      <c r="CW207" s="13">
        <v>972.79793876546069</v>
      </c>
      <c r="CX207" s="13">
        <v>491</v>
      </c>
      <c r="CY207" s="14">
        <f>IF(IF(CW207&lt;0,1-(CX207-CW207)/CW207,IF(CW207=0,"",CX207/CW207))&lt;0,0,IF(CW207&lt;0,1-(CX207-CW207)/CW207,IF(CW207=0,"",CX207/CW207)))</f>
        <v>0.50472968787650663</v>
      </c>
      <c r="CZ207" s="15">
        <v>0</v>
      </c>
      <c r="DA207" s="15">
        <v>-30</v>
      </c>
      <c r="DB207" s="15">
        <v>-15</v>
      </c>
      <c r="DC207" s="17">
        <f>IF(IF(DA207&lt;0,1-(DB207-DA207)/DA207,IF(DA207=0,"",DB207/DA207))&lt;0,0,IF(DA207&lt;0,1-(DB207-DA207)/DA207,IF(DA207=0,"",DB207/DA207)))</f>
        <v>1.5</v>
      </c>
      <c r="DD207" s="13">
        <v>0</v>
      </c>
      <c r="DE207" s="13">
        <v>0</v>
      </c>
      <c r="DF207" s="13">
        <v>0</v>
      </c>
      <c r="DG207" s="14" t="str">
        <f>IF(IF(DE207&lt;0,1-(DF207-DE207)/DE207,IF(DE207=0,"",DF207/DE207))&lt;0,0,IF(DE207&lt;0,1-(DF207-DE207)/DE207,IF(DE207=0,"",DF207/DE207)))</f>
        <v/>
      </c>
      <c r="DH207" s="15">
        <v>0</v>
      </c>
      <c r="DI207" s="15">
        <v>0</v>
      </c>
      <c r="DJ207" s="15">
        <v>0</v>
      </c>
      <c r="DK207" s="17" t="str">
        <f>IF(IF(DI207&lt;0,1-(DJ207-DI207)/DI207,IF(DI207=0,"",DJ207/DI207))&lt;0,0,IF(DI207&lt;0,1-(DJ207-DI207)/DI207,IF(DI207=0,"",DJ207/DI207)))</f>
        <v/>
      </c>
      <c r="DL207" s="13">
        <v>0</v>
      </c>
      <c r="DM207" s="13">
        <v>0</v>
      </c>
      <c r="DN207" s="13">
        <v>0</v>
      </c>
      <c r="DO207" s="17" t="str">
        <f>IF(IF(DM207&lt;0,1-(DN207-DM207)/DM207,IF(DM207=0,"",DN207/DM207))&lt;0,0,IF(DM207&lt;0,1-(DN207-DM207)/DM207,IF(DM207=0,"",DN207/DM207)))</f>
        <v/>
      </c>
      <c r="DP207" s="18"/>
      <c r="DQ207" s="19" t="e">
        <f>IF(AND(BB207/BA207&gt;1.05, ((BB207-BA207)/VLOOKUP(E207,#REF!,2,0))&gt;10),"YES","")</f>
        <v>#REF!</v>
      </c>
      <c r="DR207" s="18"/>
      <c r="DS207" s="19" t="str">
        <f>AX207</f>
        <v>YES</v>
      </c>
      <c r="DT207" s="64" t="s">
        <v>141</v>
      </c>
      <c r="DU207" s="64" t="s">
        <v>162</v>
      </c>
      <c r="DV207" s="64" t="s">
        <v>198</v>
      </c>
      <c r="DW207" s="64" t="s">
        <v>141</v>
      </c>
      <c r="DX207" s="64" t="s">
        <v>197</v>
      </c>
      <c r="DY207" s="65">
        <v>45138</v>
      </c>
      <c r="DZ207" s="64"/>
      <c r="EA207" s="64"/>
    </row>
    <row r="208" spans="1:131" x14ac:dyDescent="0.35">
      <c r="A208" s="4">
        <v>2022</v>
      </c>
      <c r="B208" s="20" t="s">
        <v>132</v>
      </c>
      <c r="C208" s="20" t="s">
        <v>159</v>
      </c>
      <c r="D208" s="20"/>
      <c r="E208" s="20" t="s">
        <v>130</v>
      </c>
      <c r="F208" s="20" t="s">
        <v>126</v>
      </c>
      <c r="G208" s="20"/>
      <c r="H208" s="20">
        <v>12666962</v>
      </c>
      <c r="I208" s="64" t="s">
        <v>368</v>
      </c>
      <c r="J208" s="64"/>
      <c r="K208" s="64" t="s">
        <v>367</v>
      </c>
      <c r="L208" s="20" t="s">
        <v>156</v>
      </c>
      <c r="M208" s="20" t="s">
        <v>155</v>
      </c>
      <c r="N208" s="64" t="s">
        <v>154</v>
      </c>
      <c r="O208" s="20" t="s">
        <v>153</v>
      </c>
      <c r="P208" s="20" t="s">
        <v>152</v>
      </c>
      <c r="Q208" s="20"/>
      <c r="R208" s="20" t="s">
        <v>141</v>
      </c>
      <c r="S208" s="20" t="s">
        <v>151</v>
      </c>
      <c r="T208" s="20" t="s">
        <v>150</v>
      </c>
      <c r="U208" s="65">
        <v>44545</v>
      </c>
      <c r="V208" s="64"/>
      <c r="W208" s="72">
        <v>147393.52720000001</v>
      </c>
      <c r="X208" s="72">
        <v>0</v>
      </c>
      <c r="Y208" s="64" t="s">
        <v>366</v>
      </c>
      <c r="Z208" s="20" t="s">
        <v>141</v>
      </c>
      <c r="AA208" s="64"/>
      <c r="AB208" s="64"/>
      <c r="AC208" s="64"/>
      <c r="AD208" s="63"/>
      <c r="AE208" s="20">
        <v>2021</v>
      </c>
      <c r="AF208" s="20"/>
      <c r="AG208" s="64" t="s">
        <v>365</v>
      </c>
      <c r="AH208" s="71"/>
      <c r="AI208" s="20" t="s">
        <v>141</v>
      </c>
      <c r="AJ208" s="64"/>
      <c r="AK208" s="63"/>
      <c r="AL208" s="5">
        <v>0</v>
      </c>
      <c r="AM208" s="70" t="s">
        <v>144</v>
      </c>
      <c r="AN208" s="6">
        <f>IF(AM208="YES",0,AL208*BA208)</f>
        <v>0</v>
      </c>
      <c r="AO208" s="6">
        <f>IF(AM208="YES",0,BA208)</f>
        <v>0</v>
      </c>
      <c r="AP208" s="7">
        <v>15.147314942623195</v>
      </c>
      <c r="AQ208" s="69"/>
      <c r="AR208" s="8">
        <f>IF(AQ208="YES",0,AP208*BA208)</f>
        <v>2044.8875172541314</v>
      </c>
      <c r="AS208" s="8">
        <f>IF(AQ208="YES",0,BA208)</f>
        <v>135</v>
      </c>
      <c r="AT208" s="9">
        <v>0</v>
      </c>
      <c r="AU208" s="9">
        <v>1891.6687099081323</v>
      </c>
      <c r="AV208" s="9">
        <v>386</v>
      </c>
      <c r="AW208" s="10">
        <f>IF(IF(AU208&lt;0,1-(AV208-AU208)/AU208,IF(AU208=0,"",AV208/AU208))&lt;0,0,IF(AU208&lt;0,1-(AV208-AU208)/AU208,IF(AU208=0,"",AV208/AU208)))</f>
        <v>0.20405264303322215</v>
      </c>
      <c r="AX208" s="10" t="str">
        <f>IF(AW208&lt;90%,"YES","")</f>
        <v>YES</v>
      </c>
      <c r="AY208" s="68">
        <f>+AV208-AT208</f>
        <v>386</v>
      </c>
      <c r="AZ208" s="10"/>
      <c r="BA208" s="11">
        <v>135</v>
      </c>
      <c r="BB208" s="11">
        <f>W208/1000</f>
        <v>147.39352720000002</v>
      </c>
      <c r="BC208" s="12">
        <f>IF(AND(BA208=0,BB208=0),"no capex",IF(AND(BA208=0,BB208&lt;&gt;0),"check!",IF(BB208/BA208&lt;0.8,BB208/BA208,IF(BB208/BA208&lt;=1.05,1,IF(BB208/BA208&gt;1.05,MAX(1-(BB208/BA208-1)*2,0),"check!")))))</f>
        <v>0.81639218962962934</v>
      </c>
      <c r="BD208" s="11">
        <v>0</v>
      </c>
      <c r="BE208" s="11">
        <v>0</v>
      </c>
      <c r="BF208" s="12" t="str">
        <f>IF(AND(BD208=0,BE208=0),"no capex",IF(AND(BD208=0,BE208&lt;&gt;0),"check!",IF(BE208/BD208&lt;0.8,BE208/BD208,IF(BE208/BD208&lt;=1.05,1,IF(BE208/BD208&gt;1.05,MAX(1-(BE208/BD208-1)*2,0),"check!")))))</f>
        <v>no capex</v>
      </c>
      <c r="BG208" s="67"/>
      <c r="BH208" s="13">
        <v>0</v>
      </c>
      <c r="BI208" s="13">
        <v>11071.610474867999</v>
      </c>
      <c r="BJ208" s="13">
        <v>1693</v>
      </c>
      <c r="BK208" s="14">
        <f>IF(BI208=0,"",BJ208/BI208)</f>
        <v>0.15291361666335943</v>
      </c>
      <c r="BL208" s="15">
        <v>0</v>
      </c>
      <c r="BM208" s="15">
        <v>1199.3564325956738</v>
      </c>
      <c r="BN208" s="15">
        <v>257</v>
      </c>
      <c r="BO208" s="16">
        <f>IF(BM208=0,"",BN208/BM208)</f>
        <v>0.21428158720405985</v>
      </c>
      <c r="BP208" s="13">
        <v>0</v>
      </c>
      <c r="BQ208" s="13">
        <v>0</v>
      </c>
      <c r="BR208" s="13">
        <v>0</v>
      </c>
      <c r="BS208" s="14" t="str">
        <f>IF(IF(BQ208&lt;0,1-(BR208-BQ208)/BQ208,IF(BQ208=0,"",BR208/BQ208))&lt;0,0,IF(BQ208&lt;0,1-(BR208-BQ208)/BQ208,IF(BQ208=0,"",BR208/BQ208)))</f>
        <v/>
      </c>
      <c r="BT208" s="15">
        <v>0</v>
      </c>
      <c r="BU208" s="15">
        <v>0</v>
      </c>
      <c r="BV208" s="15">
        <v>0</v>
      </c>
      <c r="BW208" s="16" t="str">
        <f>IF(IF(BU208&lt;0,1-(BV208-BU208)/BU208,IF(BU208=0,"",BV208/BU208))&lt;0,0,IF(BU208&lt;0,1-(BV208-BU208)/BU208,IF(BU208=0,"",BV208/BU208)))</f>
        <v/>
      </c>
      <c r="BX208" s="13">
        <v>0</v>
      </c>
      <c r="BY208" s="13">
        <v>50.285850288966003</v>
      </c>
      <c r="BZ208" s="13">
        <v>8</v>
      </c>
      <c r="CA208" s="14">
        <f>IF(IF(BY208&lt;0,1-(BZ208-BY208)/BY208,IF(BY208=0,"",BZ208/BY208))&lt;0,0,IF(BY208&lt;0,1-(BZ208-BY208)/BY208,IF(BY208=0,"",BZ208/BY208)))</f>
        <v>0.15909047881319019</v>
      </c>
      <c r="CB208" s="15">
        <v>0</v>
      </c>
      <c r="CC208" s="15">
        <v>50.285850288966003</v>
      </c>
      <c r="CD208" s="15">
        <v>8</v>
      </c>
      <c r="CE208" s="16">
        <f>IF(IF(CC208&lt;0,1-(CD208-CC208)/CC208,IF(CC208=0,"",CD208/CC208))&lt;0,0,IF(CC208&lt;0,1-(CD208-CC208)/CC208,IF(CC208=0,"",CD208/CC208)))</f>
        <v>0.15909047881319019</v>
      </c>
      <c r="CF208" s="13">
        <v>0</v>
      </c>
      <c r="CG208" s="13">
        <v>0</v>
      </c>
      <c r="CH208" s="13">
        <v>0</v>
      </c>
      <c r="CI208" s="14" t="str">
        <f>IF(IF(CG208&lt;0,1-(CH208-CG208)/CG208,IF(CG208=0,"",CH208/CG208))&lt;0,0,IF(CG208&lt;0,1-(CH208-CG208)/CG208,IF(CG208=0,"",CH208/CG208)))</f>
        <v/>
      </c>
      <c r="CJ208" s="15">
        <v>0</v>
      </c>
      <c r="CK208" s="15">
        <v>2207.0555499930101</v>
      </c>
      <c r="CL208" s="15">
        <v>1259</v>
      </c>
      <c r="CM208" s="17">
        <f>IF(IF(CK208&lt;0,1-(CL208-CK208)/CK208,IF(CK208=0,"",CL208/CK208))&lt;0,0,IF(CK208&lt;0,1-(CL208-CK208)/CK208,IF(CK208=0,"",CL208/CK208)))</f>
        <v>0.5704432767920079</v>
      </c>
      <c r="CN208" s="13">
        <v>0</v>
      </c>
      <c r="CO208" s="13">
        <v>-323.67269037384381</v>
      </c>
      <c r="CP208" s="13">
        <v>-6</v>
      </c>
      <c r="CQ208" s="17">
        <f>IF(IF(CO208&lt;0,1-(CP208-CO208)/CO208,IF(CO208=0,"",CP208/CO208))&lt;0,0,IF(CO208&lt;0,1-(CP208-CO208)/CO208,IF(CO208=0,"",CP208/CO208)))</f>
        <v>1.9814627548803392</v>
      </c>
      <c r="CR208" s="15">
        <v>0</v>
      </c>
      <c r="CS208" s="15">
        <v>50.591027633746847</v>
      </c>
      <c r="CT208" s="15">
        <v>3</v>
      </c>
      <c r="CU208" s="17">
        <f>IF(IF(CS208&lt;0,1-(CT208-CS208)/CS208,IF(CS208=0,"",CT208/CS208))&lt;0,0,IF(CS208&lt;0,1-(CT208-CS208)/CS208,IF(CS208=0,"",CT208/CS208)))</f>
        <v>5.9299052427210314E-2</v>
      </c>
      <c r="CV208" s="13">
        <v>0</v>
      </c>
      <c r="CW208" s="13">
        <v>1883.3828596191663</v>
      </c>
      <c r="CX208" s="13">
        <v>447</v>
      </c>
      <c r="CY208" s="14">
        <f>IF(IF(CW208&lt;0,1-(CX208-CW208)/CW208,IF(CW208=0,"",CX208/CW208))&lt;0,0,IF(CW208&lt;0,1-(CX208-CW208)/CW208,IF(CW208=0,"",CX208/CW208)))</f>
        <v>0.23733889140861494</v>
      </c>
      <c r="CZ208" s="15">
        <v>0</v>
      </c>
      <c r="DA208" s="15">
        <v>-42</v>
      </c>
      <c r="DB208" s="15">
        <v>-37</v>
      </c>
      <c r="DC208" s="17">
        <f>IF(IF(DA208&lt;0,1-(DB208-DA208)/DA208,IF(DA208=0,"",DB208/DA208))&lt;0,0,IF(DA208&lt;0,1-(DB208-DA208)/DA208,IF(DA208=0,"",DB208/DA208)))</f>
        <v>1.1190476190476191</v>
      </c>
      <c r="DD208" s="13">
        <v>0</v>
      </c>
      <c r="DE208" s="13">
        <v>0</v>
      </c>
      <c r="DF208" s="13">
        <v>0</v>
      </c>
      <c r="DG208" s="14" t="str">
        <f>IF(IF(DE208&lt;0,1-(DF208-DE208)/DE208,IF(DE208=0,"",DF208/DE208))&lt;0,0,IF(DE208&lt;0,1-(DF208-DE208)/DE208,IF(DE208=0,"",DF208/DE208)))</f>
        <v/>
      </c>
      <c r="DH208" s="15">
        <v>0</v>
      </c>
      <c r="DI208" s="15">
        <v>0</v>
      </c>
      <c r="DJ208" s="15">
        <v>0</v>
      </c>
      <c r="DK208" s="17" t="str">
        <f>IF(IF(DI208&lt;0,1-(DJ208-DI208)/DI208,IF(DI208=0,"",DJ208/DI208))&lt;0,0,IF(DI208&lt;0,1-(DJ208-DI208)/DI208,IF(DI208=0,"",DJ208/DI208)))</f>
        <v/>
      </c>
      <c r="DL208" s="13">
        <v>0</v>
      </c>
      <c r="DM208" s="13">
        <v>0</v>
      </c>
      <c r="DN208" s="13">
        <v>0</v>
      </c>
      <c r="DO208" s="17" t="str">
        <f>IF(IF(DM208&lt;0,1-(DN208-DM208)/DM208,IF(DM208=0,"",DN208/DM208))&lt;0,0,IF(DM208&lt;0,1-(DN208-DM208)/DM208,IF(DM208=0,"",DN208/DM208)))</f>
        <v/>
      </c>
      <c r="DP208" s="18"/>
      <c r="DQ208" s="19" t="e">
        <f>IF(AND(BB208/BA208&gt;1.05, ((BB208-BA208)/VLOOKUP(E208,#REF!,2,0))&gt;10),"YES","")</f>
        <v>#REF!</v>
      </c>
      <c r="DR208" s="18"/>
      <c r="DS208" s="19" t="str">
        <f>AX208</f>
        <v>YES</v>
      </c>
      <c r="DT208" s="64" t="s">
        <v>141</v>
      </c>
      <c r="DU208" s="64" t="s">
        <v>143</v>
      </c>
      <c r="DV208" s="64" t="s">
        <v>182</v>
      </c>
      <c r="DW208" s="64" t="s">
        <v>141</v>
      </c>
      <c r="DX208" s="64"/>
      <c r="DY208" s="65"/>
      <c r="DZ208" s="64"/>
      <c r="EA208" s="64"/>
    </row>
    <row r="209" spans="1:131" x14ac:dyDescent="0.35">
      <c r="A209" s="4">
        <v>2022</v>
      </c>
      <c r="B209" s="20" t="s">
        <v>132</v>
      </c>
      <c r="C209" s="20" t="s">
        <v>159</v>
      </c>
      <c r="D209" s="20"/>
      <c r="E209" s="20" t="s">
        <v>129</v>
      </c>
      <c r="F209" s="20" t="s">
        <v>127</v>
      </c>
      <c r="G209" s="20"/>
      <c r="H209" s="20">
        <v>12669555</v>
      </c>
      <c r="I209" s="64" t="s">
        <v>364</v>
      </c>
      <c r="J209" s="64" t="s">
        <v>195</v>
      </c>
      <c r="K209" s="64" t="s">
        <v>194</v>
      </c>
      <c r="L209" s="20" t="s">
        <v>156</v>
      </c>
      <c r="M209" s="20" t="s">
        <v>155</v>
      </c>
      <c r="N209" s="64" t="s">
        <v>179</v>
      </c>
      <c r="O209" s="20" t="s">
        <v>178</v>
      </c>
      <c r="P209" s="20" t="s">
        <v>177</v>
      </c>
      <c r="Q209" s="20"/>
      <c r="R209" s="20" t="s">
        <v>141</v>
      </c>
      <c r="S209" s="20" t="s">
        <v>237</v>
      </c>
      <c r="T209" s="20" t="s">
        <v>150</v>
      </c>
      <c r="U209" s="65">
        <v>44165</v>
      </c>
      <c r="V209" s="64"/>
      <c r="W209" s="72">
        <v>1116622.5099999995</v>
      </c>
      <c r="X209" s="72">
        <v>1118128.9100000008</v>
      </c>
      <c r="Y209" s="64" t="s">
        <v>363</v>
      </c>
      <c r="Z209" s="20" t="s">
        <v>141</v>
      </c>
      <c r="AA209" s="64" t="s">
        <v>141</v>
      </c>
      <c r="AB209" s="64"/>
      <c r="AC209" s="64"/>
      <c r="AD209" s="63"/>
      <c r="AE209" s="20">
        <v>2020</v>
      </c>
      <c r="AF209" s="20">
        <v>14600</v>
      </c>
      <c r="AG209" s="64" t="s">
        <v>362</v>
      </c>
      <c r="AH209" s="71"/>
      <c r="AI209" s="20" t="s">
        <v>141</v>
      </c>
      <c r="AJ209" s="64" t="s">
        <v>190</v>
      </c>
      <c r="AK209" s="63"/>
      <c r="AL209" s="5">
        <v>0</v>
      </c>
      <c r="AM209" s="70" t="s">
        <v>144</v>
      </c>
      <c r="AN209" s="6">
        <f>IF(AM209="YES",0,AL209*BA209)</f>
        <v>0</v>
      </c>
      <c r="AO209" s="6">
        <f>IF(AM209="YES",0,BA209)</f>
        <v>0</v>
      </c>
      <c r="AP209" s="7">
        <v>0.69541118581745542</v>
      </c>
      <c r="AQ209" s="69"/>
      <c r="AR209" s="8">
        <f>IF(AQ209="YES",0,AP209*BA209)</f>
        <v>11420.925243188272</v>
      </c>
      <c r="AS209" s="8">
        <f>IF(AQ209="YES",0,BA209)</f>
        <v>16423.26939242857</v>
      </c>
      <c r="AT209" s="9">
        <v>0</v>
      </c>
      <c r="AU209" s="9">
        <v>8988.2058402908133</v>
      </c>
      <c r="AV209" s="9">
        <v>753</v>
      </c>
      <c r="AW209" s="10">
        <f>IF(IF(AU209&lt;0,1-(AV209-AU209)/AU209,IF(AU209=0,"",AV209/AU209))&lt;0,0,IF(AU209&lt;0,1-(AV209-AU209)/AU209,IF(AU209=0,"",AV209/AU209)))</f>
        <v>8.3776452540125265E-2</v>
      </c>
      <c r="AX209" s="10" t="str">
        <f>IF(AW209&lt;90%,"YES","")</f>
        <v>YES</v>
      </c>
      <c r="AY209" s="68">
        <f>+AV209-AT209</f>
        <v>753</v>
      </c>
      <c r="AZ209" s="10"/>
      <c r="BA209" s="11">
        <v>16423.26939242857</v>
      </c>
      <c r="BB209" s="11">
        <f>W209/1000</f>
        <v>1116.6225099999995</v>
      </c>
      <c r="BC209" s="12">
        <f>IF(AND(BA209=0,BB209=0),"no capex",IF(AND(BA209=0,BB209&lt;&gt;0),"check!",IF(BB209/BA209&lt;0.8,BB209/BA209,IF(BB209/BA209&lt;=1.05,1,IF(BB209/BA209&gt;1.05,MAX(1-(BB209/BA209-1)*2,0),"check!")))))</f>
        <v>6.799026937442694E-2</v>
      </c>
      <c r="BD209" s="11">
        <v>23928.920132004416</v>
      </c>
      <c r="BE209" s="11">
        <f>X209/1000</f>
        <v>1118.1289100000008</v>
      </c>
      <c r="BF209" s="12">
        <f>IF(AND(BD209=0,BE209=0),"no capex",IF(AND(BD209=0,BE209&lt;&gt;0),"check!",IF(BE209/BD209&lt;0.8,BE209/BD209,IF(BE209/BD209&lt;=1.05,1,IF(BE209/BD209&gt;1.05,MAX(1-(BE209/BD209-1)*2,0),"check!")))))</f>
        <v>4.6727094404253017E-2</v>
      </c>
      <c r="BG209" s="67"/>
      <c r="BH209" s="13">
        <v>0</v>
      </c>
      <c r="BI209" s="13">
        <v>8556.7541802324849</v>
      </c>
      <c r="BJ209" s="13">
        <v>355</v>
      </c>
      <c r="BK209" s="14">
        <f>IF(BI209=0,"",BJ209/BI209)</f>
        <v>4.1487694109538474E-2</v>
      </c>
      <c r="BL209" s="15">
        <v>0</v>
      </c>
      <c r="BM209" s="15">
        <v>2552.1558733045454</v>
      </c>
      <c r="BN209" s="15">
        <v>364</v>
      </c>
      <c r="BO209" s="16">
        <f>IF(BM209=0,"",BN209/BM209)</f>
        <v>0.14262451749418065</v>
      </c>
      <c r="BP209" s="13">
        <v>0</v>
      </c>
      <c r="BQ209" s="13">
        <v>197.1</v>
      </c>
      <c r="BR209" s="13">
        <v>61</v>
      </c>
      <c r="BS209" s="14">
        <f>IF(IF(BQ209&lt;0,1-(BR209-BQ209)/BQ209,IF(BQ209=0,"",BR209/BQ209))&lt;0,0,IF(BQ209&lt;0,1-(BR209-BQ209)/BQ209,IF(BQ209=0,"",BR209/BQ209)))</f>
        <v>0.30948756976154235</v>
      </c>
      <c r="BT209" s="15">
        <v>0</v>
      </c>
      <c r="BU209" s="15">
        <v>197.1</v>
      </c>
      <c r="BV209" s="15">
        <v>82</v>
      </c>
      <c r="BW209" s="16">
        <f>IF(IF(BU209&lt;0,1-(BV209-BU209)/BU209,IF(BU209=0,"",BV209/BU209))&lt;0,0,IF(BU209&lt;0,1-(BV209-BU209)/BU209,IF(BU209=0,"",BV209/BU209)))</f>
        <v>0.41603247082699141</v>
      </c>
      <c r="BX209" s="13">
        <v>0</v>
      </c>
      <c r="BY209" s="13">
        <v>241.68098950239994</v>
      </c>
      <c r="BZ209" s="13">
        <v>127</v>
      </c>
      <c r="CA209" s="14">
        <f>IF(IF(BY209&lt;0,1-(BZ209-BY209)/BY209,IF(BY209=0,"",BZ209/BY209))&lt;0,0,IF(BY209&lt;0,1-(BZ209-BY209)/BY209,IF(BY209=0,"",BZ209/BY209)))</f>
        <v>0.52548609744391528</v>
      </c>
      <c r="CB209" s="15">
        <v>0</v>
      </c>
      <c r="CC209" s="15">
        <v>438.78098950239996</v>
      </c>
      <c r="CD209" s="15">
        <v>188</v>
      </c>
      <c r="CE209" s="16">
        <f>IF(IF(CC209&lt;0,1-(CD209-CC209)/CC209,IF(CC209=0,"",CD209/CC209))&lt;0,0,IF(CC209&lt;0,1-(CD209-CC209)/CC209,IF(CC209=0,"",CD209/CC209)))</f>
        <v>0.42845976580070527</v>
      </c>
      <c r="CF209" s="13">
        <v>0</v>
      </c>
      <c r="CG209" s="13">
        <v>1314</v>
      </c>
      <c r="CH209" s="13">
        <v>1917</v>
      </c>
      <c r="CI209" s="14">
        <f>IF(IF(CG209&lt;0,1-(CH209-CG209)/CG209,IF(CG209=0,"",CH209/CG209))&lt;0,0,IF(CG209&lt;0,1-(CH209-CG209)/CG209,IF(CG209=0,"",CH209/CG209)))</f>
        <v>1.4589041095890412</v>
      </c>
      <c r="CJ209" s="15">
        <v>0</v>
      </c>
      <c r="CK209" s="15">
        <v>14478.5089321835</v>
      </c>
      <c r="CL209" s="15">
        <v>139</v>
      </c>
      <c r="CM209" s="17">
        <f>IF(IF(CK209&lt;0,1-(CL209-CK209)/CK209,IF(CK209=0,"",CL209/CK209))&lt;0,0,IF(CK209&lt;0,1-(CL209-CK209)/CK209,IF(CK209=0,"",CL209/CK209)))</f>
        <v>9.6004361119689866E-3</v>
      </c>
      <c r="CN209" s="13">
        <v>0</v>
      </c>
      <c r="CO209" s="13">
        <v>-3347.4453468656707</v>
      </c>
      <c r="CP209" s="13">
        <v>-155</v>
      </c>
      <c r="CQ209" s="17">
        <f>IF(IF(CO209&lt;0,1-(CP209-CO209)/CO209,IF(CO209=0,"",CP209/CO209))&lt;0,0,IF(CO209&lt;0,1-(CP209-CO209)/CO209,IF(CO209=0,"",CP209/CO209)))</f>
        <v>1.9536960326640935</v>
      </c>
      <c r="CR209" s="15">
        <v>0</v>
      </c>
      <c r="CS209" s="15">
        <v>704.46181139999999</v>
      </c>
      <c r="CT209" s="15">
        <v>17</v>
      </c>
      <c r="CU209" s="17">
        <f>IF(IF(CS209&lt;0,1-(CT209-CS209)/CS209,IF(CS209=0,"",CT209/CS209))&lt;0,0,IF(CS209&lt;0,1-(CT209-CS209)/CS209,IF(CS209=0,"",CT209/CS209)))</f>
        <v>2.4131897180083253E-2</v>
      </c>
      <c r="CV209" s="13">
        <v>0</v>
      </c>
      <c r="CW209" s="13">
        <v>11328.16358531783</v>
      </c>
      <c r="CX209" s="13">
        <v>1630</v>
      </c>
      <c r="CY209" s="14">
        <f>IF(IF(CW209&lt;0,1-(CX209-CW209)/CW209,IF(CW209=0,"",CX209/CW209))&lt;0,0,IF(CW209&lt;0,1-(CX209-CW209)/CW209,IF(CW209=0,"",CX209/CW209)))</f>
        <v>0.14388916506401841</v>
      </c>
      <c r="CZ209" s="15">
        <v>0</v>
      </c>
      <c r="DA209" s="15">
        <v>-1174.0648507456192</v>
      </c>
      <c r="DB209" s="15">
        <v>-78</v>
      </c>
      <c r="DC209" s="17">
        <f>IF(IF(DA209&lt;0,1-(DB209-DA209)/DA209,IF(DA209=0,"",DB209/DA209))&lt;0,0,IF(DA209&lt;0,1-(DB209-DA209)/DA209,IF(DA209=0,"",DB209/DA209)))</f>
        <v>1.933564146860828</v>
      </c>
      <c r="DD209" s="13">
        <v>0</v>
      </c>
      <c r="DE209" s="13">
        <v>0</v>
      </c>
      <c r="DF209" s="13">
        <v>0</v>
      </c>
      <c r="DG209" s="14" t="str">
        <f>IF(IF(DE209&lt;0,1-(DF209-DE209)/DE209,IF(DE209=0,"",DF209/DE209))&lt;0,0,IF(DE209&lt;0,1-(DF209-DE209)/DE209,IF(DE209=0,"",DF209/DE209)))</f>
        <v/>
      </c>
      <c r="DH209" s="15">
        <v>0</v>
      </c>
      <c r="DI209" s="15">
        <v>-1188.5252587224622</v>
      </c>
      <c r="DJ209" s="15">
        <v>6</v>
      </c>
      <c r="DK209" s="17">
        <f>IF(IF(DI209&lt;0,1-(DJ209-DI209)/DI209,IF(DI209=0,"",DJ209/DI209))&lt;0,0,IF(DI209&lt;0,1-(DJ209-DI209)/DI209,IF(DI209=0,"",DJ209/DI209)))</f>
        <v>2.005048273022358</v>
      </c>
      <c r="DL209" s="13">
        <v>0</v>
      </c>
      <c r="DM209" s="13">
        <v>-219.04862506133685</v>
      </c>
      <c r="DN209" s="13">
        <v>35</v>
      </c>
      <c r="DO209" s="17">
        <f>IF(IF(DM209&lt;0,1-(DN209-DM209)/DM209,IF(DM209=0,"",DN209/DM209))&lt;0,0,IF(DM209&lt;0,1-(DN209-DM209)/DM209,IF(DM209=0,"",DN209/DM209)))</f>
        <v>2.1597818748700179</v>
      </c>
      <c r="DP209" s="18"/>
      <c r="DQ209" s="19" t="e">
        <f>IF(AND(BB209/BA209&gt;1.05, ((BB209-BA209)/VLOOKUP(E209,#REF!,2,0))&gt;10),"YES","")</f>
        <v>#REF!</v>
      </c>
      <c r="DR209" s="18"/>
      <c r="DS209" s="19" t="str">
        <f>AX209</f>
        <v>YES</v>
      </c>
      <c r="DT209" s="64" t="s">
        <v>141</v>
      </c>
      <c r="DU209" s="64" t="s">
        <v>143</v>
      </c>
      <c r="DV209" s="64" t="s">
        <v>215</v>
      </c>
      <c r="DW209" s="64" t="s">
        <v>141</v>
      </c>
      <c r="DX209" s="64"/>
      <c r="DY209" s="65" t="s">
        <v>187</v>
      </c>
      <c r="DZ209" s="64"/>
      <c r="EA209" s="64"/>
    </row>
    <row r="210" spans="1:131" x14ac:dyDescent="0.35">
      <c r="A210" s="4">
        <v>2022</v>
      </c>
      <c r="B210" s="20" t="s">
        <v>131</v>
      </c>
      <c r="C210" s="20" t="s">
        <v>159</v>
      </c>
      <c r="D210" s="20"/>
      <c r="E210" s="20" t="s">
        <v>129</v>
      </c>
      <c r="F210" s="20" t="s">
        <v>127</v>
      </c>
      <c r="G210" s="20"/>
      <c r="H210" s="20">
        <v>12669733</v>
      </c>
      <c r="I210" s="64" t="s">
        <v>361</v>
      </c>
      <c r="J210" s="64"/>
      <c r="K210" s="64" t="s">
        <v>194</v>
      </c>
      <c r="L210" s="20" t="s">
        <v>156</v>
      </c>
      <c r="M210" s="20" t="s">
        <v>155</v>
      </c>
      <c r="N210" s="64" t="s">
        <v>154</v>
      </c>
      <c r="O210" s="20" t="s">
        <v>153</v>
      </c>
      <c r="P210" s="20" t="s">
        <v>152</v>
      </c>
      <c r="Q210" s="20"/>
      <c r="R210" s="20" t="s">
        <v>141</v>
      </c>
      <c r="S210" s="20" t="s">
        <v>193</v>
      </c>
      <c r="T210" s="20" t="s">
        <v>150</v>
      </c>
      <c r="U210" s="65">
        <v>44050</v>
      </c>
      <c r="V210" s="64"/>
      <c r="W210" s="72">
        <v>96558.27</v>
      </c>
      <c r="X210" s="72">
        <v>0</v>
      </c>
      <c r="Y210" s="64" t="s">
        <v>360</v>
      </c>
      <c r="Z210" s="20" t="s">
        <v>141</v>
      </c>
      <c r="AA210" s="64" t="s">
        <v>141</v>
      </c>
      <c r="AB210" s="64"/>
      <c r="AC210" s="64"/>
      <c r="AD210" s="63"/>
      <c r="AE210" s="20">
        <v>2020</v>
      </c>
      <c r="AF210" s="20">
        <v>14600</v>
      </c>
      <c r="AG210" s="64" t="s">
        <v>359</v>
      </c>
      <c r="AH210" s="71"/>
      <c r="AI210" s="20" t="s">
        <v>141</v>
      </c>
      <c r="AJ210" s="64" t="s">
        <v>190</v>
      </c>
      <c r="AK210" s="63"/>
      <c r="AL210" s="5">
        <v>0</v>
      </c>
      <c r="AM210" s="70" t="s">
        <v>144</v>
      </c>
      <c r="AN210" s="6">
        <f>IF(AM210="YES",0,AL210*BA210)</f>
        <v>0</v>
      </c>
      <c r="AO210" s="6">
        <f>IF(AM210="YES",0,BA210)</f>
        <v>0</v>
      </c>
      <c r="AP210" s="7">
        <v>7.9133793087198026</v>
      </c>
      <c r="AQ210" s="69"/>
      <c r="AR210" s="8">
        <f>IF(AQ210="YES",0,AP210*BA210)</f>
        <v>0</v>
      </c>
      <c r="AS210" s="8">
        <f>IF(AQ210="YES",0,BA210)</f>
        <v>0</v>
      </c>
      <c r="AT210" s="9">
        <v>0</v>
      </c>
      <c r="AU210" s="9">
        <v>1634.7194444494203</v>
      </c>
      <c r="AV210" s="9">
        <v>57</v>
      </c>
      <c r="AW210" s="10">
        <f>IF(IF(AU210&lt;0,1-(AV210-AU210)/AU210,IF(AU210=0,"",AV210/AU210))&lt;0,0,IF(AU210&lt;0,1-(AV210-AU210)/AU210,IF(AU210=0,"",AV210/AU210)))</f>
        <v>3.4868368510290654E-2</v>
      </c>
      <c r="AX210" s="10" t="str">
        <f>IF(AW210&lt;90%,"YES","")</f>
        <v>YES</v>
      </c>
      <c r="AY210" s="68">
        <f>+AV210-AT210</f>
        <v>57</v>
      </c>
      <c r="AZ210" s="10">
        <v>1.3787021122039926</v>
      </c>
      <c r="BA210" s="11">
        <v>0</v>
      </c>
      <c r="BB210" s="11">
        <f>W210/1000</f>
        <v>96.558270000000007</v>
      </c>
      <c r="BC210" s="12" t="str">
        <f>IF(AND(BA210=0,BB210=0),"no capex",IF(AND(BA210=0,BB210&lt;&gt;0),"check!",IF(BB210/BA210&lt;0.8,BB210/BA210,IF(BB210/BA210&lt;=1.05,1,IF(BB210/BA210&gt;1.05,MAX(1-(BB210/BA210-1)*2,0),"check!")))))</f>
        <v>check!</v>
      </c>
      <c r="BD210" s="11">
        <v>0</v>
      </c>
      <c r="BE210" s="11">
        <v>0</v>
      </c>
      <c r="BF210" s="12" t="str">
        <f>IF(AND(BD210=0,BE210=0),"no capex",IF(AND(BD210=0,BE210&lt;&gt;0),"check!",IF(BE210/BD210&lt;0.8,BE210/BD210,IF(BE210/BD210&lt;=1.05,1,IF(BE210/BD210&gt;1.05,MAX(1-(BE210/BD210-1)*2,0),"check!")))))</f>
        <v>no capex</v>
      </c>
      <c r="BG210" s="67"/>
      <c r="BH210" s="13">
        <v>0</v>
      </c>
      <c r="BI210" s="13">
        <v>3415.0495679999999</v>
      </c>
      <c r="BJ210" s="13">
        <v>2281</v>
      </c>
      <c r="BK210" s="14">
        <f>IF(BI210=0,"",BJ210/BI210)</f>
        <v>0.66792588352849347</v>
      </c>
      <c r="BL210" s="15">
        <v>0</v>
      </c>
      <c r="BM210" s="15">
        <v>920.69667360000005</v>
      </c>
      <c r="BN210" s="15">
        <v>434</v>
      </c>
      <c r="BO210" s="16">
        <f>IF(BM210=0,"",BN210/BM210)</f>
        <v>0.47138217443864999</v>
      </c>
      <c r="BP210" s="13">
        <v>0</v>
      </c>
      <c r="BQ210" s="13">
        <v>0</v>
      </c>
      <c r="BR210" s="13">
        <v>0</v>
      </c>
      <c r="BS210" s="14" t="str">
        <f>IF(IF(BQ210&lt;0,1-(BR210-BQ210)/BQ210,IF(BQ210=0,"",BR210/BQ210))&lt;0,0,IF(BQ210&lt;0,1-(BR210-BQ210)/BQ210,IF(BQ210=0,"",BR210/BQ210)))</f>
        <v/>
      </c>
      <c r="BT210" s="15">
        <v>0</v>
      </c>
      <c r="BU210" s="15">
        <v>0</v>
      </c>
      <c r="BV210" s="15">
        <v>0</v>
      </c>
      <c r="BW210" s="16" t="str">
        <f>IF(IF(BU210&lt;0,1-(BV210-BU210)/BU210,IF(BU210=0,"",BV210/BU210))&lt;0,0,IF(BU210&lt;0,1-(BV210-BU210)/BU210,IF(BU210=0,"",BV210/BU210)))</f>
        <v/>
      </c>
      <c r="BX210" s="13">
        <v>0</v>
      </c>
      <c r="BY210" s="13">
        <v>0</v>
      </c>
      <c r="BZ210" s="13">
        <v>0</v>
      </c>
      <c r="CA210" s="14" t="str">
        <f>IF(IF(BY210&lt;0,1-(BZ210-BY210)/BY210,IF(BY210=0,"",BZ210/BY210))&lt;0,0,IF(BY210&lt;0,1-(BZ210-BY210)/BY210,IF(BY210=0,"",BZ210/BY210)))</f>
        <v/>
      </c>
      <c r="CB210" s="15">
        <v>0</v>
      </c>
      <c r="CC210" s="15">
        <v>0</v>
      </c>
      <c r="CD210" s="15">
        <v>0</v>
      </c>
      <c r="CE210" s="16" t="str">
        <f>IF(IF(CC210&lt;0,1-(CD210-CC210)/CC210,IF(CC210=0,"",CD210/CC210))&lt;0,0,IF(CC210&lt;0,1-(CD210-CC210)/CC210,IF(CC210=0,"",CD210/CC210)))</f>
        <v/>
      </c>
      <c r="CF210" s="13">
        <v>0</v>
      </c>
      <c r="CG210" s="13">
        <v>0</v>
      </c>
      <c r="CH210" s="13">
        <v>0</v>
      </c>
      <c r="CI210" s="14" t="str">
        <f>IF(IF(CG210&lt;0,1-(CH210-CG210)/CG210,IF(CG210=0,"",CH210/CG210))&lt;0,0,IF(CG210&lt;0,1-(CH210-CG210)/CG210,IF(CG210=0,"",CH210/CG210)))</f>
        <v/>
      </c>
      <c r="CJ210" s="15">
        <v>0</v>
      </c>
      <c r="CK210" s="15">
        <v>4084.719779185511</v>
      </c>
      <c r="CL210" s="15">
        <v>1095</v>
      </c>
      <c r="CM210" s="17">
        <f>IF(IF(CK210&lt;0,1-(CL210-CK210)/CK210,IF(CK210=0,"",CL210/CK210))&lt;0,0,IF(CK210&lt;0,1-(CL210-CK210)/CK210,IF(CK210=0,"",CL210/CK210)))</f>
        <v>0.26807224465672941</v>
      </c>
      <c r="CN210" s="13">
        <v>0</v>
      </c>
      <c r="CO210" s="13">
        <v>-2450.0003347360907</v>
      </c>
      <c r="CP210" s="13">
        <v>-1678</v>
      </c>
      <c r="CQ210" s="17">
        <f>IF(IF(CO210&lt;0,1-(CP210-CO210)/CO210,IF(CO210=0,"",CP210/CO210))&lt;0,0,IF(CO210&lt;0,1-(CP210-CO210)/CO210,IF(CO210=0,"",CP210/CO210)))</f>
        <v>1.3151021343918505</v>
      </c>
      <c r="CR210" s="15">
        <v>0</v>
      </c>
      <c r="CS210" s="15">
        <v>201.02073338879998</v>
      </c>
      <c r="CT210" s="15">
        <v>11</v>
      </c>
      <c r="CU210" s="17">
        <f>IF(IF(CS210&lt;0,1-(CT210-CS210)/CS210,IF(CS210=0,"",CT210/CS210))&lt;0,0,IF(CS210&lt;0,1-(CT210-CS210)/CS210,IF(CS210=0,"",CT210/CS210)))</f>
        <v>5.4720723651547842E-2</v>
      </c>
      <c r="CV210" s="13">
        <v>0</v>
      </c>
      <c r="CW210" s="13">
        <v>1634.7194444494203</v>
      </c>
      <c r="CX210" s="13">
        <v>1078</v>
      </c>
      <c r="CY210" s="14">
        <f>IF(IF(CW210&lt;0,1-(CX210-CW210)/CW210,IF(CW210=0,"",CX210/CW210))&lt;0,0,IF(CW210&lt;0,1-(CX210-CW210)/CW210,IF(CW210=0,"",CX210/CW210)))</f>
        <v>0.65944037287883028</v>
      </c>
      <c r="CZ210" s="15">
        <v>0</v>
      </c>
      <c r="DA210" s="15">
        <v>0</v>
      </c>
      <c r="DB210" s="15">
        <v>0</v>
      </c>
      <c r="DC210" s="17" t="str">
        <f>IF(IF(DA210&lt;0,1-(DB210-DA210)/DA210,IF(DA210=0,"",DB210/DA210))&lt;0,0,IF(DA210&lt;0,1-(DB210-DA210)/DA210,IF(DA210=0,"",DB210/DA210)))</f>
        <v/>
      </c>
      <c r="DD210" s="13">
        <v>0</v>
      </c>
      <c r="DE210" s="13">
        <v>0</v>
      </c>
      <c r="DF210" s="13">
        <v>0</v>
      </c>
      <c r="DG210" s="14" t="str">
        <f>IF(IF(DE210&lt;0,1-(DF210-DE210)/DE210,IF(DE210=0,"",DF210/DE210))&lt;0,0,IF(DE210&lt;0,1-(DF210-DE210)/DE210,IF(DE210=0,"",DF210/DE210)))</f>
        <v/>
      </c>
      <c r="DH210" s="15">
        <v>0</v>
      </c>
      <c r="DI210" s="15">
        <v>0</v>
      </c>
      <c r="DJ210" s="15">
        <v>0</v>
      </c>
      <c r="DK210" s="17" t="str">
        <f>IF(IF(DI210&lt;0,1-(DJ210-DI210)/DI210,IF(DI210=0,"",DJ210/DI210))&lt;0,0,IF(DI210&lt;0,1-(DJ210-DI210)/DI210,IF(DI210=0,"",DJ210/DI210)))</f>
        <v/>
      </c>
      <c r="DL210" s="13">
        <v>0</v>
      </c>
      <c r="DM210" s="13">
        <v>0</v>
      </c>
      <c r="DN210" s="13">
        <v>0</v>
      </c>
      <c r="DO210" s="17" t="str">
        <f>IF(IF(DM210&lt;0,1-(DN210-DM210)/DM210,IF(DM210=0,"",DN210/DM210))&lt;0,0,IF(DM210&lt;0,1-(DN210-DM210)/DM210,IF(DM210=0,"",DN210/DM210)))</f>
        <v/>
      </c>
      <c r="DP210" s="18"/>
      <c r="DQ210" s="19"/>
      <c r="DR210" s="18"/>
      <c r="DS210" s="19" t="str">
        <f>AX210</f>
        <v>YES</v>
      </c>
      <c r="DT210" s="64"/>
      <c r="DU210" s="64"/>
      <c r="DV210" s="64"/>
      <c r="DW210" s="64"/>
      <c r="DX210" s="64"/>
      <c r="DY210" s="65"/>
      <c r="DZ210" s="64"/>
      <c r="EA210" s="64"/>
    </row>
    <row r="211" spans="1:131" x14ac:dyDescent="0.35">
      <c r="A211" s="4">
        <v>2022</v>
      </c>
      <c r="B211" s="20" t="s">
        <v>132</v>
      </c>
      <c r="C211" s="20" t="s">
        <v>159</v>
      </c>
      <c r="D211" s="20"/>
      <c r="E211" s="20" t="s">
        <v>129</v>
      </c>
      <c r="F211" s="20" t="s">
        <v>127</v>
      </c>
      <c r="G211" s="20"/>
      <c r="H211" s="20">
        <v>12672329</v>
      </c>
      <c r="I211" s="64" t="s">
        <v>358</v>
      </c>
      <c r="J211" s="64" t="s">
        <v>298</v>
      </c>
      <c r="K211" s="64" t="s">
        <v>194</v>
      </c>
      <c r="L211" s="20" t="s">
        <v>156</v>
      </c>
      <c r="M211" s="20" t="s">
        <v>155</v>
      </c>
      <c r="N211" s="64" t="s">
        <v>179</v>
      </c>
      <c r="O211" s="20" t="s">
        <v>178</v>
      </c>
      <c r="P211" s="20" t="s">
        <v>177</v>
      </c>
      <c r="Q211" s="20"/>
      <c r="R211" s="20" t="s">
        <v>141</v>
      </c>
      <c r="S211" s="20" t="s">
        <v>237</v>
      </c>
      <c r="T211" s="20" t="s">
        <v>150</v>
      </c>
      <c r="U211" s="65">
        <v>43843</v>
      </c>
      <c r="V211" s="64"/>
      <c r="W211" s="72">
        <v>1320606</v>
      </c>
      <c r="X211" s="72">
        <v>526915.95000000007</v>
      </c>
      <c r="Y211" s="64" t="s">
        <v>357</v>
      </c>
      <c r="Z211" s="20" t="s">
        <v>141</v>
      </c>
      <c r="AA211" s="64" t="s">
        <v>141</v>
      </c>
      <c r="AB211" s="64" t="s">
        <v>356</v>
      </c>
      <c r="AC211" s="64" t="s">
        <v>148</v>
      </c>
      <c r="AD211" s="63"/>
      <c r="AE211" s="20">
        <v>2020</v>
      </c>
      <c r="AF211" s="20">
        <v>14600</v>
      </c>
      <c r="AG211" s="64" t="s">
        <v>355</v>
      </c>
      <c r="AH211" s="71"/>
      <c r="AI211" s="20" t="s">
        <v>146</v>
      </c>
      <c r="AJ211" s="64" t="s">
        <v>276</v>
      </c>
      <c r="AK211" s="63"/>
      <c r="AL211" s="5">
        <v>0.18230667307613668</v>
      </c>
      <c r="AM211" s="70"/>
      <c r="AN211" s="6">
        <f>IF(AM211="YES",0,AL211*BA211)</f>
        <v>0</v>
      </c>
      <c r="AO211" s="6">
        <f>IF(AM211="YES",0,BA211)</f>
        <v>0</v>
      </c>
      <c r="AP211" s="7">
        <v>0.88623935611902982</v>
      </c>
      <c r="AQ211" s="69"/>
      <c r="AR211" s="8">
        <f>IF(AQ211="YES",0,AP211*BA211)</f>
        <v>0</v>
      </c>
      <c r="AS211" s="8">
        <f>IF(AQ211="YES",0,BA211)</f>
        <v>0</v>
      </c>
      <c r="AT211" s="9">
        <v>0</v>
      </c>
      <c r="AU211" s="9">
        <v>7033.5526943660743</v>
      </c>
      <c r="AV211" s="9">
        <v>762</v>
      </c>
      <c r="AW211" s="10">
        <f>IF(IF(AU211&lt;0,1-(AV211-AU211)/AU211,IF(AU211=0,"",AV211/AU211))&lt;0,0,IF(AU211&lt;0,1-(AV211-AU211)/AU211,IF(AU211=0,"",AV211/AU211)))</f>
        <v>0.1083378533028362</v>
      </c>
      <c r="AX211" s="10" t="str">
        <f>IF(AW211&lt;90%,"YES","")</f>
        <v>YES</v>
      </c>
      <c r="AY211" s="68">
        <f>+AV211-AT211</f>
        <v>762</v>
      </c>
      <c r="AZ211" s="10"/>
      <c r="BA211" s="11">
        <v>0</v>
      </c>
      <c r="BB211" s="11">
        <f>W211/1000</f>
        <v>1320.606</v>
      </c>
      <c r="BC211" s="12" t="str">
        <f>IF(AND(BA211=0,BB211=0),"no capex",IF(AND(BA211=0,BB211&lt;&gt;0),"check!",IF(BB211/BA211&lt;0.8,BB211/BA211,IF(BB211/BA211&lt;=1.05,1,IF(BB211/BA211&gt;1.05,MAX(1-(BB211/BA211-1)*2,0),"check!")))))</f>
        <v>check!</v>
      </c>
      <c r="BD211" s="11">
        <v>10349.43</v>
      </c>
      <c r="BE211" s="11">
        <f>X211/1000</f>
        <v>526.91595000000007</v>
      </c>
      <c r="BF211" s="12">
        <f>IF(AND(BD211=0,BE211=0),"no capex",IF(AND(BD211=0,BE211&lt;&gt;0),"check!",IF(BE211/BD211&lt;0.8,BE211/BD211,IF(BE211/BD211&lt;=1.05,1,IF(BE211/BD211&gt;1.05,MAX(1-(BE211/BD211-1)*2,0),"check!")))))</f>
        <v>5.0912557503166846E-2</v>
      </c>
      <c r="BG211" s="67"/>
      <c r="BH211" s="13">
        <v>0</v>
      </c>
      <c r="BI211" s="13">
        <v>5715.2621436646978</v>
      </c>
      <c r="BJ211" s="13">
        <v>4</v>
      </c>
      <c r="BK211" s="14">
        <f>IF(BI211=0,"",BJ211/BI211)</f>
        <v>6.998804078364024E-4</v>
      </c>
      <c r="BL211" s="15">
        <v>0</v>
      </c>
      <c r="BM211" s="15">
        <v>1319.9927189718424</v>
      </c>
      <c r="BN211" s="15">
        <v>243</v>
      </c>
      <c r="BO211" s="16">
        <f>IF(BM211=0,"",BN211/BM211)</f>
        <v>0.18409192452915613</v>
      </c>
      <c r="BP211" s="13">
        <v>0</v>
      </c>
      <c r="BQ211" s="13">
        <v>250.25312500000001</v>
      </c>
      <c r="BR211" s="13">
        <v>31</v>
      </c>
      <c r="BS211" s="14">
        <f>IF(IF(BQ211&lt;0,1-(BR211-BQ211)/BQ211,IF(BQ211=0,"",BR211/BQ211))&lt;0,0,IF(BQ211&lt;0,1-(BR211-BQ211)/BQ211,IF(BQ211=0,"",BR211/BQ211)))</f>
        <v>0.12387457699079681</v>
      </c>
      <c r="BT211" s="15">
        <v>0</v>
      </c>
      <c r="BU211" s="15">
        <v>250.25312500000001</v>
      </c>
      <c r="BV211" s="15">
        <v>59</v>
      </c>
      <c r="BW211" s="16">
        <f>IF(IF(BU211&lt;0,1-(BV211-BU211)/BU211,IF(BU211=0,"",BV211/BU211))&lt;0,0,IF(BU211&lt;0,1-(BV211-BU211)/BU211,IF(BU211=0,"",BV211/BU211)))</f>
        <v>0.23576129169216167</v>
      </c>
      <c r="BX211" s="13">
        <v>0</v>
      </c>
      <c r="BY211" s="13">
        <v>115.49122038749999</v>
      </c>
      <c r="BZ211" s="13">
        <v>219</v>
      </c>
      <c r="CA211" s="14">
        <f>IF(IF(BY211&lt;0,1-(BZ211-BY211)/BY211,IF(BY211=0,"",BZ211/BY211))&lt;0,0,IF(BY211&lt;0,1-(BZ211-BY211)/BY211,IF(BY211=0,"",BZ211/BY211)))</f>
        <v>1.8962480374283335</v>
      </c>
      <c r="CB211" s="15">
        <v>0</v>
      </c>
      <c r="CC211" s="15">
        <v>365.7443453875</v>
      </c>
      <c r="CD211" s="15">
        <v>250</v>
      </c>
      <c r="CE211" s="16">
        <f>IF(IF(CC211&lt;0,1-(CD211-CC211)/CC211,IF(CC211=0,"",CD211/CC211))&lt;0,0,IF(CC211&lt;0,1-(CD211-CC211)/CC211,IF(CC211=0,"",CD211/CC211)))</f>
        <v>0.68353756702685098</v>
      </c>
      <c r="CF211" s="13">
        <v>0</v>
      </c>
      <c r="CG211" s="13">
        <v>3508.5625</v>
      </c>
      <c r="CH211" s="13">
        <v>664</v>
      </c>
      <c r="CI211" s="14">
        <f>IF(IF(CG211&lt;0,1-(CH211-CG211)/CG211,IF(CG211=0,"",CH211/CG211))&lt;0,0,IF(CG211&lt;0,1-(CH211-CG211)/CG211,IF(CG211=0,"",CH211/CG211)))</f>
        <v>0.18925129593672621</v>
      </c>
      <c r="CJ211" s="15">
        <v>0</v>
      </c>
      <c r="CK211" s="15">
        <v>10062.077871211135</v>
      </c>
      <c r="CL211" s="15">
        <v>99</v>
      </c>
      <c r="CM211" s="17">
        <f>IF(IF(CK211&lt;0,1-(CL211-CK211)/CK211,IF(CK211=0,"",CL211/CK211))&lt;0,0,IF(CK211&lt;0,1-(CL211-CK211)/CK211,IF(CK211=0,"",CL211/CK211)))</f>
        <v>9.8389220663111145E-3</v>
      </c>
      <c r="CN211" s="13">
        <v>0</v>
      </c>
      <c r="CO211" s="13">
        <v>-1908.3564877954227</v>
      </c>
      <c r="CP211" s="13">
        <v>-264</v>
      </c>
      <c r="CQ211" s="17">
        <f>IF(IF(CO211&lt;0,1-(CP211-CO211)/CO211,IF(CO211=0,"",CP211/CO211))&lt;0,0,IF(CO211&lt;0,1-(CP211-CO211)/CO211,IF(CO211=0,"",CP211/CO211)))</f>
        <v>1.8616610671599525</v>
      </c>
      <c r="CR211" s="15">
        <v>0</v>
      </c>
      <c r="CS211" s="15">
        <v>435.80737199999999</v>
      </c>
      <c r="CT211" s="15">
        <v>42</v>
      </c>
      <c r="CU211" s="17">
        <f>IF(IF(CS211&lt;0,1-(CT211-CS211)/CS211,IF(CS211=0,"",CT211/CS211))&lt;0,0,IF(CS211&lt;0,1-(CT211-CS211)/CS211,IF(CS211=0,"",CT211/CS211)))</f>
        <v>9.6372853463341596E-2</v>
      </c>
      <c r="CV211" s="13">
        <v>0</v>
      </c>
      <c r="CW211" s="13">
        <v>8403.9745084157112</v>
      </c>
      <c r="CX211" s="13">
        <v>1084</v>
      </c>
      <c r="CY211" s="14">
        <f>IF(IF(CW211&lt;0,1-(CX211-CW211)/CW211,IF(CW211=0,"",CX211/CW211))&lt;0,0,IF(CW211&lt;0,1-(CX211-CW211)/CW211,IF(CW211=0,"",CX211/CW211)))</f>
        <v>0.12898658829991524</v>
      </c>
      <c r="CZ211" s="15">
        <v>0</v>
      </c>
      <c r="DA211" s="15">
        <v>-628.04525116820696</v>
      </c>
      <c r="DB211" s="15">
        <v>-69</v>
      </c>
      <c r="DC211" s="17">
        <f>IF(IF(DA211&lt;0,1-(DB211-DA211)/DA211,IF(DA211=0,"",DB211/DA211))&lt;0,0,IF(DA211&lt;0,1-(DB211-DA211)/DA211,IF(DA211=0,"",DB211/DA211)))</f>
        <v>1.8901353049455349</v>
      </c>
      <c r="DD211" s="13">
        <v>0</v>
      </c>
      <c r="DE211" s="13">
        <v>0</v>
      </c>
      <c r="DF211" s="13">
        <v>0</v>
      </c>
      <c r="DG211" s="14" t="str">
        <f>IF(IF(DE211&lt;0,1-(DF211-DE211)/DE211,IF(DE211=0,"",DF211/DE211))&lt;0,0,IF(DE211&lt;0,1-(DF211-DE211)/DE211,IF(DE211=0,"",DF211/DE211)))</f>
        <v/>
      </c>
      <c r="DH211" s="15">
        <v>0</v>
      </c>
      <c r="DI211" s="15">
        <v>-852.2880378706526</v>
      </c>
      <c r="DJ211" s="15">
        <v>36</v>
      </c>
      <c r="DK211" s="17">
        <f>IF(IF(DI211&lt;0,1-(DJ211-DI211)/DI211,IF(DI211=0,"",DJ211/DI211))&lt;0,0,IF(DI211&lt;0,1-(DJ211-DI211)/DI211,IF(DI211=0,"",DJ211/DI211)))</f>
        <v>2.0422392411959014</v>
      </c>
      <c r="DL211" s="13">
        <v>0</v>
      </c>
      <c r="DM211" s="13">
        <v>-5.5797453982767422</v>
      </c>
      <c r="DN211" s="13">
        <v>21</v>
      </c>
      <c r="DO211" s="17">
        <f>IF(IF(DM211&lt;0,1-(DN211-DM211)/DM211,IF(DM211=0,"",DN211/DM211))&lt;0,0,IF(DM211&lt;0,1-(DN211-DM211)/DM211,IF(DM211=0,"",DN211/DM211)))</f>
        <v>5.7636125846325665</v>
      </c>
      <c r="DP211" s="18"/>
      <c r="DQ211" s="19" t="e">
        <f>IF(AND(BB211/BA211&gt;1.05, ((BB211-BA211)/VLOOKUP(E211,#REF!,2,0))&gt;10),"YES","")</f>
        <v>#DIV/0!</v>
      </c>
      <c r="DR211" s="18"/>
      <c r="DS211" s="19" t="str">
        <f>AX211</f>
        <v>YES</v>
      </c>
      <c r="DT211" s="64" t="s">
        <v>141</v>
      </c>
      <c r="DU211" s="64" t="s">
        <v>162</v>
      </c>
      <c r="DV211" s="64" t="s">
        <v>234</v>
      </c>
      <c r="DW211" s="64" t="s">
        <v>141</v>
      </c>
      <c r="DX211" s="64" t="s">
        <v>188</v>
      </c>
      <c r="DY211" s="65" t="s">
        <v>187</v>
      </c>
      <c r="DZ211" s="64"/>
      <c r="EA211" s="64"/>
    </row>
    <row r="212" spans="1:131" x14ac:dyDescent="0.35">
      <c r="A212" s="4">
        <v>2022</v>
      </c>
      <c r="B212" s="20" t="s">
        <v>132</v>
      </c>
      <c r="C212" s="20" t="s">
        <v>159</v>
      </c>
      <c r="D212" s="20"/>
      <c r="E212" s="20" t="s">
        <v>129</v>
      </c>
      <c r="F212" s="20" t="s">
        <v>127</v>
      </c>
      <c r="G212" s="20"/>
      <c r="H212" s="20">
        <v>12672332</v>
      </c>
      <c r="I212" s="64" t="s">
        <v>354</v>
      </c>
      <c r="J212" s="64" t="s">
        <v>271</v>
      </c>
      <c r="K212" s="64" t="s">
        <v>194</v>
      </c>
      <c r="L212" s="20" t="s">
        <v>156</v>
      </c>
      <c r="M212" s="20" t="s">
        <v>155</v>
      </c>
      <c r="N212" s="64" t="s">
        <v>179</v>
      </c>
      <c r="O212" s="20" t="s">
        <v>178</v>
      </c>
      <c r="P212" s="20" t="s">
        <v>177</v>
      </c>
      <c r="Q212" s="20"/>
      <c r="R212" s="20" t="s">
        <v>141</v>
      </c>
      <c r="S212" s="20" t="s">
        <v>237</v>
      </c>
      <c r="T212" s="20" t="s">
        <v>150</v>
      </c>
      <c r="U212" s="65">
        <v>44117</v>
      </c>
      <c r="V212" s="64"/>
      <c r="W212" s="72">
        <v>1085832.8899999997</v>
      </c>
      <c r="X212" s="72">
        <v>697093.23999999964</v>
      </c>
      <c r="Y212" s="64" t="s">
        <v>353</v>
      </c>
      <c r="Z212" s="20" t="s">
        <v>141</v>
      </c>
      <c r="AA212" s="64" t="s">
        <v>141</v>
      </c>
      <c r="AB212" s="64"/>
      <c r="AC212" s="64" t="s">
        <v>352</v>
      </c>
      <c r="AD212" s="63"/>
      <c r="AE212" s="20">
        <v>2020</v>
      </c>
      <c r="AF212" s="20">
        <v>14600</v>
      </c>
      <c r="AG212" s="64" t="s">
        <v>351</v>
      </c>
      <c r="AH212" s="71"/>
      <c r="AI212" s="20" t="s">
        <v>141</v>
      </c>
      <c r="AJ212" s="64" t="s">
        <v>190</v>
      </c>
      <c r="AK212" s="63"/>
      <c r="AL212" s="5">
        <v>0</v>
      </c>
      <c r="AM212" s="70" t="s">
        <v>144</v>
      </c>
      <c r="AN212" s="6">
        <f>IF(AM212="YES",0,AL212*BA212)</f>
        <v>0</v>
      </c>
      <c r="AO212" s="6">
        <f>IF(AM212="YES",0,BA212)</f>
        <v>0</v>
      </c>
      <c r="AP212" s="7">
        <v>0.70376486503937119</v>
      </c>
      <c r="AQ212" s="69"/>
      <c r="AR212" s="8">
        <f>IF(AQ212="YES",0,AP212*BA212)</f>
        <v>11426.808146205836</v>
      </c>
      <c r="AS212" s="8">
        <f>IF(AQ212="YES",0,BA212)</f>
        <v>16236.684600000001</v>
      </c>
      <c r="AT212" s="9">
        <v>0</v>
      </c>
      <c r="AU212" s="9">
        <v>5608.2360094183641</v>
      </c>
      <c r="AV212" s="9">
        <v>974</v>
      </c>
      <c r="AW212" s="10">
        <f>IF(IF(AU212&lt;0,1-(AV212-AU212)/AU212,IF(AU212=0,"",AV212/AU212))&lt;0,0,IF(AU212&lt;0,1-(AV212-AU212)/AU212,IF(AU212=0,"",AV212/AU212)))</f>
        <v>0.17367314755732161</v>
      </c>
      <c r="AX212" s="10" t="str">
        <f>IF(AW212&lt;90%,"YES","")</f>
        <v>YES</v>
      </c>
      <c r="AY212" s="68">
        <f>+AV212-AT212</f>
        <v>974</v>
      </c>
      <c r="AZ212" s="10"/>
      <c r="BA212" s="11">
        <v>16236.684600000001</v>
      </c>
      <c r="BB212" s="11">
        <f>W212/1000</f>
        <v>1085.8328899999997</v>
      </c>
      <c r="BC212" s="12">
        <f>IF(AND(BA212=0,BB212=0),"no capex",IF(AND(BA212=0,BB212&lt;&gt;0),"check!",IF(BB212/BA212&lt;0.8,BB212/BA212,IF(BB212/BA212&lt;=1.05,1,IF(BB212/BA212&gt;1.05,MAX(1-(BB212/BA212-1)*2,0),"check!")))))</f>
        <v>6.6875283763287469E-2</v>
      </c>
      <c r="BD212" s="11">
        <v>9975.0081584970267</v>
      </c>
      <c r="BE212" s="11">
        <f>X212/1000</f>
        <v>697.0932399999997</v>
      </c>
      <c r="BF212" s="12">
        <f>IF(AND(BD212=0,BE212=0),"no capex",IF(AND(BD212=0,BE212&lt;&gt;0),"check!",IF(BE212/BD212&lt;0.8,BE212/BD212,IF(BE212/BD212&lt;=1.05,1,IF(BE212/BD212&gt;1.05,MAX(1-(BE212/BD212-1)*2,0),"check!")))))</f>
        <v>6.9883976927496913E-2</v>
      </c>
      <c r="BG212" s="67"/>
      <c r="BH212" s="13">
        <v>0</v>
      </c>
      <c r="BI212" s="13">
        <v>5596.7724946763492</v>
      </c>
      <c r="BJ212" s="13">
        <v>1780</v>
      </c>
      <c r="BK212" s="14">
        <f>IF(BI212=0,"",BJ212/BI212)</f>
        <v>0.31804044236086715</v>
      </c>
      <c r="BL212" s="15">
        <v>0</v>
      </c>
      <c r="BM212" s="15">
        <v>1335.7678531155489</v>
      </c>
      <c r="BN212" s="15">
        <v>396</v>
      </c>
      <c r="BO212" s="16">
        <f>IF(BM212=0,"",BN212/BM212)</f>
        <v>0.29645869907437017</v>
      </c>
      <c r="BP212" s="13">
        <v>0</v>
      </c>
      <c r="BQ212" s="13">
        <v>148.91999999999999</v>
      </c>
      <c r="BR212" s="13">
        <v>57</v>
      </c>
      <c r="BS212" s="14">
        <f>IF(IF(BQ212&lt;0,1-(BR212-BQ212)/BQ212,IF(BQ212=0,"",BR212/BQ212))&lt;0,0,IF(BQ212&lt;0,1-(BR212-BQ212)/BQ212,IF(BQ212=0,"",BR212/BQ212)))</f>
        <v>0.38275584206285257</v>
      </c>
      <c r="BT212" s="15">
        <v>0</v>
      </c>
      <c r="BU212" s="15">
        <v>148.91999999999999</v>
      </c>
      <c r="BV212" s="15">
        <v>52</v>
      </c>
      <c r="BW212" s="16">
        <f>IF(IF(BU212&lt;0,1-(BV212-BU212)/BU212,IF(BU212=0,"",BV212/BU212))&lt;0,0,IF(BU212&lt;0,1-(BV212-BU212)/BU212,IF(BU212=0,"",BV212/BU212)))</f>
        <v>0.34918076819769006</v>
      </c>
      <c r="BX212" s="13">
        <v>0</v>
      </c>
      <c r="BY212" s="13">
        <v>306.28312500000004</v>
      </c>
      <c r="BZ212" s="13">
        <v>76</v>
      </c>
      <c r="CA212" s="14">
        <f>IF(IF(BY212&lt;0,1-(BZ212-BY212)/BY212,IF(BY212=0,"",BZ212/BY212))&lt;0,0,IF(BY212&lt;0,1-(BZ212-BY212)/BY212,IF(BY212=0,"",BZ212/BY212)))</f>
        <v>0.24813642606003838</v>
      </c>
      <c r="CB212" s="15">
        <v>0</v>
      </c>
      <c r="CC212" s="15">
        <v>455.203125</v>
      </c>
      <c r="CD212" s="15">
        <v>133</v>
      </c>
      <c r="CE212" s="16">
        <f>IF(IF(CC212&lt;0,1-(CD212-CC212)/CC212,IF(CC212=0,"",CD212/CC212))&lt;0,0,IF(CC212&lt;0,1-(CD212-CC212)/CC212,IF(CC212=0,"",CD212/CC212)))</f>
        <v>0.29217725603267775</v>
      </c>
      <c r="CF212" s="13">
        <v>0</v>
      </c>
      <c r="CG212" s="13">
        <v>1241</v>
      </c>
      <c r="CH212" s="13">
        <v>947</v>
      </c>
      <c r="CI212" s="14">
        <f>IF(IF(CG212&lt;0,1-(CH212-CG212)/CG212,IF(CG212=0,"",CH212/CG212))&lt;0,0,IF(CG212&lt;0,1-(CH212-CG212)/CG212,IF(CG212=0,"",CH212/CG212)))</f>
        <v>0.76309427880741343</v>
      </c>
      <c r="CJ212" s="15">
        <v>0</v>
      </c>
      <c r="CK212" s="15">
        <v>9266.0739818317106</v>
      </c>
      <c r="CL212" s="15">
        <v>1787</v>
      </c>
      <c r="CM212" s="17">
        <f>IF(IF(CK212&lt;0,1-(CL212-CK212)/CK212,IF(CK212=0,"",CL212/CK212))&lt;0,0,IF(CK212&lt;0,1-(CL212-CK212)/CK212,IF(CK212=0,"",CL212/CK212)))</f>
        <v>0.19285406133210553</v>
      </c>
      <c r="CN212" s="13">
        <v>0</v>
      </c>
      <c r="CO212" s="13">
        <v>-1488.5431075133122</v>
      </c>
      <c r="CP212" s="13">
        <v>-836</v>
      </c>
      <c r="CQ212" s="17">
        <f>IF(IF(CO212&lt;0,1-(CP212-CO212)/CO212,IF(CO212=0,"",CP212/CO212))&lt;0,0,IF(CO212&lt;0,1-(CP212-CO212)/CO212,IF(CO212=0,"",CP212/CO212)))</f>
        <v>1.4383770306816435</v>
      </c>
      <c r="CR212" s="15">
        <v>0</v>
      </c>
      <c r="CS212" s="15">
        <v>394.70154577</v>
      </c>
      <c r="CT212" s="15">
        <v>17</v>
      </c>
      <c r="CU212" s="17">
        <f>IF(IF(CS212&lt;0,1-(CT212-CS212)/CS212,IF(CS212=0,"",CT212/CS212))&lt;0,0,IF(CS212&lt;0,1-(CT212-CS212)/CS212,IF(CS212=0,"",CT212/CS212)))</f>
        <v>4.3070517919649137E-2</v>
      </c>
      <c r="CV212" s="13">
        <v>0</v>
      </c>
      <c r="CW212" s="13">
        <v>7926.4508743183987</v>
      </c>
      <c r="CX212" s="13">
        <v>1803</v>
      </c>
      <c r="CY212" s="14">
        <f>IF(IF(CW212&lt;0,1-(CX212-CW212)/CW212,IF(CW212=0,"",CX212/CW212))&lt;0,0,IF(CW212&lt;0,1-(CX212-CW212)/CW212,IF(CW212=0,"",CX212/CW212)))</f>
        <v>0.22746624291102305</v>
      </c>
      <c r="CZ212" s="15">
        <v>0</v>
      </c>
      <c r="DA212" s="15">
        <v>-1174.4381154477023</v>
      </c>
      <c r="DB212" s="15">
        <v>-100</v>
      </c>
      <c r="DC212" s="17">
        <f>IF(IF(DA212&lt;0,1-(DB212-DA212)/DA212,IF(DA212=0,"",DB212/DA212))&lt;0,0,IF(DA212&lt;0,1-(DB212-DA212)/DA212,IF(DA212=0,"",DB212/DA212)))</f>
        <v>1.9148528997103611</v>
      </c>
      <c r="DD212" s="13">
        <v>0</v>
      </c>
      <c r="DE212" s="13">
        <v>0</v>
      </c>
      <c r="DF212" s="13">
        <v>0</v>
      </c>
      <c r="DG212" s="14" t="str">
        <f>IF(IF(DE212&lt;0,1-(DF212-DE212)/DE212,IF(DE212=0,"",DF212/DE212))&lt;0,0,IF(DE212&lt;0,1-(DF212-DE212)/DE212,IF(DE212=0,"",DF212/DE212)))</f>
        <v/>
      </c>
      <c r="DH212" s="15">
        <v>0</v>
      </c>
      <c r="DI212" s="15">
        <v>-797.82010685867704</v>
      </c>
      <c r="DJ212" s="15">
        <v>64</v>
      </c>
      <c r="DK212" s="17">
        <f>IF(IF(DI212&lt;0,1-(DJ212-DI212)/DI212,IF(DI212=0,"",DJ212/DI212))&lt;0,0,IF(DI212&lt;0,1-(DJ212-DI212)/DI212,IF(DI212=0,"",DJ212/DI212)))</f>
        <v>2.0802185849288666</v>
      </c>
      <c r="DL212" s="13">
        <v>0</v>
      </c>
      <c r="DM212" s="13">
        <v>-652.23976759365519</v>
      </c>
      <c r="DN212" s="13">
        <v>27</v>
      </c>
      <c r="DO212" s="17">
        <f>IF(IF(DM212&lt;0,1-(DN212-DM212)/DM212,IF(DM212=0,"",DN212/DM212))&lt;0,0,IF(DM212&lt;0,1-(DN212-DM212)/DM212,IF(DM212=0,"",DN212/DM212)))</f>
        <v>2.0413958199752411</v>
      </c>
      <c r="DP212" s="18"/>
      <c r="DQ212" s="19" t="e">
        <f>IF(AND(BB212/BA212&gt;1.05, ((BB212-BA212)/VLOOKUP(E212,#REF!,2,0))&gt;10),"YES","")</f>
        <v>#REF!</v>
      </c>
      <c r="DR212" s="18"/>
      <c r="DS212" s="19" t="str">
        <f>AX212</f>
        <v>YES</v>
      </c>
      <c r="DT212" s="64" t="s">
        <v>141</v>
      </c>
      <c r="DU212" s="64" t="s">
        <v>162</v>
      </c>
      <c r="DV212" s="64" t="s">
        <v>307</v>
      </c>
      <c r="DW212" s="64" t="s">
        <v>141</v>
      </c>
      <c r="DX212" s="64" t="s">
        <v>188</v>
      </c>
      <c r="DY212" s="65" t="s">
        <v>187</v>
      </c>
      <c r="DZ212" s="64"/>
      <c r="EA212" s="64"/>
    </row>
    <row r="213" spans="1:131" x14ac:dyDescent="0.35">
      <c r="A213" s="4">
        <v>2022</v>
      </c>
      <c r="B213" s="20" t="s">
        <v>132</v>
      </c>
      <c r="C213" s="20" t="s">
        <v>159</v>
      </c>
      <c r="D213" s="20"/>
      <c r="E213" s="20" t="s">
        <v>130</v>
      </c>
      <c r="F213" s="20" t="s">
        <v>126</v>
      </c>
      <c r="G213" s="20"/>
      <c r="H213" s="20">
        <v>12674683</v>
      </c>
      <c r="I213" s="64" t="s">
        <v>350</v>
      </c>
      <c r="J213" s="64"/>
      <c r="K213" s="64" t="s">
        <v>349</v>
      </c>
      <c r="L213" s="20" t="s">
        <v>156</v>
      </c>
      <c r="M213" s="20" t="s">
        <v>155</v>
      </c>
      <c r="N213" s="64" t="s">
        <v>154</v>
      </c>
      <c r="O213" s="20" t="s">
        <v>153</v>
      </c>
      <c r="P213" s="20" t="s">
        <v>152</v>
      </c>
      <c r="Q213" s="20"/>
      <c r="R213" s="20" t="s">
        <v>141</v>
      </c>
      <c r="S213" s="20" t="s">
        <v>151</v>
      </c>
      <c r="T213" s="20" t="s">
        <v>150</v>
      </c>
      <c r="U213" s="65">
        <v>44196</v>
      </c>
      <c r="V213" s="64"/>
      <c r="W213" s="72">
        <v>152242.26430000001</v>
      </c>
      <c r="X213" s="72">
        <v>0</v>
      </c>
      <c r="Y213" s="64" t="s">
        <v>348</v>
      </c>
      <c r="Z213" s="20" t="s">
        <v>141</v>
      </c>
      <c r="AA213" s="64"/>
      <c r="AB213" s="64"/>
      <c r="AC213" s="64"/>
      <c r="AD213" s="63"/>
      <c r="AE213" s="20">
        <v>2020</v>
      </c>
      <c r="AF213" s="20"/>
      <c r="AG213" s="64" t="s">
        <v>347</v>
      </c>
      <c r="AH213" s="71"/>
      <c r="AI213" s="20" t="s">
        <v>141</v>
      </c>
      <c r="AJ213" s="64"/>
      <c r="AK213" s="63"/>
      <c r="AL213" s="5">
        <v>0</v>
      </c>
      <c r="AM213" s="70" t="s">
        <v>144</v>
      </c>
      <c r="AN213" s="6">
        <f>IF(AM213="YES",0,AL213*BA213)</f>
        <v>0</v>
      </c>
      <c r="AO213" s="6">
        <f>IF(AM213="YES",0,BA213)</f>
        <v>0</v>
      </c>
      <c r="AP213" s="7">
        <v>3.0332886256816316</v>
      </c>
      <c r="AQ213" s="69"/>
      <c r="AR213" s="8">
        <f>IF(AQ213="YES",0,AP213*BA213)</f>
        <v>1643.404385890321</v>
      </c>
      <c r="AS213" s="8">
        <f>IF(AQ213="YES",0,BA213)</f>
        <v>541.78965100000005</v>
      </c>
      <c r="AT213" s="9">
        <v>0</v>
      </c>
      <c r="AU213" s="9">
        <v>321.70558416324081</v>
      </c>
      <c r="AV213" s="9">
        <v>12</v>
      </c>
      <c r="AW213" s="10">
        <f>IF(IF(AU213&lt;0,1-(AV213-AU213)/AU213,IF(AU213=0,"",AV213/AU213))&lt;0,0,IF(AU213&lt;0,1-(AV213-AU213)/AU213,IF(AU213=0,"",AV213/AU213)))</f>
        <v>3.7301186521869402E-2</v>
      </c>
      <c r="AX213" s="10" t="str">
        <f>IF(AW213&lt;90%,"YES","")</f>
        <v>YES</v>
      </c>
      <c r="AY213" s="68">
        <f>+AV213-AT213</f>
        <v>12</v>
      </c>
      <c r="AZ213" s="10"/>
      <c r="BA213" s="11">
        <v>541.78965100000005</v>
      </c>
      <c r="BB213" s="11">
        <f>W213/1000</f>
        <v>152.24226430000002</v>
      </c>
      <c r="BC213" s="12">
        <f>IF(AND(BA213=0,BB213=0),"no capex",IF(AND(BA213=0,BB213&lt;&gt;0),"check!",IF(BB213/BA213&lt;0.8,BB213/BA213,IF(BB213/BA213&lt;=1.05,1,IF(BB213/BA213&gt;1.05,MAX(1-(BB213/BA213-1)*2,0),"check!")))))</f>
        <v>0.28099884155963695</v>
      </c>
      <c r="BD213" s="11">
        <v>0</v>
      </c>
      <c r="BE213" s="11">
        <v>0</v>
      </c>
      <c r="BF213" s="12" t="str">
        <f>IF(AND(BD213=0,BE213=0),"no capex",IF(AND(BD213=0,BE213&lt;&gt;0),"check!",IF(BE213/BD213&lt;0.8,BE213/BD213,IF(BE213/BD213&lt;=1.05,1,IF(BE213/BD213&gt;1.05,MAX(1-(BE213/BD213-1)*2,0),"check!")))))</f>
        <v>no capex</v>
      </c>
      <c r="BG213" s="67"/>
      <c r="BH213" s="13">
        <v>0</v>
      </c>
      <c r="BI213" s="13">
        <v>4906.6198830000003</v>
      </c>
      <c r="BJ213" s="13">
        <v>990</v>
      </c>
      <c r="BK213" s="14">
        <f>IF(BI213=0,"",BJ213/BI213)</f>
        <v>0.20176822815031176</v>
      </c>
      <c r="BL213" s="15">
        <v>0</v>
      </c>
      <c r="BM213" s="15">
        <v>359.42400450000002</v>
      </c>
      <c r="BN213" s="15">
        <v>287</v>
      </c>
      <c r="BO213" s="16">
        <f>IF(BM213=0,"",BN213/BM213)</f>
        <v>0.79849981194007869</v>
      </c>
      <c r="BP213" s="13">
        <v>0</v>
      </c>
      <c r="BQ213" s="13">
        <v>0</v>
      </c>
      <c r="BR213" s="13">
        <v>0</v>
      </c>
      <c r="BS213" s="14" t="str">
        <f>IF(IF(BQ213&lt;0,1-(BR213-BQ213)/BQ213,IF(BQ213=0,"",BR213/BQ213))&lt;0,0,IF(BQ213&lt;0,1-(BR213-BQ213)/BQ213,IF(BQ213=0,"",BR213/BQ213)))</f>
        <v/>
      </c>
      <c r="BT213" s="15">
        <v>0</v>
      </c>
      <c r="BU213" s="15">
        <v>0</v>
      </c>
      <c r="BV213" s="15">
        <v>0</v>
      </c>
      <c r="BW213" s="16" t="str">
        <f>IF(IF(BU213&lt;0,1-(BV213-BU213)/BU213,IF(BU213=0,"",BV213/BU213))&lt;0,0,IF(BU213&lt;0,1-(BV213-BU213)/BU213,IF(BU213=0,"",BV213/BU213)))</f>
        <v/>
      </c>
      <c r="BX213" s="13">
        <v>0</v>
      </c>
      <c r="BY213" s="13">
        <v>12.984084582465002</v>
      </c>
      <c r="BZ213" s="13">
        <v>163</v>
      </c>
      <c r="CA213" s="14">
        <f>IF(IF(BY213&lt;0,1-(BZ213-BY213)/BY213,IF(BY213=0,"",BZ213/BY213))&lt;0,0,IF(BY213&lt;0,1-(BZ213-BY213)/BY213,IF(BY213=0,"",BZ213/BY213)))</f>
        <v>12.553830727514777</v>
      </c>
      <c r="CB213" s="15">
        <v>0</v>
      </c>
      <c r="CC213" s="15">
        <v>12.984084582465002</v>
      </c>
      <c r="CD213" s="15">
        <v>163</v>
      </c>
      <c r="CE213" s="16">
        <f>IF(IF(CC213&lt;0,1-(CD213-CC213)/CC213,IF(CC213=0,"",CD213/CC213))&lt;0,0,IF(CC213&lt;0,1-(CD213-CC213)/CC213,IF(CC213=0,"",CD213/CC213)))</f>
        <v>12.553830727514777</v>
      </c>
      <c r="CF213" s="13">
        <v>0</v>
      </c>
      <c r="CG213" s="13">
        <v>0</v>
      </c>
      <c r="CH213" s="13">
        <v>0</v>
      </c>
      <c r="CI213" s="14" t="str">
        <f>IF(IF(CG213&lt;0,1-(CH213-CG213)/CG213,IF(CG213=0,"",CH213/CG213))&lt;0,0,IF(CG213&lt;0,1-(CH213-CG213)/CG213,IF(CG213=0,"",CH213/CG213)))</f>
        <v/>
      </c>
      <c r="CJ213" s="15">
        <v>0</v>
      </c>
      <c r="CK213" s="15">
        <v>967.42313603943353</v>
      </c>
      <c r="CL213" s="15">
        <v>496</v>
      </c>
      <c r="CM213" s="17">
        <f>IF(IF(CK213&lt;0,1-(CL213-CK213)/CK213,IF(CK213=0,"",CL213/CK213))&lt;0,0,IF(CK213&lt;0,1-(CL213-CK213)/CK213,IF(CK213=0,"",CL213/CK213)))</f>
        <v>0.51270223082589406</v>
      </c>
      <c r="CN213" s="13">
        <v>0</v>
      </c>
      <c r="CO213" s="13">
        <v>-628.70163645865773</v>
      </c>
      <c r="CP213" s="13">
        <v>-235</v>
      </c>
      <c r="CQ213" s="17">
        <f>IF(IF(CO213&lt;0,1-(CP213-CO213)/CO213,IF(CO213=0,"",CP213/CO213))&lt;0,0,IF(CO213&lt;0,1-(CP213-CO213)/CO213,IF(CO213=0,"",CP213/CO213)))</f>
        <v>1.6262137930422691</v>
      </c>
      <c r="CR213" s="15">
        <v>0</v>
      </c>
      <c r="CS213" s="15">
        <v>0</v>
      </c>
      <c r="CT213" s="15">
        <v>0</v>
      </c>
      <c r="CU213" s="17" t="str">
        <f>IF(IF(CS213&lt;0,1-(CT213-CS213)/CS213,IF(CS213=0,"",CT213/CS213))&lt;0,0,IF(CS213&lt;0,1-(CT213-CS213)/CS213,IF(CS213=0,"",CT213/CS213)))</f>
        <v/>
      </c>
      <c r="CV213" s="13">
        <v>0</v>
      </c>
      <c r="CW213" s="13">
        <v>338.7214995807758</v>
      </c>
      <c r="CX213" s="13">
        <v>512</v>
      </c>
      <c r="CY213" s="14">
        <f>IF(IF(CW213&lt;0,1-(CX213-CW213)/CW213,IF(CW213=0,"",CX213/CW213))&lt;0,0,IF(CW213&lt;0,1-(CX213-CW213)/CW213,IF(CW213=0,"",CX213/CW213)))</f>
        <v>1.5115662886285197</v>
      </c>
      <c r="CZ213" s="15">
        <v>0</v>
      </c>
      <c r="DA213" s="15">
        <v>-30</v>
      </c>
      <c r="DB213" s="15">
        <v>-36</v>
      </c>
      <c r="DC213" s="17">
        <f>IF(IF(DA213&lt;0,1-(DB213-DA213)/DA213,IF(DA213=0,"",DB213/DA213))&lt;0,0,IF(DA213&lt;0,1-(DB213-DA213)/DA213,IF(DA213=0,"",DB213/DA213)))</f>
        <v>0.8</v>
      </c>
      <c r="DD213" s="13">
        <v>0</v>
      </c>
      <c r="DE213" s="13">
        <v>0</v>
      </c>
      <c r="DF213" s="13">
        <v>0</v>
      </c>
      <c r="DG213" s="14" t="str">
        <f>IF(IF(DE213&lt;0,1-(DF213-DE213)/DE213,IF(DE213=0,"",DF213/DE213))&lt;0,0,IF(DE213&lt;0,1-(DF213-DE213)/DE213,IF(DE213=0,"",DF213/DE213)))</f>
        <v/>
      </c>
      <c r="DH213" s="15">
        <v>0</v>
      </c>
      <c r="DI213" s="15">
        <v>0</v>
      </c>
      <c r="DJ213" s="15">
        <v>0</v>
      </c>
      <c r="DK213" s="17" t="str">
        <f>IF(IF(DI213&lt;0,1-(DJ213-DI213)/DI213,IF(DI213=0,"",DJ213/DI213))&lt;0,0,IF(DI213&lt;0,1-(DJ213-DI213)/DI213,IF(DI213=0,"",DJ213/DI213)))</f>
        <v/>
      </c>
      <c r="DL213" s="13">
        <v>0</v>
      </c>
      <c r="DM213" s="13">
        <v>0</v>
      </c>
      <c r="DN213" s="13">
        <v>0</v>
      </c>
      <c r="DO213" s="17" t="str">
        <f>IF(IF(DM213&lt;0,1-(DN213-DM213)/DM213,IF(DM213=0,"",DN213/DM213))&lt;0,0,IF(DM213&lt;0,1-(DN213-DM213)/DM213,IF(DM213=0,"",DN213/DM213)))</f>
        <v/>
      </c>
      <c r="DP213" s="18"/>
      <c r="DQ213" s="19" t="e">
        <f>IF(AND(BB213/BA213&gt;1.05, ((BB213-BA213)/VLOOKUP(E213,#REF!,2,0))&gt;10),"YES","")</f>
        <v>#REF!</v>
      </c>
      <c r="DR213" s="18"/>
      <c r="DS213" s="19" t="str">
        <f>AX213</f>
        <v>YES</v>
      </c>
      <c r="DT213" s="64" t="s">
        <v>141</v>
      </c>
      <c r="DU213" s="64" t="s">
        <v>143</v>
      </c>
      <c r="DV213" s="64" t="s">
        <v>182</v>
      </c>
      <c r="DW213" s="64" t="s">
        <v>141</v>
      </c>
      <c r="DX213" s="64"/>
      <c r="DY213" s="65"/>
      <c r="DZ213" s="64"/>
      <c r="EA213" s="64"/>
    </row>
    <row r="214" spans="1:131" x14ac:dyDescent="0.35">
      <c r="A214" s="4">
        <v>2022</v>
      </c>
      <c r="B214" s="20" t="s">
        <v>132</v>
      </c>
      <c r="C214" s="20" t="s">
        <v>159</v>
      </c>
      <c r="D214" s="20"/>
      <c r="E214" s="20" t="s">
        <v>129</v>
      </c>
      <c r="F214" s="20" t="s">
        <v>127</v>
      </c>
      <c r="G214" s="20"/>
      <c r="H214" s="20">
        <v>12683146</v>
      </c>
      <c r="I214" s="64" t="s">
        <v>346</v>
      </c>
      <c r="J214" s="64" t="s">
        <v>271</v>
      </c>
      <c r="K214" s="64" t="s">
        <v>194</v>
      </c>
      <c r="L214" s="20" t="s">
        <v>156</v>
      </c>
      <c r="M214" s="20" t="s">
        <v>155</v>
      </c>
      <c r="N214" s="64" t="s">
        <v>179</v>
      </c>
      <c r="O214" s="20" t="s">
        <v>178</v>
      </c>
      <c r="P214" s="20" t="s">
        <v>177</v>
      </c>
      <c r="Q214" s="20"/>
      <c r="R214" s="20" t="s">
        <v>141</v>
      </c>
      <c r="S214" s="20" t="s">
        <v>237</v>
      </c>
      <c r="T214" s="20" t="s">
        <v>150</v>
      </c>
      <c r="U214" s="65">
        <v>44177</v>
      </c>
      <c r="V214" s="64"/>
      <c r="W214" s="72">
        <v>1039180.7699999997</v>
      </c>
      <c r="X214" s="72">
        <v>1274651</v>
      </c>
      <c r="Y214" s="64" t="s">
        <v>345</v>
      </c>
      <c r="Z214" s="20" t="s">
        <v>141</v>
      </c>
      <c r="AA214" s="64" t="s">
        <v>141</v>
      </c>
      <c r="AB214" s="64"/>
      <c r="AC214" s="64"/>
      <c r="AD214" s="63"/>
      <c r="AE214" s="20">
        <v>2020</v>
      </c>
      <c r="AF214" s="20">
        <v>14600</v>
      </c>
      <c r="AG214" s="64" t="s">
        <v>344</v>
      </c>
      <c r="AH214" s="71"/>
      <c r="AI214" s="20" t="s">
        <v>141</v>
      </c>
      <c r="AJ214" s="64" t="s">
        <v>190</v>
      </c>
      <c r="AK214" s="63"/>
      <c r="AL214" s="5">
        <v>0</v>
      </c>
      <c r="AM214" s="70" t="s">
        <v>144</v>
      </c>
      <c r="AN214" s="6">
        <f>IF(AM214="YES",0,AL214*BA214)</f>
        <v>0</v>
      </c>
      <c r="AO214" s="6">
        <f>IF(AM214="YES",0,BA214)</f>
        <v>0</v>
      </c>
      <c r="AP214" s="7">
        <v>0.7022712244712157</v>
      </c>
      <c r="AQ214" s="69"/>
      <c r="AR214" s="8">
        <f>IF(AQ214="YES",0,AP214*BA214)</f>
        <v>10542.522237841296</v>
      </c>
      <c r="AS214" s="8">
        <f>IF(AQ214="YES",0,BA214)</f>
        <v>15012.037899999999</v>
      </c>
      <c r="AT214" s="9">
        <v>0</v>
      </c>
      <c r="AU214" s="9">
        <v>6064.5572484910272</v>
      </c>
      <c r="AV214" s="9">
        <v>702</v>
      </c>
      <c r="AW214" s="10">
        <f>IF(IF(AU214&lt;0,1-(AV214-AU214)/AU214,IF(AU214=0,"",AV214/AU214))&lt;0,0,IF(AU214&lt;0,1-(AV214-AU214)/AU214,IF(AU214=0,"",AV214/AU214)))</f>
        <v>0.11575453429426698</v>
      </c>
      <c r="AX214" s="10" t="str">
        <f>IF(AW214&lt;90%,"YES","")</f>
        <v>YES</v>
      </c>
      <c r="AY214" s="68">
        <f>+AV214-AT214</f>
        <v>702</v>
      </c>
      <c r="AZ214" s="10"/>
      <c r="BA214" s="11">
        <v>15012.037899999999</v>
      </c>
      <c r="BB214" s="11">
        <f>W214/1000</f>
        <v>1039.1807699999997</v>
      </c>
      <c r="BC214" s="12">
        <f>IF(AND(BA214=0,BB214=0),"no capex",IF(AND(BA214=0,BB214&lt;&gt;0),"check!",IF(BB214/BA214&lt;0.8,BB214/BA214,IF(BB214/BA214&lt;=1.05,1,IF(BB214/BA214&gt;1.05,MAX(1-(BB214/BA214-1)*2,0),"check!")))))</f>
        <v>6.9223164564485934E-2</v>
      </c>
      <c r="BD214" s="11">
        <v>14257.382350679367</v>
      </c>
      <c r="BE214" s="11">
        <f>X214/1000</f>
        <v>1274.6510000000001</v>
      </c>
      <c r="BF214" s="12">
        <f>IF(AND(BD214=0,BE214=0),"no capex",IF(AND(BD214=0,BE214&lt;&gt;0),"check!",IF(BE214/BD214&lt;0.8,BE214/BD214,IF(BE214/BD214&lt;=1.05,1,IF(BE214/BD214&gt;1.05,MAX(1-(BE214/BD214-1)*2,0),"check!")))))</f>
        <v>8.9402876955127927E-2</v>
      </c>
      <c r="BG214" s="67"/>
      <c r="BH214" s="13">
        <v>0</v>
      </c>
      <c r="BI214" s="13">
        <v>5844.9832953059122</v>
      </c>
      <c r="BJ214" s="13">
        <v>947</v>
      </c>
      <c r="BK214" s="14">
        <f>IF(BI214=0,"",BJ214/BI214)</f>
        <v>0.1620192825462021</v>
      </c>
      <c r="BL214" s="15">
        <v>0</v>
      </c>
      <c r="BM214" s="15">
        <v>1592.2945965383301</v>
      </c>
      <c r="BN214" s="15">
        <v>334</v>
      </c>
      <c r="BO214" s="16">
        <f>IF(BM214=0,"",BN214/BM214)</f>
        <v>0.20976017925710513</v>
      </c>
      <c r="BP214" s="13">
        <v>0</v>
      </c>
      <c r="BQ214" s="13">
        <v>153.29999999999998</v>
      </c>
      <c r="BR214" s="13">
        <v>52</v>
      </c>
      <c r="BS214" s="14">
        <f>IF(IF(BQ214&lt;0,1-(BR214-BQ214)/BQ214,IF(BQ214=0,"",BR214/BQ214))&lt;0,0,IF(BQ214&lt;0,1-(BR214-BQ214)/BQ214,IF(BQ214=0,"",BR214/BQ214)))</f>
        <v>0.33920417482061321</v>
      </c>
      <c r="BT214" s="15">
        <v>0</v>
      </c>
      <c r="BU214" s="15">
        <v>153.29999999999998</v>
      </c>
      <c r="BV214" s="15">
        <v>43</v>
      </c>
      <c r="BW214" s="16">
        <f>IF(IF(BU214&lt;0,1-(BV214-BU214)/BU214,IF(BU214=0,"",BV214/BU214))&lt;0,0,IF(BU214&lt;0,1-(BV214-BU214)/BU214,IF(BU214=0,"",BV214/BU214)))</f>
        <v>0.28049575994781478</v>
      </c>
      <c r="BX214" s="13">
        <v>0</v>
      </c>
      <c r="BY214" s="13">
        <v>124.60312500000001</v>
      </c>
      <c r="BZ214" s="13">
        <v>182</v>
      </c>
      <c r="CA214" s="14">
        <f>IF(IF(BY214&lt;0,1-(BZ214-BY214)/BY214,IF(BY214=0,"",BZ214/BY214))&lt;0,0,IF(BY214&lt;0,1-(BZ214-BY214)/BY214,IF(BY214=0,"",BZ214/BY214)))</f>
        <v>1.4606375241391416</v>
      </c>
      <c r="CB214" s="15">
        <v>0</v>
      </c>
      <c r="CC214" s="15">
        <v>277.90312499999999</v>
      </c>
      <c r="CD214" s="15">
        <v>234</v>
      </c>
      <c r="CE214" s="16">
        <f>IF(IF(CC214&lt;0,1-(CD214-CC214)/CC214,IF(CC214=0,"",CD214/CC214))&lt;0,0,IF(CC214&lt;0,1-(CD214-CC214)/CC214,IF(CC214=0,"",CD214/CC214)))</f>
        <v>0.84202003845764606</v>
      </c>
      <c r="CF214" s="13">
        <v>0</v>
      </c>
      <c r="CG214" s="13">
        <v>1277.5</v>
      </c>
      <c r="CH214" s="13">
        <v>1068</v>
      </c>
      <c r="CI214" s="14">
        <f>IF(IF(CG214&lt;0,1-(CH214-CG214)/CG214,IF(CG214=0,"",CH214/CG214))&lt;0,0,IF(CG214&lt;0,1-(CH214-CG214)/CG214,IF(CG214=0,"",CH214/CG214)))</f>
        <v>0.83600782778864968</v>
      </c>
      <c r="CJ214" s="15">
        <v>0</v>
      </c>
      <c r="CK214" s="15">
        <v>9924.2317424408284</v>
      </c>
      <c r="CL214" s="15">
        <v>1857</v>
      </c>
      <c r="CM214" s="17">
        <f>IF(IF(CK214&lt;0,1-(CL214-CK214)/CK214,IF(CK214=0,"",CL214/CK214))&lt;0,0,IF(CK214&lt;0,1-(CL214-CK214)/CK214,IF(CK214=0,"",CL214/CK214)))</f>
        <v>0.18711775865315269</v>
      </c>
      <c r="CN214" s="13">
        <v>0</v>
      </c>
      <c r="CO214" s="13">
        <v>-1553.8229431584457</v>
      </c>
      <c r="CP214" s="13">
        <v>-729</v>
      </c>
      <c r="CQ214" s="17">
        <f>IF(IF(CO214&lt;0,1-(CP214-CO214)/CO214,IF(CO214=0,"",CP214/CO214))&lt;0,0,IF(CO214&lt;0,1-(CP214-CO214)/CO214,IF(CO214=0,"",CP214/CO214)))</f>
        <v>1.5308345759664441</v>
      </c>
      <c r="CR214" s="15">
        <v>0</v>
      </c>
      <c r="CS214" s="15">
        <v>521.82356400000003</v>
      </c>
      <c r="CT214" s="15">
        <v>35</v>
      </c>
      <c r="CU214" s="17">
        <f>IF(IF(CS214&lt;0,1-(CT214-CS214)/CS214,IF(CS214=0,"",CT214/CS214))&lt;0,0,IF(CS214&lt;0,1-(CT214-CS214)/CS214,IF(CS214=0,"",CT214/CS214)))</f>
        <v>6.7072478926996096E-2</v>
      </c>
      <c r="CV214" s="13">
        <v>0</v>
      </c>
      <c r="CW214" s="13">
        <v>8523.7087992823817</v>
      </c>
      <c r="CX214" s="13">
        <v>1646</v>
      </c>
      <c r="CY214" s="14">
        <f>IF(IF(CW214&lt;0,1-(CX214-CW214)/CW214,IF(CW214=0,"",CX214/CW214))&lt;0,0,IF(CW214&lt;0,1-(CX214-CW214)/CW214,IF(CW214=0,"",CX214/CW214)))</f>
        <v>0.19310842718354926</v>
      </c>
      <c r="CZ214" s="15">
        <v>0</v>
      </c>
      <c r="DA214" s="15">
        <v>-1179.6080050849446</v>
      </c>
      <c r="DB214" s="15">
        <v>-90</v>
      </c>
      <c r="DC214" s="17">
        <f>IF(IF(DA214&lt;0,1-(DB214-DA214)/DA214,IF(DA214=0,"",DB214/DA214))&lt;0,0,IF(DA214&lt;0,1-(DB214-DA214)/DA214,IF(DA214=0,"",DB214/DA214)))</f>
        <v>1.9237034679215159</v>
      </c>
      <c r="DD214" s="13">
        <v>0</v>
      </c>
      <c r="DE214" s="13">
        <v>0</v>
      </c>
      <c r="DF214" s="13">
        <v>0</v>
      </c>
      <c r="DG214" s="14" t="str">
        <f>IF(IF(DE214&lt;0,1-(DF214-DE214)/DE214,IF(DE214=0,"",DF214/DE214))&lt;0,0,IF(DE214&lt;0,1-(DF214-DE214)/DE214,IF(DE214=0,"",DF214/DE214)))</f>
        <v/>
      </c>
      <c r="DH214" s="15">
        <v>0</v>
      </c>
      <c r="DI214" s="15">
        <v>-845.43293728997241</v>
      </c>
      <c r="DJ214" s="15">
        <v>75</v>
      </c>
      <c r="DK214" s="17">
        <f>IF(IF(DI214&lt;0,1-(DJ214-DI214)/DI214,IF(DI214=0,"",DJ214/DI214))&lt;0,0,IF(DI214&lt;0,1-(DJ214-DI214)/DI214,IF(DI214=0,"",DJ214/DI214)))</f>
        <v>2.0887119447231521</v>
      </c>
      <c r="DL214" s="13">
        <v>0</v>
      </c>
      <c r="DM214" s="13">
        <v>-558.71373341643755</v>
      </c>
      <c r="DN214" s="13">
        <v>54</v>
      </c>
      <c r="DO214" s="17">
        <f>IF(IF(DM214&lt;0,1-(DN214-DM214)/DM214,IF(DM214=0,"",DN214/DM214))&lt;0,0,IF(DM214&lt;0,1-(DN214-DM214)/DM214,IF(DM214=0,"",DN214/DM214)))</f>
        <v>2.0966505685654071</v>
      </c>
      <c r="DP214" s="18"/>
      <c r="DQ214" s="19" t="e">
        <f>IF(AND(BB214/BA214&gt;1.05, ((BB214-BA214)/VLOOKUP(E214,#REF!,2,0))&gt;10),"YES","")</f>
        <v>#REF!</v>
      </c>
      <c r="DR214" s="18"/>
      <c r="DS214" s="19" t="str">
        <f>AX214</f>
        <v>YES</v>
      </c>
      <c r="DT214" s="64" t="s">
        <v>141</v>
      </c>
      <c r="DU214" s="64" t="s">
        <v>143</v>
      </c>
      <c r="DV214" s="64" t="s">
        <v>215</v>
      </c>
      <c r="DW214" s="64" t="s">
        <v>141</v>
      </c>
      <c r="DX214" s="64"/>
      <c r="DY214" s="65" t="s">
        <v>187</v>
      </c>
      <c r="DZ214" s="64"/>
      <c r="EA214" s="64"/>
    </row>
    <row r="215" spans="1:131" x14ac:dyDescent="0.35">
      <c r="A215" s="4">
        <v>2022</v>
      </c>
      <c r="B215" s="20" t="s">
        <v>132</v>
      </c>
      <c r="C215" s="20" t="s">
        <v>159</v>
      </c>
      <c r="D215" s="20"/>
      <c r="E215" s="20" t="s">
        <v>129</v>
      </c>
      <c r="F215" s="20" t="s">
        <v>127</v>
      </c>
      <c r="G215" s="20"/>
      <c r="H215" s="20">
        <v>12683527</v>
      </c>
      <c r="I215" s="64" t="s">
        <v>343</v>
      </c>
      <c r="J215" s="64" t="s">
        <v>238</v>
      </c>
      <c r="K215" s="64" t="s">
        <v>194</v>
      </c>
      <c r="L215" s="20" t="s">
        <v>156</v>
      </c>
      <c r="M215" s="20" t="s">
        <v>155</v>
      </c>
      <c r="N215" s="64" t="s">
        <v>179</v>
      </c>
      <c r="O215" s="20" t="s">
        <v>178</v>
      </c>
      <c r="P215" s="20" t="s">
        <v>177</v>
      </c>
      <c r="Q215" s="20"/>
      <c r="R215" s="20" t="s">
        <v>141</v>
      </c>
      <c r="S215" s="20" t="s">
        <v>237</v>
      </c>
      <c r="T215" s="20" t="s">
        <v>150</v>
      </c>
      <c r="U215" s="65">
        <v>44196</v>
      </c>
      <c r="V215" s="64"/>
      <c r="W215" s="72">
        <v>1040466</v>
      </c>
      <c r="X215" s="72">
        <v>1689909.8199999996</v>
      </c>
      <c r="Y215" s="64" t="s">
        <v>342</v>
      </c>
      <c r="Z215" s="20" t="s">
        <v>141</v>
      </c>
      <c r="AA215" s="64" t="s">
        <v>141</v>
      </c>
      <c r="AB215" s="64"/>
      <c r="AC215" s="64"/>
      <c r="AD215" s="63"/>
      <c r="AE215" s="20">
        <v>2020</v>
      </c>
      <c r="AF215" s="20">
        <v>14600</v>
      </c>
      <c r="AG215" s="64" t="s">
        <v>341</v>
      </c>
      <c r="AH215" s="71"/>
      <c r="AI215" s="20" t="s">
        <v>146</v>
      </c>
      <c r="AJ215" s="64" t="s">
        <v>190</v>
      </c>
      <c r="AK215" s="63"/>
      <c r="AL215" s="5" t="s">
        <v>151</v>
      </c>
      <c r="AM215" s="70" t="s">
        <v>144</v>
      </c>
      <c r="AN215" s="6">
        <f>IF(AM215="YES",0,AL215*BA215)</f>
        <v>0</v>
      </c>
      <c r="AO215" s="6">
        <f>IF(AM215="YES",0,BA215)</f>
        <v>0</v>
      </c>
      <c r="AP215" s="7">
        <v>0.71657142596292511</v>
      </c>
      <c r="AQ215" s="69"/>
      <c r="AR215" s="8">
        <f>IF(AQ215="YES",0,AP215*BA215)</f>
        <v>10190.632754332059</v>
      </c>
      <c r="AS215" s="8">
        <f>IF(AQ215="YES",0,BA215)</f>
        <v>14221.377499999999</v>
      </c>
      <c r="AT215" s="9">
        <v>0</v>
      </c>
      <c r="AU215" s="9">
        <v>5135.7670650804757</v>
      </c>
      <c r="AV215" s="9">
        <v>305</v>
      </c>
      <c r="AW215" s="10">
        <f>IF(IF(AU215&lt;0,1-(AV215-AU215)/AU215,IF(AU215=0,"",AV215/AU215))&lt;0,0,IF(AU215&lt;0,1-(AV215-AU215)/AU215,IF(AU215=0,"",AV215/AU215)))</f>
        <v>5.9387428622645441E-2</v>
      </c>
      <c r="AX215" s="10" t="str">
        <f>IF(AW215&lt;90%,"YES","")</f>
        <v>YES</v>
      </c>
      <c r="AY215" s="68">
        <f>+AV215-AT215</f>
        <v>305</v>
      </c>
      <c r="AZ215" s="10"/>
      <c r="BA215" s="11">
        <v>14221.377499999999</v>
      </c>
      <c r="BB215" s="11">
        <f>W215/1000</f>
        <v>1040.4659999999999</v>
      </c>
      <c r="BC215" s="12">
        <f>IF(AND(BA215=0,BB215=0),"no capex",IF(AND(BA215=0,BB215&lt;&gt;0),"check!",IF(BB215/BA215&lt;0.8,BB215/BA215,IF(BB215/BA215&lt;=1.05,1,IF(BB215/BA215&gt;1.05,MAX(1-(BB215/BA215-1)*2,0),"check!")))))</f>
        <v>7.3162111054291323E-2</v>
      </c>
      <c r="BD215" s="11">
        <v>14413.857377508397</v>
      </c>
      <c r="BE215" s="11">
        <f>X215/1000</f>
        <v>1689.9098199999996</v>
      </c>
      <c r="BF215" s="12">
        <f>IF(AND(BD215=0,BE215=0),"no capex",IF(AND(BD215=0,BE215&lt;&gt;0),"check!",IF(BE215/BD215&lt;0.8,BE215/BD215,IF(BE215/BD215&lt;=1.05,1,IF(BE215/BD215&gt;1.05,MAX(1-(BE215/BD215-1)*2,0),"check!")))))</f>
        <v>0.1172420245143372</v>
      </c>
      <c r="BG215" s="67"/>
      <c r="BH215" s="13">
        <v>0</v>
      </c>
      <c r="BI215" s="13">
        <v>4849.4501373555031</v>
      </c>
      <c r="BJ215" s="13">
        <v>2519</v>
      </c>
      <c r="BK215" s="14">
        <f>IF(BI215=0,"",BJ215/BI215)</f>
        <v>0.5194403341929521</v>
      </c>
      <c r="BL215" s="15">
        <v>0</v>
      </c>
      <c r="BM215" s="15">
        <v>1134.426721471214</v>
      </c>
      <c r="BN215" s="15">
        <v>536</v>
      </c>
      <c r="BO215" s="16">
        <f>IF(BM215=0,"",BN215/BM215)</f>
        <v>0.4724853442317305</v>
      </c>
      <c r="BP215" s="13">
        <v>0</v>
      </c>
      <c r="BQ215" s="13">
        <v>201.945594</v>
      </c>
      <c r="BR215" s="13">
        <v>98</v>
      </c>
      <c r="BS215" s="14">
        <f>IF(IF(BQ215&lt;0,1-(BR215-BQ215)/BQ215,IF(BQ215=0,"",BR215/BQ215))&lt;0,0,IF(BQ215&lt;0,1-(BR215-BQ215)/BQ215,IF(BQ215=0,"",BR215/BQ215)))</f>
        <v>0.48527921832253496</v>
      </c>
      <c r="BT215" s="15">
        <v>0</v>
      </c>
      <c r="BU215" s="15">
        <v>201.945594</v>
      </c>
      <c r="BV215" s="15">
        <v>57</v>
      </c>
      <c r="BW215" s="16">
        <f>IF(IF(BU215&lt;0,1-(BV215-BU215)/BU215,IF(BU215=0,"",BV215/BU215))&lt;0,0,IF(BU215&lt;0,1-(BV215-BU215)/BU215,IF(BU215=0,"",BV215/BU215)))</f>
        <v>0.2822542392284132</v>
      </c>
      <c r="BX215" s="13">
        <v>0</v>
      </c>
      <c r="BY215" s="13">
        <v>109.80000000000001</v>
      </c>
      <c r="BZ215" s="13">
        <v>325</v>
      </c>
      <c r="CA215" s="14">
        <f>IF(IF(BY215&lt;0,1-(BZ215-BY215)/BY215,IF(BY215=0,"",BZ215/BY215))&lt;0,0,IF(BY215&lt;0,1-(BZ215-BY215)/BY215,IF(BY215=0,"",BZ215/BY215)))</f>
        <v>2.9599271402550089</v>
      </c>
      <c r="CB215" s="15">
        <v>0</v>
      </c>
      <c r="CC215" s="15">
        <v>311.74559399999998</v>
      </c>
      <c r="CD215" s="15">
        <v>423</v>
      </c>
      <c r="CE215" s="16">
        <f>IF(IF(CC215&lt;0,1-(CD215-CC215)/CC215,IF(CC215=0,"",CD215/CC215))&lt;0,0,IF(CC215&lt;0,1-(CD215-CC215)/CC215,IF(CC215=0,"",CD215/CC215)))</f>
        <v>1.3568756323786249</v>
      </c>
      <c r="CF215" s="13">
        <v>0</v>
      </c>
      <c r="CG215" s="13">
        <v>2889.1618799999997</v>
      </c>
      <c r="CH215" s="13">
        <v>2211</v>
      </c>
      <c r="CI215" s="14">
        <f>IF(IF(CG215&lt;0,1-(CH215-CG215)/CG215,IF(CG215=0,"",CH215/CG215))&lt;0,0,IF(CG215&lt;0,1-(CH215-CG215)/CG215,IF(CG215=0,"",CH215/CG215)))</f>
        <v>0.76527383782316838</v>
      </c>
      <c r="CJ215" s="15">
        <v>0</v>
      </c>
      <c r="CK215" s="15">
        <v>8392.6548448393569</v>
      </c>
      <c r="CL215" s="15">
        <v>1232</v>
      </c>
      <c r="CM215" s="17">
        <f>IF(IF(CK215&lt;0,1-(CL215-CK215)/CK215,IF(CK215=0,"",CL215/CK215))&lt;0,0,IF(CK215&lt;0,1-(CL215-CK215)/CK215,IF(CK215=0,"",CL215/CK215)))</f>
        <v>0.14679502764939234</v>
      </c>
      <c r="CN215" s="13">
        <v>0</v>
      </c>
      <c r="CO215" s="13">
        <v>-1972.3317099884125</v>
      </c>
      <c r="CP215" s="13">
        <v>-232</v>
      </c>
      <c r="CQ215" s="17">
        <f>IF(IF(CO215&lt;0,1-(CP215-CO215)/CO215,IF(CO215=0,"",CP215/CO215))&lt;0,0,IF(CO215&lt;0,1-(CP215-CO215)/CO215,IF(CO215=0,"",CP215/CO215)))</f>
        <v>1.8823727272521706</v>
      </c>
      <c r="CR215" s="15">
        <v>0</v>
      </c>
      <c r="CS215" s="15">
        <v>290.24799999999999</v>
      </c>
      <c r="CT215" s="15">
        <v>4</v>
      </c>
      <c r="CU215" s="17">
        <f>IF(IF(CS215&lt;0,1-(CT215-CS215)/CS215,IF(CS215=0,"",CT215/CS215))&lt;0,0,IF(CS215&lt;0,1-(CT215-CS215)/CS215,IF(CS215=0,"",CT215/CS215)))</f>
        <v>1.3781318045257849E-2</v>
      </c>
      <c r="CV215" s="13">
        <v>0</v>
      </c>
      <c r="CW215" s="13">
        <v>6622.2687288509451</v>
      </c>
      <c r="CX215" s="13">
        <v>833</v>
      </c>
      <c r="CY215" s="14">
        <f>IF(IF(CW215&lt;0,1-(CX215-CW215)/CW215,IF(CW215=0,"",CX215/CW215))&lt;0,0,IF(CW215&lt;0,1-(CX215-CW215)/CW215,IF(CW215=0,"",CX215/CW215)))</f>
        <v>0.12578770722047353</v>
      </c>
      <c r="CZ215" s="15">
        <v>0</v>
      </c>
      <c r="DA215" s="15">
        <v>-628.04525116820696</v>
      </c>
      <c r="DB215" s="15">
        <v>-97</v>
      </c>
      <c r="DC215" s="17">
        <f>IF(IF(DA215&lt;0,1-(DB215-DA215)/DA215,IF(DA215=0,"",DB215/DA215))&lt;0,0,IF(DA215&lt;0,1-(DB215-DA215)/DA215,IF(DA215=0,"",DB215/DA215)))</f>
        <v>1.8455525301408244</v>
      </c>
      <c r="DD215" s="13">
        <v>0</v>
      </c>
      <c r="DE215" s="13">
        <v>0</v>
      </c>
      <c r="DF215" s="13">
        <v>0</v>
      </c>
      <c r="DG215" s="14" t="str">
        <f>IF(IF(DE215&lt;0,1-(DF215-DE215)/DE215,IF(DE215=0,"",DF215/DE215))&lt;0,0,IF(DE215&lt;0,1-(DF215-DE215)/DE215,IF(DE215=0,"",DF215/DE215)))</f>
        <v/>
      </c>
      <c r="DH215" s="15">
        <v>0</v>
      </c>
      <c r="DI215" s="15">
        <v>-729.87087268354924</v>
      </c>
      <c r="DJ215" s="15">
        <v>31</v>
      </c>
      <c r="DK215" s="17">
        <f>IF(IF(DI215&lt;0,1-(DJ215-DI215)/DI215,IF(DI215=0,"",DJ215/DI215))&lt;0,0,IF(DI215&lt;0,1-(DJ215-DI215)/DI215,IF(DI215=0,"",DJ215/DI215)))</f>
        <v>2.0424732663820668</v>
      </c>
      <c r="DL215" s="13">
        <v>0</v>
      </c>
      <c r="DM215" s="13">
        <v>-238.38553991871362</v>
      </c>
      <c r="DN215" s="13">
        <v>97</v>
      </c>
      <c r="DO215" s="17">
        <f>IF(IF(DM215&lt;0,1-(DN215-DM215)/DM215,IF(DM215=0,"",DN215/DM215))&lt;0,0,IF(DM215&lt;0,1-(DN215-DM215)/DM215,IF(DM215=0,"",DN215/DM215)))</f>
        <v>2.4069038752647316</v>
      </c>
      <c r="DP215" s="18"/>
      <c r="DQ215" s="19" t="e">
        <f>IF(AND(BB215/BA215&gt;1.05, ((BB215-BA215)/VLOOKUP(E215,#REF!,2,0))&gt;10),"YES","")</f>
        <v>#REF!</v>
      </c>
      <c r="DR215" s="18"/>
      <c r="DS215" s="19" t="str">
        <f>AX215</f>
        <v>YES</v>
      </c>
      <c r="DT215" s="64" t="s">
        <v>141</v>
      </c>
      <c r="DU215" s="64" t="s">
        <v>162</v>
      </c>
      <c r="DV215" s="64" t="s">
        <v>234</v>
      </c>
      <c r="DW215" s="64" t="s">
        <v>141</v>
      </c>
      <c r="DX215" s="64" t="s">
        <v>188</v>
      </c>
      <c r="DY215" s="65" t="s">
        <v>187</v>
      </c>
      <c r="DZ215" s="64"/>
      <c r="EA215" s="64"/>
    </row>
    <row r="216" spans="1:131" x14ac:dyDescent="0.35">
      <c r="A216" s="4">
        <v>2022</v>
      </c>
      <c r="B216" s="20" t="s">
        <v>132</v>
      </c>
      <c r="C216" s="20" t="s">
        <v>159</v>
      </c>
      <c r="D216" s="20"/>
      <c r="E216" s="20" t="s">
        <v>130</v>
      </c>
      <c r="F216" s="20" t="s">
        <v>126</v>
      </c>
      <c r="G216" s="20"/>
      <c r="H216" s="20">
        <v>12684214</v>
      </c>
      <c r="I216" s="64" t="s">
        <v>340</v>
      </c>
      <c r="J216" s="64"/>
      <c r="K216" s="64" t="s">
        <v>339</v>
      </c>
      <c r="L216" s="20" t="s">
        <v>156</v>
      </c>
      <c r="M216" s="20" t="s">
        <v>155</v>
      </c>
      <c r="N216" s="64" t="s">
        <v>179</v>
      </c>
      <c r="O216" s="20" t="s">
        <v>178</v>
      </c>
      <c r="P216" s="20" t="s">
        <v>177</v>
      </c>
      <c r="Q216" s="20"/>
      <c r="R216" s="20" t="s">
        <v>141</v>
      </c>
      <c r="S216" s="20" t="s">
        <v>151</v>
      </c>
      <c r="T216" s="20" t="s">
        <v>150</v>
      </c>
      <c r="U216" s="65">
        <v>44193</v>
      </c>
      <c r="V216" s="64"/>
      <c r="W216" s="72">
        <v>16258938.5469</v>
      </c>
      <c r="X216" s="72">
        <v>6199080</v>
      </c>
      <c r="Y216" s="64" t="s">
        <v>338</v>
      </c>
      <c r="Z216" s="20" t="s">
        <v>141</v>
      </c>
      <c r="AA216" s="64"/>
      <c r="AB216" s="64"/>
      <c r="AC216" s="64"/>
      <c r="AD216" s="63"/>
      <c r="AE216" s="20">
        <v>2020</v>
      </c>
      <c r="AF216" s="20"/>
      <c r="AG216" s="64" t="s">
        <v>337</v>
      </c>
      <c r="AH216" s="71"/>
      <c r="AI216" s="20" t="s">
        <v>141</v>
      </c>
      <c r="AJ216" s="64" t="s">
        <v>145</v>
      </c>
      <c r="AK216" s="63"/>
      <c r="AL216" s="5">
        <v>0</v>
      </c>
      <c r="AM216" s="70" t="s">
        <v>144</v>
      </c>
      <c r="AN216" s="6">
        <f>IF(AM216="YES",0,AL216*BA216)</f>
        <v>0</v>
      </c>
      <c r="AO216" s="6">
        <f>IF(AM216="YES",0,BA216)</f>
        <v>0</v>
      </c>
      <c r="AP216" s="7">
        <v>1.31334959775669</v>
      </c>
      <c r="AQ216" s="69"/>
      <c r="AR216" s="8">
        <f>IF(AQ216="YES",0,AP216*BA216)</f>
        <v>12442.164246833034</v>
      </c>
      <c r="AS216" s="8">
        <f>IF(AQ216="YES",0,BA216)</f>
        <v>9473.6118000000006</v>
      </c>
      <c r="AT216" s="9">
        <v>0</v>
      </c>
      <c r="AU216" s="9">
        <v>4721.4001948435543</v>
      </c>
      <c r="AV216" s="9">
        <v>278</v>
      </c>
      <c r="AW216" s="10">
        <f>IF(IF(AU216&lt;0,1-(AV216-AU216)/AU216,IF(AU216=0,"",AV216/AU216))&lt;0,0,IF(AU216&lt;0,1-(AV216-AU216)/AU216,IF(AU216=0,"",AV216/AU216)))</f>
        <v>5.8880837998781771E-2</v>
      </c>
      <c r="AX216" s="10" t="str">
        <f>IF(AW216&lt;90%,"YES","")</f>
        <v>YES</v>
      </c>
      <c r="AY216" s="68">
        <f>+AV216-AT216</f>
        <v>278</v>
      </c>
      <c r="AZ216" s="10"/>
      <c r="BA216" s="11">
        <v>9473.6118000000006</v>
      </c>
      <c r="BB216" s="11">
        <f>W216/1000</f>
        <v>16258.938546900001</v>
      </c>
      <c r="BC216" s="12">
        <f>IF(AND(BA216=0,BB216=0),"no capex",IF(AND(BA216=0,BB216&lt;&gt;0),"check!",IF(BB216/BA216&lt;0.8,BB216/BA216,IF(BB216/BA216&lt;=1.05,1,IF(BB216/BA216&gt;1.05,MAX(1-(BB216/BA216-1)*2,0),"check!")))))</f>
        <v>0</v>
      </c>
      <c r="BD216" s="11">
        <v>0</v>
      </c>
      <c r="BE216" s="11">
        <v>0</v>
      </c>
      <c r="BF216" s="12" t="str">
        <f>IF(AND(BD216=0,BE216=0),"no capex",IF(AND(BD216=0,BE216&lt;&gt;0),"check!",IF(BE216/BD216&lt;0.8,BE216/BD216,IF(BE216/BD216&lt;=1.05,1,IF(BE216/BD216&gt;1.05,MAX(1-(BE216/BD216-1)*2,0),"check!")))))</f>
        <v>no capex</v>
      </c>
      <c r="BG216" s="67"/>
      <c r="BH216" s="13">
        <v>0</v>
      </c>
      <c r="BI216" s="13">
        <v>21270.158074882875</v>
      </c>
      <c r="BJ216" s="13">
        <v>2299</v>
      </c>
      <c r="BK216" s="14">
        <f>IF(BI216=0,"",BJ216/BI216)</f>
        <v>0.10808570354325679</v>
      </c>
      <c r="BL216" s="15">
        <v>0</v>
      </c>
      <c r="BM216" s="15">
        <v>2458.6855869130432</v>
      </c>
      <c r="BN216" s="15">
        <v>494</v>
      </c>
      <c r="BO216" s="16">
        <f>IF(BM216=0,"",BN216/BM216)</f>
        <v>0.20092036274562153</v>
      </c>
      <c r="BP216" s="13">
        <v>0</v>
      </c>
      <c r="BQ216" s="13">
        <v>673.2440758353938</v>
      </c>
      <c r="BR216" s="13">
        <v>13</v>
      </c>
      <c r="BS216" s="14">
        <f>IF(IF(BQ216&lt;0,1-(BR216-BQ216)/BQ216,IF(BQ216=0,"",BR216/BQ216))&lt;0,0,IF(BQ216&lt;0,1-(BR216-BQ216)/BQ216,IF(BQ216=0,"",BR216/BQ216)))</f>
        <v>1.9309490371480761E-2</v>
      </c>
      <c r="BT216" s="15">
        <v>0</v>
      </c>
      <c r="BU216" s="15">
        <v>263.75452074910925</v>
      </c>
      <c r="BV216" s="15">
        <v>66</v>
      </c>
      <c r="BW216" s="16">
        <f>IF(IF(BU216&lt;0,1-(BV216-BU216)/BU216,IF(BU216=0,"",BV216/BU216))&lt;0,0,IF(BU216&lt;0,1-(BV216-BU216)/BU216,IF(BU216=0,"",BV216/BU216)))</f>
        <v>0.25023267776623653</v>
      </c>
      <c r="BX216" s="13">
        <v>0</v>
      </c>
      <c r="BY216" s="13">
        <v>76.167405250044126</v>
      </c>
      <c r="BZ216" s="13">
        <v>138</v>
      </c>
      <c r="CA216" s="14">
        <f>IF(IF(BY216&lt;0,1-(BZ216-BY216)/BY216,IF(BY216=0,"",BZ216/BY216))&lt;0,0,IF(BY216&lt;0,1-(BZ216-BY216)/BY216,IF(BY216=0,"",BZ216/BY216)))</f>
        <v>1.8117986236628436</v>
      </c>
      <c r="CB216" s="15">
        <v>0</v>
      </c>
      <c r="CC216" s="15">
        <v>749.41148108543791</v>
      </c>
      <c r="CD216" s="15">
        <v>151</v>
      </c>
      <c r="CE216" s="16">
        <f>IF(IF(CC216&lt;0,1-(CD216-CC216)/CC216,IF(CC216=0,"",CD216/CC216))&lt;0,0,IF(CC216&lt;0,1-(CD216-CC216)/CC216,IF(CC216=0,"",CD216/CC216)))</f>
        <v>0.20149144203301175</v>
      </c>
      <c r="CF216" s="13">
        <v>0</v>
      </c>
      <c r="CG216" s="13">
        <v>4186.5796944303056</v>
      </c>
      <c r="CH216" s="13">
        <v>2797</v>
      </c>
      <c r="CI216" s="14">
        <f>IF(IF(CG216&lt;0,1-(CH216-CG216)/CG216,IF(CG216=0,"",CH216/CG216))&lt;0,0,IF(CG216&lt;0,1-(CH216-CG216)/CG216,IF(CG216=0,"",CH216/CG216)))</f>
        <v>0.66808712699797435</v>
      </c>
      <c r="CJ216" s="15">
        <v>0</v>
      </c>
      <c r="CK216" s="15">
        <v>5147.3795738963563</v>
      </c>
      <c r="CL216" s="15">
        <v>1542</v>
      </c>
      <c r="CM216" s="17">
        <f>IF(IF(CK216&lt;0,1-(CL216-CK216)/CK216,IF(CK216=0,"",CL216/CK216))&lt;0,0,IF(CK216&lt;0,1-(CL216-CK216)/CK216,IF(CK216=0,"",CL216/CK216)))</f>
        <v>0.29956990306676934</v>
      </c>
      <c r="CN216" s="13">
        <v>0</v>
      </c>
      <c r="CO216" s="13">
        <v>-1191.325349575093</v>
      </c>
      <c r="CP216" s="13">
        <v>-1509</v>
      </c>
      <c r="CQ216" s="17">
        <f>IF(IF(CO216&lt;0,1-(CP216-CO216)/CO216,IF(CO216=0,"",CP216/CO216))&lt;0,0,IF(CO216&lt;0,1-(CP216-CO216)/CO216,IF(CO216=0,"",CP216/CO216)))</f>
        <v>0.73334349803081822</v>
      </c>
      <c r="CR216" s="15">
        <v>0</v>
      </c>
      <c r="CS216" s="15">
        <v>78.418875271539363</v>
      </c>
      <c r="CT216" s="15">
        <v>10</v>
      </c>
      <c r="CU216" s="17">
        <f>IF(IF(CS216&lt;0,1-(CT216-CS216)/CS216,IF(CS216=0,"",CT216/CS216))&lt;0,0,IF(CS216&lt;0,1-(CT216-CS216)/CS216,IF(CS216=0,"",CT216/CS216)))</f>
        <v>0.12752031912435896</v>
      </c>
      <c r="CV216" s="13">
        <v>0</v>
      </c>
      <c r="CW216" s="13">
        <v>4629.2983001566572</v>
      </c>
      <c r="CX216" s="13">
        <v>718</v>
      </c>
      <c r="CY216" s="14">
        <f>IF(IF(CW216&lt;0,1-(CX216-CW216)/CW216,IF(CW216=0,"",CX216/CW216))&lt;0,0,IF(CW216&lt;0,1-(CX216-CW216)/CW216,IF(CW216=0,"",CX216/CW216)))</f>
        <v>0.15509910000306151</v>
      </c>
      <c r="CZ216" s="15">
        <v>0</v>
      </c>
      <c r="DA216" s="15">
        <v>-452.56004167515107</v>
      </c>
      <c r="DB216" s="15">
        <v>-58</v>
      </c>
      <c r="DC216" s="17">
        <f>IF(IF(DA216&lt;0,1-(DB216-DA216)/DA216,IF(DA216=0,"",DB216/DA216))&lt;0,0,IF(DA216&lt;0,1-(DB216-DA216)/DA216,IF(DA216=0,"",DB216/DA216)))</f>
        <v>1.8718402097867215</v>
      </c>
      <c r="DD216" s="13">
        <v>0</v>
      </c>
      <c r="DE216" s="13">
        <v>0</v>
      </c>
      <c r="DF216" s="13">
        <v>0</v>
      </c>
      <c r="DG216" s="14" t="str">
        <f>IF(IF(DE216&lt;0,1-(DF216-DE216)/DE216,IF(DE216=0,"",DF216/DE216))&lt;0,0,IF(DE216&lt;0,1-(DF216-DE216)/DE216,IF(DE216=0,"",DF216/DE216)))</f>
        <v/>
      </c>
      <c r="DH216" s="15">
        <v>0</v>
      </c>
      <c r="DI216" s="15">
        <v>468.49453111200432</v>
      </c>
      <c r="DJ216" s="15">
        <v>43</v>
      </c>
      <c r="DK216" s="17">
        <f>IF(IF(DI216&lt;0,1-(DJ216-DI216)/DI216,IF(DI216=0,"",DJ216/DI216))&lt;0,0,IF(DI216&lt;0,1-(DJ216-DI216)/DI216,IF(DI216=0,"",DJ216/DI216)))</f>
        <v>9.1783355288985999E-2</v>
      </c>
      <c r="DL216" s="13">
        <v>0</v>
      </c>
      <c r="DM216" s="13">
        <v>0</v>
      </c>
      <c r="DN216" s="13">
        <v>45</v>
      </c>
      <c r="DO216" s="17" t="str">
        <f>IF(IF(DM216&lt;0,1-(DN216-DM216)/DM216,IF(DM216=0,"",DN216/DM216))&lt;0,0,IF(DM216&lt;0,1-(DN216-DM216)/DM216,IF(DM216=0,"",DN216/DM216)))</f>
        <v/>
      </c>
      <c r="DP216" s="18"/>
      <c r="DQ216" s="19" t="e">
        <f>IF(AND(BB216/BA216&gt;1.05, ((BB216-BA216)/VLOOKUP(E216,#REF!,2,0))&gt;10),"YES","")</f>
        <v>#REF!</v>
      </c>
      <c r="DR216" s="18"/>
      <c r="DS216" s="19" t="str">
        <f>AX216</f>
        <v>YES</v>
      </c>
      <c r="DT216" s="64" t="s">
        <v>141</v>
      </c>
      <c r="DU216" s="64" t="s">
        <v>162</v>
      </c>
      <c r="DV216" s="64" t="s">
        <v>198</v>
      </c>
      <c r="DW216" s="64" t="s">
        <v>141</v>
      </c>
      <c r="DX216" s="64" t="s">
        <v>197</v>
      </c>
      <c r="DY216" s="65">
        <v>45199</v>
      </c>
      <c r="DZ216" s="64"/>
      <c r="EA216" s="64"/>
    </row>
    <row r="217" spans="1:131" x14ac:dyDescent="0.35">
      <c r="A217" s="4">
        <v>2022</v>
      </c>
      <c r="B217" s="20" t="s">
        <v>131</v>
      </c>
      <c r="C217" s="20" t="s">
        <v>159</v>
      </c>
      <c r="D217" s="20"/>
      <c r="E217" s="20" t="s">
        <v>129</v>
      </c>
      <c r="F217" s="20" t="s">
        <v>127</v>
      </c>
      <c r="G217" s="20"/>
      <c r="H217" s="20">
        <v>12685595</v>
      </c>
      <c r="I217" s="64" t="s">
        <v>336</v>
      </c>
      <c r="J217" s="64"/>
      <c r="K217" s="64" t="s">
        <v>194</v>
      </c>
      <c r="L217" s="20" t="s">
        <v>156</v>
      </c>
      <c r="M217" s="20" t="s">
        <v>155</v>
      </c>
      <c r="N217" s="64" t="s">
        <v>154</v>
      </c>
      <c r="O217" s="20" t="s">
        <v>153</v>
      </c>
      <c r="P217" s="20" t="s">
        <v>152</v>
      </c>
      <c r="Q217" s="20"/>
      <c r="R217" s="20" t="s">
        <v>141</v>
      </c>
      <c r="S217" s="20" t="s">
        <v>193</v>
      </c>
      <c r="T217" s="20" t="s">
        <v>150</v>
      </c>
      <c r="U217" s="65">
        <v>43918</v>
      </c>
      <c r="V217" s="64"/>
      <c r="W217" s="72">
        <v>166929.26</v>
      </c>
      <c r="X217" s="72">
        <v>0</v>
      </c>
      <c r="Y217" s="64" t="s">
        <v>335</v>
      </c>
      <c r="Z217" s="20" t="s">
        <v>141</v>
      </c>
      <c r="AA217" s="64" t="s">
        <v>141</v>
      </c>
      <c r="AB217" s="64"/>
      <c r="AC217" s="64"/>
      <c r="AD217" s="63"/>
      <c r="AE217" s="20">
        <v>2020</v>
      </c>
      <c r="AF217" s="20">
        <v>14600</v>
      </c>
      <c r="AG217" s="64" t="s">
        <v>334</v>
      </c>
      <c r="AH217" s="71"/>
      <c r="AI217" s="20" t="s">
        <v>141</v>
      </c>
      <c r="AJ217" s="64" t="s">
        <v>190</v>
      </c>
      <c r="AK217" s="63"/>
      <c r="AL217" s="5">
        <v>0</v>
      </c>
      <c r="AM217" s="70" t="s">
        <v>144</v>
      </c>
      <c r="AN217" s="6">
        <f>IF(AM217="YES",0,AL217*BA217)</f>
        <v>0</v>
      </c>
      <c r="AO217" s="6">
        <f>IF(AM217="YES",0,BA217)</f>
        <v>0</v>
      </c>
      <c r="AP217" s="7">
        <v>3.0606559074632336</v>
      </c>
      <c r="AQ217" s="69"/>
      <c r="AR217" s="8">
        <f>IF(AQ217="YES",0,AP217*BA217)</f>
        <v>0</v>
      </c>
      <c r="AS217" s="8">
        <f>IF(AQ217="YES",0,BA217)</f>
        <v>0</v>
      </c>
      <c r="AT217" s="9">
        <v>0</v>
      </c>
      <c r="AU217" s="9">
        <v>1145.0799939913115</v>
      </c>
      <c r="AV217" s="9">
        <v>88</v>
      </c>
      <c r="AW217" s="10">
        <f>IF(IF(AU217&lt;0,1-(AV217-AU217)/AU217,IF(AU217=0,"",AV217/AU217))&lt;0,0,IF(AU217&lt;0,1-(AV217-AU217)/AU217,IF(AU217=0,"",AV217/AU217)))</f>
        <v>7.6850526130725252E-2</v>
      </c>
      <c r="AX217" s="10" t="str">
        <f>IF(AW217&lt;90%,"YES","")</f>
        <v>YES</v>
      </c>
      <c r="AY217" s="68">
        <f>+AV217-AT217</f>
        <v>88</v>
      </c>
      <c r="AZ217" s="10">
        <v>1.7006367479077587</v>
      </c>
      <c r="BA217" s="11">
        <v>0</v>
      </c>
      <c r="BB217" s="11">
        <f>W217/1000</f>
        <v>166.92926</v>
      </c>
      <c r="BC217" s="12" t="str">
        <f>IF(AND(BA217=0,BB217=0),"no capex",IF(AND(BA217=0,BB217&lt;&gt;0),"check!",IF(BB217/BA217&lt;0.8,BB217/BA217,IF(BB217/BA217&lt;=1.05,1,IF(BB217/BA217&gt;1.05,MAX(1-(BB217/BA217-1)*2,0),"check!")))))</f>
        <v>check!</v>
      </c>
      <c r="BD217" s="11">
        <v>0</v>
      </c>
      <c r="BE217" s="11">
        <v>0</v>
      </c>
      <c r="BF217" s="12" t="str">
        <f>IF(AND(BD217=0,BE217=0),"no capex",IF(AND(BD217=0,BE217&lt;&gt;0),"check!",IF(BE217/BD217&lt;0.8,BE217/BD217,IF(BE217/BD217&lt;=1.05,1,IF(BE217/BD217&gt;1.05,MAX(1-(BE217/BD217-1)*2,0),"check!")))))</f>
        <v>no capex</v>
      </c>
      <c r="BG217" s="67"/>
      <c r="BH217" s="13">
        <v>0</v>
      </c>
      <c r="BI217" s="13">
        <v>1872.7511438746521</v>
      </c>
      <c r="BJ217" s="13">
        <v>2321</v>
      </c>
      <c r="BK217" s="14">
        <f>IF(BI217=0,"",BJ217/BI217)</f>
        <v>1.2393531343400692</v>
      </c>
      <c r="BL217" s="15">
        <v>0</v>
      </c>
      <c r="BM217" s="15">
        <v>616.97992483863516</v>
      </c>
      <c r="BN217" s="15">
        <v>428</v>
      </c>
      <c r="BO217" s="16">
        <f>IF(BM217=0,"",BN217/BM217)</f>
        <v>0.69370166316503579</v>
      </c>
      <c r="BP217" s="13">
        <v>0</v>
      </c>
      <c r="BQ217" s="13">
        <v>0</v>
      </c>
      <c r="BR217" s="13">
        <v>0</v>
      </c>
      <c r="BS217" s="14" t="str">
        <f>IF(IF(BQ217&lt;0,1-(BR217-BQ217)/BQ217,IF(BQ217=0,"",BR217/BQ217))&lt;0,0,IF(BQ217&lt;0,1-(BR217-BQ217)/BQ217,IF(BQ217=0,"",BR217/BQ217)))</f>
        <v/>
      </c>
      <c r="BT217" s="15">
        <v>0</v>
      </c>
      <c r="BU217" s="15">
        <v>0</v>
      </c>
      <c r="BV217" s="15">
        <v>0</v>
      </c>
      <c r="BW217" s="16" t="str">
        <f>IF(IF(BU217&lt;0,1-(BV217-BU217)/BU217,IF(BU217=0,"",BV217/BU217))&lt;0,0,IF(BU217&lt;0,1-(BV217-BU217)/BU217,IF(BU217=0,"",BV217/BU217)))</f>
        <v/>
      </c>
      <c r="BX217" s="13">
        <v>0</v>
      </c>
      <c r="BY217" s="13">
        <v>0</v>
      </c>
      <c r="BZ217" s="13">
        <v>0</v>
      </c>
      <c r="CA217" s="14" t="str">
        <f>IF(IF(BY217&lt;0,1-(BZ217-BY217)/BY217,IF(BY217=0,"",BZ217/BY217))&lt;0,0,IF(BY217&lt;0,1-(BZ217-BY217)/BY217,IF(BY217=0,"",BZ217/BY217)))</f>
        <v/>
      </c>
      <c r="CB217" s="15">
        <v>0</v>
      </c>
      <c r="CC217" s="15">
        <v>0</v>
      </c>
      <c r="CD217" s="15">
        <v>0</v>
      </c>
      <c r="CE217" s="16" t="str">
        <f>IF(IF(CC217&lt;0,1-(CD217-CC217)/CC217,IF(CC217=0,"",CD217/CC217))&lt;0,0,IF(CC217&lt;0,1-(CD217-CC217)/CC217,IF(CC217=0,"",CD217/CC217)))</f>
        <v/>
      </c>
      <c r="CF217" s="13">
        <v>0</v>
      </c>
      <c r="CG217" s="13">
        <v>0</v>
      </c>
      <c r="CH217" s="13">
        <v>0</v>
      </c>
      <c r="CI217" s="14" t="str">
        <f>IF(IF(CG217&lt;0,1-(CH217-CG217)/CG217,IF(CG217=0,"",CH217/CG217))&lt;0,0,IF(CG217&lt;0,1-(CH217-CG217)/CG217,IF(CG217=0,"",CH217/CG217)))</f>
        <v/>
      </c>
      <c r="CJ217" s="15">
        <v>0</v>
      </c>
      <c r="CK217" s="15">
        <v>2244.4757646863441</v>
      </c>
      <c r="CL217" s="15">
        <v>648</v>
      </c>
      <c r="CM217" s="17">
        <f>IF(IF(CK217&lt;0,1-(CL217-CK217)/CK217,IF(CK217=0,"",CL217/CK217))&lt;0,0,IF(CK217&lt;0,1-(CL217-CK217)/CK217,IF(CK217=0,"",CL217/CK217)))</f>
        <v>0.28870884248133338</v>
      </c>
      <c r="CN217" s="13">
        <v>0</v>
      </c>
      <c r="CO217" s="13">
        <v>-1099.3957706950325</v>
      </c>
      <c r="CP217" s="13">
        <v>-578</v>
      </c>
      <c r="CQ217" s="17">
        <f>IF(IF(CO217&lt;0,1-(CP217-CO217)/CO217,IF(CO217=0,"",CP217/CO217))&lt;0,0,IF(CO217&lt;0,1-(CP217-CO217)/CO217,IF(CO217=0,"",CP217/CO217)))</f>
        <v>1.4742566640632142</v>
      </c>
      <c r="CR217" s="15">
        <v>0</v>
      </c>
      <c r="CS217" s="15">
        <v>123.7050667008</v>
      </c>
      <c r="CT217" s="15">
        <v>28</v>
      </c>
      <c r="CU217" s="17">
        <f>IF(IF(CS217&lt;0,1-(CT217-CS217)/CS217,IF(CS217=0,"",CT217/CS217))&lt;0,0,IF(CS217&lt;0,1-(CT217-CS217)/CS217,IF(CS217=0,"",CT217/CS217)))</f>
        <v>0.22634481146776605</v>
      </c>
      <c r="CV217" s="13">
        <v>0</v>
      </c>
      <c r="CW217" s="13">
        <v>1145.0799939913115</v>
      </c>
      <c r="CX217" s="13">
        <v>1712</v>
      </c>
      <c r="CY217" s="14">
        <f>IF(IF(CW217&lt;0,1-(CX217-CW217)/CW217,IF(CW217=0,"",CX217/CW217))&lt;0,0,IF(CW217&lt;0,1-(CX217-CW217)/CW217,IF(CW217=0,"",CX217/CW217)))</f>
        <v>1.4950920538159276</v>
      </c>
      <c r="CZ217" s="15">
        <v>0</v>
      </c>
      <c r="DA217" s="15">
        <v>0</v>
      </c>
      <c r="DB217" s="15">
        <v>0</v>
      </c>
      <c r="DC217" s="17" t="str">
        <f>IF(IF(DA217&lt;0,1-(DB217-DA217)/DA217,IF(DA217=0,"",DB217/DA217))&lt;0,0,IF(DA217&lt;0,1-(DB217-DA217)/DA217,IF(DA217=0,"",DB217/DA217)))</f>
        <v/>
      </c>
      <c r="DD217" s="13">
        <v>0</v>
      </c>
      <c r="DE217" s="13">
        <v>0</v>
      </c>
      <c r="DF217" s="13">
        <v>0</v>
      </c>
      <c r="DG217" s="14" t="str">
        <f>IF(IF(DE217&lt;0,1-(DF217-DE217)/DE217,IF(DE217=0,"",DF217/DE217))&lt;0,0,IF(DE217&lt;0,1-(DF217-DE217)/DE217,IF(DE217=0,"",DF217/DE217)))</f>
        <v/>
      </c>
      <c r="DH217" s="15">
        <v>0</v>
      </c>
      <c r="DI217" s="15">
        <v>0</v>
      </c>
      <c r="DJ217" s="15">
        <v>0</v>
      </c>
      <c r="DK217" s="17" t="str">
        <f>IF(IF(DI217&lt;0,1-(DJ217-DI217)/DI217,IF(DI217=0,"",DJ217/DI217))&lt;0,0,IF(DI217&lt;0,1-(DJ217-DI217)/DI217,IF(DI217=0,"",DJ217/DI217)))</f>
        <v/>
      </c>
      <c r="DL217" s="13">
        <v>0</v>
      </c>
      <c r="DM217" s="13">
        <v>0</v>
      </c>
      <c r="DN217" s="13">
        <v>0</v>
      </c>
      <c r="DO217" s="17" t="str">
        <f>IF(IF(DM217&lt;0,1-(DN217-DM217)/DM217,IF(DM217=0,"",DN217/DM217))&lt;0,0,IF(DM217&lt;0,1-(DN217-DM217)/DM217,IF(DM217=0,"",DN217/DM217)))</f>
        <v/>
      </c>
      <c r="DP217" s="18"/>
      <c r="DQ217" s="19"/>
      <c r="DR217" s="18"/>
      <c r="DS217" s="19" t="str">
        <f>AX217</f>
        <v>YES</v>
      </c>
      <c r="DT217" s="64" t="s">
        <v>141</v>
      </c>
      <c r="DU217" s="64" t="s">
        <v>162</v>
      </c>
      <c r="DV217" s="64" t="s">
        <v>333</v>
      </c>
      <c r="DW217" s="64" t="s">
        <v>141</v>
      </c>
      <c r="DX217" s="64" t="s">
        <v>188</v>
      </c>
      <c r="DY217" s="65" t="s">
        <v>187</v>
      </c>
      <c r="DZ217" s="64"/>
      <c r="EA217" s="64"/>
    </row>
    <row r="218" spans="1:131" x14ac:dyDescent="0.35">
      <c r="A218" s="4">
        <v>2022</v>
      </c>
      <c r="B218" s="20" t="s">
        <v>132</v>
      </c>
      <c r="C218" s="20" t="s">
        <v>159</v>
      </c>
      <c r="D218" s="20"/>
      <c r="E218" s="20" t="s">
        <v>129</v>
      </c>
      <c r="F218" s="20" t="s">
        <v>127</v>
      </c>
      <c r="G218" s="20"/>
      <c r="H218" s="20">
        <v>12687394</v>
      </c>
      <c r="I218" s="64" t="s">
        <v>332</v>
      </c>
      <c r="J218" s="64" t="s">
        <v>254</v>
      </c>
      <c r="K218" s="64" t="s">
        <v>194</v>
      </c>
      <c r="L218" s="20" t="s">
        <v>156</v>
      </c>
      <c r="M218" s="20" t="s">
        <v>155</v>
      </c>
      <c r="N218" s="64" t="s">
        <v>179</v>
      </c>
      <c r="O218" s="20" t="s">
        <v>178</v>
      </c>
      <c r="P218" s="20" t="s">
        <v>177</v>
      </c>
      <c r="Q218" s="20"/>
      <c r="R218" s="20" t="s">
        <v>141</v>
      </c>
      <c r="S218" s="20" t="s">
        <v>237</v>
      </c>
      <c r="T218" s="20" t="s">
        <v>150</v>
      </c>
      <c r="U218" s="65">
        <v>44460</v>
      </c>
      <c r="V218" s="64"/>
      <c r="W218" s="72">
        <v>986519.73000000033</v>
      </c>
      <c r="X218" s="72">
        <v>305055.02</v>
      </c>
      <c r="Y218" s="64" t="s">
        <v>331</v>
      </c>
      <c r="Z218" s="20" t="s">
        <v>141</v>
      </c>
      <c r="AA218" s="64" t="s">
        <v>141</v>
      </c>
      <c r="AB218" s="64"/>
      <c r="AC218" s="64"/>
      <c r="AD218" s="63"/>
      <c r="AE218" s="20">
        <v>2021</v>
      </c>
      <c r="AF218" s="20">
        <v>14600</v>
      </c>
      <c r="AG218" s="64" t="s">
        <v>330</v>
      </c>
      <c r="AH218" s="71"/>
      <c r="AI218" s="20" t="s">
        <v>146</v>
      </c>
      <c r="AJ218" s="64" t="s">
        <v>190</v>
      </c>
      <c r="AK218" s="63"/>
      <c r="AL218" s="5" t="s">
        <v>151</v>
      </c>
      <c r="AM218" s="70" t="s">
        <v>144</v>
      </c>
      <c r="AN218" s="6">
        <f>IF(AM218="YES",0,AL218*BA218)</f>
        <v>0</v>
      </c>
      <c r="AO218" s="6">
        <f>IF(AM218="YES",0,BA218)</f>
        <v>0</v>
      </c>
      <c r="AP218" s="7">
        <v>0.74534591329996036</v>
      </c>
      <c r="AQ218" s="69"/>
      <c r="AR218" s="8">
        <f>IF(AQ218="YES",0,AP218*BA218)</f>
        <v>11437.873266305851</v>
      </c>
      <c r="AS218" s="8">
        <f>IF(AQ218="YES",0,BA218)</f>
        <v>15345.724799999998</v>
      </c>
      <c r="AT218" s="9">
        <v>0</v>
      </c>
      <c r="AU218" s="9">
        <v>3921.7553613747873</v>
      </c>
      <c r="AV218" s="9">
        <v>261</v>
      </c>
      <c r="AW218" s="10">
        <f>IF(IF(AU218&lt;0,1-(AV218-AU218)/AU218,IF(AU218=0,"",AV218/AU218))&lt;0,0,IF(AU218&lt;0,1-(AV218-AU218)/AU218,IF(AU218=0,"",AV218/AU218)))</f>
        <v>6.655183099144292E-2</v>
      </c>
      <c r="AX218" s="10" t="str">
        <f>IF(AW218&lt;90%,"YES","")</f>
        <v>YES</v>
      </c>
      <c r="AY218" s="68">
        <f>+AV218-AT218</f>
        <v>261</v>
      </c>
      <c r="AZ218" s="10"/>
      <c r="BA218" s="11">
        <v>15345.724799999998</v>
      </c>
      <c r="BB218" s="11">
        <f>W218/1000</f>
        <v>986.51973000000032</v>
      </c>
      <c r="BC218" s="12">
        <f>IF(AND(BA218=0,BB218=0),"no capex",IF(AND(BA218=0,BB218&lt;&gt;0),"check!",IF(BB218/BA218&lt;0.8,BB218/BA218,IF(BB218/BA218&lt;=1.05,1,IF(BB218/BA218&gt;1.05,MAX(1-(BB218/BA218-1)*2,0),"check!")))))</f>
        <v>6.4286290993567169E-2</v>
      </c>
      <c r="BD218" s="11">
        <v>6241.71875</v>
      </c>
      <c r="BE218" s="11">
        <f>X218/1000</f>
        <v>305.05502000000001</v>
      </c>
      <c r="BF218" s="12">
        <f>IF(AND(BD218=0,BE218=0),"no capex",IF(AND(BD218=0,BE218&lt;&gt;0),"check!",IF(BE218/BD218&lt;0.8,BE218/BD218,IF(BE218/BD218&lt;=1.05,1,IF(BE218/BD218&gt;1.05,MAX(1-(BE218/BD218-1)*2,0),"check!")))))</f>
        <v>4.8873560667884952E-2</v>
      </c>
      <c r="BG218" s="67"/>
      <c r="BH218" s="13">
        <v>0</v>
      </c>
      <c r="BI218" s="13">
        <v>3819.2908193168646</v>
      </c>
      <c r="BJ218" s="13">
        <v>310</v>
      </c>
      <c r="BK218" s="14">
        <f>IF(BI218=0,"",BJ218/BI218)</f>
        <v>8.1166901046683837E-2</v>
      </c>
      <c r="BL218" s="15">
        <v>0</v>
      </c>
      <c r="BM218" s="15">
        <v>834.73060844029385</v>
      </c>
      <c r="BN218" s="15">
        <v>543</v>
      </c>
      <c r="BO218" s="16">
        <f>IF(BM218=0,"",BN218/BM218)</f>
        <v>0.65050927150569371</v>
      </c>
      <c r="BP218" s="13">
        <v>0</v>
      </c>
      <c r="BQ218" s="13">
        <v>152.93284650000001</v>
      </c>
      <c r="BR218" s="13">
        <v>50</v>
      </c>
      <c r="BS218" s="14">
        <f>IF(IF(BQ218&lt;0,1-(BR218-BQ218)/BQ218,IF(BQ218=0,"",BR218/BQ218))&lt;0,0,IF(BQ218&lt;0,1-(BR218-BQ218)/BQ218,IF(BQ218=0,"",BR218/BQ218)))</f>
        <v>0.32694088382118747</v>
      </c>
      <c r="BT218" s="15">
        <v>0</v>
      </c>
      <c r="BU218" s="15">
        <v>152.93284650000001</v>
      </c>
      <c r="BV218" s="15">
        <v>46</v>
      </c>
      <c r="BW218" s="16">
        <f>IF(IF(BU218&lt;0,1-(BV218-BU218)/BU218,IF(BU218=0,"",BV218/BU218))&lt;0,0,IF(BU218&lt;0,1-(BV218-BU218)/BU218,IF(BU218=0,"",BV218/BU218)))</f>
        <v>0.30078561311549246</v>
      </c>
      <c r="BX218" s="13">
        <v>0</v>
      </c>
      <c r="BY218" s="13">
        <v>209.298</v>
      </c>
      <c r="BZ218" s="13">
        <v>209</v>
      </c>
      <c r="CA218" s="14">
        <f>IF(IF(BY218&lt;0,1-(BZ218-BY218)/BY218,IF(BY218=0,"",BZ218/BY218))&lt;0,0,IF(BY218&lt;0,1-(BZ218-BY218)/BY218,IF(BY218=0,"",BZ218/BY218)))</f>
        <v>0.99857619279687337</v>
      </c>
      <c r="CB218" s="15">
        <v>0</v>
      </c>
      <c r="CC218" s="15">
        <v>362.23084649999998</v>
      </c>
      <c r="CD218" s="15">
        <v>259</v>
      </c>
      <c r="CE218" s="16">
        <f>IF(IF(CC218&lt;0,1-(CD218-CC218)/CC218,IF(CC218=0,"",CD218/CC218))&lt;0,0,IF(CC218&lt;0,1-(CD218-CC218)/CC218,IF(CC218=0,"",CD218/CC218)))</f>
        <v>0.71501365083219115</v>
      </c>
      <c r="CF218" s="13">
        <v>0</v>
      </c>
      <c r="CG218" s="13">
        <v>2036.6569300000001</v>
      </c>
      <c r="CH218" s="13">
        <v>906</v>
      </c>
      <c r="CI218" s="14">
        <f>IF(IF(CG218&lt;0,1-(CH218-CG218)/CG218,IF(CG218=0,"",CH218/CG218))&lt;0,0,IF(CG218&lt;0,1-(CH218-CG218)/CG218,IF(CG218=0,"",CH218/CG218)))</f>
        <v>0.44484664385768691</v>
      </c>
      <c r="CJ218" s="15">
        <v>0</v>
      </c>
      <c r="CK218" s="15">
        <v>6545.7396524466949</v>
      </c>
      <c r="CL218" s="15">
        <v>1694</v>
      </c>
      <c r="CM218" s="17">
        <f>IF(IF(CK218&lt;0,1-(CL218-CK218)/CK218,IF(CK218=0,"",CL218/CK218))&lt;0,0,IF(CK218&lt;0,1-(CL218-CK218)/CK218,IF(CK218=0,"",CL218/CK218)))</f>
        <v>0.25879428299089308</v>
      </c>
      <c r="CN218" s="13">
        <v>0</v>
      </c>
      <c r="CO218" s="13">
        <v>-1553.7621645807333</v>
      </c>
      <c r="CP218" s="13">
        <v>-142</v>
      </c>
      <c r="CQ218" s="17">
        <f>IF(IF(CO218&lt;0,1-(CP218-CO218)/CO218,IF(CO218=0,"",CP218/CO218))&lt;0,0,IF(CO218&lt;0,1-(CP218-CO218)/CO218,IF(CO218=0,"",CP218/CO218)))</f>
        <v>1.9086089214700905</v>
      </c>
      <c r="CR218" s="15">
        <v>0</v>
      </c>
      <c r="CS218" s="15">
        <v>188.66120000000001</v>
      </c>
      <c r="CT218" s="15">
        <v>26</v>
      </c>
      <c r="CU218" s="17">
        <f>IF(IF(CS218&lt;0,1-(CT218-CS218)/CS218,IF(CS218=0,"",CT218/CS218))&lt;0,0,IF(CS218&lt;0,1-(CT218-CS218)/CS218,IF(CS218=0,"",CT218/CS218)))</f>
        <v>0.13781318045257848</v>
      </c>
      <c r="CV218" s="13">
        <v>0</v>
      </c>
      <c r="CW218" s="13">
        <v>5144.9103343659617</v>
      </c>
      <c r="CX218" s="13">
        <v>1273</v>
      </c>
      <c r="CY218" s="14">
        <f>IF(IF(CW218&lt;0,1-(CX218-CW218)/CW218,IF(CW218=0,"",CX218/CW218))&lt;0,0,IF(CW218&lt;0,1-(CX218-CW218)/CW218,IF(CW218=0,"",CX218/CW218)))</f>
        <v>0.24742899628334911</v>
      </c>
      <c r="CZ218" s="15">
        <v>0</v>
      </c>
      <c r="DA218" s="15">
        <v>-608.16106456820694</v>
      </c>
      <c r="DB218" s="15">
        <v>-57</v>
      </c>
      <c r="DC218" s="17">
        <f>IF(IF(DA218&lt;0,1-(DB218-DA218)/DA218,IF(DA218=0,"",DB218/DA218))&lt;0,0,IF(DA218&lt;0,1-(DB218-DA218)/DA218,IF(DA218=0,"",DB218/DA218)))</f>
        <v>1.9062748286254236</v>
      </c>
      <c r="DD218" s="13">
        <v>0</v>
      </c>
      <c r="DE218" s="13">
        <v>0</v>
      </c>
      <c r="DF218" s="13">
        <v>0</v>
      </c>
      <c r="DG218" s="14" t="str">
        <f>IF(IF(DE218&lt;0,1-(DF218-DE218)/DE218,IF(DE218=0,"",DF218/DE218))&lt;0,0,IF(DE218&lt;0,1-(DF218-DE218)/DE218,IF(DE218=0,"",DF218/DE218)))</f>
        <v/>
      </c>
      <c r="DH218" s="15">
        <v>0</v>
      </c>
      <c r="DI218" s="15">
        <v>-571.04889148734355</v>
      </c>
      <c r="DJ218" s="15">
        <v>28</v>
      </c>
      <c r="DK218" s="17">
        <f>IF(IF(DI218&lt;0,1-(DJ218-DI218)/DI218,IF(DI218=0,"",DJ218/DI218))&lt;0,0,IF(DI218&lt;0,1-(DJ218-DI218)/DI218,IF(DI218=0,"",DJ218/DI218)))</f>
        <v>2.0490325792018815</v>
      </c>
      <c r="DL218" s="13">
        <v>0</v>
      </c>
      <c r="DM218" s="13">
        <v>-253.24301693562353</v>
      </c>
      <c r="DN218" s="13">
        <v>29</v>
      </c>
      <c r="DO218" s="17">
        <f>IF(IF(DM218&lt;0,1-(DN218-DM218)/DM218,IF(DM218=0,"",DN218/DM218))&lt;0,0,IF(DM218&lt;0,1-(DN218-DM218)/DM218,IF(DM218=0,"",DN218/DM218)))</f>
        <v>2.114514510018541</v>
      </c>
      <c r="DP218" s="18"/>
      <c r="DQ218" s="19" t="e">
        <f>IF(AND(BB218/BA218&gt;1.05, ((BB218-BA218)/VLOOKUP(E218,#REF!,2,0))&gt;10),"YES","")</f>
        <v>#REF!</v>
      </c>
      <c r="DR218" s="18"/>
      <c r="DS218" s="19" t="str">
        <f>AX218</f>
        <v>YES</v>
      </c>
      <c r="DT218" s="64" t="s">
        <v>141</v>
      </c>
      <c r="DU218" s="64" t="s">
        <v>162</v>
      </c>
      <c r="DV218" s="64" t="s">
        <v>307</v>
      </c>
      <c r="DW218" s="64" t="s">
        <v>141</v>
      </c>
      <c r="DX218" s="64" t="s">
        <v>188</v>
      </c>
      <c r="DY218" s="65" t="s">
        <v>187</v>
      </c>
      <c r="DZ218" s="64"/>
      <c r="EA218" s="64"/>
    </row>
    <row r="219" spans="1:131" x14ac:dyDescent="0.35">
      <c r="A219" s="4">
        <v>2022</v>
      </c>
      <c r="B219" s="20" t="s">
        <v>132</v>
      </c>
      <c r="C219" s="20" t="s">
        <v>159</v>
      </c>
      <c r="D219" s="20"/>
      <c r="E219" s="20" t="s">
        <v>129</v>
      </c>
      <c r="F219" s="20" t="s">
        <v>127</v>
      </c>
      <c r="G219" s="20"/>
      <c r="H219" s="20">
        <v>12691026</v>
      </c>
      <c r="I219" s="64" t="s">
        <v>329</v>
      </c>
      <c r="J219" s="64" t="s">
        <v>283</v>
      </c>
      <c r="K219" s="64" t="s">
        <v>194</v>
      </c>
      <c r="L219" s="20" t="s">
        <v>156</v>
      </c>
      <c r="M219" s="20" t="s">
        <v>155</v>
      </c>
      <c r="N219" s="64" t="s">
        <v>179</v>
      </c>
      <c r="O219" s="20" t="s">
        <v>178</v>
      </c>
      <c r="P219" s="20" t="s">
        <v>177</v>
      </c>
      <c r="Q219" s="20"/>
      <c r="R219" s="20" t="s">
        <v>141</v>
      </c>
      <c r="S219" s="20" t="s">
        <v>237</v>
      </c>
      <c r="T219" s="20" t="s">
        <v>150</v>
      </c>
      <c r="U219" s="65">
        <v>44496</v>
      </c>
      <c r="V219" s="64"/>
      <c r="W219" s="72">
        <v>1168404.8899999997</v>
      </c>
      <c r="X219" s="72">
        <v>638328.93999999994</v>
      </c>
      <c r="Y219" s="64" t="s">
        <v>328</v>
      </c>
      <c r="Z219" s="20" t="s">
        <v>141</v>
      </c>
      <c r="AA219" s="64" t="s">
        <v>141</v>
      </c>
      <c r="AB219" s="64" t="s">
        <v>327</v>
      </c>
      <c r="AC219" s="64"/>
      <c r="AD219" s="63"/>
      <c r="AE219" s="20">
        <v>2021</v>
      </c>
      <c r="AF219" s="20">
        <v>14600</v>
      </c>
      <c r="AG219" s="64" t="s">
        <v>326</v>
      </c>
      <c r="AH219" s="71"/>
      <c r="AI219" s="20" t="s">
        <v>146</v>
      </c>
      <c r="AJ219" s="64" t="s">
        <v>190</v>
      </c>
      <c r="AK219" s="63"/>
      <c r="AL219" s="5" t="s">
        <v>151</v>
      </c>
      <c r="AM219" s="70" t="s">
        <v>144</v>
      </c>
      <c r="AN219" s="6">
        <f>IF(AM219="YES",0,AL219*BA219)</f>
        <v>0</v>
      </c>
      <c r="AO219" s="6">
        <f>IF(AM219="YES",0,BA219)</f>
        <v>0</v>
      </c>
      <c r="AP219" s="7">
        <v>0.69817800312116851</v>
      </c>
      <c r="AQ219" s="69"/>
      <c r="AR219" s="8">
        <f>IF(AQ219="YES",0,AP219*BA219)</f>
        <v>12704.362492722274</v>
      </c>
      <c r="AS219" s="8">
        <f>IF(AQ219="YES",0,BA219)</f>
        <v>18196.451959139475</v>
      </c>
      <c r="AT219" s="9">
        <v>0</v>
      </c>
      <c r="AU219" s="9">
        <v>3614.0733437104259</v>
      </c>
      <c r="AV219" s="9">
        <v>502</v>
      </c>
      <c r="AW219" s="10">
        <f>IF(IF(AU219&lt;0,1-(AV219-AU219)/AU219,IF(AU219=0,"",AV219/AU219))&lt;0,0,IF(AU219&lt;0,1-(AV219-AU219)/AU219,IF(AU219=0,"",AV219/AU219)))</f>
        <v>0.13890144229464266</v>
      </c>
      <c r="AX219" s="10" t="str">
        <f>IF(AW219&lt;90%,"YES","")</f>
        <v>YES</v>
      </c>
      <c r="AY219" s="68">
        <f>+AV219-AT219</f>
        <v>502</v>
      </c>
      <c r="AZ219" s="10"/>
      <c r="BA219" s="11">
        <v>18196.451959139475</v>
      </c>
      <c r="BB219" s="11">
        <f>W219/1000</f>
        <v>1168.4048899999996</v>
      </c>
      <c r="BC219" s="12">
        <f>IF(AND(BA219=0,BB219=0),"no capex",IF(AND(BA219=0,BB219&lt;&gt;0),"check!",IF(BB219/BA219&lt;0.8,BB219/BA219,IF(BB219/BA219&lt;=1.05,1,IF(BB219/BA219&gt;1.05,MAX(1-(BB219/BA219-1)*2,0),"check!")))))</f>
        <v>6.4210588559993897E-2</v>
      </c>
      <c r="BD219" s="11">
        <v>4500</v>
      </c>
      <c r="BE219" s="11">
        <f>X219/1000</f>
        <v>638.32893999999999</v>
      </c>
      <c r="BF219" s="12">
        <f>IF(AND(BD219=0,BE219=0),"no capex",IF(AND(BD219=0,BE219&lt;&gt;0),"check!",IF(BE219/BD219&lt;0.8,BE219/BD219,IF(BE219/BD219&lt;=1.05,1,IF(BE219/BD219&gt;1.05,MAX(1-(BE219/BD219-1)*2,0),"check!")))))</f>
        <v>0.14185087555555556</v>
      </c>
      <c r="BG219" s="67"/>
      <c r="BH219" s="13">
        <v>0</v>
      </c>
      <c r="BI219" s="13">
        <v>2776.2840702635685</v>
      </c>
      <c r="BJ219" s="13">
        <v>208</v>
      </c>
      <c r="BK219" s="14">
        <f>IF(BI219=0,"",BJ219/BI219)</f>
        <v>7.4920287238565392E-2</v>
      </c>
      <c r="BL219" s="15">
        <v>0</v>
      </c>
      <c r="BM219" s="15">
        <v>715.69654848875416</v>
      </c>
      <c r="BN219" s="15">
        <v>350</v>
      </c>
      <c r="BO219" s="16">
        <f>IF(BM219=0,"",BN219/BM219)</f>
        <v>0.48903407559956902</v>
      </c>
      <c r="BP219" s="13">
        <v>0</v>
      </c>
      <c r="BQ219" s="13">
        <v>129.26456233724437</v>
      </c>
      <c r="BR219" s="13">
        <v>73</v>
      </c>
      <c r="BS219" s="14">
        <f>IF(IF(BQ219&lt;0,1-(BR219-BQ219)/BQ219,IF(BQ219=0,"",BR219/BQ219))&lt;0,0,IF(BQ219&lt;0,1-(BR219-BQ219)/BQ219,IF(BQ219=0,"",BR219/BQ219)))</f>
        <v>0.56473327786115801</v>
      </c>
      <c r="BT219" s="15">
        <v>0</v>
      </c>
      <c r="BU219" s="15">
        <v>126.20119801664245</v>
      </c>
      <c r="BV219" s="15">
        <v>48</v>
      </c>
      <c r="BW219" s="16">
        <f>IF(IF(BU219&lt;0,1-(BV219-BU219)/BU219,IF(BU219=0,"",BV219/BU219))&lt;0,0,IF(BU219&lt;0,1-(BV219-BU219)/BU219,IF(BU219=0,"",BV219/BU219)))</f>
        <v>0.38034504231623956</v>
      </c>
      <c r="BX219" s="13">
        <v>0</v>
      </c>
      <c r="BY219" s="13">
        <v>1433.0208818951451</v>
      </c>
      <c r="BZ219" s="13">
        <v>184</v>
      </c>
      <c r="CA219" s="14">
        <f>IF(IF(BY219&lt;0,1-(BZ219-BY219)/BY219,IF(BY219=0,"",BZ219/BY219))&lt;0,0,IF(BY219&lt;0,1-(BZ219-BY219)/BY219,IF(BY219=0,"",BZ219/BY219)))</f>
        <v>0.12840008287713381</v>
      </c>
      <c r="CB219" s="15">
        <v>0</v>
      </c>
      <c r="CC219" s="15">
        <v>1562.2854442323894</v>
      </c>
      <c r="CD219" s="15">
        <v>257</v>
      </c>
      <c r="CE219" s="16">
        <f>IF(IF(CC219&lt;0,1-(CD219-CC219)/CC219,IF(CC219=0,"",CD219/CC219))&lt;0,0,IF(CC219&lt;0,1-(CD219-CC219)/CC219,IF(CC219=0,"",CD219/CC219)))</f>
        <v>0.16450258878669508</v>
      </c>
      <c r="CF219" s="13">
        <v>0</v>
      </c>
      <c r="CG219" s="13">
        <v>1992.8999999999999</v>
      </c>
      <c r="CH219" s="13">
        <v>1294</v>
      </c>
      <c r="CI219" s="14">
        <f>IF(IF(CG219&lt;0,1-(CH219-CG219)/CG219,IF(CG219=0,"",CH219/CG219))&lt;0,0,IF(CG219&lt;0,1-(CH219-CG219)/CG219,IF(CG219=0,"",CH219/CG219)))</f>
        <v>0.64930503286667673</v>
      </c>
      <c r="CJ219" s="15">
        <v>0</v>
      </c>
      <c r="CK219" s="15">
        <v>5364.9584015232531</v>
      </c>
      <c r="CL219" s="15">
        <v>1385</v>
      </c>
      <c r="CM219" s="17">
        <f>IF(IF(CK219&lt;0,1-(CL219-CK219)/CK219,IF(CK219=0,"",CL219/CK219))&lt;0,0,IF(CK219&lt;0,1-(CL219-CK219)/CK219,IF(CK219=0,"",CL219/CK219)))</f>
        <v>0.25815670809428121</v>
      </c>
      <c r="CN219" s="13">
        <v>0</v>
      </c>
      <c r="CO219" s="13">
        <v>-867.74331454225728</v>
      </c>
      <c r="CP219" s="13">
        <v>-1171</v>
      </c>
      <c r="CQ219" s="17">
        <f>IF(IF(CO219&lt;0,1-(CP219-CO219)/CO219,IF(CO219=0,"",CP219/CO219))&lt;0,0,IF(CO219&lt;0,1-(CP219-CO219)/CO219,IF(CO219=0,"",CP219/CO219)))</f>
        <v>0.65052259075287322</v>
      </c>
      <c r="CR219" s="15">
        <v>0</v>
      </c>
      <c r="CS219" s="15">
        <v>606.52846849028367</v>
      </c>
      <c r="CT219" s="15">
        <v>17</v>
      </c>
      <c r="CU219" s="17">
        <f>IF(IF(CS219&lt;0,1-(CT219-CS219)/CS219,IF(CS219=0,"",CT219/CS219))&lt;0,0,IF(CS219&lt;0,1-(CT219-CS219)/CS219,IF(CS219=0,"",CT219/CS219)))</f>
        <v>2.8028362860386218E-2</v>
      </c>
      <c r="CV219" s="13">
        <v>0</v>
      </c>
      <c r="CW219" s="13">
        <v>4626.4796493182403</v>
      </c>
      <c r="CX219" s="13">
        <v>1086</v>
      </c>
      <c r="CY219" s="14">
        <f>IF(IF(CW219&lt;0,1-(CX219-CW219)/CW219,IF(CW219=0,"",CX219/CW219))&lt;0,0,IF(CW219&lt;0,1-(CX219-CW219)/CW219,IF(CW219=0,"",CX219/CW219)))</f>
        <v>0.23473571318097841</v>
      </c>
      <c r="CZ219" s="15">
        <v>0</v>
      </c>
      <c r="DA219" s="15">
        <v>-893.0558250302588</v>
      </c>
      <c r="DB219" s="15">
        <v>-19</v>
      </c>
      <c r="DC219" s="17">
        <f>IF(IF(DA219&lt;0,1-(DB219-DA219)/DA219,IF(DA219=0,"",DB219/DA219))&lt;0,0,IF(DA219&lt;0,1-(DB219-DA219)/DA219,IF(DA219=0,"",DB219/DA219)))</f>
        <v>1.978724734257955</v>
      </c>
      <c r="DD219" s="13">
        <v>0</v>
      </c>
      <c r="DE219" s="13">
        <v>0</v>
      </c>
      <c r="DF219" s="13">
        <v>0</v>
      </c>
      <c r="DG219" s="14" t="str">
        <f>IF(IF(DE219&lt;0,1-(DF219-DE219)/DE219,IF(DE219=0,"",DF219/DE219))&lt;0,0,IF(DE219&lt;0,1-(DF219-DE219)/DE219,IF(DE219=0,"",DF219/DE219)))</f>
        <v/>
      </c>
      <c r="DH219" s="15">
        <v>0</v>
      </c>
      <c r="DI219" s="15">
        <v>-1333.3632818951451</v>
      </c>
      <c r="DJ219" s="15">
        <v>77</v>
      </c>
      <c r="DK219" s="17">
        <f>IF(IF(DI219&lt;0,1-(DJ219-DI219)/DI219,IF(DI219=0,"",DJ219/DI219))&lt;0,0,IF(DI219&lt;0,1-(DJ219-DI219)/DI219,IF(DI219=0,"",DJ219/DI219)))</f>
        <v>2.0577487028820514</v>
      </c>
      <c r="DL219" s="13">
        <v>0</v>
      </c>
      <c r="DM219" s="13">
        <v>-219.00808057755611</v>
      </c>
      <c r="DN219" s="13">
        <v>39</v>
      </c>
      <c r="DO219" s="17">
        <f>IF(IF(DM219&lt;0,1-(DN219-DM219)/DM219,IF(DM219=0,"",DN219/DM219))&lt;0,0,IF(DM219&lt;0,1-(DN219-DM219)/DM219,IF(DM219=0,"",DN219/DM219)))</f>
        <v>2.1780756212152141</v>
      </c>
      <c r="DP219" s="18"/>
      <c r="DQ219" s="19" t="e">
        <f>IF(AND(BB219/BA219&gt;1.05, ((BB219-BA219)/VLOOKUP(E219,#REF!,2,0))&gt;10),"YES","")</f>
        <v>#REF!</v>
      </c>
      <c r="DR219" s="18"/>
      <c r="DS219" s="19" t="str">
        <f>AX219</f>
        <v>YES</v>
      </c>
      <c r="DT219" s="64" t="s">
        <v>141</v>
      </c>
      <c r="DU219" s="64" t="s">
        <v>162</v>
      </c>
      <c r="DV219" s="64" t="s">
        <v>234</v>
      </c>
      <c r="DW219" s="64" t="s">
        <v>141</v>
      </c>
      <c r="DX219" s="64" t="s">
        <v>188</v>
      </c>
      <c r="DY219" s="65" t="s">
        <v>187</v>
      </c>
      <c r="DZ219" s="64"/>
      <c r="EA219" s="64"/>
    </row>
    <row r="220" spans="1:131" x14ac:dyDescent="0.35">
      <c r="A220" s="4">
        <v>2022</v>
      </c>
      <c r="B220" s="20" t="s">
        <v>132</v>
      </c>
      <c r="C220" s="20" t="s">
        <v>159</v>
      </c>
      <c r="D220" s="20"/>
      <c r="E220" s="20" t="s">
        <v>129</v>
      </c>
      <c r="F220" s="20" t="s">
        <v>127</v>
      </c>
      <c r="G220" s="20"/>
      <c r="H220" s="20">
        <v>12691513</v>
      </c>
      <c r="I220" s="64" t="s">
        <v>325</v>
      </c>
      <c r="J220" s="64" t="s">
        <v>195</v>
      </c>
      <c r="K220" s="64" t="s">
        <v>194</v>
      </c>
      <c r="L220" s="20" t="s">
        <v>156</v>
      </c>
      <c r="M220" s="20" t="s">
        <v>155</v>
      </c>
      <c r="N220" s="64" t="s">
        <v>179</v>
      </c>
      <c r="O220" s="20" t="s">
        <v>178</v>
      </c>
      <c r="P220" s="20" t="s">
        <v>177</v>
      </c>
      <c r="Q220" s="20"/>
      <c r="R220" s="20" t="s">
        <v>141</v>
      </c>
      <c r="S220" s="20" t="s">
        <v>237</v>
      </c>
      <c r="T220" s="20" t="s">
        <v>150</v>
      </c>
      <c r="U220" s="65">
        <v>44530</v>
      </c>
      <c r="V220" s="64"/>
      <c r="W220" s="72">
        <v>1017498.7799999997</v>
      </c>
      <c r="X220" s="72">
        <v>1215469.2999999993</v>
      </c>
      <c r="Y220" s="64" t="s">
        <v>324</v>
      </c>
      <c r="Z220" s="20" t="s">
        <v>141</v>
      </c>
      <c r="AA220" s="64" t="s">
        <v>141</v>
      </c>
      <c r="AB220" s="64" t="s">
        <v>323</v>
      </c>
      <c r="AC220" s="64"/>
      <c r="AD220" s="63"/>
      <c r="AE220" s="20">
        <v>2021</v>
      </c>
      <c r="AF220" s="20">
        <v>14600</v>
      </c>
      <c r="AG220" s="64" t="s">
        <v>322</v>
      </c>
      <c r="AH220" s="71"/>
      <c r="AI220" s="20" t="s">
        <v>146</v>
      </c>
      <c r="AJ220" s="64" t="s">
        <v>190</v>
      </c>
      <c r="AK220" s="63"/>
      <c r="AL220" s="5" t="s">
        <v>151</v>
      </c>
      <c r="AM220" s="70" t="s">
        <v>144</v>
      </c>
      <c r="AN220" s="6">
        <f>IF(AM220="YES",0,AL220*BA220)</f>
        <v>0</v>
      </c>
      <c r="AO220" s="6">
        <f>IF(AM220="YES",0,BA220)</f>
        <v>0</v>
      </c>
      <c r="AP220" s="7">
        <v>0.76259998493177727</v>
      </c>
      <c r="AQ220" s="69"/>
      <c r="AR220" s="8">
        <f>IF(AQ220="YES",0,AP220*BA220)</f>
        <v>11940.823240108197</v>
      </c>
      <c r="AS220" s="8">
        <f>IF(AQ220="YES",0,BA220)</f>
        <v>15658.04284821279</v>
      </c>
      <c r="AT220" s="9">
        <v>0</v>
      </c>
      <c r="AU220" s="9">
        <v>4900.4805836701689</v>
      </c>
      <c r="AV220" s="9">
        <v>739</v>
      </c>
      <c r="AW220" s="10">
        <f>IF(IF(AU220&lt;0,1-(AV220-AU220)/AU220,IF(AU220=0,"",AV220/AU220))&lt;0,0,IF(AU220&lt;0,1-(AV220-AU220)/AU220,IF(AU220=0,"",AV220/AU220)))</f>
        <v>0.15080153617230188</v>
      </c>
      <c r="AX220" s="10" t="str">
        <f>IF(AW220&lt;90%,"YES","")</f>
        <v>YES</v>
      </c>
      <c r="AY220" s="68">
        <f>+AV220-AT220</f>
        <v>739</v>
      </c>
      <c r="AZ220" s="10"/>
      <c r="BA220" s="11">
        <v>15658.04284821279</v>
      </c>
      <c r="BB220" s="11">
        <f>W220/1000</f>
        <v>1017.4987799999997</v>
      </c>
      <c r="BC220" s="12">
        <f>IF(AND(BA220=0,BB220=0),"no capex",IF(AND(BA220=0,BB220&lt;&gt;0),"check!",IF(BB220/BA220&lt;0.8,BB220/BA220,IF(BB220/BA220&lt;=1.05,1,IF(BB220/BA220&gt;1.05,MAX(1-(BB220/BA220-1)*2,0),"check!")))))</f>
        <v>6.4982500677990995E-2</v>
      </c>
      <c r="BD220" s="11">
        <v>9000</v>
      </c>
      <c r="BE220" s="11">
        <f>X220/1000</f>
        <v>1215.4692999999993</v>
      </c>
      <c r="BF220" s="12">
        <f>IF(AND(BD220=0,BE220=0),"no capex",IF(AND(BD220=0,BE220&lt;&gt;0),"check!",IF(BE220/BD220&lt;0.8,BE220/BD220,IF(BE220/BD220&lt;=1.05,1,IF(BE220/BD220&gt;1.05,MAX(1-(BE220/BD220-1)*2,0),"check!")))))</f>
        <v>0.13505214444444436</v>
      </c>
      <c r="BG220" s="67"/>
      <c r="BH220" s="13">
        <v>0</v>
      </c>
      <c r="BI220" s="13">
        <v>5713.691645236946</v>
      </c>
      <c r="BJ220" s="13">
        <v>1977</v>
      </c>
      <c r="BK220" s="14">
        <f>IF(BI220=0,"",BJ220/BI220)</f>
        <v>0.34601097202157716</v>
      </c>
      <c r="BL220" s="15">
        <v>0</v>
      </c>
      <c r="BM220" s="15">
        <v>1579.8248597336269</v>
      </c>
      <c r="BN220" s="15">
        <v>268</v>
      </c>
      <c r="BO220" s="16">
        <f>IF(BM220=0,"",BN220/BM220)</f>
        <v>0.16963905736056545</v>
      </c>
      <c r="BP220" s="13">
        <v>0</v>
      </c>
      <c r="BQ220" s="13">
        <v>96.093507088484486</v>
      </c>
      <c r="BR220" s="13">
        <v>9</v>
      </c>
      <c r="BS220" s="14">
        <f>IF(IF(BQ220&lt;0,1-(BR220-BQ220)/BQ220,IF(BQ220=0,"",BR220/BQ220))&lt;0,0,IF(BQ220&lt;0,1-(BR220-BQ220)/BQ220,IF(BQ220=0,"",BR220/BQ220)))</f>
        <v>9.3658773341602067E-2</v>
      </c>
      <c r="BT220" s="15">
        <v>0</v>
      </c>
      <c r="BU220" s="15">
        <v>96.093507088484486</v>
      </c>
      <c r="BV220" s="15">
        <v>82</v>
      </c>
      <c r="BW220" s="16">
        <f>IF(IF(BU220&lt;0,1-(BV220-BU220)/BU220,IF(BU220=0,"",BV220/BU220))&lt;0,0,IF(BU220&lt;0,1-(BV220-BU220)/BU220,IF(BU220=0,"",BV220/BU220)))</f>
        <v>0.85333549044570767</v>
      </c>
      <c r="BX220" s="13">
        <v>0</v>
      </c>
      <c r="BY220" s="13">
        <v>48</v>
      </c>
      <c r="BZ220" s="13">
        <v>486</v>
      </c>
      <c r="CA220" s="14">
        <f>IF(IF(BY220&lt;0,1-(BZ220-BY220)/BY220,IF(BY220=0,"",BZ220/BY220))&lt;0,0,IF(BY220&lt;0,1-(BZ220-BY220)/BY220,IF(BY220=0,"",BZ220/BY220)))</f>
        <v>10.125</v>
      </c>
      <c r="CB220" s="15">
        <v>0</v>
      </c>
      <c r="CC220" s="15">
        <v>144.0935070884845</v>
      </c>
      <c r="CD220" s="15">
        <v>495</v>
      </c>
      <c r="CE220" s="16">
        <f>IF(IF(CC220&lt;0,1-(CD220-CC220)/CC220,IF(CC220=0,"",CD220/CC220))&lt;0,0,IF(CC220&lt;0,1-(CD220-CC220)/CC220,IF(CC220=0,"",CD220/CC220)))</f>
        <v>3.4352692914610783</v>
      </c>
      <c r="CF220" s="13">
        <v>0</v>
      </c>
      <c r="CG220" s="13">
        <v>1564.87545</v>
      </c>
      <c r="CH220" s="13">
        <v>2285</v>
      </c>
      <c r="CI220" s="14">
        <f>IF(IF(CG220&lt;0,1-(CH220-CG220)/CG220,IF(CG220=0,"",CH220/CG220))&lt;0,0,IF(CG220&lt;0,1-(CH220-CG220)/CG220,IF(CG220=0,"",CH220/CG220)))</f>
        <v>1.4601801057074542</v>
      </c>
      <c r="CJ220" s="15">
        <v>0</v>
      </c>
      <c r="CK220" s="15">
        <v>10368.05074731949</v>
      </c>
      <c r="CL220" s="15">
        <v>1</v>
      </c>
      <c r="CM220" s="17">
        <f>IF(IF(CK220&lt;0,1-(CL220-CK220)/CK220,IF(CK220=0,"",CL220/CK220))&lt;0,0,IF(CK220&lt;0,1-(CL220-CK220)/CK220,IF(CK220=0,"",CL220/CK220)))</f>
        <v>9.6450145198077425E-5</v>
      </c>
      <c r="CN220" s="13">
        <v>0</v>
      </c>
      <c r="CO220" s="13">
        <v>-3416.808238207263</v>
      </c>
      <c r="CP220" s="13">
        <v>-1294</v>
      </c>
      <c r="CQ220" s="17">
        <f>IF(IF(CO220&lt;0,1-(CP220-CO220)/CO220,IF(CO220=0,"",CP220/CO220))&lt;0,0,IF(CO220&lt;0,1-(CP220-CO220)/CO220,IF(CO220=0,"",CP220/CO220)))</f>
        <v>1.6212839849979588</v>
      </c>
      <c r="CR220" s="15">
        <v>0</v>
      </c>
      <c r="CS220" s="15">
        <v>371.42400000000004</v>
      </c>
      <c r="CT220" s="15">
        <v>20</v>
      </c>
      <c r="CU220" s="17">
        <f>IF(IF(CS220&lt;0,1-(CT220-CS220)/CS220,IF(CS220=0,"",CT220/CS220))&lt;0,0,IF(CS220&lt;0,1-(CT220-CS220)/CS220,IF(CS220=0,"",CT220/CS220)))</f>
        <v>5.3846816576204007E-2</v>
      </c>
      <c r="CV220" s="13">
        <v>0</v>
      </c>
      <c r="CW220" s="13">
        <v>7047.336016200712</v>
      </c>
      <c r="CX220" s="13">
        <v>675</v>
      </c>
      <c r="CY220" s="14">
        <f>IF(IF(CW220&lt;0,1-(CX220-CW220)/CW220,IF(CW220=0,"",CX220/CW220))&lt;0,0,IF(CW220&lt;0,1-(CX220-CW220)/CW220,IF(CW220=0,"",CX220/CW220)))</f>
        <v>9.578087357382728E-2</v>
      </c>
      <c r="CZ220" s="15">
        <v>0</v>
      </c>
      <c r="DA220" s="15">
        <v>-791.02462986185253</v>
      </c>
      <c r="DB220" s="15">
        <v>-100</v>
      </c>
      <c r="DC220" s="17">
        <f>IF(IF(DA220&lt;0,1-(DB220-DA220)/DA220,IF(DA220=0,"",DB220/DA220))&lt;0,0,IF(DA220&lt;0,1-(DB220-DA220)/DA220,IF(DA220=0,"",DB220/DA220)))</f>
        <v>1.8735816860500736</v>
      </c>
      <c r="DD220" s="13">
        <v>0</v>
      </c>
      <c r="DE220" s="13">
        <v>0</v>
      </c>
      <c r="DF220" s="13">
        <v>0</v>
      </c>
      <c r="DG220" s="14" t="str">
        <f>IF(IF(DE220&lt;0,1-(DF220-DE220)/DE220,IF(DE220=0,"",DF220/DE220))&lt;0,0,IF(DE220&lt;0,1-(DF220-DE220)/DE220,IF(DE220=0,"",DF220/DE220)))</f>
        <v/>
      </c>
      <c r="DH220" s="15">
        <v>0</v>
      </c>
      <c r="DI220" s="15">
        <v>-2111.0475285884836</v>
      </c>
      <c r="DJ220" s="15">
        <v>35</v>
      </c>
      <c r="DK220" s="17">
        <f>IF(IF(DI220&lt;0,1-(DJ220-DI220)/DI220,IF(DI220=0,"",DJ220/DI220))&lt;0,0,IF(DI220&lt;0,1-(DJ220-DI220)/DI220,IF(DI220=0,"",DJ220/DI220)))</f>
        <v>2.016579446708811</v>
      </c>
      <c r="DL220" s="13">
        <v>0</v>
      </c>
      <c r="DM220" s="13">
        <v>707.21672591979257</v>
      </c>
      <c r="DN220" s="13">
        <v>21</v>
      </c>
      <c r="DO220" s="17">
        <f>IF(IF(DM220&lt;0,1-(DN220-DM220)/DM220,IF(DM220=0,"",DN220/DM220))&lt;0,0,IF(DM220&lt;0,1-(DN220-DM220)/DM220,IF(DM220=0,"",DN220/DM220)))</f>
        <v>2.9693867848908411E-2</v>
      </c>
      <c r="DP220" s="18"/>
      <c r="DQ220" s="19" t="e">
        <f>IF(AND(BB220/BA220&gt;1.05, ((BB220-BA220)/VLOOKUP(E220,#REF!,2,0))&gt;10),"YES","")</f>
        <v>#REF!</v>
      </c>
      <c r="DR220" s="18"/>
      <c r="DS220" s="19" t="str">
        <f>AX220</f>
        <v>YES</v>
      </c>
      <c r="DT220" s="64" t="s">
        <v>141</v>
      </c>
      <c r="DU220" s="64" t="s">
        <v>162</v>
      </c>
      <c r="DV220" s="64" t="s">
        <v>311</v>
      </c>
      <c r="DW220" s="64" t="s">
        <v>141</v>
      </c>
      <c r="DX220" s="64" t="s">
        <v>188</v>
      </c>
      <c r="DY220" s="65" t="s">
        <v>187</v>
      </c>
      <c r="DZ220" s="64"/>
      <c r="EA220" s="64"/>
    </row>
    <row r="221" spans="1:131" x14ac:dyDescent="0.35">
      <c r="A221" s="4">
        <v>2022</v>
      </c>
      <c r="B221" s="20" t="s">
        <v>132</v>
      </c>
      <c r="C221" s="20" t="s">
        <v>159</v>
      </c>
      <c r="D221" s="20"/>
      <c r="E221" s="20" t="s">
        <v>129</v>
      </c>
      <c r="F221" s="20" t="s">
        <v>127</v>
      </c>
      <c r="G221" s="20"/>
      <c r="H221" s="20">
        <v>12711985</v>
      </c>
      <c r="I221" s="64" t="s">
        <v>321</v>
      </c>
      <c r="J221" s="64" t="s">
        <v>283</v>
      </c>
      <c r="K221" s="64" t="s">
        <v>194</v>
      </c>
      <c r="L221" s="20" t="s">
        <v>156</v>
      </c>
      <c r="M221" s="20" t="s">
        <v>155</v>
      </c>
      <c r="N221" s="64" t="s">
        <v>179</v>
      </c>
      <c r="O221" s="20" t="s">
        <v>178</v>
      </c>
      <c r="P221" s="20" t="s">
        <v>177</v>
      </c>
      <c r="Q221" s="20"/>
      <c r="R221" s="20" t="s">
        <v>141</v>
      </c>
      <c r="S221" s="20" t="s">
        <v>237</v>
      </c>
      <c r="T221" s="20" t="s">
        <v>150</v>
      </c>
      <c r="U221" s="65">
        <v>44436</v>
      </c>
      <c r="V221" s="64"/>
      <c r="W221" s="72">
        <v>866573.29999999981</v>
      </c>
      <c r="X221" s="72">
        <v>756549.44000000006</v>
      </c>
      <c r="Y221" s="64" t="s">
        <v>320</v>
      </c>
      <c r="Z221" s="20" t="s">
        <v>141</v>
      </c>
      <c r="AA221" s="64" t="s">
        <v>141</v>
      </c>
      <c r="AB221" s="64"/>
      <c r="AC221" s="64"/>
      <c r="AD221" s="63"/>
      <c r="AE221" s="20">
        <v>2021</v>
      </c>
      <c r="AF221" s="20">
        <v>14600</v>
      </c>
      <c r="AG221" s="64" t="s">
        <v>319</v>
      </c>
      <c r="AH221" s="71"/>
      <c r="AI221" s="20" t="s">
        <v>146</v>
      </c>
      <c r="AJ221" s="64" t="s">
        <v>190</v>
      </c>
      <c r="AK221" s="63"/>
      <c r="AL221" s="5" t="s">
        <v>151</v>
      </c>
      <c r="AM221" s="70" t="s">
        <v>144</v>
      </c>
      <c r="AN221" s="6">
        <f>IF(AM221="YES",0,AL221*BA221)</f>
        <v>0</v>
      </c>
      <c r="AO221" s="6">
        <f>IF(AM221="YES",0,BA221)</f>
        <v>0</v>
      </c>
      <c r="AP221" s="7">
        <v>0.84257922140923613</v>
      </c>
      <c r="AQ221" s="69"/>
      <c r="AR221" s="8">
        <f>IF(AQ221="YES",0,AP221*BA221)</f>
        <v>11152.739122647283</v>
      </c>
      <c r="AS221" s="8">
        <f>IF(AQ221="YES",0,BA221)</f>
        <v>13236.42791</v>
      </c>
      <c r="AT221" s="9">
        <v>0</v>
      </c>
      <c r="AU221" s="9">
        <v>4061.4340030404865</v>
      </c>
      <c r="AV221" s="9">
        <v>674</v>
      </c>
      <c r="AW221" s="10">
        <f>IF(IF(AU221&lt;0,1-(AV221-AU221)/AU221,IF(AU221=0,"",AV221/AU221))&lt;0,0,IF(AU221&lt;0,1-(AV221-AU221)/AU221,IF(AU221=0,"",AV221/AU221)))</f>
        <v>0.16595123778828549</v>
      </c>
      <c r="AX221" s="10" t="str">
        <f>IF(AW221&lt;90%,"YES","")</f>
        <v>YES</v>
      </c>
      <c r="AY221" s="68">
        <f>+AV221-AT221</f>
        <v>674</v>
      </c>
      <c r="AZ221" s="10"/>
      <c r="BA221" s="11">
        <v>13236.42791</v>
      </c>
      <c r="BB221" s="11">
        <f>W221/1000</f>
        <v>866.57329999999979</v>
      </c>
      <c r="BC221" s="12">
        <f>IF(AND(BA221=0,BB221=0),"no capex",IF(AND(BA221=0,BB221&lt;&gt;0),"check!",IF(BB221/BA221&lt;0.8,BB221/BA221,IF(BB221/BA221&lt;=1.05,1,IF(BB221/BA221&gt;1.05,MAX(1-(BB221/BA221-1)*2,0),"check!")))))</f>
        <v>6.5468818769851916E-2</v>
      </c>
      <c r="BD221" s="11">
        <v>13881.582499999999</v>
      </c>
      <c r="BE221" s="11">
        <f>X221/1000</f>
        <v>756.54944</v>
      </c>
      <c r="BF221" s="12">
        <f>IF(AND(BD221=0,BE221=0),"no capex",IF(AND(BD221=0,BE221&lt;&gt;0),"check!",IF(BE221/BD221&lt;0.8,BE221/BD221,IF(BE221/BD221&lt;=1.05,1,IF(BE221/BD221&gt;1.05,MAX(1-(BE221/BD221-1)*2,0),"check!")))))</f>
        <v>5.4500230071031171E-2</v>
      </c>
      <c r="BG221" s="67"/>
      <c r="BH221" s="13">
        <v>0</v>
      </c>
      <c r="BI221" s="13">
        <v>3308.0337168336628</v>
      </c>
      <c r="BJ221" s="13">
        <v>151</v>
      </c>
      <c r="BK221" s="14">
        <f>IF(BI221=0,"",BJ221/BI221)</f>
        <v>4.5646451313843338E-2</v>
      </c>
      <c r="BL221" s="15">
        <v>0</v>
      </c>
      <c r="BM221" s="15">
        <v>759.08480487174234</v>
      </c>
      <c r="BN221" s="15">
        <v>186</v>
      </c>
      <c r="BO221" s="16">
        <f>IF(BM221=0,"",BN221/BM221)</f>
        <v>0.24503191054051887</v>
      </c>
      <c r="BP221" s="13">
        <v>0</v>
      </c>
      <c r="BQ221" s="13">
        <v>243.70634404537375</v>
      </c>
      <c r="BR221" s="13">
        <v>48</v>
      </c>
      <c r="BS221" s="14">
        <f>IF(IF(BQ221&lt;0,1-(BR221-BQ221)/BQ221,IF(BQ221=0,"",BR221/BQ221))&lt;0,0,IF(BQ221&lt;0,1-(BR221-BQ221)/BQ221,IF(BQ221=0,"",BR221/BQ221)))</f>
        <v>0.19695835243034651</v>
      </c>
      <c r="BT221" s="15">
        <v>0</v>
      </c>
      <c r="BU221" s="15">
        <v>243.70634404537375</v>
      </c>
      <c r="BV221" s="15">
        <v>65</v>
      </c>
      <c r="BW221" s="16">
        <f>IF(IF(BU221&lt;0,1-(BV221-BU221)/BU221,IF(BU221=0,"",BV221/BU221))&lt;0,0,IF(BU221&lt;0,1-(BV221-BU221)/BU221,IF(BU221=0,"",BV221/BU221)))</f>
        <v>0.26671443558276087</v>
      </c>
      <c r="BX221" s="13">
        <v>0</v>
      </c>
      <c r="BY221" s="13">
        <v>48</v>
      </c>
      <c r="BZ221" s="13">
        <v>407</v>
      </c>
      <c r="CA221" s="14">
        <f>IF(IF(BY221&lt;0,1-(BZ221-BY221)/BY221,IF(BY221=0,"",BZ221/BY221))&lt;0,0,IF(BY221&lt;0,1-(BZ221-BY221)/BY221,IF(BY221=0,"",BZ221/BY221)))</f>
        <v>8.4791666666666661</v>
      </c>
      <c r="CB221" s="15">
        <v>0</v>
      </c>
      <c r="CC221" s="15">
        <v>291.70634404537373</v>
      </c>
      <c r="CD221" s="15">
        <v>455</v>
      </c>
      <c r="CE221" s="16">
        <f>IF(IF(CC221&lt;0,1-(CD221-CC221)/CC221,IF(CC221=0,"",CD221/CC221))&lt;0,0,IF(CC221&lt;0,1-(CD221-CC221)/CC221,IF(CC221=0,"",CD221/CC221)))</f>
        <v>1.5597878115713062</v>
      </c>
      <c r="CF221" s="13">
        <v>0</v>
      </c>
      <c r="CG221" s="13">
        <v>3888.3034404537375</v>
      </c>
      <c r="CH221" s="13">
        <v>2428</v>
      </c>
      <c r="CI221" s="14">
        <f>IF(IF(CG221&lt;0,1-(CH221-CG221)/CG221,IF(CG221=0,"",CH221/CG221))&lt;0,0,IF(CG221&lt;0,1-(CH221-CG221)/CG221,IF(CG221=0,"",CH221/CG221)))</f>
        <v>0.62443686229299777</v>
      </c>
      <c r="CJ221" s="15">
        <v>0</v>
      </c>
      <c r="CK221" s="15">
        <v>5903.3143557756248</v>
      </c>
      <c r="CL221" s="15">
        <v>1245</v>
      </c>
      <c r="CM221" s="17">
        <f>IF(IF(CK221&lt;0,1-(CL221-CK221)/CK221,IF(CK221=0,"",CL221/CK221))&lt;0,0,IF(CK221&lt;0,1-(CL221-CK221)/CK221,IF(CK221=0,"",CL221/CK221)))</f>
        <v>0.21089847583365259</v>
      </c>
      <c r="CN221" s="13">
        <v>0</v>
      </c>
      <c r="CO221" s="13">
        <v>-832.43671743942696</v>
      </c>
      <c r="CP221" s="13">
        <v>-1444</v>
      </c>
      <c r="CQ221" s="17">
        <f>IF(IF(CO221&lt;0,1-(CP221-CO221)/CO221,IF(CO221=0,"",CP221/CO221))&lt;0,0,IF(CO221&lt;0,1-(CP221-CO221)/CO221,IF(CO221=0,"",CP221/CO221)))</f>
        <v>0.2653336046471616</v>
      </c>
      <c r="CR221" s="15">
        <v>0</v>
      </c>
      <c r="CS221" s="15">
        <v>304.7604</v>
      </c>
      <c r="CT221" s="15">
        <v>9</v>
      </c>
      <c r="CU221" s="17">
        <f>IF(IF(CS221&lt;0,1-(CT221-CS221)/CS221,IF(CS221=0,"",CT221/CS221))&lt;0,0,IF(CS221&lt;0,1-(CT221-CS221)/CS221,IF(CS221=0,"",CT221/CS221)))</f>
        <v>2.9531395811266816E-2</v>
      </c>
      <c r="CV221" s="13">
        <v>0</v>
      </c>
      <c r="CW221" s="13">
        <v>5314.5839823815713</v>
      </c>
      <c r="CX221" s="13">
        <v>1711</v>
      </c>
      <c r="CY221" s="14">
        <f>IF(IF(CW221&lt;0,1-(CX221-CW221)/CW221,IF(CW221=0,"",CX221/CW221))&lt;0,0,IF(CW221&lt;0,1-(CX221-CW221)/CW221,IF(CW221=0,"",CX221/CW221)))</f>
        <v>0.32194429623694959</v>
      </c>
      <c r="CZ221" s="15">
        <v>0</v>
      </c>
      <c r="DA221" s="15">
        <v>-628.04525116820696</v>
      </c>
      <c r="DB221" s="15">
        <v>-25</v>
      </c>
      <c r="DC221" s="17">
        <f>IF(IF(DA221&lt;0,1-(DB221-DA221)/DA221,IF(DA221=0,"",DB221/DA221))&lt;0,0,IF(DA221&lt;0,1-(DB221-DA221)/DA221,IF(DA221=0,"",DB221/DA221)))</f>
        <v>1.9601939510672228</v>
      </c>
      <c r="DD221" s="13">
        <v>0</v>
      </c>
      <c r="DE221" s="13">
        <v>0</v>
      </c>
      <c r="DF221" s="13">
        <v>0</v>
      </c>
      <c r="DG221" s="14" t="str">
        <f>IF(IF(DE221&lt;0,1-(DF221-DE221)/DE221,IF(DE221=0,"",DF221/DE221))&lt;0,0,IF(DE221&lt;0,1-(DF221-DE221)/DE221,IF(DE221=0,"",DF221/DE221)))</f>
        <v/>
      </c>
      <c r="DH221" s="15">
        <v>0</v>
      </c>
      <c r="DI221" s="15">
        <v>-491.07157583587167</v>
      </c>
      <c r="DJ221" s="15">
        <v>48</v>
      </c>
      <c r="DK221" s="17">
        <f>IF(IF(DI221&lt;0,1-(DJ221-DI221)/DI221,IF(DI221=0,"",DJ221/DI221))&lt;0,0,IF(DI221&lt;0,1-(DJ221-DI221)/DI221,IF(DI221=0,"",DJ221/DI221)))</f>
        <v>2.0977454252331698</v>
      </c>
      <c r="DL221" s="13">
        <v>0</v>
      </c>
      <c r="DM221" s="13">
        <v>-182.0331523370059</v>
      </c>
      <c r="DN221" s="13">
        <v>18</v>
      </c>
      <c r="DO221" s="17">
        <f>IF(IF(DM221&lt;0,1-(DN221-DM221)/DM221,IF(DM221=0,"",DN221/DM221))&lt;0,0,IF(DM221&lt;0,1-(DN221-DM221)/DM221,IF(DM221=0,"",DN221/DM221)))</f>
        <v>2.0988830867834221</v>
      </c>
      <c r="DP221" s="18"/>
      <c r="DQ221" s="19" t="e">
        <f>IF(AND(BB221/BA221&gt;1.05, ((BB221-BA221)/VLOOKUP(E221,#REF!,2,0))&gt;10),"YES","")</f>
        <v>#REF!</v>
      </c>
      <c r="DR221" s="18"/>
      <c r="DS221" s="19" t="str">
        <f>AX221</f>
        <v>YES</v>
      </c>
      <c r="DT221" s="64" t="s">
        <v>141</v>
      </c>
      <c r="DU221" s="64" t="s">
        <v>162</v>
      </c>
      <c r="DV221" s="64" t="s">
        <v>234</v>
      </c>
      <c r="DW221" s="64" t="s">
        <v>141</v>
      </c>
      <c r="DX221" s="64" t="s">
        <v>188</v>
      </c>
      <c r="DY221" s="65" t="s">
        <v>187</v>
      </c>
      <c r="DZ221" s="64"/>
      <c r="EA221" s="64"/>
    </row>
    <row r="222" spans="1:131" x14ac:dyDescent="0.35">
      <c r="A222" s="4">
        <v>2022</v>
      </c>
      <c r="B222" s="20" t="s">
        <v>132</v>
      </c>
      <c r="C222" s="20" t="s">
        <v>159</v>
      </c>
      <c r="D222" s="20"/>
      <c r="E222" s="20" t="s">
        <v>129</v>
      </c>
      <c r="F222" s="20" t="s">
        <v>127</v>
      </c>
      <c r="G222" s="20"/>
      <c r="H222" s="20">
        <v>12712588</v>
      </c>
      <c r="I222" s="64" t="s">
        <v>318</v>
      </c>
      <c r="J222" s="64" t="s">
        <v>283</v>
      </c>
      <c r="K222" s="64" t="s">
        <v>194</v>
      </c>
      <c r="L222" s="20" t="s">
        <v>156</v>
      </c>
      <c r="M222" s="20" t="s">
        <v>155</v>
      </c>
      <c r="N222" s="64" t="s">
        <v>154</v>
      </c>
      <c r="O222" s="20" t="s">
        <v>153</v>
      </c>
      <c r="P222" s="20" t="s">
        <v>152</v>
      </c>
      <c r="Q222" s="20"/>
      <c r="R222" s="20" t="s">
        <v>141</v>
      </c>
      <c r="S222" s="20" t="s">
        <v>193</v>
      </c>
      <c r="T222" s="20" t="s">
        <v>150</v>
      </c>
      <c r="U222" s="65">
        <v>44271</v>
      </c>
      <c r="V222" s="64"/>
      <c r="W222" s="72">
        <v>201170.88000000003</v>
      </c>
      <c r="X222" s="72">
        <v>0</v>
      </c>
      <c r="Y222" s="64" t="s">
        <v>317</v>
      </c>
      <c r="Z222" s="20" t="s">
        <v>141</v>
      </c>
      <c r="AA222" s="64" t="s">
        <v>141</v>
      </c>
      <c r="AB222" s="64"/>
      <c r="AC222" s="64"/>
      <c r="AD222" s="63"/>
      <c r="AE222" s="20">
        <v>2021</v>
      </c>
      <c r="AF222" s="20">
        <v>14600</v>
      </c>
      <c r="AG222" s="64" t="s">
        <v>316</v>
      </c>
      <c r="AH222" s="71"/>
      <c r="AI222" s="20" t="s">
        <v>146</v>
      </c>
      <c r="AJ222" s="64" t="s">
        <v>190</v>
      </c>
      <c r="AK222" s="63"/>
      <c r="AL222" s="5">
        <v>0.502967983788708</v>
      </c>
      <c r="AM222" s="70"/>
      <c r="AN222" s="6">
        <f>IF(AM222="YES",0,AL222*BA222)</f>
        <v>1559.2007497449947</v>
      </c>
      <c r="AO222" s="6">
        <f>IF(AM222="YES",0,BA222)</f>
        <v>3100</v>
      </c>
      <c r="AP222" s="7">
        <v>3.7292798258006088</v>
      </c>
      <c r="AQ222" s="69"/>
      <c r="AR222" s="8">
        <f>IF(AQ222="YES",0,AP222*BA222)</f>
        <v>11560.767459981887</v>
      </c>
      <c r="AS222" s="8">
        <f>IF(AQ222="YES",0,BA222)</f>
        <v>3100</v>
      </c>
      <c r="AT222" s="9">
        <v>0</v>
      </c>
      <c r="AU222" s="9">
        <v>893.32729374235919</v>
      </c>
      <c r="AV222" s="9">
        <v>578</v>
      </c>
      <c r="AW222" s="10">
        <f>IF(IF(AU222&lt;0,1-(AV222-AU222)/AU222,IF(AU222=0,"",AV222/AU222))&lt;0,0,IF(AU222&lt;0,1-(AV222-AU222)/AU222,IF(AU222=0,"",AV222/AU222)))</f>
        <v>0.64701929969991334</v>
      </c>
      <c r="AX222" s="10" t="str">
        <f>IF(AW222&lt;90%,"YES","")</f>
        <v>YES</v>
      </c>
      <c r="AY222" s="68">
        <f>+AV222-AT222</f>
        <v>578</v>
      </c>
      <c r="AZ222" s="10"/>
      <c r="BA222" s="11">
        <v>3100</v>
      </c>
      <c r="BB222" s="11">
        <f>W222/1000</f>
        <v>201.17088000000004</v>
      </c>
      <c r="BC222" s="12">
        <f>IF(AND(BA222=0,BB222=0),"no capex",IF(AND(BA222=0,BB222&lt;&gt;0),"check!",IF(BB222/BA222&lt;0.8,BB222/BA222,IF(BB222/BA222&lt;=1.05,1,IF(BB222/BA222&gt;1.05,MAX(1-(BB222/BA222-1)*2,0),"check!")))))</f>
        <v>6.4893832258064527E-2</v>
      </c>
      <c r="BD222" s="11">
        <v>0</v>
      </c>
      <c r="BE222" s="11">
        <v>0</v>
      </c>
      <c r="BF222" s="12" t="str">
        <f>IF(AND(BD222=0,BE222=0),"no capex",IF(AND(BD222=0,BE222&lt;&gt;0),"check!",IF(BE222/BD222&lt;0.8,BE222/BD222,IF(BE222/BD222&lt;=1.05,1,IF(BE222/BD222&gt;1.05,MAX(1-(BE222/BD222-1)*2,0),"check!")))))</f>
        <v>no capex</v>
      </c>
      <c r="BG222" s="67"/>
      <c r="BH222" s="13">
        <v>0</v>
      </c>
      <c r="BI222" s="13">
        <v>1002.5707230000004</v>
      </c>
      <c r="BJ222" s="13">
        <v>2945</v>
      </c>
      <c r="BK222" s="14">
        <f>IF(BI222=0,"",BJ222/BI222)</f>
        <v>2.9374486332372176</v>
      </c>
      <c r="BL222" s="15">
        <v>0</v>
      </c>
      <c r="BM222" s="15">
        <v>100.14907230000003</v>
      </c>
      <c r="BN222" s="15">
        <v>303</v>
      </c>
      <c r="BO222" s="16">
        <f>IF(BM222=0,"",BN222/BM222)</f>
        <v>3.0254898327200972</v>
      </c>
      <c r="BP222" s="13">
        <v>0</v>
      </c>
      <c r="BQ222" s="13">
        <v>0</v>
      </c>
      <c r="BR222" s="13">
        <v>0</v>
      </c>
      <c r="BS222" s="14" t="str">
        <f>IF(IF(BQ222&lt;0,1-(BR222-BQ222)/BQ222,IF(BQ222=0,"",BR222/BQ222))&lt;0,0,IF(BQ222&lt;0,1-(BR222-BQ222)/BQ222,IF(BQ222=0,"",BR222/BQ222)))</f>
        <v/>
      </c>
      <c r="BT222" s="15">
        <v>0</v>
      </c>
      <c r="BU222" s="15">
        <v>0</v>
      </c>
      <c r="BV222" s="15">
        <v>0</v>
      </c>
      <c r="BW222" s="16" t="str">
        <f>IF(IF(BU222&lt;0,1-(BV222-BU222)/BU222,IF(BU222=0,"",BV222/BU222))&lt;0,0,IF(BU222&lt;0,1-(BV222-BU222)/BU222,IF(BU222=0,"",BV222/BU222)))</f>
        <v/>
      </c>
      <c r="BX222" s="13">
        <v>0</v>
      </c>
      <c r="BY222" s="13">
        <v>0</v>
      </c>
      <c r="BZ222" s="13">
        <v>0</v>
      </c>
      <c r="CA222" s="14" t="str">
        <f>IF(IF(BY222&lt;0,1-(BZ222-BY222)/BY222,IF(BY222=0,"",BZ222/BY222))&lt;0,0,IF(BY222&lt;0,1-(BZ222-BY222)/BY222,IF(BY222=0,"",BZ222/BY222)))</f>
        <v/>
      </c>
      <c r="CB222" s="15">
        <v>0</v>
      </c>
      <c r="CC222" s="15">
        <v>0</v>
      </c>
      <c r="CD222" s="15">
        <v>0</v>
      </c>
      <c r="CE222" s="16" t="str">
        <f>IF(IF(CC222&lt;0,1-(CD222-CC222)/CC222,IF(CC222=0,"",CD222/CC222))&lt;0,0,IF(CC222&lt;0,1-(CD222-CC222)/CC222,IF(CC222=0,"",CD222/CC222)))</f>
        <v/>
      </c>
      <c r="CF222" s="13">
        <v>0</v>
      </c>
      <c r="CG222" s="13">
        <v>0</v>
      </c>
      <c r="CH222" s="13">
        <v>0</v>
      </c>
      <c r="CI222" s="14" t="str">
        <f>IF(IF(CG222&lt;0,1-(CH222-CG222)/CG222,IF(CG222=0,"",CH222/CG222))&lt;0,0,IF(CG222&lt;0,1-(CH222-CG222)/CG222,IF(CG222=0,"",CH222/CG222)))</f>
        <v/>
      </c>
      <c r="CJ222" s="15">
        <v>0</v>
      </c>
      <c r="CK222" s="15">
        <v>1101.0488080582666</v>
      </c>
      <c r="CL222" s="15">
        <v>1127</v>
      </c>
      <c r="CM222" s="17">
        <f>IF(IF(CK222&lt;0,1-(CL222-CK222)/CK222,IF(CK222=0,"",CL222/CK222))&lt;0,0,IF(CK222&lt;0,1-(CL222-CK222)/CK222,IF(CK222=0,"",CL222/CK222)))</f>
        <v>1.0235695200356278</v>
      </c>
      <c r="CN222" s="13">
        <v>0</v>
      </c>
      <c r="CO222" s="13">
        <v>-207.72151431590743</v>
      </c>
      <c r="CP222" s="13">
        <v>-1000</v>
      </c>
      <c r="CQ222" s="17">
        <f>IF(IF(CO222&lt;0,1-(CP222-CO222)/CO222,IF(CO222=0,"",CP222/CO222))&lt;0,0,IF(CO222&lt;0,1-(CP222-CO222)/CO222,IF(CO222=0,"",CP222/CO222)))</f>
        <v>0</v>
      </c>
      <c r="CR222" s="15">
        <v>0</v>
      </c>
      <c r="CS222" s="15">
        <v>42.940800000000003</v>
      </c>
      <c r="CT222" s="15">
        <v>13</v>
      </c>
      <c r="CU222" s="17">
        <f>IF(IF(CS222&lt;0,1-(CT222-CS222)/CS222,IF(CS222=0,"",CT222/CS222))&lt;0,0,IF(CS222&lt;0,1-(CT222-CS222)/CS222,IF(CS222=0,"",CT222/CS222)))</f>
        <v>0.30274238020716893</v>
      </c>
      <c r="CV222" s="13">
        <v>0</v>
      </c>
      <c r="CW222" s="13">
        <v>893.32729374235919</v>
      </c>
      <c r="CX222" s="13">
        <v>262</v>
      </c>
      <c r="CY222" s="14">
        <f>IF(IF(CW222&lt;0,1-(CX222-CW222)/CW222,IF(CW222=0,"",CX222/CW222))&lt;0,0,IF(CW222&lt;0,1-(CX222-CW222)/CW222,IF(CW222=0,"",CX222/CW222)))</f>
        <v>0.29328556491587765</v>
      </c>
      <c r="CZ222" s="15">
        <v>0</v>
      </c>
      <c r="DA222" s="15">
        <v>0</v>
      </c>
      <c r="DB222" s="15">
        <v>0</v>
      </c>
      <c r="DC222" s="17" t="str">
        <f>IF(IF(DA222&lt;0,1-(DB222-DA222)/DA222,IF(DA222=0,"",DB222/DA222))&lt;0,0,IF(DA222&lt;0,1-(DB222-DA222)/DA222,IF(DA222=0,"",DB222/DA222)))</f>
        <v/>
      </c>
      <c r="DD222" s="13">
        <v>0</v>
      </c>
      <c r="DE222" s="13">
        <v>0</v>
      </c>
      <c r="DF222" s="13">
        <v>0</v>
      </c>
      <c r="DG222" s="14" t="str">
        <f>IF(IF(DE222&lt;0,1-(DF222-DE222)/DE222,IF(DE222=0,"",DF222/DE222))&lt;0,0,IF(DE222&lt;0,1-(DF222-DE222)/DE222,IF(DE222=0,"",DF222/DE222)))</f>
        <v/>
      </c>
      <c r="DH222" s="15">
        <v>0</v>
      </c>
      <c r="DI222" s="15">
        <v>0</v>
      </c>
      <c r="DJ222" s="15">
        <v>0</v>
      </c>
      <c r="DK222" s="17" t="str">
        <f>IF(IF(DI222&lt;0,1-(DJ222-DI222)/DI222,IF(DI222=0,"",DJ222/DI222))&lt;0,0,IF(DI222&lt;0,1-(DJ222-DI222)/DI222,IF(DI222=0,"",DJ222/DI222)))</f>
        <v/>
      </c>
      <c r="DL222" s="13">
        <v>0</v>
      </c>
      <c r="DM222" s="13">
        <v>0</v>
      </c>
      <c r="DN222" s="13">
        <v>0</v>
      </c>
      <c r="DO222" s="17" t="str">
        <f>IF(IF(DM222&lt;0,1-(DN222-DM222)/DM222,IF(DM222=0,"",DN222/DM222))&lt;0,0,IF(DM222&lt;0,1-(DN222-DM222)/DM222,IF(DM222=0,"",DN222/DM222)))</f>
        <v/>
      </c>
      <c r="DP222" s="18"/>
      <c r="DQ222" s="19" t="e">
        <f>IF(AND(BB222/BA222&gt;1.05, ((BB222-BA222)/VLOOKUP(E222,#REF!,2,0))&gt;10),"YES","")</f>
        <v>#REF!</v>
      </c>
      <c r="DR222" s="18"/>
      <c r="DS222" s="19" t="str">
        <f>AX222</f>
        <v>YES</v>
      </c>
      <c r="DT222" s="64" t="s">
        <v>141</v>
      </c>
      <c r="DU222" s="64" t="s">
        <v>162</v>
      </c>
      <c r="DV222" s="64" t="s">
        <v>189</v>
      </c>
      <c r="DW222" s="64" t="s">
        <v>141</v>
      </c>
      <c r="DX222" s="64" t="s">
        <v>188</v>
      </c>
      <c r="DY222" s="65" t="s">
        <v>187</v>
      </c>
      <c r="DZ222" s="64"/>
      <c r="EA222" s="64"/>
    </row>
    <row r="223" spans="1:131" x14ac:dyDescent="0.35">
      <c r="A223" s="4">
        <v>2022</v>
      </c>
      <c r="B223" s="20" t="s">
        <v>132</v>
      </c>
      <c r="C223" s="20" t="s">
        <v>159</v>
      </c>
      <c r="D223" s="20"/>
      <c r="E223" s="20" t="s">
        <v>129</v>
      </c>
      <c r="F223" s="20" t="s">
        <v>127</v>
      </c>
      <c r="G223" s="20"/>
      <c r="H223" s="20">
        <v>12712609</v>
      </c>
      <c r="I223" s="64" t="s">
        <v>315</v>
      </c>
      <c r="J223" s="64" t="s">
        <v>195</v>
      </c>
      <c r="K223" s="64" t="s">
        <v>194</v>
      </c>
      <c r="L223" s="20" t="s">
        <v>156</v>
      </c>
      <c r="M223" s="20" t="s">
        <v>155</v>
      </c>
      <c r="N223" s="64" t="s">
        <v>179</v>
      </c>
      <c r="O223" s="20" t="s">
        <v>178</v>
      </c>
      <c r="P223" s="20" t="s">
        <v>177</v>
      </c>
      <c r="Q223" s="20"/>
      <c r="R223" s="20" t="s">
        <v>141</v>
      </c>
      <c r="S223" s="20" t="s">
        <v>237</v>
      </c>
      <c r="T223" s="20" t="s">
        <v>150</v>
      </c>
      <c r="U223" s="65">
        <v>44435</v>
      </c>
      <c r="V223" s="64"/>
      <c r="W223" s="72">
        <v>1116784.2700000003</v>
      </c>
      <c r="X223" s="72">
        <v>1142842</v>
      </c>
      <c r="Y223" s="64" t="s">
        <v>314</v>
      </c>
      <c r="Z223" s="20" t="s">
        <v>141</v>
      </c>
      <c r="AA223" s="64" t="s">
        <v>141</v>
      </c>
      <c r="AB223" s="64" t="s">
        <v>313</v>
      </c>
      <c r="AC223" s="64"/>
      <c r="AD223" s="63"/>
      <c r="AE223" s="20">
        <v>2021</v>
      </c>
      <c r="AF223" s="20">
        <v>14600</v>
      </c>
      <c r="AG223" s="64" t="s">
        <v>312</v>
      </c>
      <c r="AH223" s="71"/>
      <c r="AI223" s="20" t="s">
        <v>146</v>
      </c>
      <c r="AJ223" s="64" t="s">
        <v>190</v>
      </c>
      <c r="AK223" s="63"/>
      <c r="AL223" s="5" t="s">
        <v>151</v>
      </c>
      <c r="AM223" s="70" t="s">
        <v>144</v>
      </c>
      <c r="AN223" s="6">
        <f>IF(AM223="YES",0,AL223*BA223)</f>
        <v>0</v>
      </c>
      <c r="AO223" s="6">
        <f>IF(AM223="YES",0,BA223)</f>
        <v>0</v>
      </c>
      <c r="AP223" s="7">
        <v>0.74315063270751269</v>
      </c>
      <c r="AQ223" s="69"/>
      <c r="AR223" s="8">
        <f>IF(AQ223="YES",0,AP223*BA223)</f>
        <v>12148.022775565551</v>
      </c>
      <c r="AS223" s="8">
        <f>IF(AQ223="YES",0,BA223)</f>
        <v>16346.649307566071</v>
      </c>
      <c r="AT223" s="9">
        <v>0</v>
      </c>
      <c r="AU223" s="9">
        <v>4196.2493748736779</v>
      </c>
      <c r="AV223" s="9">
        <v>645</v>
      </c>
      <c r="AW223" s="10">
        <f>IF(IF(AU223&lt;0,1-(AV223-AU223)/AU223,IF(AU223=0,"",AV223/AU223))&lt;0,0,IF(AU223&lt;0,1-(AV223-AU223)/AU223,IF(AU223=0,"",AV223/AU223)))</f>
        <v>0.15370869135236195</v>
      </c>
      <c r="AX223" s="10" t="str">
        <f>IF(AW223&lt;90%,"YES","")</f>
        <v>YES</v>
      </c>
      <c r="AY223" s="68">
        <f>+AV223-AT223</f>
        <v>645</v>
      </c>
      <c r="AZ223" s="10"/>
      <c r="BA223" s="11">
        <v>16346.649307566071</v>
      </c>
      <c r="BB223" s="11">
        <f>W223/1000</f>
        <v>1116.7842700000003</v>
      </c>
      <c r="BC223" s="12">
        <f>IF(AND(BA223=0,BB223=0),"no capex",IF(AND(BA223=0,BB223&lt;&gt;0),"check!",IF(BB223/BA223&lt;0.8,BB223/BA223,IF(BB223/BA223&lt;=1.05,1,IF(BB223/BA223&gt;1.05,MAX(1-(BB223/BA223-1)*2,0),"check!")))))</f>
        <v>6.8318849263077727E-2</v>
      </c>
      <c r="BD223" s="11">
        <v>8100</v>
      </c>
      <c r="BE223" s="11">
        <f>X223/1000</f>
        <v>1142.8420000000001</v>
      </c>
      <c r="BF223" s="12">
        <f>IF(AND(BD223=0,BE223=0),"no capex",IF(AND(BD223=0,BE223&lt;&gt;0),"check!",IF(BE223/BD223&lt;0.8,BE223/BD223,IF(BE223/BD223&lt;=1.05,1,IF(BE223/BD223&gt;1.05,MAX(1-(BE223/BD223-1)*2,0),"check!")))))</f>
        <v>0.14109160493827161</v>
      </c>
      <c r="BG223" s="67"/>
      <c r="BH223" s="13">
        <v>0</v>
      </c>
      <c r="BI223" s="13">
        <v>4970.7954246116869</v>
      </c>
      <c r="BJ223" s="13">
        <v>1563</v>
      </c>
      <c r="BK223" s="14">
        <f>IF(BI223=0,"",BJ223/BI223)</f>
        <v>0.31443659746309111</v>
      </c>
      <c r="BL223" s="15">
        <v>0</v>
      </c>
      <c r="BM223" s="15">
        <v>1446.6827120455132</v>
      </c>
      <c r="BN223" s="15">
        <v>516</v>
      </c>
      <c r="BO223" s="16">
        <f>IF(BM223=0,"",BN223/BM223)</f>
        <v>0.35667807163494081</v>
      </c>
      <c r="BP223" s="13">
        <v>0</v>
      </c>
      <c r="BQ223" s="13">
        <v>148.02479218364465</v>
      </c>
      <c r="BR223" s="13">
        <v>90</v>
      </c>
      <c r="BS223" s="14">
        <f>IF(IF(BQ223&lt;0,1-(BR223-BQ223)/BQ223,IF(BQ223=0,"",BR223/BQ223))&lt;0,0,IF(BQ223&lt;0,1-(BR223-BQ223)/BQ223,IF(BQ223=0,"",BR223/BQ223)))</f>
        <v>0.60800625808913755</v>
      </c>
      <c r="BT223" s="15">
        <v>0</v>
      </c>
      <c r="BU223" s="15">
        <v>148.02479218364465</v>
      </c>
      <c r="BV223" s="15">
        <v>88</v>
      </c>
      <c r="BW223" s="16">
        <f>IF(IF(BU223&lt;0,1-(BV223-BU223)/BU223,IF(BU223=0,"",BV223/BU223))&lt;0,0,IF(BU223&lt;0,1-(BV223-BU223)/BU223,IF(BU223=0,"",BV223/BU223)))</f>
        <v>0.59449500790937893</v>
      </c>
      <c r="BX223" s="13">
        <v>0</v>
      </c>
      <c r="BY223" s="13">
        <v>48</v>
      </c>
      <c r="BZ223" s="13">
        <v>147</v>
      </c>
      <c r="CA223" s="14">
        <f>IF(IF(BY223&lt;0,1-(BZ223-BY223)/BY223,IF(BY223=0,"",BZ223/BY223))&lt;0,0,IF(BY223&lt;0,1-(BZ223-BY223)/BY223,IF(BY223=0,"",BZ223/BY223)))</f>
        <v>3.0625</v>
      </c>
      <c r="CB223" s="15">
        <v>0</v>
      </c>
      <c r="CC223" s="15">
        <v>196.02479218364465</v>
      </c>
      <c r="CD223" s="15">
        <v>237</v>
      </c>
      <c r="CE223" s="16">
        <f>IF(IF(CC223&lt;0,1-(CD223-CC223)/CC223,IF(CC223=0,"",CD223/CC223))&lt;0,0,IF(CC223&lt;0,1-(CD223-CC223)/CC223,IF(CC223=0,"",CD223/CC223)))</f>
        <v>1.2090307422847206</v>
      </c>
      <c r="CF223" s="13">
        <v>0</v>
      </c>
      <c r="CG223" s="13">
        <v>2141.4549999999999</v>
      </c>
      <c r="CH223" s="13">
        <v>2236</v>
      </c>
      <c r="CI223" s="14">
        <f>IF(IF(CG223&lt;0,1-(CH223-CG223)/CG223,IF(CG223=0,"",CH223/CG223))&lt;0,0,IF(CG223&lt;0,1-(CH223-CG223)/CG223,IF(CG223=0,"",CH223/CG223)))</f>
        <v>1.044149888743868</v>
      </c>
      <c r="CJ223" s="15">
        <v>0</v>
      </c>
      <c r="CK223" s="15">
        <v>9024.7067294384578</v>
      </c>
      <c r="CL223" s="15">
        <v>599</v>
      </c>
      <c r="CM223" s="17">
        <f>IF(IF(CK223&lt;0,1-(CL223-CK223)/CK223,IF(CK223=0,"",CL223/CK223))&lt;0,0,IF(CK223&lt;0,1-(CL223-CK223)/CK223,IF(CK223=0,"",CL223/CK223)))</f>
        <v>6.6373347961111134E-2</v>
      </c>
      <c r="CN223" s="13">
        <v>0</v>
      </c>
      <c r="CO223" s="13">
        <v>-2971.8259046208977</v>
      </c>
      <c r="CP223" s="13">
        <v>-741</v>
      </c>
      <c r="CQ223" s="17">
        <f>IF(IF(CO223&lt;0,1-(CP223-CO223)/CO223,IF(CO223=0,"",CP223/CO223))&lt;0,0,IF(CO223&lt;0,1-(CP223-CO223)/CO223,IF(CO223=0,"",CP223/CO223)))</f>
        <v>1.7506583414432799</v>
      </c>
      <c r="CR223" s="15">
        <v>0</v>
      </c>
      <c r="CS223" s="15">
        <v>371.42400000000004</v>
      </c>
      <c r="CT223" s="15">
        <v>32</v>
      </c>
      <c r="CU223" s="17">
        <f>IF(IF(CS223&lt;0,1-(CT223-CS223)/CS223,IF(CS223=0,"",CT223/CS223))&lt;0,0,IF(CS223&lt;0,1-(CT223-CS223)/CS223,IF(CS223=0,"",CT223/CS223)))</f>
        <v>8.6154906521926422E-2</v>
      </c>
      <c r="CV223" s="13">
        <v>0</v>
      </c>
      <c r="CW223" s="13">
        <v>6200.9056170012054</v>
      </c>
      <c r="CX223" s="13">
        <v>705</v>
      </c>
      <c r="CY223" s="14">
        <f>IF(IF(CW223&lt;0,1-(CX223-CW223)/CW223,IF(CW223=0,"",CX223/CW223))&lt;0,0,IF(CW223&lt;0,1-(CX223-CW223)/CW223,IF(CW223=0,"",CX223/CW223)))</f>
        <v>0.11369307058425156</v>
      </c>
      <c r="CZ223" s="15">
        <v>0</v>
      </c>
      <c r="DA223" s="15">
        <v>-791.02462986185253</v>
      </c>
      <c r="DB223" s="15">
        <v>-77</v>
      </c>
      <c r="DC223" s="17">
        <f>IF(IF(DA223&lt;0,1-(DB223-DA223)/DA223,IF(DA223=0,"",DB223/DA223))&lt;0,0,IF(DA223&lt;0,1-(DB223-DA223)/DA223,IF(DA223=0,"",DB223/DA223)))</f>
        <v>1.9026578982585567</v>
      </c>
      <c r="DD223" s="13">
        <v>0</v>
      </c>
      <c r="DE223" s="13">
        <v>0</v>
      </c>
      <c r="DF223" s="13">
        <v>0</v>
      </c>
      <c r="DG223" s="14" t="str">
        <f>IF(IF(DE223&lt;0,1-(DF223-DE223)/DE223,IF(DE223=0,"",DF223/DE223))&lt;0,0,IF(DE223&lt;0,1-(DF223-DE223)/DE223,IF(DE223=0,"",DF223/DE223)))</f>
        <v/>
      </c>
      <c r="DH223" s="15">
        <v>0</v>
      </c>
      <c r="DI223" s="15">
        <v>-1837.7931951994904</v>
      </c>
      <c r="DJ223" s="15">
        <v>16</v>
      </c>
      <c r="DK223" s="17">
        <f>IF(IF(DI223&lt;0,1-(DJ223-DI223)/DI223,IF(DI223=0,"",DJ223/DI223))&lt;0,0,IF(DI223&lt;0,1-(DJ223-DI223)/DI223,IF(DI223=0,"",DJ223/DI223)))</f>
        <v>2.0087060938313375</v>
      </c>
      <c r="DL223" s="13">
        <v>0</v>
      </c>
      <c r="DM223" s="13">
        <v>576.16158293381557</v>
      </c>
      <c r="DN223" s="13">
        <v>50</v>
      </c>
      <c r="DO223" s="17">
        <f>IF(IF(DM223&lt;0,1-(DN223-DM223)/DM223,IF(DM223=0,"",DN223/DM223))&lt;0,0,IF(DM223&lt;0,1-(DN223-DM223)/DM223,IF(DM223=0,"",DN223/DM223)))</f>
        <v>8.678121117586482E-2</v>
      </c>
      <c r="DP223" s="18"/>
      <c r="DQ223" s="19" t="e">
        <f>IF(AND(BB223/BA223&gt;1.05, ((BB223-BA223)/VLOOKUP(E223,#REF!,2,0))&gt;10),"YES","")</f>
        <v>#REF!</v>
      </c>
      <c r="DR223" s="18"/>
      <c r="DS223" s="19" t="str">
        <f>AX223</f>
        <v>YES</v>
      </c>
      <c r="DT223" s="64" t="s">
        <v>141</v>
      </c>
      <c r="DU223" s="64" t="s">
        <v>162</v>
      </c>
      <c r="DV223" s="64" t="s">
        <v>311</v>
      </c>
      <c r="DW223" s="64" t="s">
        <v>141</v>
      </c>
      <c r="DX223" s="64" t="s">
        <v>188</v>
      </c>
      <c r="DY223" s="65" t="s">
        <v>187</v>
      </c>
      <c r="DZ223" s="64"/>
      <c r="EA223" s="64"/>
    </row>
    <row r="224" spans="1:131" x14ac:dyDescent="0.35">
      <c r="A224" s="4">
        <v>2022</v>
      </c>
      <c r="B224" s="20" t="s">
        <v>132</v>
      </c>
      <c r="C224" s="20" t="s">
        <v>159</v>
      </c>
      <c r="D224" s="20"/>
      <c r="E224" s="20" t="s">
        <v>129</v>
      </c>
      <c r="F224" s="20" t="s">
        <v>127</v>
      </c>
      <c r="G224" s="20"/>
      <c r="H224" s="20">
        <v>12714852</v>
      </c>
      <c r="I224" s="64" t="s">
        <v>310</v>
      </c>
      <c r="J224" s="64" t="s">
        <v>238</v>
      </c>
      <c r="K224" s="64" t="s">
        <v>194</v>
      </c>
      <c r="L224" s="20" t="s">
        <v>156</v>
      </c>
      <c r="M224" s="20" t="s">
        <v>155</v>
      </c>
      <c r="N224" s="64" t="s">
        <v>179</v>
      </c>
      <c r="O224" s="20" t="s">
        <v>178</v>
      </c>
      <c r="P224" s="20" t="s">
        <v>177</v>
      </c>
      <c r="Q224" s="20"/>
      <c r="R224" s="20" t="s">
        <v>141</v>
      </c>
      <c r="S224" s="20" t="s">
        <v>237</v>
      </c>
      <c r="T224" s="20" t="s">
        <v>150</v>
      </c>
      <c r="U224" s="65">
        <v>44293</v>
      </c>
      <c r="V224" s="64"/>
      <c r="W224" s="72">
        <v>1044705.8399999997</v>
      </c>
      <c r="X224" s="72">
        <v>1307639.1099999999</v>
      </c>
      <c r="Y224" s="64" t="s">
        <v>309</v>
      </c>
      <c r="Z224" s="20" t="s">
        <v>141</v>
      </c>
      <c r="AA224" s="64" t="s">
        <v>141</v>
      </c>
      <c r="AB224" s="64"/>
      <c r="AC224" s="64" t="s">
        <v>148</v>
      </c>
      <c r="AD224" s="63"/>
      <c r="AE224" s="20">
        <v>2021</v>
      </c>
      <c r="AF224" s="20">
        <v>14600</v>
      </c>
      <c r="AG224" s="64" t="s">
        <v>308</v>
      </c>
      <c r="AH224" s="71"/>
      <c r="AI224" s="20" t="s">
        <v>146</v>
      </c>
      <c r="AJ224" s="64" t="s">
        <v>276</v>
      </c>
      <c r="AK224" s="63"/>
      <c r="AL224" s="5" t="s">
        <v>151</v>
      </c>
      <c r="AM224" s="70" t="s">
        <v>144</v>
      </c>
      <c r="AN224" s="6">
        <f>IF(AM224="YES",0,AL224*BA224)</f>
        <v>0</v>
      </c>
      <c r="AO224" s="6">
        <f>IF(AM224="YES",0,BA224)</f>
        <v>0</v>
      </c>
      <c r="AP224" s="7">
        <v>0.87131525345218985</v>
      </c>
      <c r="AQ224" s="69"/>
      <c r="AR224" s="8">
        <f>IF(AQ224="YES",0,AP224*BA224)</f>
        <v>0</v>
      </c>
      <c r="AS224" s="8">
        <f>IF(AQ224="YES",0,BA224)</f>
        <v>0</v>
      </c>
      <c r="AT224" s="9">
        <v>0</v>
      </c>
      <c r="AU224" s="9">
        <v>4590.5434512506972</v>
      </c>
      <c r="AV224" s="9">
        <v>570</v>
      </c>
      <c r="AW224" s="10">
        <f>IF(IF(AU224&lt;0,1-(AV224-AU224)/AU224,IF(AU224=0,"",AV224/AU224))&lt;0,0,IF(AU224&lt;0,1-(AV224-AU224)/AU224,IF(AU224=0,"",AV224/AU224)))</f>
        <v>0.12416830513709723</v>
      </c>
      <c r="AX224" s="10" t="str">
        <f>IF(AW224&lt;90%,"YES","")</f>
        <v>YES</v>
      </c>
      <c r="AY224" s="68">
        <f>+AV224-AT224</f>
        <v>570</v>
      </c>
      <c r="AZ224" s="10"/>
      <c r="BA224" s="11">
        <v>0</v>
      </c>
      <c r="BB224" s="11">
        <f>W224/1000</f>
        <v>1044.7058399999996</v>
      </c>
      <c r="BC224" s="12" t="str">
        <f>IF(AND(BA224=0,BB224=0),"no capex",IF(AND(BA224=0,BB224&lt;&gt;0),"check!",IF(BB224/BA224&lt;0.8,BB224/BA224,IF(BB224/BA224&lt;=1.05,1,IF(BB224/BA224&gt;1.05,MAX(1-(BB224/BA224-1)*2,0),"check!")))))</f>
        <v>check!</v>
      </c>
      <c r="BD224" s="11">
        <v>9282</v>
      </c>
      <c r="BE224" s="11">
        <f>X224/1000</f>
        <v>1307.6391099999998</v>
      </c>
      <c r="BF224" s="12">
        <f>IF(AND(BD224=0,BE224=0),"no capex",IF(AND(BD224=0,BE224&lt;&gt;0),"check!",IF(BE224/BD224&lt;0.8,BE224/BD224,IF(BE224/BD224&lt;=1.05,1,IF(BE224/BD224&gt;1.05,MAX(1-(BE224/BD224-1)*2,0),"check!")))))</f>
        <v>0.14087902499461322</v>
      </c>
      <c r="BG224" s="67"/>
      <c r="BH224" s="13">
        <v>0</v>
      </c>
      <c r="BI224" s="13">
        <v>2987.198426628072</v>
      </c>
      <c r="BJ224" s="13">
        <v>2835</v>
      </c>
      <c r="BK224" s="14">
        <f>IF(BI224=0,"",BJ224/BI224)</f>
        <v>0.94904977678370284</v>
      </c>
      <c r="BL224" s="15">
        <v>0</v>
      </c>
      <c r="BM224" s="15">
        <v>817.61554229976605</v>
      </c>
      <c r="BN224" s="15">
        <v>235</v>
      </c>
      <c r="BO224" s="16">
        <f>IF(BM224=0,"",BN224/BM224)</f>
        <v>0.28742115070244212</v>
      </c>
      <c r="BP224" s="13">
        <v>0</v>
      </c>
      <c r="BQ224" s="13">
        <v>194.43473499441455</v>
      </c>
      <c r="BR224" s="13">
        <v>98</v>
      </c>
      <c r="BS224" s="14">
        <f>IF(IF(BQ224&lt;0,1-(BR224-BQ224)/BQ224,IF(BQ224=0,"",BR224/BQ224))&lt;0,0,IF(BQ224&lt;0,1-(BR224-BQ224)/BQ224,IF(BQ224=0,"",BR224/BQ224)))</f>
        <v>0.50402516815123188</v>
      </c>
      <c r="BT224" s="15">
        <v>0</v>
      </c>
      <c r="BU224" s="15">
        <v>194.43473499441455</v>
      </c>
      <c r="BV224" s="15">
        <v>68</v>
      </c>
      <c r="BW224" s="16">
        <f>IF(IF(BU224&lt;0,1-(BV224-BU224)/BU224,IF(BU224=0,"",BV224/BU224))&lt;0,0,IF(BU224&lt;0,1-(BV224-BU224)/BU224,IF(BU224=0,"",BV224/BU224)))</f>
        <v>0.34973174932942619</v>
      </c>
      <c r="BX224" s="13">
        <v>0</v>
      </c>
      <c r="BY224" s="13">
        <v>264</v>
      </c>
      <c r="BZ224" s="13">
        <v>306</v>
      </c>
      <c r="CA224" s="14">
        <f>IF(IF(BY224&lt;0,1-(BZ224-BY224)/BY224,IF(BY224=0,"",BZ224/BY224))&lt;0,0,IF(BY224&lt;0,1-(BZ224-BY224)/BY224,IF(BY224=0,"",BZ224/BY224)))</f>
        <v>1.1590909090909092</v>
      </c>
      <c r="CB224" s="15">
        <v>0</v>
      </c>
      <c r="CC224" s="15">
        <v>458.43473499441455</v>
      </c>
      <c r="CD224" s="15">
        <v>404</v>
      </c>
      <c r="CE224" s="16">
        <f>IF(IF(CC224&lt;0,1-(CD224-CC224)/CC224,IF(CC224=0,"",CD224/CC224))&lt;0,0,IF(CC224&lt;0,1-(CD224-CC224)/CC224,IF(CC224=0,"",CD224/CC224)))</f>
        <v>0.88125957559677981</v>
      </c>
      <c r="CF224" s="13">
        <v>0</v>
      </c>
      <c r="CG224" s="13">
        <v>2959.0042799441453</v>
      </c>
      <c r="CH224" s="13">
        <v>499</v>
      </c>
      <c r="CI224" s="14">
        <f>IF(IF(CG224&lt;0,1-(CH224-CG224)/CG224,IF(CG224=0,"",CH224/CG224))&lt;0,0,IF(CG224&lt;0,1-(CH224-CG224)/CG224,IF(CG224=0,"",CH224/CG224)))</f>
        <v>0.1686378094760374</v>
      </c>
      <c r="CJ224" s="15">
        <v>0</v>
      </c>
      <c r="CK224" s="15">
        <v>5322.473947319223</v>
      </c>
      <c r="CL224" s="15">
        <v>1415</v>
      </c>
      <c r="CM224" s="17">
        <f>IF(IF(CK224&lt;0,1-(CL224-CK224)/CK224,IF(CK224=0,"",CL224/CK224))&lt;0,0,IF(CK224&lt;0,1-(CL224-CK224)/CK224,IF(CK224=0,"",CL224/CK224)))</f>
        <v>0.26585381422349558</v>
      </c>
      <c r="CN224" s="13">
        <v>0</v>
      </c>
      <c r="CO224" s="13">
        <v>-646.03852275259965</v>
      </c>
      <c r="CP224" s="13">
        <v>-1041</v>
      </c>
      <c r="CQ224" s="17">
        <f>IF(IF(CO224&lt;0,1-(CP224-CO224)/CO224,IF(CO224=0,"",CP224/CO224))&lt;0,0,IF(CO224&lt;0,1-(CP224-CO224)/CO224,IF(CO224=0,"",CP224/CO224)))</f>
        <v>0.3886409814006544</v>
      </c>
      <c r="CR224" s="15">
        <v>0</v>
      </c>
      <c r="CS224" s="15">
        <v>267.02816000000001</v>
      </c>
      <c r="CT224" s="15">
        <v>26</v>
      </c>
      <c r="CU224" s="17">
        <f>IF(IF(CS224&lt;0,1-(CT224-CS224)/CS224,IF(CS224=0,"",CT224/CS224))&lt;0,0,IF(CS224&lt;0,1-(CT224-CS224)/CS224,IF(CS224=0,"",CT224/CS224)))</f>
        <v>9.7368007928452183E-2</v>
      </c>
      <c r="CV224" s="13">
        <v>0</v>
      </c>
      <c r="CW224" s="13">
        <v>4870.8701595610382</v>
      </c>
      <c r="CX224" s="13">
        <v>203</v>
      </c>
      <c r="CY224" s="14">
        <f>IF(IF(CW224&lt;0,1-(CX224-CW224)/CW224,IF(CW224=0,"",CX224/CW224))&lt;0,0,IF(CW224&lt;0,1-(CX224-CW224)/CW224,IF(CW224=0,"",CX224/CW224)))</f>
        <v>4.1676331610180778E-2</v>
      </c>
      <c r="CZ224" s="15">
        <v>0</v>
      </c>
      <c r="DA224" s="15">
        <v>-628.04525116820696</v>
      </c>
      <c r="DB224" s="15">
        <v>-30</v>
      </c>
      <c r="DC224" s="17">
        <f>IF(IF(DA224&lt;0,1-(DB224-DA224)/DA224,IF(DA224=0,"",DB224/DA224))&lt;0,0,IF(DA224&lt;0,1-(DB224-DA224)/DA224,IF(DA224=0,"",DB224/DA224)))</f>
        <v>1.9522327412806675</v>
      </c>
      <c r="DD224" s="13">
        <v>0</v>
      </c>
      <c r="DE224" s="13">
        <v>0</v>
      </c>
      <c r="DF224" s="13">
        <v>0</v>
      </c>
      <c r="DG224" s="14" t="str">
        <f>IF(IF(DE224&lt;0,1-(DF224-DE224)/DE224,IF(DE224=0,"",DF224/DE224))&lt;0,0,IF(DE224&lt;0,1-(DF224-DE224)/DE224,IF(DE224=0,"",DF224/DE224)))</f>
        <v/>
      </c>
      <c r="DH224" s="15">
        <v>0</v>
      </c>
      <c r="DI224" s="15">
        <v>-456.15445157618336</v>
      </c>
      <c r="DJ224" s="15">
        <v>53</v>
      </c>
      <c r="DK224" s="17">
        <f>IF(IF(DI224&lt;0,1-(DJ224-DI224)/DI224,IF(DI224=0,"",DJ224/DI224))&lt;0,0,IF(DI224&lt;0,1-(DJ224-DI224)/DI224,IF(DI224=0,"",DJ224/DI224)))</f>
        <v>2.1161887159422985</v>
      </c>
      <c r="DL224" s="13">
        <v>0</v>
      </c>
      <c r="DM224" s="13">
        <v>539.87299443404925</v>
      </c>
      <c r="DN224" s="13">
        <v>61</v>
      </c>
      <c r="DO224" s="17">
        <f>IF(IF(DM224&lt;0,1-(DN224-DM224)/DM224,IF(DM224=0,"",DN224/DM224))&lt;0,0,IF(DM224&lt;0,1-(DN224-DM224)/DM224,IF(DM224=0,"",DN224/DM224)))</f>
        <v>0.11298953759290463</v>
      </c>
      <c r="DP224" s="18"/>
      <c r="DQ224" s="19" t="e">
        <f>IF(AND(BB224/BA224&gt;1.05, ((BB224-BA224)/VLOOKUP(E224,#REF!,2,0))&gt;10),"YES","")</f>
        <v>#DIV/0!</v>
      </c>
      <c r="DR224" s="18"/>
      <c r="DS224" s="19" t="str">
        <f>AX224</f>
        <v>YES</v>
      </c>
      <c r="DT224" s="64" t="s">
        <v>141</v>
      </c>
      <c r="DU224" s="64" t="s">
        <v>162</v>
      </c>
      <c r="DV224" s="64" t="s">
        <v>307</v>
      </c>
      <c r="DW224" s="64" t="s">
        <v>141</v>
      </c>
      <c r="DX224" s="64" t="s">
        <v>188</v>
      </c>
      <c r="DY224" s="65" t="s">
        <v>187</v>
      </c>
      <c r="DZ224" s="64"/>
      <c r="EA224" s="64"/>
    </row>
    <row r="225" spans="1:131" x14ac:dyDescent="0.35">
      <c r="A225" s="4">
        <v>2022</v>
      </c>
      <c r="B225" s="20" t="s">
        <v>131</v>
      </c>
      <c r="C225" s="20" t="s">
        <v>159</v>
      </c>
      <c r="D225" s="20"/>
      <c r="E225" s="20" t="s">
        <v>130</v>
      </c>
      <c r="F225" s="20" t="s">
        <v>126</v>
      </c>
      <c r="G225" s="20"/>
      <c r="H225" s="20">
        <v>12715142</v>
      </c>
      <c r="I225" s="64" t="s">
        <v>306</v>
      </c>
      <c r="J225" s="64"/>
      <c r="K225" s="64" t="s">
        <v>305</v>
      </c>
      <c r="L225" s="20" t="s">
        <v>156</v>
      </c>
      <c r="M225" s="20" t="s">
        <v>155</v>
      </c>
      <c r="N225" s="64" t="s">
        <v>154</v>
      </c>
      <c r="O225" s="20" t="s">
        <v>153</v>
      </c>
      <c r="P225" s="20" t="s">
        <v>152</v>
      </c>
      <c r="Q225" s="20"/>
      <c r="R225" s="20" t="s">
        <v>141</v>
      </c>
      <c r="S225" s="20" t="s">
        <v>151</v>
      </c>
      <c r="T225" s="20" t="s">
        <v>150</v>
      </c>
      <c r="U225" s="65">
        <v>43890</v>
      </c>
      <c r="V225" s="64"/>
      <c r="W225" s="72">
        <v>118206.5273</v>
      </c>
      <c r="X225" s="72">
        <v>0</v>
      </c>
      <c r="Y225" s="64" t="s">
        <v>304</v>
      </c>
      <c r="Z225" s="20" t="s">
        <v>141</v>
      </c>
      <c r="AA225" s="64"/>
      <c r="AB225" s="64"/>
      <c r="AC225" s="64"/>
      <c r="AD225" s="63"/>
      <c r="AE225" s="20">
        <v>2020</v>
      </c>
      <c r="AF225" s="20"/>
      <c r="AG225" s="64" t="s">
        <v>303</v>
      </c>
      <c r="AH225" s="71"/>
      <c r="AI225" s="20" t="s">
        <v>141</v>
      </c>
      <c r="AJ225" s="64"/>
      <c r="AK225" s="63"/>
      <c r="AL225" s="5">
        <v>0</v>
      </c>
      <c r="AM225" s="70" t="s">
        <v>144</v>
      </c>
      <c r="AN225" s="6">
        <f>IF(AM225="YES",0,AL225*BA225)</f>
        <v>0</v>
      </c>
      <c r="AO225" s="6">
        <f>IF(AM225="YES",0,BA225)</f>
        <v>0</v>
      </c>
      <c r="AP225" s="7">
        <v>6.8304644529921816</v>
      </c>
      <c r="AQ225" s="69"/>
      <c r="AR225" s="8">
        <f>IF(AQ225="YES",0,AP225*BA225)</f>
        <v>922.1127011539445</v>
      </c>
      <c r="AS225" s="8">
        <f>IF(AQ225="YES",0,BA225)</f>
        <v>135</v>
      </c>
      <c r="AT225" s="9">
        <v>0</v>
      </c>
      <c r="AU225" s="9">
        <v>1090.9407059239143</v>
      </c>
      <c r="AV225" s="9">
        <v>50</v>
      </c>
      <c r="AW225" s="10">
        <f>IF(IF(AU225&lt;0,1-(AV225-AU225)/AU225,IF(AU225=0,"",AV225/AU225))&lt;0,0,IF(AU225&lt;0,1-(AV225-AU225)/AU225,IF(AU225=0,"",AV225/AU225)))</f>
        <v>4.5832005102106034E-2</v>
      </c>
      <c r="AX225" s="10" t="str">
        <f>IF(AW225&lt;90%,"YES","")</f>
        <v>YES</v>
      </c>
      <c r="AY225" s="68">
        <f>+AV225-AT225</f>
        <v>50</v>
      </c>
      <c r="AZ225" s="10">
        <v>0.79390211297906954</v>
      </c>
      <c r="BA225" s="11">
        <v>135</v>
      </c>
      <c r="BB225" s="11">
        <f>W225/1000</f>
        <v>118.2065273</v>
      </c>
      <c r="BC225" s="12">
        <f>IF(AND(BA225=0,BB225=0),"no capex",IF(AND(BA225=0,BB225&lt;&gt;0),"check!",IF(BB225/BA225&lt;0.8,BB225/BA225,IF(BB225/BA225&lt;=1.05,1,IF(BB225/BA225&gt;1.05,MAX(1-(BB225/BA225-1)*2,0),"check!")))))</f>
        <v>1</v>
      </c>
      <c r="BD225" s="11">
        <v>0</v>
      </c>
      <c r="BE225" s="11">
        <v>0</v>
      </c>
      <c r="BF225" s="12" t="str">
        <f>IF(AND(BD225=0,BE225=0),"no capex",IF(AND(BD225=0,BE225&lt;&gt;0),"check!",IF(BE225/BD225&lt;0.8,BE225/BD225,IF(BE225/BD225&lt;=1.05,1,IF(BE225/BD225&gt;1.05,MAX(1-(BE225/BD225-1)*2,0),"check!")))))</f>
        <v>no capex</v>
      </c>
      <c r="BG225" s="67"/>
      <c r="BH225" s="13">
        <v>0</v>
      </c>
      <c r="BI225" s="13">
        <v>7057.9690000000001</v>
      </c>
      <c r="BJ225" s="13">
        <v>2208</v>
      </c>
      <c r="BK225" s="14">
        <f>IF(BI225=0,"",BJ225/BI225)</f>
        <v>0.31283787163134325</v>
      </c>
      <c r="BL225" s="15">
        <v>0</v>
      </c>
      <c r="BM225" s="15">
        <v>527</v>
      </c>
      <c r="BN225" s="15">
        <v>297</v>
      </c>
      <c r="BO225" s="16">
        <f>IF(BM225=0,"",BN225/BM225)</f>
        <v>0.56356736242884253</v>
      </c>
      <c r="BP225" s="13">
        <v>0</v>
      </c>
      <c r="BQ225" s="13">
        <v>0</v>
      </c>
      <c r="BR225" s="13">
        <v>0</v>
      </c>
      <c r="BS225" s="14" t="str">
        <f>IF(IF(BQ225&lt;0,1-(BR225-BQ225)/BQ225,IF(BQ225=0,"",BR225/BQ225))&lt;0,0,IF(BQ225&lt;0,1-(BR225-BQ225)/BQ225,IF(BQ225=0,"",BR225/BQ225)))</f>
        <v/>
      </c>
      <c r="BT225" s="15">
        <v>0</v>
      </c>
      <c r="BU225" s="15">
        <v>0</v>
      </c>
      <c r="BV225" s="15">
        <v>0</v>
      </c>
      <c r="BW225" s="16" t="str">
        <f>IF(IF(BU225&lt;0,1-(BV225-BU225)/BU225,IF(BU225=0,"",BV225/BU225))&lt;0,0,IF(BU225&lt;0,1-(BV225-BU225)/BU225,IF(BU225=0,"",BV225/BU225)))</f>
        <v/>
      </c>
      <c r="BX225" s="13">
        <v>0</v>
      </c>
      <c r="BY225" s="13">
        <v>17.787013722164691</v>
      </c>
      <c r="BZ225" s="13">
        <v>488</v>
      </c>
      <c r="CA225" s="14">
        <f>IF(IF(BY225&lt;0,1-(BZ225-BY225)/BY225,IF(BY225=0,"",BZ225/BY225))&lt;0,0,IF(BY225&lt;0,1-(BZ225-BY225)/BY225,IF(BY225=0,"",BZ225/BY225)))</f>
        <v>27.435746529609698</v>
      </c>
      <c r="CB225" s="15">
        <v>0</v>
      </c>
      <c r="CC225" s="15">
        <v>17.787013722164691</v>
      </c>
      <c r="CD225" s="15">
        <v>488</v>
      </c>
      <c r="CE225" s="16">
        <f>IF(IF(CC225&lt;0,1-(CD225-CC225)/CC225,IF(CC225=0,"",CD225/CC225))&lt;0,0,IF(CC225&lt;0,1-(CD225-CC225)/CC225,IF(CC225=0,"",CD225/CC225)))</f>
        <v>27.435746529609698</v>
      </c>
      <c r="CF225" s="13">
        <v>0</v>
      </c>
      <c r="CG225" s="13">
        <v>0</v>
      </c>
      <c r="CH225" s="13">
        <v>0</v>
      </c>
      <c r="CI225" s="14" t="str">
        <f>IF(IF(CG225&lt;0,1-(CH225-CG225)/CG225,IF(CG225=0,"",CH225/CG225))&lt;0,0,IF(CG225&lt;0,1-(CH225-CG225)/CG225,IF(CG225=0,"",CH225/CG225)))</f>
        <v/>
      </c>
      <c r="CJ225" s="15">
        <v>0</v>
      </c>
      <c r="CK225" s="15">
        <v>1393.1263550511915</v>
      </c>
      <c r="CL225" s="15">
        <v>823</v>
      </c>
      <c r="CM225" s="17">
        <f>IF(IF(CK225&lt;0,1-(CL225-CK225)/CK225,IF(CK225=0,"",CL225/CK225))&lt;0,0,IF(CK225&lt;0,1-(CL225-CK225)/CK225,IF(CK225=0,"",CL225/CK225)))</f>
        <v>0.59075761291570583</v>
      </c>
      <c r="CN225" s="13">
        <v>0</v>
      </c>
      <c r="CO225" s="13">
        <v>-277.97266284944175</v>
      </c>
      <c r="CP225" s="13">
        <v>-215</v>
      </c>
      <c r="CQ225" s="17">
        <f>IF(IF(CO225&lt;0,1-(CP225-CO225)/CO225,IF(CO225=0,"",CP225/CO225))&lt;0,0,IF(CO225&lt;0,1-(CP225-CO225)/CO225,IF(CO225=0,"",CP225/CO225)))</f>
        <v>1.2265426470499712</v>
      </c>
      <c r="CR225" s="15">
        <v>0</v>
      </c>
      <c r="CS225" s="15">
        <v>33.367425107078823</v>
      </c>
      <c r="CT225" s="15">
        <v>48</v>
      </c>
      <c r="CU225" s="17">
        <f>IF(IF(CS225&lt;0,1-(CT225-CS225)/CS225,IF(CS225=0,"",CT225/CS225))&lt;0,0,IF(CS225&lt;0,1-(CT225-CS225)/CS225,IF(CS225=0,"",CT225/CS225)))</f>
        <v>1.4385287401099736</v>
      </c>
      <c r="CV225" s="13">
        <v>0</v>
      </c>
      <c r="CW225" s="13">
        <v>1115.1536922017497</v>
      </c>
      <c r="CX225" s="13">
        <v>1824</v>
      </c>
      <c r="CY225" s="14">
        <f>IF(IF(CW225&lt;0,1-(CX225-CW225)/CW225,IF(CW225=0,"",CX225/CW225))&lt;0,0,IF(CW225&lt;0,1-(CX225-CW225)/CW225,IF(CW225=0,"",CX225/CW225)))</f>
        <v>1.6356489807236438</v>
      </c>
      <c r="CZ225" s="15">
        <v>0</v>
      </c>
      <c r="DA225" s="15">
        <v>-42</v>
      </c>
      <c r="DB225" s="15">
        <v>-51</v>
      </c>
      <c r="DC225" s="17">
        <f>IF(IF(DA225&lt;0,1-(DB225-DA225)/DA225,IF(DA225=0,"",DB225/DA225))&lt;0,0,IF(DA225&lt;0,1-(DB225-DA225)/DA225,IF(DA225=0,"",DB225/DA225)))</f>
        <v>0.7857142857142857</v>
      </c>
      <c r="DD225" s="13">
        <v>0</v>
      </c>
      <c r="DE225" s="13">
        <v>0</v>
      </c>
      <c r="DF225" s="13">
        <v>0</v>
      </c>
      <c r="DG225" s="14" t="str">
        <f>IF(IF(DE225&lt;0,1-(DF225-DE225)/DE225,IF(DE225=0,"",DF225/DE225))&lt;0,0,IF(DE225&lt;0,1-(DF225-DE225)/DE225,IF(DE225=0,"",DF225/DE225)))</f>
        <v/>
      </c>
      <c r="DH225" s="15">
        <v>0</v>
      </c>
      <c r="DI225" s="15">
        <v>0</v>
      </c>
      <c r="DJ225" s="15">
        <v>0</v>
      </c>
      <c r="DK225" s="17" t="str">
        <f>IF(IF(DI225&lt;0,1-(DJ225-DI225)/DI225,IF(DI225=0,"",DJ225/DI225))&lt;0,0,IF(DI225&lt;0,1-(DJ225-DI225)/DI225,IF(DI225=0,"",DJ225/DI225)))</f>
        <v/>
      </c>
      <c r="DL225" s="13">
        <v>0</v>
      </c>
      <c r="DM225" s="13">
        <v>0</v>
      </c>
      <c r="DN225" s="13">
        <v>0</v>
      </c>
      <c r="DO225" s="17" t="str">
        <f>IF(IF(DM225&lt;0,1-(DN225-DM225)/DM225,IF(DM225=0,"",DN225/DM225))&lt;0,0,IF(DM225&lt;0,1-(DN225-DM225)/DM225,IF(DM225=0,"",DN225/DM225)))</f>
        <v/>
      </c>
      <c r="DP225" s="18"/>
      <c r="DQ225" s="19"/>
      <c r="DR225" s="18"/>
      <c r="DS225" s="19" t="str">
        <f>AX225</f>
        <v>YES</v>
      </c>
      <c r="DT225" s="64" t="s">
        <v>141</v>
      </c>
      <c r="DU225" s="64" t="s">
        <v>143</v>
      </c>
      <c r="DV225" s="64" t="s">
        <v>182</v>
      </c>
      <c r="DW225" s="64" t="s">
        <v>141</v>
      </c>
      <c r="DX225" s="64"/>
      <c r="DY225" s="65"/>
      <c r="DZ225" s="64"/>
      <c r="EA225" s="64"/>
    </row>
    <row r="226" spans="1:131" x14ac:dyDescent="0.35">
      <c r="A226" s="4">
        <v>2022</v>
      </c>
      <c r="B226" s="20" t="s">
        <v>131</v>
      </c>
      <c r="C226" s="20" t="s">
        <v>159</v>
      </c>
      <c r="D226" s="20"/>
      <c r="E226" s="20" t="s">
        <v>130</v>
      </c>
      <c r="F226" s="20" t="s">
        <v>126</v>
      </c>
      <c r="G226" s="20"/>
      <c r="H226" s="20">
        <v>12720074</v>
      </c>
      <c r="I226" s="64" t="s">
        <v>302</v>
      </c>
      <c r="J226" s="64"/>
      <c r="K226" s="64" t="s">
        <v>302</v>
      </c>
      <c r="L226" s="20" t="s">
        <v>156</v>
      </c>
      <c r="M226" s="20" t="s">
        <v>155</v>
      </c>
      <c r="N226" s="64" t="s">
        <v>154</v>
      </c>
      <c r="O226" s="20" t="s">
        <v>153</v>
      </c>
      <c r="P226" s="20" t="s">
        <v>152</v>
      </c>
      <c r="Q226" s="20"/>
      <c r="R226" s="20" t="s">
        <v>141</v>
      </c>
      <c r="S226" s="20" t="s">
        <v>151</v>
      </c>
      <c r="T226" s="20" t="s">
        <v>150</v>
      </c>
      <c r="U226" s="65">
        <v>43830</v>
      </c>
      <c r="V226" s="64"/>
      <c r="W226" s="72">
        <v>148733.8413</v>
      </c>
      <c r="X226" s="72">
        <v>0</v>
      </c>
      <c r="Y226" s="64" t="s">
        <v>301</v>
      </c>
      <c r="Z226" s="20" t="s">
        <v>141</v>
      </c>
      <c r="AA226" s="64"/>
      <c r="AB226" s="64"/>
      <c r="AC226" s="64"/>
      <c r="AD226" s="63"/>
      <c r="AE226" s="20">
        <v>2019</v>
      </c>
      <c r="AF226" s="20"/>
      <c r="AG226" s="64" t="s">
        <v>300</v>
      </c>
      <c r="AH226" s="71"/>
      <c r="AI226" s="20" t="s">
        <v>141</v>
      </c>
      <c r="AJ226" s="64"/>
      <c r="AK226" s="63"/>
      <c r="AL226" s="5">
        <v>0</v>
      </c>
      <c r="AM226" s="70" t="s">
        <v>144</v>
      </c>
      <c r="AN226" s="6">
        <f>IF(AM226="YES",0,AL226*BA226)</f>
        <v>0</v>
      </c>
      <c r="AO226" s="6">
        <f>IF(AM226="YES",0,BA226)</f>
        <v>0</v>
      </c>
      <c r="AP226" s="7">
        <v>0.82981867981987878</v>
      </c>
      <c r="AQ226" s="69"/>
      <c r="AR226" s="8">
        <f>IF(AQ226="YES",0,AP226*BA226)</f>
        <v>0</v>
      </c>
      <c r="AS226" s="8">
        <f>IF(AQ226="YES",0,BA226)</f>
        <v>0</v>
      </c>
      <c r="AT226" s="9">
        <v>0</v>
      </c>
      <c r="AU226" s="9">
        <v>843.10464185347212</v>
      </c>
      <c r="AV226" s="9">
        <v>83</v>
      </c>
      <c r="AW226" s="10">
        <f>IF(IF(AU226&lt;0,1-(AV226-AU226)/AU226,IF(AU226=0,"",AV226/AU226))&lt;0,0,IF(AU226&lt;0,1-(AV226-AU226)/AU226,IF(AU226=0,"",AV226/AU226)))</f>
        <v>9.8445668401888647E-2</v>
      </c>
      <c r="AX226" s="10" t="str">
        <f>IF(AW226&lt;90%,"YES","")</f>
        <v>YES</v>
      </c>
      <c r="AY226" s="68">
        <f>+AV226-AT226</f>
        <v>83</v>
      </c>
      <c r="AZ226" s="10">
        <v>0.90601853366206364</v>
      </c>
      <c r="BA226" s="11">
        <v>0</v>
      </c>
      <c r="BB226" s="11">
        <f>W226/1000</f>
        <v>148.73384129999999</v>
      </c>
      <c r="BC226" s="12" t="str">
        <f>IF(AND(BA226=0,BB226=0),"no capex",IF(AND(BA226=0,BB226&lt;&gt;0),"check!",IF(BB226/BA226&lt;0.8,BB226/BA226,IF(BB226/BA226&lt;=1.05,1,IF(BB226/BA226&gt;1.05,MAX(1-(BB226/BA226-1)*2,0),"check!")))))</f>
        <v>check!</v>
      </c>
      <c r="BD226" s="11">
        <v>0</v>
      </c>
      <c r="BE226" s="11">
        <v>0</v>
      </c>
      <c r="BF226" s="12" t="str">
        <f>IF(AND(BD226=0,BE226=0),"no capex",IF(AND(BD226=0,BE226&lt;&gt;0),"check!",IF(BE226/BD226&lt;0.8,BE226/BD226,IF(BE226/BD226&lt;=1.05,1,IF(BE226/BD226&gt;1.05,MAX(1-(BE226/BD226-1)*2,0),"check!")))))</f>
        <v>no capex</v>
      </c>
      <c r="BG226" s="67"/>
      <c r="BH226" s="13">
        <v>0</v>
      </c>
      <c r="BI226" s="13">
        <v>4174.0613005300002</v>
      </c>
      <c r="BJ226" s="13">
        <v>496</v>
      </c>
      <c r="BK226" s="14">
        <f>IF(BI226=0,"",BJ226/BI226)</f>
        <v>0.1188291125329234</v>
      </c>
      <c r="BL226" s="15">
        <v>0</v>
      </c>
      <c r="BM226" s="15">
        <v>364.76780999999994</v>
      </c>
      <c r="BN226" s="15">
        <v>13</v>
      </c>
      <c r="BO226" s="16">
        <f>IF(BM226=0,"",BN226/BM226)</f>
        <v>3.5639109712011049E-2</v>
      </c>
      <c r="BP226" s="13">
        <v>0</v>
      </c>
      <c r="BQ226" s="13">
        <v>64.752210128850976</v>
      </c>
      <c r="BR226" s="13">
        <v>95</v>
      </c>
      <c r="BS226" s="14">
        <f>IF(IF(BQ226&lt;0,1-(BR226-BQ226)/BQ226,IF(BQ226=0,"",BR226/BQ226))&lt;0,0,IF(BQ226&lt;0,1-(BR226-BQ226)/BQ226,IF(BQ226=0,"",BR226/BQ226)))</f>
        <v>1.4671313891982789</v>
      </c>
      <c r="BT226" s="15">
        <v>0</v>
      </c>
      <c r="BU226" s="15">
        <v>23.032858660099325</v>
      </c>
      <c r="BV226" s="15">
        <v>79</v>
      </c>
      <c r="BW226" s="16">
        <f>IF(IF(BU226&lt;0,1-(BV226-BU226)/BU226,IF(BU226=0,"",BV226/BU226))&lt;0,0,IF(BU226&lt;0,1-(BV226-BU226)/BU226,IF(BU226=0,"",BV226/BU226)))</f>
        <v>3.4298825502218109</v>
      </c>
      <c r="BX226" s="13">
        <v>0</v>
      </c>
      <c r="BY226" s="13">
        <v>8.395842</v>
      </c>
      <c r="BZ226" s="13">
        <v>122</v>
      </c>
      <c r="CA226" s="14">
        <f>IF(IF(BY226&lt;0,1-(BZ226-BY226)/BY226,IF(BY226=0,"",BZ226/BY226))&lt;0,0,IF(BY226&lt;0,1-(BZ226-BY226)/BY226,IF(BY226=0,"",BZ226/BY226)))</f>
        <v>14.531002369982666</v>
      </c>
      <c r="CB226" s="15">
        <v>0</v>
      </c>
      <c r="CC226" s="15">
        <v>73.148052128850978</v>
      </c>
      <c r="CD226" s="15">
        <v>217</v>
      </c>
      <c r="CE226" s="16">
        <f>IF(IF(CC226&lt;0,1-(CD226-CC226)/CC226,IF(CC226=0,"",CD226/CC226))&lt;0,0,IF(CC226&lt;0,1-(CD226-CC226)/CC226,IF(CC226=0,"",CD226/CC226)))</f>
        <v>2.9665861726263398</v>
      </c>
      <c r="CF226" s="13">
        <v>0</v>
      </c>
      <c r="CG226" s="13">
        <v>426.53441963146895</v>
      </c>
      <c r="CH226" s="13">
        <v>1823</v>
      </c>
      <c r="CI226" s="14">
        <f>IF(IF(CG226&lt;0,1-(CH226-CG226)/CG226,IF(CG226=0,"",CH226/CG226))&lt;0,0,IF(CG226&lt;0,1-(CH226-CG226)/CG226,IF(CG226=0,"",CH226/CG226)))</f>
        <v>4.2739809874548804</v>
      </c>
      <c r="CJ226" s="15">
        <v>0</v>
      </c>
      <c r="CK226" s="15">
        <v>935.14535221247081</v>
      </c>
      <c r="CL226" s="15">
        <v>1305</v>
      </c>
      <c r="CM226" s="17">
        <f>IF(IF(CK226&lt;0,1-(CL226-CK226)/CK226,IF(CK226=0,"",CL226/CK226))&lt;0,0,IF(CK226&lt;0,1-(CL226-CK226)/CK226,IF(CK226=0,"",CL226/CK226)))</f>
        <v>1.3955049842385314</v>
      </c>
      <c r="CN226" s="13">
        <v>0</v>
      </c>
      <c r="CO226" s="13">
        <v>-115.3236078751178</v>
      </c>
      <c r="CP226" s="13">
        <v>-1881</v>
      </c>
      <c r="CQ226" s="17">
        <f>IF(IF(CO226&lt;0,1-(CP226-CO226)/CO226,IF(CO226=0,"",CP226/CO226))&lt;0,0,IF(CO226&lt;0,1-(CP226-CO226)/CO226,IF(CO226=0,"",CP226/CO226)))</f>
        <v>0</v>
      </c>
      <c r="CR226" s="15">
        <v>0</v>
      </c>
      <c r="CS226" s="15">
        <v>9.2864671777415086</v>
      </c>
      <c r="CT226" s="15">
        <v>41</v>
      </c>
      <c r="CU226" s="17">
        <f>IF(IF(CS226&lt;0,1-(CT226-CS226)/CS226,IF(CS226=0,"",CT226/CS226))&lt;0,0,IF(CS226&lt;0,1-(CT226-CS226)/CS226,IF(CS226=0,"",CT226/CS226)))</f>
        <v>4.4150266420229034</v>
      </c>
      <c r="CV226" s="13">
        <v>0</v>
      </c>
      <c r="CW226" s="13">
        <v>884.57395446620399</v>
      </c>
      <c r="CX226" s="13">
        <v>1620</v>
      </c>
      <c r="CY226" s="14">
        <f>IF(IF(CW226&lt;0,1-(CX226-CW226)/CW226,IF(CW226=0,"",CX226/CW226))&lt;0,0,IF(CW226&lt;0,1-(CX226-CW226)/CW226,IF(CW226=0,"",CX226/CW226)))</f>
        <v>1.8313901193005266</v>
      </c>
      <c r="CZ226" s="15">
        <v>0</v>
      </c>
      <c r="DA226" s="15">
        <v>-98.329304577731904</v>
      </c>
      <c r="DB226" s="15">
        <v>-41</v>
      </c>
      <c r="DC226" s="17">
        <f>IF(IF(DA226&lt;0,1-(DB226-DA226)/DA226,IF(DA226=0,"",DB226/DA226))&lt;0,0,IF(DA226&lt;0,1-(DB226-DA226)/DA226,IF(DA226=0,"",DB226/DA226)))</f>
        <v>1.5830337641858494</v>
      </c>
      <c r="DD226" s="13">
        <v>0</v>
      </c>
      <c r="DE226" s="13">
        <v>0</v>
      </c>
      <c r="DF226" s="13">
        <v>0</v>
      </c>
      <c r="DG226" s="14" t="str">
        <f>IF(IF(DE226&lt;0,1-(DF226-DE226)/DE226,IF(DE226=0,"",DF226/DE226))&lt;0,0,IF(DE226&lt;0,1-(DF226-DE226)/DE226,IF(DE226=0,"",DF226/DE226)))</f>
        <v/>
      </c>
      <c r="DH226" s="15">
        <v>0</v>
      </c>
      <c r="DI226" s="15">
        <v>48.464149965000011</v>
      </c>
      <c r="DJ226" s="15">
        <v>63</v>
      </c>
      <c r="DK226" s="17">
        <f>IF(IF(DI226&lt;0,1-(DJ226-DI226)/DI226,IF(DI226=0,"",DJ226/DI226))&lt;0,0,IF(DI226&lt;0,1-(DJ226-DI226)/DI226,IF(DI226=0,"",DJ226/DI226)))</f>
        <v>1.2999299491582446</v>
      </c>
      <c r="DL226" s="13">
        <v>0</v>
      </c>
      <c r="DM226" s="13">
        <v>0</v>
      </c>
      <c r="DN226" s="13">
        <v>83</v>
      </c>
      <c r="DO226" s="17" t="str">
        <f>IF(IF(DM226&lt;0,1-(DN226-DM226)/DM226,IF(DM226=0,"",DN226/DM226))&lt;0,0,IF(DM226&lt;0,1-(DN226-DM226)/DM226,IF(DM226=0,"",DN226/DM226)))</f>
        <v/>
      </c>
      <c r="DP226" s="18"/>
      <c r="DQ226" s="19"/>
      <c r="DR226" s="18"/>
      <c r="DS226" s="19" t="str">
        <f>AX226</f>
        <v>YES</v>
      </c>
      <c r="DT226" s="64" t="s">
        <v>141</v>
      </c>
      <c r="DU226" s="64" t="s">
        <v>143</v>
      </c>
      <c r="DV226" s="64" t="s">
        <v>780</v>
      </c>
      <c r="DW226" s="64" t="s">
        <v>141</v>
      </c>
      <c r="DX226" s="64"/>
      <c r="DY226" s="65"/>
      <c r="DZ226" s="64"/>
      <c r="EA226" s="64"/>
    </row>
    <row r="227" spans="1:131" x14ac:dyDescent="0.35">
      <c r="A227" s="4">
        <v>2022</v>
      </c>
      <c r="B227" s="20" t="s">
        <v>132</v>
      </c>
      <c r="C227" s="20" t="s">
        <v>159</v>
      </c>
      <c r="D227" s="20"/>
      <c r="E227" s="20" t="s">
        <v>129</v>
      </c>
      <c r="F227" s="20" t="s">
        <v>127</v>
      </c>
      <c r="G227" s="20"/>
      <c r="H227" s="20">
        <v>12720177</v>
      </c>
      <c r="I227" s="64" t="s">
        <v>299</v>
      </c>
      <c r="J227" s="64" t="s">
        <v>298</v>
      </c>
      <c r="K227" s="64" t="s">
        <v>194</v>
      </c>
      <c r="L227" s="20" t="s">
        <v>156</v>
      </c>
      <c r="M227" s="20" t="s">
        <v>155</v>
      </c>
      <c r="N227" s="64" t="s">
        <v>154</v>
      </c>
      <c r="O227" s="20" t="s">
        <v>153</v>
      </c>
      <c r="P227" s="20" t="s">
        <v>152</v>
      </c>
      <c r="Q227" s="20"/>
      <c r="R227" s="20" t="s">
        <v>141</v>
      </c>
      <c r="S227" s="20" t="s">
        <v>193</v>
      </c>
      <c r="T227" s="20" t="s">
        <v>150</v>
      </c>
      <c r="U227" s="65">
        <v>44235</v>
      </c>
      <c r="V227" s="64"/>
      <c r="W227" s="72">
        <v>142269.98000000001</v>
      </c>
      <c r="X227" s="72">
        <v>0</v>
      </c>
      <c r="Y227" s="64" t="s">
        <v>297</v>
      </c>
      <c r="Z227" s="20" t="s">
        <v>141</v>
      </c>
      <c r="AA227" s="64" t="s">
        <v>141</v>
      </c>
      <c r="AB227" s="64"/>
      <c r="AC227" s="64"/>
      <c r="AD227" s="63"/>
      <c r="AE227" s="20">
        <v>2021</v>
      </c>
      <c r="AF227" s="20">
        <v>14600</v>
      </c>
      <c r="AG227" s="64" t="s">
        <v>296</v>
      </c>
      <c r="AH227" s="71"/>
      <c r="AI227" s="20" t="s">
        <v>141</v>
      </c>
      <c r="AJ227" s="64" t="s">
        <v>190</v>
      </c>
      <c r="AK227" s="63"/>
      <c r="AL227" s="5">
        <v>0</v>
      </c>
      <c r="AM227" s="70" t="s">
        <v>144</v>
      </c>
      <c r="AN227" s="6">
        <f>IF(AM227="YES",0,AL227*BA227)</f>
        <v>0</v>
      </c>
      <c r="AO227" s="6">
        <f>IF(AM227="YES",0,BA227)</f>
        <v>0</v>
      </c>
      <c r="AP227" s="7">
        <v>1.9586168601646228</v>
      </c>
      <c r="AQ227" s="69"/>
      <c r="AR227" s="8">
        <f>IF(AQ227="YES",0,AP227*BA227)</f>
        <v>5092.4038364280195</v>
      </c>
      <c r="AS227" s="8">
        <f>IF(AQ227="YES",0,BA227)</f>
        <v>2600</v>
      </c>
      <c r="AT227" s="9">
        <v>0</v>
      </c>
      <c r="AU227" s="9">
        <v>1095.3267269918001</v>
      </c>
      <c r="AV227" s="9">
        <v>178</v>
      </c>
      <c r="AW227" s="10">
        <f>IF(IF(AU227&lt;0,1-(AV227-AU227)/AU227,IF(AU227=0,"",AV227/AU227))&lt;0,0,IF(AU227&lt;0,1-(AV227-AU227)/AU227,IF(AU227=0,"",AV227/AU227)))</f>
        <v>0.16250858818067768</v>
      </c>
      <c r="AX227" s="10" t="str">
        <f>IF(AW227&lt;90%,"YES","")</f>
        <v>YES</v>
      </c>
      <c r="AY227" s="68">
        <f>+AV227-AT227</f>
        <v>178</v>
      </c>
      <c r="AZ227" s="10"/>
      <c r="BA227" s="11">
        <v>2600</v>
      </c>
      <c r="BB227" s="11">
        <f>W227/1000</f>
        <v>142.26998</v>
      </c>
      <c r="BC227" s="12">
        <f>IF(AND(BA227=0,BB227=0),"no capex",IF(AND(BA227=0,BB227&lt;&gt;0),"check!",IF(BB227/BA227&lt;0.8,BB227/BA227,IF(BB227/BA227&lt;=1.05,1,IF(BB227/BA227&gt;1.05,MAX(1-(BB227/BA227-1)*2,0),"check!")))))</f>
        <v>5.4719223076923076E-2</v>
      </c>
      <c r="BD227" s="11">
        <v>0</v>
      </c>
      <c r="BE227" s="11">
        <v>0</v>
      </c>
      <c r="BF227" s="12" t="str">
        <f>IF(AND(BD227=0,BE227=0),"no capex",IF(AND(BD227=0,BE227&lt;&gt;0),"check!",IF(BE227/BD227&lt;0.8,BE227/BD227,IF(BE227/BD227&lt;=1.05,1,IF(BE227/BD227&gt;1.05,MAX(1-(BE227/BD227-1)*2,0),"check!")))))</f>
        <v>no capex</v>
      </c>
      <c r="BG227" s="67"/>
      <c r="BH227" s="13">
        <v>0</v>
      </c>
      <c r="BI227" s="13">
        <v>1167.7304786632333</v>
      </c>
      <c r="BJ227" s="13">
        <v>2198</v>
      </c>
      <c r="BK227" s="14">
        <f>IF(BI227=0,"",BJ227/BI227)</f>
        <v>1.8822836606236177</v>
      </c>
      <c r="BL227" s="15">
        <v>0</v>
      </c>
      <c r="BM227" s="15">
        <v>263.80478070752741</v>
      </c>
      <c r="BN227" s="15">
        <v>215</v>
      </c>
      <c r="BO227" s="16">
        <f>IF(BM227=0,"",BN227/BM227)</f>
        <v>0.81499660250040795</v>
      </c>
      <c r="BP227" s="13">
        <v>0</v>
      </c>
      <c r="BQ227" s="13">
        <v>0</v>
      </c>
      <c r="BR227" s="13">
        <v>0</v>
      </c>
      <c r="BS227" s="14" t="str">
        <f>IF(IF(BQ227&lt;0,1-(BR227-BQ227)/BQ227,IF(BQ227=0,"",BR227/BQ227))&lt;0,0,IF(BQ227&lt;0,1-(BR227-BQ227)/BQ227,IF(BQ227=0,"",BR227/BQ227)))</f>
        <v/>
      </c>
      <c r="BT227" s="15">
        <v>0</v>
      </c>
      <c r="BU227" s="15">
        <v>0</v>
      </c>
      <c r="BV227" s="15">
        <v>0</v>
      </c>
      <c r="BW227" s="16" t="str">
        <f>IF(IF(BU227&lt;0,1-(BV227-BU227)/BU227,IF(BU227=0,"",BV227/BU227))&lt;0,0,IF(BU227&lt;0,1-(BV227-BU227)/BU227,IF(BU227=0,"",BV227/BU227)))</f>
        <v/>
      </c>
      <c r="BX227" s="13">
        <v>0</v>
      </c>
      <c r="BY227" s="13">
        <v>0</v>
      </c>
      <c r="BZ227" s="13">
        <v>0</v>
      </c>
      <c r="CA227" s="14" t="str">
        <f>IF(IF(BY227&lt;0,1-(BZ227-BY227)/BY227,IF(BY227=0,"",BZ227/BY227))&lt;0,0,IF(BY227&lt;0,1-(BZ227-BY227)/BY227,IF(BY227=0,"",BZ227/BY227)))</f>
        <v/>
      </c>
      <c r="CB227" s="15">
        <v>0</v>
      </c>
      <c r="CC227" s="15">
        <v>0</v>
      </c>
      <c r="CD227" s="15">
        <v>0</v>
      </c>
      <c r="CE227" s="16" t="str">
        <f>IF(IF(CC227&lt;0,1-(CD227-CC227)/CC227,IF(CC227=0,"",CD227/CC227))&lt;0,0,IF(CC227&lt;0,1-(CD227-CC227)/CC227,IF(CC227=0,"",CD227/CC227)))</f>
        <v/>
      </c>
      <c r="CF227" s="13">
        <v>0</v>
      </c>
      <c r="CG227" s="13">
        <v>0</v>
      </c>
      <c r="CH227" s="13">
        <v>0</v>
      </c>
      <c r="CI227" s="14" t="str">
        <f>IF(IF(CG227&lt;0,1-(CH227-CG227)/CG227,IF(CG227=0,"",CH227/CG227))&lt;0,0,IF(CG227&lt;0,1-(CH227-CG227)/CG227,IF(CG227=0,"",CH227/CG227)))</f>
        <v/>
      </c>
      <c r="CJ227" s="15">
        <v>0</v>
      </c>
      <c r="CK227" s="15">
        <v>1408.0670365760761</v>
      </c>
      <c r="CL227" s="15">
        <v>1068</v>
      </c>
      <c r="CM227" s="17">
        <f>IF(IF(CK227&lt;0,1-(CL227-CK227)/CK227,IF(CK227=0,"",CL227/CK227))&lt;0,0,IF(CK227&lt;0,1-(CL227-CK227)/CK227,IF(CK227=0,"",CL227/CK227)))</f>
        <v>0.75848661481132351</v>
      </c>
      <c r="CN227" s="13">
        <v>0</v>
      </c>
      <c r="CO227" s="13">
        <v>-312.74030958427596</v>
      </c>
      <c r="CP227" s="13">
        <v>-536</v>
      </c>
      <c r="CQ227" s="17">
        <f>IF(IF(CO227&lt;0,1-(CP227-CO227)/CO227,IF(CO227=0,"",CP227/CO227))&lt;0,0,IF(CO227&lt;0,1-(CP227-CO227)/CO227,IF(CO227=0,"",CP227/CO227)))</f>
        <v>0.28611795929823702</v>
      </c>
      <c r="CR227" s="15">
        <v>0</v>
      </c>
      <c r="CS227" s="15">
        <v>94.218143499999996</v>
      </c>
      <c r="CT227" s="15">
        <v>25</v>
      </c>
      <c r="CU227" s="17">
        <f>IF(IF(CS227&lt;0,1-(CT227-CS227)/CS227,IF(CS227=0,"",CT227/CS227))&lt;0,0,IF(CS227&lt;0,1-(CT227-CS227)/CS227,IF(CS227=0,"",CT227/CS227)))</f>
        <v>0.26534167487602855</v>
      </c>
      <c r="CV227" s="13">
        <v>0</v>
      </c>
      <c r="CW227" s="13">
        <v>1095.3267269918001</v>
      </c>
      <c r="CX227" s="13">
        <v>468</v>
      </c>
      <c r="CY227" s="14">
        <f>IF(IF(CW227&lt;0,1-(CX227-CW227)/CW227,IF(CW227=0,"",CX227/CW227))&lt;0,0,IF(CW227&lt;0,1-(CX227-CW227)/CW227,IF(CW227=0,"",CX227/CW227)))</f>
        <v>0.42726977117166937</v>
      </c>
      <c r="CZ227" s="15">
        <v>0</v>
      </c>
      <c r="DA227" s="15">
        <v>0</v>
      </c>
      <c r="DB227" s="15">
        <v>0</v>
      </c>
      <c r="DC227" s="17" t="str">
        <f>IF(IF(DA227&lt;0,1-(DB227-DA227)/DA227,IF(DA227=0,"",DB227/DA227))&lt;0,0,IF(DA227&lt;0,1-(DB227-DA227)/DA227,IF(DA227=0,"",DB227/DA227)))</f>
        <v/>
      </c>
      <c r="DD227" s="13">
        <v>0</v>
      </c>
      <c r="DE227" s="13">
        <v>0</v>
      </c>
      <c r="DF227" s="13">
        <v>0</v>
      </c>
      <c r="DG227" s="14" t="str">
        <f>IF(IF(DE227&lt;0,1-(DF227-DE227)/DE227,IF(DE227=0,"",DF227/DE227))&lt;0,0,IF(DE227&lt;0,1-(DF227-DE227)/DE227,IF(DE227=0,"",DF227/DE227)))</f>
        <v/>
      </c>
      <c r="DH227" s="15">
        <v>0</v>
      </c>
      <c r="DI227" s="15">
        <v>0</v>
      </c>
      <c r="DJ227" s="15">
        <v>0</v>
      </c>
      <c r="DK227" s="17" t="str">
        <f>IF(IF(DI227&lt;0,1-(DJ227-DI227)/DI227,IF(DI227=0,"",DJ227/DI227))&lt;0,0,IF(DI227&lt;0,1-(DJ227-DI227)/DI227,IF(DI227=0,"",DJ227/DI227)))</f>
        <v/>
      </c>
      <c r="DL227" s="13">
        <v>0</v>
      </c>
      <c r="DM227" s="13">
        <v>0</v>
      </c>
      <c r="DN227" s="13">
        <v>0</v>
      </c>
      <c r="DO227" s="17" t="str">
        <f>IF(IF(DM227&lt;0,1-(DN227-DM227)/DM227,IF(DM227=0,"",DN227/DM227))&lt;0,0,IF(DM227&lt;0,1-(DN227-DM227)/DM227,IF(DM227=0,"",DN227/DM227)))</f>
        <v/>
      </c>
      <c r="DP227" s="18"/>
      <c r="DQ227" s="19" t="e">
        <f>IF(AND(BB227/BA227&gt;1.05, ((BB227-BA227)/VLOOKUP(E227,#REF!,2,0))&gt;10),"YES","")</f>
        <v>#REF!</v>
      </c>
      <c r="DR227" s="18"/>
      <c r="DS227" s="19" t="str">
        <f>AX227</f>
        <v>YES</v>
      </c>
      <c r="DT227" s="64" t="s">
        <v>141</v>
      </c>
      <c r="DU227" s="64" t="s">
        <v>162</v>
      </c>
      <c r="DV227" s="64" t="s">
        <v>189</v>
      </c>
      <c r="DW227" s="64" t="s">
        <v>141</v>
      </c>
      <c r="DX227" s="64" t="s">
        <v>188</v>
      </c>
      <c r="DY227" s="65" t="s">
        <v>187</v>
      </c>
      <c r="DZ227" s="64"/>
      <c r="EA227" s="64"/>
    </row>
    <row r="228" spans="1:131" x14ac:dyDescent="0.35">
      <c r="A228" s="4">
        <v>2022</v>
      </c>
      <c r="B228" s="20" t="s">
        <v>131</v>
      </c>
      <c r="C228" s="20" t="s">
        <v>159</v>
      </c>
      <c r="D228" s="20"/>
      <c r="E228" s="20" t="s">
        <v>130</v>
      </c>
      <c r="F228" s="20" t="s">
        <v>126</v>
      </c>
      <c r="G228" s="20"/>
      <c r="H228" s="20">
        <v>12723978</v>
      </c>
      <c r="I228" s="64" t="s">
        <v>295</v>
      </c>
      <c r="J228" s="64"/>
      <c r="K228" s="64" t="s">
        <v>295</v>
      </c>
      <c r="L228" s="20" t="s">
        <v>156</v>
      </c>
      <c r="M228" s="20" t="s">
        <v>155</v>
      </c>
      <c r="N228" s="64" t="s">
        <v>154</v>
      </c>
      <c r="O228" s="20" t="s">
        <v>153</v>
      </c>
      <c r="P228" s="20" t="s">
        <v>152</v>
      </c>
      <c r="Q228" s="20"/>
      <c r="R228" s="20" t="s">
        <v>141</v>
      </c>
      <c r="S228" s="20" t="s">
        <v>151</v>
      </c>
      <c r="T228" s="20" t="s">
        <v>150</v>
      </c>
      <c r="U228" s="65">
        <v>43830</v>
      </c>
      <c r="V228" s="64"/>
      <c r="W228" s="72">
        <v>187078.372</v>
      </c>
      <c r="X228" s="72">
        <v>0</v>
      </c>
      <c r="Y228" s="64" t="s">
        <v>294</v>
      </c>
      <c r="Z228" s="20" t="s">
        <v>141</v>
      </c>
      <c r="AA228" s="64"/>
      <c r="AB228" s="64"/>
      <c r="AC228" s="64"/>
      <c r="AD228" s="63"/>
      <c r="AE228" s="20">
        <v>2019</v>
      </c>
      <c r="AF228" s="20"/>
      <c r="AG228" s="64" t="s">
        <v>293</v>
      </c>
      <c r="AH228" s="71"/>
      <c r="AI228" s="20" t="s">
        <v>141</v>
      </c>
      <c r="AJ228" s="64"/>
      <c r="AK228" s="63"/>
      <c r="AL228" s="5">
        <v>0</v>
      </c>
      <c r="AM228" s="70" t="s">
        <v>144</v>
      </c>
      <c r="AN228" s="6">
        <f>IF(AM228="YES",0,AL228*BA228)</f>
        <v>0</v>
      </c>
      <c r="AO228" s="6">
        <f>IF(AM228="YES",0,BA228)</f>
        <v>0</v>
      </c>
      <c r="AP228" s="7">
        <v>4.0361706927945837</v>
      </c>
      <c r="AQ228" s="69"/>
      <c r="AR228" s="8">
        <f>IF(AQ228="YES",0,AP228*BA228)</f>
        <v>726.51072470302506</v>
      </c>
      <c r="AS228" s="8">
        <f>IF(AQ228="YES",0,BA228)</f>
        <v>180</v>
      </c>
      <c r="AT228" s="9">
        <v>0</v>
      </c>
      <c r="AU228" s="9">
        <v>401.59170165988212</v>
      </c>
      <c r="AV228" s="9">
        <v>513</v>
      </c>
      <c r="AW228" s="10">
        <f>IF(IF(AU228&lt;0,1-(AV228-AU228)/AU228,IF(AU228=0,"",AV228/AU228))&lt;0,0,IF(AU228&lt;0,1-(AV228-AU228)/AU228,IF(AU228=0,"",AV228/AU228)))</f>
        <v>1.2774168337633438</v>
      </c>
      <c r="AX228" s="10" t="str">
        <f>IF(AW228&lt;90%,"YES","")</f>
        <v/>
      </c>
      <c r="AY228" s="68">
        <f>+AV228-AT228</f>
        <v>513</v>
      </c>
      <c r="AZ228" s="10">
        <v>1.366274695407478</v>
      </c>
      <c r="BA228" s="11">
        <v>180</v>
      </c>
      <c r="BB228" s="11">
        <f>W228/1000</f>
        <v>187.078372</v>
      </c>
      <c r="BC228" s="12">
        <f>IF(AND(BA228=0,BB228=0),"no capex",IF(AND(BA228=0,BB228&lt;&gt;0),"check!",IF(BB228/BA228&lt;0.8,BB228/BA228,IF(BB228/BA228&lt;=1.05,1,IF(BB228/BA228&gt;1.05,MAX(1-(BB228/BA228-1)*2,0),"check!")))))</f>
        <v>1</v>
      </c>
      <c r="BD228" s="11">
        <v>0</v>
      </c>
      <c r="BE228" s="11">
        <v>0</v>
      </c>
      <c r="BF228" s="12" t="str">
        <f>IF(AND(BD228=0,BE228=0),"no capex",IF(AND(BD228=0,BE228&lt;&gt;0),"check!",IF(BE228/BD228&lt;0.8,BE228/BD228,IF(BE228/BD228&lt;=1.05,1,IF(BE228/BD228&gt;1.05,MAX(1-(BE228/BD228-1)*2,0),"check!")))))</f>
        <v>no capex</v>
      </c>
      <c r="BG228" s="67"/>
      <c r="BH228" s="13">
        <v>0</v>
      </c>
      <c r="BI228" s="13">
        <v>7672.135431623361</v>
      </c>
      <c r="BJ228" s="13">
        <v>2209</v>
      </c>
      <c r="BK228" s="14">
        <f>IF(BI228=0,"",BJ228/BI228)</f>
        <v>0.28792505289920223</v>
      </c>
      <c r="BL228" s="15">
        <v>0</v>
      </c>
      <c r="BM228" s="15">
        <v>536.6994802136353</v>
      </c>
      <c r="BN228" s="15">
        <v>504</v>
      </c>
      <c r="BO228" s="16">
        <f>IF(BM228=0,"",BN228/BM228)</f>
        <v>0.93907301680147115</v>
      </c>
      <c r="BP228" s="13">
        <v>0</v>
      </c>
      <c r="BQ228" s="13">
        <v>0</v>
      </c>
      <c r="BR228" s="13">
        <v>0</v>
      </c>
      <c r="BS228" s="14" t="str">
        <f>IF(IF(BQ228&lt;0,1-(BR228-BQ228)/BQ228,IF(BQ228=0,"",BR228/BQ228))&lt;0,0,IF(BQ228&lt;0,1-(BR228-BQ228)/BQ228,IF(BQ228=0,"",BR228/BQ228)))</f>
        <v/>
      </c>
      <c r="BT228" s="15">
        <v>0</v>
      </c>
      <c r="BU228" s="15">
        <v>0</v>
      </c>
      <c r="BV228" s="15">
        <v>0</v>
      </c>
      <c r="BW228" s="16" t="str">
        <f>IF(IF(BU228&lt;0,1-(BV228-BU228)/BU228,IF(BU228=0,"",BV228/BU228))&lt;0,0,IF(BU228&lt;0,1-(BV228-BU228)/BU228,IF(BU228=0,"",BV228/BU228)))</f>
        <v/>
      </c>
      <c r="BX228" s="13">
        <v>0</v>
      </c>
      <c r="BY228" s="13">
        <v>14.259564849457092</v>
      </c>
      <c r="BZ228" s="13">
        <v>245</v>
      </c>
      <c r="CA228" s="14">
        <f>IF(IF(BY228&lt;0,1-(BZ228-BY228)/BY228,IF(BY228=0,"",BZ228/BY228))&lt;0,0,IF(BY228&lt;0,1-(BZ228-BY228)/BY228,IF(BY228=0,"",BZ228/BY228)))</f>
        <v>17.181449966148719</v>
      </c>
      <c r="CB228" s="15">
        <v>0</v>
      </c>
      <c r="CC228" s="15">
        <v>14.259564849457092</v>
      </c>
      <c r="CD228" s="15">
        <v>245</v>
      </c>
      <c r="CE228" s="16">
        <f>IF(IF(CC228&lt;0,1-(CD228-CC228)/CC228,IF(CC228=0,"",CD228/CC228))&lt;0,0,IF(CC228&lt;0,1-(CD228-CC228)/CC228,IF(CC228=0,"",CD228/CC228)))</f>
        <v>17.181449966148719</v>
      </c>
      <c r="CF228" s="13">
        <v>0</v>
      </c>
      <c r="CG228" s="13">
        <v>0</v>
      </c>
      <c r="CH228" s="13">
        <v>0</v>
      </c>
      <c r="CI228" s="14" t="str">
        <f>IF(IF(CG228&lt;0,1-(CH228-CG228)/CG228,IF(CG228=0,"",CH228/CG228))&lt;0,0,IF(CG228&lt;0,1-(CH228-CG228)/CG228,IF(CG228=0,"",CH228/CG228)))</f>
        <v/>
      </c>
      <c r="CJ228" s="15">
        <v>0</v>
      </c>
      <c r="CK228" s="15">
        <v>1597.8997652122066</v>
      </c>
      <c r="CL228" s="15">
        <v>540</v>
      </c>
      <c r="CM228" s="17">
        <f>IF(IF(CK228&lt;0,1-(CL228-CK228)/CK228,IF(CK228=0,"",CL228/CK228))&lt;0,0,IF(CK228&lt;0,1-(CL228-CK228)/CK228,IF(CK228=0,"",CL228/CK228)))</f>
        <v>0.33794360056638856</v>
      </c>
      <c r="CN228" s="13">
        <v>0</v>
      </c>
      <c r="CO228" s="13">
        <v>-1168.5676284017816</v>
      </c>
      <c r="CP228" s="13">
        <v>-19</v>
      </c>
      <c r="CQ228" s="17">
        <f>IF(IF(CO228&lt;0,1-(CP228-CO228)/CO228,IF(CO228=0,"",CP228/CO228))&lt;0,0,IF(CO228&lt;0,1-(CP228-CO228)/CO228,IF(CO228=0,"",CP228/CO228)))</f>
        <v>1.9837407784211978</v>
      </c>
      <c r="CR228" s="15">
        <v>0</v>
      </c>
      <c r="CS228" s="15">
        <v>56.193036556212242</v>
      </c>
      <c r="CT228" s="15">
        <v>23</v>
      </c>
      <c r="CU228" s="17">
        <f>IF(IF(CS228&lt;0,1-(CT228-CS228)/CS228,IF(CS228=0,"",CT228/CS228))&lt;0,0,IF(CS228&lt;0,1-(CT228-CS228)/CS228,IF(CS228=0,"",CT228/CS228)))</f>
        <v>0.40930338364954061</v>
      </c>
      <c r="CV228" s="13">
        <v>0</v>
      </c>
      <c r="CW228" s="13">
        <v>429.33213681042503</v>
      </c>
      <c r="CX228" s="13">
        <v>412</v>
      </c>
      <c r="CY228" s="14">
        <f>IF(IF(CW228&lt;0,1-(CX228-CW228)/CW228,IF(CW228=0,"",CX228/CW228))&lt;0,0,IF(CW228&lt;0,1-(CX228-CW228)/CW228,IF(CW228=0,"",CX228/CW228)))</f>
        <v>0.95963000361634199</v>
      </c>
      <c r="CZ228" s="15">
        <v>0</v>
      </c>
      <c r="DA228" s="15">
        <v>-42</v>
      </c>
      <c r="DB228" s="15">
        <v>-91</v>
      </c>
      <c r="DC228" s="17">
        <f>IF(IF(DA228&lt;0,1-(DB228-DA228)/DA228,IF(DA228=0,"",DB228/DA228))&lt;0,0,IF(DA228&lt;0,1-(DB228-DA228)/DA228,IF(DA228=0,"",DB228/DA228)))</f>
        <v>0</v>
      </c>
      <c r="DD228" s="13">
        <v>0</v>
      </c>
      <c r="DE228" s="13">
        <v>0</v>
      </c>
      <c r="DF228" s="13">
        <v>0</v>
      </c>
      <c r="DG228" s="14" t="str">
        <f>IF(IF(DE228&lt;0,1-(DF228-DE228)/DE228,IF(DE228=0,"",DF228/DE228))&lt;0,0,IF(DE228&lt;0,1-(DF228-DE228)/DE228,IF(DE228=0,"",DF228/DE228)))</f>
        <v/>
      </c>
      <c r="DH228" s="15">
        <v>0</v>
      </c>
      <c r="DI228" s="15">
        <v>0</v>
      </c>
      <c r="DJ228" s="15">
        <v>0</v>
      </c>
      <c r="DK228" s="17" t="str">
        <f>IF(IF(DI228&lt;0,1-(DJ228-DI228)/DI228,IF(DI228=0,"",DJ228/DI228))&lt;0,0,IF(DI228&lt;0,1-(DJ228-DI228)/DI228,IF(DI228=0,"",DJ228/DI228)))</f>
        <v/>
      </c>
      <c r="DL228" s="13">
        <v>0</v>
      </c>
      <c r="DM228" s="13">
        <v>0</v>
      </c>
      <c r="DN228" s="13">
        <v>0</v>
      </c>
      <c r="DO228" s="17" t="str">
        <f>IF(IF(DM228&lt;0,1-(DN228-DM228)/DM228,IF(DM228=0,"",DN228/DM228))&lt;0,0,IF(DM228&lt;0,1-(DN228-DM228)/DM228,IF(DM228=0,"",DN228/DM228)))</f>
        <v/>
      </c>
      <c r="DP228" s="18"/>
      <c r="DQ228" s="19"/>
      <c r="DR228" s="18"/>
      <c r="DS228" s="19" t="str">
        <f>AX228</f>
        <v/>
      </c>
      <c r="DT228" s="64" t="s">
        <v>141</v>
      </c>
      <c r="DU228" s="64" t="s">
        <v>162</v>
      </c>
      <c r="DV228" s="64" t="s">
        <v>161</v>
      </c>
      <c r="DW228" s="64" t="s">
        <v>141</v>
      </c>
      <c r="DX228" s="64" t="s">
        <v>160</v>
      </c>
      <c r="DY228" s="65">
        <v>45107</v>
      </c>
      <c r="DZ228" s="64"/>
      <c r="EA228" s="64"/>
    </row>
    <row r="229" spans="1:131" x14ac:dyDescent="0.35">
      <c r="A229" s="4">
        <v>2022</v>
      </c>
      <c r="B229" s="20" t="s">
        <v>131</v>
      </c>
      <c r="C229" s="20" t="s">
        <v>159</v>
      </c>
      <c r="D229" s="20"/>
      <c r="E229" s="20" t="s">
        <v>130</v>
      </c>
      <c r="F229" s="20" t="s">
        <v>126</v>
      </c>
      <c r="G229" s="20"/>
      <c r="H229" s="20">
        <v>12725256</v>
      </c>
      <c r="I229" s="64" t="s">
        <v>292</v>
      </c>
      <c r="J229" s="64"/>
      <c r="K229" s="64" t="s">
        <v>291</v>
      </c>
      <c r="L229" s="20" t="s">
        <v>156</v>
      </c>
      <c r="M229" s="20" t="s">
        <v>155</v>
      </c>
      <c r="N229" s="64" t="s">
        <v>154</v>
      </c>
      <c r="O229" s="20" t="s">
        <v>153</v>
      </c>
      <c r="P229" s="20" t="s">
        <v>152</v>
      </c>
      <c r="Q229" s="20"/>
      <c r="R229" s="20" t="s">
        <v>141</v>
      </c>
      <c r="S229" s="20" t="s">
        <v>151</v>
      </c>
      <c r="T229" s="20" t="s">
        <v>150</v>
      </c>
      <c r="U229" s="65">
        <v>44037</v>
      </c>
      <c r="V229" s="64"/>
      <c r="W229" s="72">
        <v>99532.213199999998</v>
      </c>
      <c r="X229" s="72">
        <v>0</v>
      </c>
      <c r="Y229" s="64" t="s">
        <v>290</v>
      </c>
      <c r="Z229" s="20" t="s">
        <v>141</v>
      </c>
      <c r="AA229" s="64"/>
      <c r="AB229" s="64"/>
      <c r="AC229" s="64"/>
      <c r="AD229" s="63"/>
      <c r="AE229" s="20">
        <v>2020</v>
      </c>
      <c r="AF229" s="20"/>
      <c r="AG229" s="64" t="s">
        <v>289</v>
      </c>
      <c r="AH229" s="71"/>
      <c r="AI229" s="20" t="s">
        <v>141</v>
      </c>
      <c r="AJ229" s="64"/>
      <c r="AK229" s="63"/>
      <c r="AL229" s="5">
        <v>0</v>
      </c>
      <c r="AM229" s="70" t="s">
        <v>144</v>
      </c>
      <c r="AN229" s="6">
        <f>IF(AM229="YES",0,AL229*BA229)</f>
        <v>0</v>
      </c>
      <c r="AO229" s="6">
        <f>IF(AM229="YES",0,BA229)</f>
        <v>0</v>
      </c>
      <c r="AP229" s="7">
        <v>44.140509927728687</v>
      </c>
      <c r="AQ229" s="69" t="s">
        <v>144</v>
      </c>
      <c r="AR229" s="8">
        <f>IF(AQ229="YES",0,AP229*BA229)</f>
        <v>0</v>
      </c>
      <c r="AS229" s="8">
        <f>IF(AQ229="YES",0,BA229)</f>
        <v>0</v>
      </c>
      <c r="AT229" s="9">
        <v>0</v>
      </c>
      <c r="AU229" s="9">
        <v>510.35929992350418</v>
      </c>
      <c r="AV229" s="9">
        <v>116</v>
      </c>
      <c r="AW229" s="10">
        <f>IF(IF(AU229&lt;0,1-(AV229-AU229)/AU229,IF(AU229=0,"",AV229/AU229))&lt;0,0,IF(AU229&lt;0,1-(AV229-AU229)/AU229,IF(AU229=0,"",AV229/AU229)))</f>
        <v>0.22729085179281891</v>
      </c>
      <c r="AX229" s="10" t="str">
        <f>IF(AW229&lt;90%,"YES","")</f>
        <v>YES</v>
      </c>
      <c r="AY229" s="68">
        <f>+AV229-AT229</f>
        <v>116</v>
      </c>
      <c r="AZ229" s="10">
        <v>0.44366714995706885</v>
      </c>
      <c r="BA229" s="11">
        <v>120</v>
      </c>
      <c r="BB229" s="11">
        <f>W229/1000</f>
        <v>99.532213200000001</v>
      </c>
      <c r="BC229" s="12">
        <f>IF(AND(BA229=0,BB229=0),"no capex",IF(AND(BA229=0,BB229&lt;&gt;0),"check!",IF(BB229/BA229&lt;0.8,BB229/BA229,IF(BB229/BA229&lt;=1.05,1,IF(BB229/BA229&gt;1.05,MAX(1-(BB229/BA229-1)*2,0),"check!")))))</f>
        <v>1</v>
      </c>
      <c r="BD229" s="11">
        <v>0</v>
      </c>
      <c r="BE229" s="11">
        <v>0</v>
      </c>
      <c r="BF229" s="12" t="str">
        <f>IF(AND(BD229=0,BE229=0),"no capex",IF(AND(BD229=0,BE229&lt;&gt;0),"check!",IF(BE229/BD229&lt;0.8,BE229/BD229,IF(BE229/BD229&lt;=1.05,1,IF(BE229/BD229&gt;1.05,MAX(1-(BE229/BD229-1)*2,0),"check!")))))</f>
        <v>no capex</v>
      </c>
      <c r="BG229" s="67"/>
      <c r="BH229" s="13">
        <v>0</v>
      </c>
      <c r="BI229" s="13">
        <v>5625.7361432037505</v>
      </c>
      <c r="BJ229" s="13">
        <v>1963</v>
      </c>
      <c r="BK229" s="14">
        <f>IF(BI229=0,"",BJ229/BI229)</f>
        <v>0.34893211306602601</v>
      </c>
      <c r="BL229" s="15">
        <v>0</v>
      </c>
      <c r="BM229" s="15">
        <v>554.47339412643748</v>
      </c>
      <c r="BN229" s="15">
        <v>597</v>
      </c>
      <c r="BO229" s="16">
        <f>IF(BM229=0,"",BN229/BM229)</f>
        <v>1.0766972884976067</v>
      </c>
      <c r="BP229" s="13">
        <v>0</v>
      </c>
      <c r="BQ229" s="13">
        <v>0</v>
      </c>
      <c r="BR229" s="13">
        <v>0</v>
      </c>
      <c r="BS229" s="14" t="str">
        <f>IF(IF(BQ229&lt;0,1-(BR229-BQ229)/BQ229,IF(BQ229=0,"",BR229/BQ229))&lt;0,0,IF(BQ229&lt;0,1-(BR229-BQ229)/BQ229,IF(BQ229=0,"",BR229/BQ229)))</f>
        <v/>
      </c>
      <c r="BT229" s="15">
        <v>0</v>
      </c>
      <c r="BU229" s="15">
        <v>0</v>
      </c>
      <c r="BV229" s="15">
        <v>0</v>
      </c>
      <c r="BW229" s="16" t="str">
        <f>IF(IF(BU229&lt;0,1-(BV229-BU229)/BU229,IF(BU229=0,"",BV229/BU229))&lt;0,0,IF(BU229&lt;0,1-(BV229-BU229)/BU229,IF(BU229=0,"",BV229/BU229)))</f>
        <v/>
      </c>
      <c r="BX229" s="13">
        <v>0</v>
      </c>
      <c r="BY229" s="13">
        <v>12.294552476161524</v>
      </c>
      <c r="BZ229" s="13">
        <v>174</v>
      </c>
      <c r="CA229" s="14">
        <f>IF(IF(BY229&lt;0,1-(BZ229-BY229)/BY229,IF(BY229=0,"",BZ229/BY229))&lt;0,0,IF(BY229&lt;0,1-(BZ229-BY229)/BY229,IF(BY229=0,"",BZ229/BY229)))</f>
        <v>14.152609485979799</v>
      </c>
      <c r="CB229" s="15">
        <v>0</v>
      </c>
      <c r="CC229" s="15">
        <v>12.294552476161524</v>
      </c>
      <c r="CD229" s="15">
        <v>174</v>
      </c>
      <c r="CE229" s="16">
        <f>IF(IF(CC229&lt;0,1-(CD229-CC229)/CC229,IF(CC229=0,"",CD229/CC229))&lt;0,0,IF(CC229&lt;0,1-(CD229-CC229)/CC229,IF(CC229=0,"",CD229/CC229)))</f>
        <v>14.152609485979799</v>
      </c>
      <c r="CF229" s="13">
        <v>0</v>
      </c>
      <c r="CG229" s="13">
        <v>0</v>
      </c>
      <c r="CH229" s="13">
        <v>0</v>
      </c>
      <c r="CI229" s="14" t="str">
        <f>IF(IF(CG229&lt;0,1-(CH229-CG229)/CG229,IF(CG229=0,"",CH229/CG229))&lt;0,0,IF(CG229&lt;0,1-(CH229-CG229)/CG229,IF(CG229=0,"",CH229/CG229)))</f>
        <v/>
      </c>
      <c r="CJ229" s="15">
        <v>0</v>
      </c>
      <c r="CK229" s="15">
        <v>1210.912771112789</v>
      </c>
      <c r="CL229" s="15">
        <v>1289</v>
      </c>
      <c r="CM229" s="17">
        <f>IF(IF(CK229&lt;0,1-(CL229-CK229)/CK229,IF(CK229=0,"",CL229/CK229))&lt;0,0,IF(CK229&lt;0,1-(CL229-CK229)/CK229,IF(CK229=0,"",CL229/CK229)))</f>
        <v>1.0644862542951392</v>
      </c>
      <c r="CN229" s="13">
        <v>0</v>
      </c>
      <c r="CO229" s="13">
        <v>-682.84802366544625</v>
      </c>
      <c r="CP229" s="13">
        <v>-1680</v>
      </c>
      <c r="CQ229" s="17">
        <f>IF(IF(CO229&lt;0,1-(CP229-CO229)/CO229,IF(CO229=0,"",CP229/CO229))&lt;0,0,IF(CO229&lt;0,1-(CP229-CO229)/CO229,IF(CO229=0,"",CP229/CO229)))</f>
        <v>0</v>
      </c>
      <c r="CR229" s="15">
        <v>0</v>
      </c>
      <c r="CS229" s="15">
        <v>22.477214622484894</v>
      </c>
      <c r="CT229" s="15">
        <v>24</v>
      </c>
      <c r="CU229" s="17">
        <f>IF(IF(CS229&lt;0,1-(CT229-CS229)/CS229,IF(CS229=0,"",CT229/CS229))&lt;0,0,IF(CS229&lt;0,1-(CT229-CS229)/CS229,IF(CS229=0,"",CT229/CS229)))</f>
        <v>1.0677479573466278</v>
      </c>
      <c r="CV229" s="13">
        <v>0</v>
      </c>
      <c r="CW229" s="13">
        <v>528.06474744734271</v>
      </c>
      <c r="CX229" s="13">
        <v>338</v>
      </c>
      <c r="CY229" s="14">
        <f>IF(IF(CW229&lt;0,1-(CX229-CW229)/CW229,IF(CW229=0,"",CX229/CW229))&lt;0,0,IF(CW229&lt;0,1-(CX229-CW229)/CW229,IF(CW229=0,"",CX229/CW229)))</f>
        <v>0.64007302444233793</v>
      </c>
      <c r="CZ229" s="15">
        <v>0</v>
      </c>
      <c r="DA229" s="15">
        <v>-30</v>
      </c>
      <c r="DB229" s="15">
        <v>-48</v>
      </c>
      <c r="DC229" s="17">
        <f>IF(IF(DA229&lt;0,1-(DB229-DA229)/DA229,IF(DA229=0,"",DB229/DA229))&lt;0,0,IF(DA229&lt;0,1-(DB229-DA229)/DA229,IF(DA229=0,"",DB229/DA229)))</f>
        <v>0.4</v>
      </c>
      <c r="DD229" s="13">
        <v>0</v>
      </c>
      <c r="DE229" s="13">
        <v>0</v>
      </c>
      <c r="DF229" s="13">
        <v>0</v>
      </c>
      <c r="DG229" s="14" t="str">
        <f>IF(IF(DE229&lt;0,1-(DF229-DE229)/DE229,IF(DE229=0,"",DF229/DE229))&lt;0,0,IF(DE229&lt;0,1-(DF229-DE229)/DE229,IF(DE229=0,"",DF229/DE229)))</f>
        <v/>
      </c>
      <c r="DH229" s="15">
        <v>0</v>
      </c>
      <c r="DI229" s="15">
        <v>0</v>
      </c>
      <c r="DJ229" s="15">
        <v>0</v>
      </c>
      <c r="DK229" s="17" t="str">
        <f>IF(IF(DI229&lt;0,1-(DJ229-DI229)/DI229,IF(DI229=0,"",DJ229/DI229))&lt;0,0,IF(DI229&lt;0,1-(DJ229-DI229)/DI229,IF(DI229=0,"",DJ229/DI229)))</f>
        <v/>
      </c>
      <c r="DL229" s="13">
        <v>0</v>
      </c>
      <c r="DM229" s="13">
        <v>0</v>
      </c>
      <c r="DN229" s="13">
        <v>0</v>
      </c>
      <c r="DO229" s="17" t="str">
        <f>IF(IF(DM229&lt;0,1-(DN229-DM229)/DM229,IF(DM229=0,"",DN229/DM229))&lt;0,0,IF(DM229&lt;0,1-(DN229-DM229)/DM229,IF(DM229=0,"",DN229/DM229)))</f>
        <v/>
      </c>
      <c r="DP229" s="18"/>
      <c r="DQ229" s="19"/>
      <c r="DR229" s="18"/>
      <c r="DS229" s="19" t="str">
        <f>AX229</f>
        <v>YES</v>
      </c>
      <c r="DT229" s="64" t="s">
        <v>141</v>
      </c>
      <c r="DU229" s="64" t="s">
        <v>162</v>
      </c>
      <c r="DV229" s="64" t="s">
        <v>198</v>
      </c>
      <c r="DW229" s="64" t="s">
        <v>141</v>
      </c>
      <c r="DX229" s="64" t="s">
        <v>197</v>
      </c>
      <c r="DY229" s="65">
        <v>45138</v>
      </c>
      <c r="DZ229" s="64"/>
      <c r="EA229" s="64"/>
    </row>
    <row r="230" spans="1:131" x14ac:dyDescent="0.35">
      <c r="A230" s="4">
        <v>2022</v>
      </c>
      <c r="B230" s="20" t="s">
        <v>132</v>
      </c>
      <c r="C230" s="20" t="s">
        <v>159</v>
      </c>
      <c r="D230" s="20"/>
      <c r="E230" s="20" t="s">
        <v>129</v>
      </c>
      <c r="F230" s="20" t="s">
        <v>127</v>
      </c>
      <c r="G230" s="20"/>
      <c r="H230" s="20">
        <v>12733458</v>
      </c>
      <c r="I230" s="64" t="s">
        <v>288</v>
      </c>
      <c r="J230" s="64" t="s">
        <v>287</v>
      </c>
      <c r="K230" s="64" t="s">
        <v>194</v>
      </c>
      <c r="L230" s="20" t="s">
        <v>156</v>
      </c>
      <c r="M230" s="20" t="s">
        <v>155</v>
      </c>
      <c r="N230" s="64" t="s">
        <v>154</v>
      </c>
      <c r="O230" s="20" t="s">
        <v>153</v>
      </c>
      <c r="P230" s="20" t="s">
        <v>152</v>
      </c>
      <c r="Q230" s="20"/>
      <c r="R230" s="20" t="s">
        <v>141</v>
      </c>
      <c r="S230" s="20" t="s">
        <v>193</v>
      </c>
      <c r="T230" s="20" t="s">
        <v>150</v>
      </c>
      <c r="U230" s="65">
        <v>44189</v>
      </c>
      <c r="V230" s="64"/>
      <c r="W230" s="72">
        <v>212159.56999999995</v>
      </c>
      <c r="X230" s="72">
        <v>0</v>
      </c>
      <c r="Y230" s="64" t="s">
        <v>286</v>
      </c>
      <c r="Z230" s="20" t="s">
        <v>141</v>
      </c>
      <c r="AA230" s="64" t="s">
        <v>141</v>
      </c>
      <c r="AB230" s="64"/>
      <c r="AC230" s="64"/>
      <c r="AD230" s="63"/>
      <c r="AE230" s="20">
        <v>2020</v>
      </c>
      <c r="AF230" s="20">
        <v>14600</v>
      </c>
      <c r="AG230" s="64" t="s">
        <v>285</v>
      </c>
      <c r="AH230" s="71"/>
      <c r="AI230" s="20" t="s">
        <v>146</v>
      </c>
      <c r="AJ230" s="64" t="s">
        <v>190</v>
      </c>
      <c r="AK230" s="63"/>
      <c r="AL230" s="5" t="s">
        <v>151</v>
      </c>
      <c r="AM230" s="70" t="s">
        <v>144</v>
      </c>
      <c r="AN230" s="6">
        <f>IF(AM230="YES",0,AL230*BA230)</f>
        <v>0</v>
      </c>
      <c r="AO230" s="6">
        <f>IF(AM230="YES",0,BA230)</f>
        <v>0</v>
      </c>
      <c r="AP230" s="7">
        <v>1.4080475413494771</v>
      </c>
      <c r="AQ230" s="69"/>
      <c r="AR230" s="8">
        <f>IF(AQ230="YES",0,AP230*BA230)</f>
        <v>4448.6558045166048</v>
      </c>
      <c r="AS230" s="8">
        <f>IF(AQ230="YES",0,BA230)</f>
        <v>3159.45</v>
      </c>
      <c r="AT230" s="9">
        <v>0</v>
      </c>
      <c r="AU230" s="9">
        <v>874.00683591844461</v>
      </c>
      <c r="AV230" s="9">
        <v>131</v>
      </c>
      <c r="AW230" s="10">
        <f>IF(IF(AU230&lt;0,1-(AV230-AU230)/AU230,IF(AU230=0,"",AV230/AU230))&lt;0,0,IF(AU230&lt;0,1-(AV230-AU230)/AU230,IF(AU230=0,"",AV230/AU230)))</f>
        <v>0.14988441121554785</v>
      </c>
      <c r="AX230" s="10" t="str">
        <f>IF(AW230&lt;90%,"YES","")</f>
        <v>YES</v>
      </c>
      <c r="AY230" s="68">
        <f>+AV230-AT230</f>
        <v>131</v>
      </c>
      <c r="AZ230" s="10"/>
      <c r="BA230" s="11">
        <v>3159.45</v>
      </c>
      <c r="BB230" s="11">
        <f>W230/1000</f>
        <v>212.15956999999995</v>
      </c>
      <c r="BC230" s="12">
        <f>IF(AND(BA230=0,BB230=0),"no capex",IF(AND(BA230=0,BB230&lt;&gt;0),"check!",IF(BB230/BA230&lt;0.8,BB230/BA230,IF(BB230/BA230&lt;=1.05,1,IF(BB230/BA230&gt;1.05,MAX(1-(BB230/BA230-1)*2,0),"check!")))))</f>
        <v>6.7150792068239706E-2</v>
      </c>
      <c r="BD230" s="11">
        <v>0</v>
      </c>
      <c r="BE230" s="11">
        <v>0</v>
      </c>
      <c r="BF230" s="12" t="str">
        <f>IF(AND(BD230=0,BE230=0),"no capex",IF(AND(BD230=0,BE230&lt;&gt;0),"check!",IF(BE230/BD230&lt;0.8,BE230/BD230,IF(BE230/BD230&lt;=1.05,1,IF(BE230/BD230&gt;1.05,MAX(1-(BE230/BD230-1)*2,0),"check!")))))</f>
        <v>no capex</v>
      </c>
      <c r="BG230" s="67"/>
      <c r="BH230" s="13">
        <v>0</v>
      </c>
      <c r="BI230" s="13">
        <v>1233.8906798646619</v>
      </c>
      <c r="BJ230" s="13">
        <v>397</v>
      </c>
      <c r="BK230" s="14">
        <f>IF(BI230=0,"",BJ230/BI230)</f>
        <v>0.32174649381705722</v>
      </c>
      <c r="BL230" s="15">
        <v>0</v>
      </c>
      <c r="BM230" s="15">
        <v>246.20213597293238</v>
      </c>
      <c r="BN230" s="15">
        <v>169</v>
      </c>
      <c r="BO230" s="16">
        <f>IF(BM230=0,"",BN230/BM230)</f>
        <v>0.68642783837821764</v>
      </c>
      <c r="BP230" s="13">
        <v>0</v>
      </c>
      <c r="BQ230" s="13">
        <v>0</v>
      </c>
      <c r="BR230" s="13">
        <v>0</v>
      </c>
      <c r="BS230" s="14" t="str">
        <f>IF(IF(BQ230&lt;0,1-(BR230-BQ230)/BQ230,IF(BQ230=0,"",BR230/BQ230))&lt;0,0,IF(BQ230&lt;0,1-(BR230-BQ230)/BQ230,IF(BQ230=0,"",BR230/BQ230)))</f>
        <v/>
      </c>
      <c r="BT230" s="15">
        <v>0</v>
      </c>
      <c r="BU230" s="15">
        <v>0</v>
      </c>
      <c r="BV230" s="15">
        <v>0</v>
      </c>
      <c r="BW230" s="16" t="str">
        <f>IF(IF(BU230&lt;0,1-(BV230-BU230)/BU230,IF(BU230=0,"",BV230/BU230))&lt;0,0,IF(BU230&lt;0,1-(BV230-BU230)/BU230,IF(BU230=0,"",BV230/BU230)))</f>
        <v/>
      </c>
      <c r="BX230" s="13">
        <v>0</v>
      </c>
      <c r="BY230" s="13">
        <v>0</v>
      </c>
      <c r="BZ230" s="13">
        <v>0</v>
      </c>
      <c r="CA230" s="14" t="str">
        <f>IF(IF(BY230&lt;0,1-(BZ230-BY230)/BY230,IF(BY230=0,"",BZ230/BY230))&lt;0,0,IF(BY230&lt;0,1-(BZ230-BY230)/BY230,IF(BY230=0,"",BZ230/BY230)))</f>
        <v/>
      </c>
      <c r="CB230" s="15">
        <v>0</v>
      </c>
      <c r="CC230" s="15">
        <v>0</v>
      </c>
      <c r="CD230" s="15">
        <v>0</v>
      </c>
      <c r="CE230" s="16" t="str">
        <f>IF(IF(CC230&lt;0,1-(CD230-CC230)/CC230,IF(CC230=0,"",CD230/CC230))&lt;0,0,IF(CC230&lt;0,1-(CD230-CC230)/CC230,IF(CC230=0,"",CD230/CC230)))</f>
        <v/>
      </c>
      <c r="CF230" s="13">
        <v>0</v>
      </c>
      <c r="CG230" s="13">
        <v>0</v>
      </c>
      <c r="CH230" s="13">
        <v>0</v>
      </c>
      <c r="CI230" s="14" t="str">
        <f>IF(IF(CG230&lt;0,1-(CH230-CG230)/CG230,IF(CG230=0,"",CH230/CG230))&lt;0,0,IF(CG230&lt;0,1-(CH230-CG230)/CG230,IF(CG230=0,"",CH230/CG230)))</f>
        <v/>
      </c>
      <c r="CJ230" s="15">
        <v>0</v>
      </c>
      <c r="CK230" s="15">
        <v>1125.9037134671785</v>
      </c>
      <c r="CL230" s="15">
        <v>659</v>
      </c>
      <c r="CM230" s="17">
        <f>IF(IF(CK230&lt;0,1-(CL230-CK230)/CK230,IF(CK230=0,"",CL230/CK230))&lt;0,0,IF(CK230&lt;0,1-(CL230-CK230)/CK230,IF(CK230=0,"",CL230/CK230)))</f>
        <v>0.58530759967975776</v>
      </c>
      <c r="CN230" s="13">
        <v>0</v>
      </c>
      <c r="CO230" s="13">
        <v>-251.89687754873387</v>
      </c>
      <c r="CP230" s="13">
        <v>-704</v>
      </c>
      <c r="CQ230" s="17">
        <f>IF(IF(CO230&lt;0,1-(CP230-CO230)/CO230,IF(CO230=0,"",CP230/CO230))&lt;0,0,IF(CO230&lt;0,1-(CP230-CO230)/CO230,IF(CO230=0,"",CP230/CO230)))</f>
        <v>0</v>
      </c>
      <c r="CR230" s="15">
        <v>0</v>
      </c>
      <c r="CS230" s="15">
        <v>114.50879999999999</v>
      </c>
      <c r="CT230" s="15">
        <v>20</v>
      </c>
      <c r="CU230" s="17">
        <f>IF(IF(CS230&lt;0,1-(CT230-CS230)/CS230,IF(CS230=0,"",CT230/CS230))&lt;0,0,IF(CS230&lt;0,1-(CT230-CS230)/CS230,IF(CS230=0,"",CT230/CS230)))</f>
        <v>0.17465906550413593</v>
      </c>
      <c r="CV230" s="13">
        <v>0</v>
      </c>
      <c r="CW230" s="13">
        <v>874.00683591844461</v>
      </c>
      <c r="CX230" s="13">
        <v>1774</v>
      </c>
      <c r="CY230" s="14">
        <f>IF(IF(CW230&lt;0,1-(CX230-CW230)/CW230,IF(CW230=0,"",CX230/CW230))&lt;0,0,IF(CW230&lt;0,1-(CX230-CW230)/CW230,IF(CW230=0,"",CX230/CW230)))</f>
        <v>2.0297324083693273</v>
      </c>
      <c r="CZ230" s="15">
        <v>0</v>
      </c>
      <c r="DA230" s="15">
        <v>0</v>
      </c>
      <c r="DB230" s="15">
        <v>0</v>
      </c>
      <c r="DC230" s="17" t="str">
        <f>IF(IF(DA230&lt;0,1-(DB230-DA230)/DA230,IF(DA230=0,"",DB230/DA230))&lt;0,0,IF(DA230&lt;0,1-(DB230-DA230)/DA230,IF(DA230=0,"",DB230/DA230)))</f>
        <v/>
      </c>
      <c r="DD230" s="13">
        <v>0</v>
      </c>
      <c r="DE230" s="13">
        <v>0</v>
      </c>
      <c r="DF230" s="13">
        <v>0</v>
      </c>
      <c r="DG230" s="14" t="str">
        <f>IF(IF(DE230&lt;0,1-(DF230-DE230)/DE230,IF(DE230=0,"",DF230/DE230))&lt;0,0,IF(DE230&lt;0,1-(DF230-DE230)/DE230,IF(DE230=0,"",DF230/DE230)))</f>
        <v/>
      </c>
      <c r="DH230" s="15">
        <v>0</v>
      </c>
      <c r="DI230" s="15">
        <v>0</v>
      </c>
      <c r="DJ230" s="15">
        <v>0</v>
      </c>
      <c r="DK230" s="17" t="str">
        <f>IF(IF(DI230&lt;0,1-(DJ230-DI230)/DI230,IF(DI230=0,"",DJ230/DI230))&lt;0,0,IF(DI230&lt;0,1-(DJ230-DI230)/DI230,IF(DI230=0,"",DJ230/DI230)))</f>
        <v/>
      </c>
      <c r="DL230" s="13">
        <v>0</v>
      </c>
      <c r="DM230" s="13">
        <v>0</v>
      </c>
      <c r="DN230" s="13">
        <v>0</v>
      </c>
      <c r="DO230" s="17" t="str">
        <f>IF(IF(DM230&lt;0,1-(DN230-DM230)/DM230,IF(DM230=0,"",DN230/DM230))&lt;0,0,IF(DM230&lt;0,1-(DN230-DM230)/DM230,IF(DM230=0,"",DN230/DM230)))</f>
        <v/>
      </c>
      <c r="DP230" s="18"/>
      <c r="DQ230" s="19" t="e">
        <f>IF(AND(BB230/BA230&gt;1.05, ((BB230-BA230)/VLOOKUP(E230,#REF!,2,0))&gt;10),"YES","")</f>
        <v>#REF!</v>
      </c>
      <c r="DR230" s="18"/>
      <c r="DS230" s="19" t="str">
        <f>AX230</f>
        <v>YES</v>
      </c>
      <c r="DT230" s="64" t="s">
        <v>141</v>
      </c>
      <c r="DU230" s="64" t="s">
        <v>162</v>
      </c>
      <c r="DV230" s="64" t="s">
        <v>189</v>
      </c>
      <c r="DW230" s="64" t="s">
        <v>141</v>
      </c>
      <c r="DX230" s="64" t="s">
        <v>188</v>
      </c>
      <c r="DY230" s="65" t="s">
        <v>187</v>
      </c>
      <c r="DZ230" s="64"/>
      <c r="EA230" s="64"/>
    </row>
    <row r="231" spans="1:131" x14ac:dyDescent="0.35">
      <c r="A231" s="4">
        <v>2022</v>
      </c>
      <c r="B231" s="20" t="s">
        <v>132</v>
      </c>
      <c r="C231" s="20" t="s">
        <v>159</v>
      </c>
      <c r="D231" s="20"/>
      <c r="E231" s="20" t="s">
        <v>129</v>
      </c>
      <c r="F231" s="20" t="s">
        <v>127</v>
      </c>
      <c r="G231" s="20"/>
      <c r="H231" s="20">
        <v>12743098</v>
      </c>
      <c r="I231" s="64" t="s">
        <v>284</v>
      </c>
      <c r="J231" s="64" t="s">
        <v>283</v>
      </c>
      <c r="K231" s="64" t="s">
        <v>194</v>
      </c>
      <c r="L231" s="20" t="s">
        <v>156</v>
      </c>
      <c r="M231" s="20" t="s">
        <v>155</v>
      </c>
      <c r="N231" s="64" t="s">
        <v>154</v>
      </c>
      <c r="O231" s="20" t="s">
        <v>153</v>
      </c>
      <c r="P231" s="20" t="s">
        <v>152</v>
      </c>
      <c r="Q231" s="20"/>
      <c r="R231" s="20" t="s">
        <v>141</v>
      </c>
      <c r="S231" s="20" t="s">
        <v>193</v>
      </c>
      <c r="T231" s="20" t="s">
        <v>150</v>
      </c>
      <c r="U231" s="65">
        <v>44377</v>
      </c>
      <c r="V231" s="64"/>
      <c r="W231" s="72">
        <v>207866.40000000002</v>
      </c>
      <c r="X231" s="72">
        <v>0</v>
      </c>
      <c r="Y231" s="64" t="s">
        <v>282</v>
      </c>
      <c r="Z231" s="20" t="s">
        <v>141</v>
      </c>
      <c r="AA231" s="64" t="s">
        <v>141</v>
      </c>
      <c r="AB231" s="64"/>
      <c r="AC231" s="64" t="s">
        <v>148</v>
      </c>
      <c r="AD231" s="63"/>
      <c r="AE231" s="20">
        <v>2021</v>
      </c>
      <c r="AF231" s="20">
        <v>14600</v>
      </c>
      <c r="AG231" s="64" t="s">
        <v>281</v>
      </c>
      <c r="AH231" s="71"/>
      <c r="AI231" s="20" t="s">
        <v>146</v>
      </c>
      <c r="AJ231" s="64" t="s">
        <v>276</v>
      </c>
      <c r="AK231" s="63"/>
      <c r="AL231" s="5" t="s">
        <v>151</v>
      </c>
      <c r="AM231" s="70" t="s">
        <v>144</v>
      </c>
      <c r="AN231" s="6">
        <f>IF(AM231="YES",0,AL231*BA231)</f>
        <v>0</v>
      </c>
      <c r="AO231" s="6">
        <f>IF(AM231="YES",0,BA231)</f>
        <v>0</v>
      </c>
      <c r="AP231" s="7">
        <v>2.0704742585291434</v>
      </c>
      <c r="AQ231" s="69"/>
      <c r="AR231" s="8">
        <f>IF(AQ231="YES",0,AP231*BA231)</f>
        <v>0</v>
      </c>
      <c r="AS231" s="8">
        <f>IF(AQ231="YES",0,BA231)</f>
        <v>0</v>
      </c>
      <c r="AT231" s="9">
        <v>0</v>
      </c>
      <c r="AU231" s="9">
        <v>924.71177740287953</v>
      </c>
      <c r="AV231" s="9">
        <v>115</v>
      </c>
      <c r="AW231" s="10">
        <f>IF(IF(AU231&lt;0,1-(AV231-AU231)/AU231,IF(AU231=0,"",AV231/AU231))&lt;0,0,IF(AU231&lt;0,1-(AV231-AU231)/AU231,IF(AU231=0,"",AV231/AU231)))</f>
        <v>0.12436307486315994</v>
      </c>
      <c r="AX231" s="10" t="str">
        <f>IF(AW231&lt;90%,"YES","")</f>
        <v>YES</v>
      </c>
      <c r="AY231" s="68">
        <f>+AV231-AT231</f>
        <v>115</v>
      </c>
      <c r="AZ231" s="10"/>
      <c r="BA231" s="11">
        <v>0</v>
      </c>
      <c r="BB231" s="11">
        <f>W231/1000</f>
        <v>207.86640000000003</v>
      </c>
      <c r="BC231" s="12" t="str">
        <f>IF(AND(BA231=0,BB231=0),"no capex",IF(AND(BA231=0,BB231&lt;&gt;0),"check!",IF(BB231/BA231&lt;0.8,BB231/BA231,IF(BB231/BA231&lt;=1.05,1,IF(BB231/BA231&gt;1.05,MAX(1-(BB231/BA231-1)*2,0),"check!")))))</f>
        <v>check!</v>
      </c>
      <c r="BD231" s="11">
        <v>0</v>
      </c>
      <c r="BE231" s="11">
        <v>0</v>
      </c>
      <c r="BF231" s="12" t="str">
        <f>IF(AND(BD231=0,BE231=0),"no capex",IF(AND(BD231=0,BE231&lt;&gt;0),"check!",IF(BE231/BD231&lt;0.8,BE231/BD231,IF(BE231/BD231&lt;=1.05,1,IF(BE231/BD231&gt;1.05,MAX(1-(BE231/BD231-1)*2,0),"check!")))))</f>
        <v>no capex</v>
      </c>
      <c r="BG231" s="67"/>
      <c r="BH231" s="13">
        <v>0</v>
      </c>
      <c r="BI231" s="13">
        <v>1221.9655815000001</v>
      </c>
      <c r="BJ231" s="13">
        <v>2473</v>
      </c>
      <c r="BK231" s="14">
        <f>IF(BI231=0,"",BJ231/BI231)</f>
        <v>2.0237885890078156</v>
      </c>
      <c r="BL231" s="15">
        <v>0</v>
      </c>
      <c r="BM231" s="15">
        <v>182.970837225</v>
      </c>
      <c r="BN231" s="15">
        <v>74</v>
      </c>
      <c r="BO231" s="16">
        <f>IF(BM231=0,"",BN231/BM231)</f>
        <v>0.40443603539400047</v>
      </c>
      <c r="BP231" s="13">
        <v>0</v>
      </c>
      <c r="BQ231" s="13">
        <v>0</v>
      </c>
      <c r="BR231" s="13">
        <v>0</v>
      </c>
      <c r="BS231" s="14" t="str">
        <f>IF(IF(BQ231&lt;0,1-(BR231-BQ231)/BQ231,IF(BQ231=0,"",BR231/BQ231))&lt;0,0,IF(BQ231&lt;0,1-(BR231-BQ231)/BQ231,IF(BQ231=0,"",BR231/BQ231)))</f>
        <v/>
      </c>
      <c r="BT231" s="15">
        <v>0</v>
      </c>
      <c r="BU231" s="15">
        <v>0</v>
      </c>
      <c r="BV231" s="15">
        <v>0</v>
      </c>
      <c r="BW231" s="16" t="str">
        <f>IF(IF(BU231&lt;0,1-(BV231-BU231)/BU231,IF(BU231=0,"",BV231/BU231))&lt;0,0,IF(BU231&lt;0,1-(BV231-BU231)/BU231,IF(BU231=0,"",BV231/BU231)))</f>
        <v/>
      </c>
      <c r="BX231" s="13">
        <v>0</v>
      </c>
      <c r="BY231" s="13">
        <v>0</v>
      </c>
      <c r="BZ231" s="13">
        <v>0</v>
      </c>
      <c r="CA231" s="14" t="str">
        <f>IF(IF(BY231&lt;0,1-(BZ231-BY231)/BY231,IF(BY231=0,"",BZ231/BY231))&lt;0,0,IF(BY231&lt;0,1-(BZ231-BY231)/BY231,IF(BY231=0,"",BZ231/BY231)))</f>
        <v/>
      </c>
      <c r="CB231" s="15">
        <v>0</v>
      </c>
      <c r="CC231" s="15">
        <v>0</v>
      </c>
      <c r="CD231" s="15">
        <v>0</v>
      </c>
      <c r="CE231" s="16" t="str">
        <f>IF(IF(CC231&lt;0,1-(CD231-CC231)/CC231,IF(CC231=0,"",CD231/CC231))&lt;0,0,IF(CC231&lt;0,1-(CD231-CC231)/CC231,IF(CC231=0,"",CD231/CC231)))</f>
        <v/>
      </c>
      <c r="CF231" s="13">
        <v>0</v>
      </c>
      <c r="CG231" s="13">
        <v>0</v>
      </c>
      <c r="CH231" s="13">
        <v>0</v>
      </c>
      <c r="CI231" s="14" t="str">
        <f>IF(IF(CG231&lt;0,1-(CH231-CG231)/CG231,IF(CG231=0,"",CH231/CG231))&lt;0,0,IF(CG231&lt;0,1-(CH231-CG231)/CG231,IF(CG231=0,"",CH231/CG231)))</f>
        <v/>
      </c>
      <c r="CJ231" s="15">
        <v>0</v>
      </c>
      <c r="CK231" s="15">
        <v>1174.3997284323243</v>
      </c>
      <c r="CL231" s="15">
        <v>191</v>
      </c>
      <c r="CM231" s="17">
        <f>IF(IF(CK231&lt;0,1-(CL231-CK231)/CK231,IF(CK231=0,"",CL231/CK231))&lt;0,0,IF(CK231&lt;0,1-(CL231-CK231)/CK231,IF(CK231=0,"",CL231/CK231)))</f>
        <v>0.16263627738994876</v>
      </c>
      <c r="CN231" s="13">
        <v>0</v>
      </c>
      <c r="CO231" s="13">
        <v>-249.68795102944478</v>
      </c>
      <c r="CP231" s="13">
        <v>-915</v>
      </c>
      <c r="CQ231" s="17">
        <f>IF(IF(CO231&lt;0,1-(CP231-CO231)/CO231,IF(CO231=0,"",CP231/CO231))&lt;0,0,IF(CO231&lt;0,1-(CP231-CO231)/CO231,IF(CO231=0,"",CP231/CO231)))</f>
        <v>0</v>
      </c>
      <c r="CR231" s="15">
        <v>0</v>
      </c>
      <c r="CS231" s="15">
        <v>85.881600000000006</v>
      </c>
      <c r="CT231" s="15">
        <v>20</v>
      </c>
      <c r="CU231" s="17">
        <f>IF(IF(CS231&lt;0,1-(CT231-CS231)/CS231,IF(CS231=0,"",CT231/CS231))&lt;0,0,IF(CS231&lt;0,1-(CT231-CS231)/CS231,IF(CS231=0,"",CT231/CS231)))</f>
        <v>0.23287875400551455</v>
      </c>
      <c r="CV231" s="13">
        <v>0</v>
      </c>
      <c r="CW231" s="13">
        <v>924.71177740287953</v>
      </c>
      <c r="CX231" s="13">
        <v>439</v>
      </c>
      <c r="CY231" s="14">
        <f>IF(IF(CW231&lt;0,1-(CX231-CW231)/CW231,IF(CW231=0,"",CX231/CW231))&lt;0,0,IF(CW231&lt;0,1-(CX231-CW231)/CW231,IF(CW231=0,"",CX231/CW231)))</f>
        <v>0.47474252056458449</v>
      </c>
      <c r="CZ231" s="15">
        <v>0</v>
      </c>
      <c r="DA231" s="15">
        <v>0</v>
      </c>
      <c r="DB231" s="15">
        <v>0</v>
      </c>
      <c r="DC231" s="17" t="str">
        <f>IF(IF(DA231&lt;0,1-(DB231-DA231)/DA231,IF(DA231=0,"",DB231/DA231))&lt;0,0,IF(DA231&lt;0,1-(DB231-DA231)/DA231,IF(DA231=0,"",DB231/DA231)))</f>
        <v/>
      </c>
      <c r="DD231" s="13">
        <v>0</v>
      </c>
      <c r="DE231" s="13">
        <v>0</v>
      </c>
      <c r="DF231" s="13">
        <v>0</v>
      </c>
      <c r="DG231" s="14" t="str">
        <f>IF(IF(DE231&lt;0,1-(DF231-DE231)/DE231,IF(DE231=0,"",DF231/DE231))&lt;0,0,IF(DE231&lt;0,1-(DF231-DE231)/DE231,IF(DE231=0,"",DF231/DE231)))</f>
        <v/>
      </c>
      <c r="DH231" s="15">
        <v>0</v>
      </c>
      <c r="DI231" s="15">
        <v>0</v>
      </c>
      <c r="DJ231" s="15">
        <v>0</v>
      </c>
      <c r="DK231" s="17" t="str">
        <f>IF(IF(DI231&lt;0,1-(DJ231-DI231)/DI231,IF(DI231=0,"",DJ231/DI231))&lt;0,0,IF(DI231&lt;0,1-(DJ231-DI231)/DI231,IF(DI231=0,"",DJ231/DI231)))</f>
        <v/>
      </c>
      <c r="DL231" s="13">
        <v>0</v>
      </c>
      <c r="DM231" s="13">
        <v>0</v>
      </c>
      <c r="DN231" s="13">
        <v>0</v>
      </c>
      <c r="DO231" s="17" t="str">
        <f>IF(IF(DM231&lt;0,1-(DN231-DM231)/DM231,IF(DM231=0,"",DN231/DM231))&lt;0,0,IF(DM231&lt;0,1-(DN231-DM231)/DM231,IF(DM231=0,"",DN231/DM231)))</f>
        <v/>
      </c>
      <c r="DP231" s="18"/>
      <c r="DQ231" s="19" t="e">
        <f>IF(AND(BB231/BA231&gt;1.05, ((BB231-BA231)/VLOOKUP(E231,#REF!,2,0))&gt;10),"YES","")</f>
        <v>#DIV/0!</v>
      </c>
      <c r="DR231" s="18"/>
      <c r="DS231" s="19" t="str">
        <f>AX231</f>
        <v>YES</v>
      </c>
      <c r="DT231" s="64" t="s">
        <v>141</v>
      </c>
      <c r="DU231" s="64" t="s">
        <v>162</v>
      </c>
      <c r="DV231" s="64" t="s">
        <v>189</v>
      </c>
      <c r="DW231" s="64" t="s">
        <v>141</v>
      </c>
      <c r="DX231" s="64" t="s">
        <v>188</v>
      </c>
      <c r="DY231" s="65" t="s">
        <v>187</v>
      </c>
      <c r="DZ231" s="64"/>
      <c r="EA231" s="64"/>
    </row>
    <row r="232" spans="1:131" x14ac:dyDescent="0.35">
      <c r="A232" s="4">
        <v>2022</v>
      </c>
      <c r="B232" s="20" t="s">
        <v>132</v>
      </c>
      <c r="C232" s="20" t="s">
        <v>159</v>
      </c>
      <c r="D232" s="20"/>
      <c r="E232" s="20" t="s">
        <v>129</v>
      </c>
      <c r="F232" s="20" t="s">
        <v>127</v>
      </c>
      <c r="G232" s="20"/>
      <c r="H232" s="20">
        <v>12744900</v>
      </c>
      <c r="I232" s="64" t="s">
        <v>280</v>
      </c>
      <c r="J232" s="64" t="s">
        <v>279</v>
      </c>
      <c r="K232" s="64" t="s">
        <v>194</v>
      </c>
      <c r="L232" s="20" t="s">
        <v>156</v>
      </c>
      <c r="M232" s="20" t="s">
        <v>155</v>
      </c>
      <c r="N232" s="64" t="s">
        <v>179</v>
      </c>
      <c r="O232" s="20" t="s">
        <v>178</v>
      </c>
      <c r="P232" s="20" t="s">
        <v>177</v>
      </c>
      <c r="Q232" s="20"/>
      <c r="R232" s="20" t="s">
        <v>141</v>
      </c>
      <c r="S232" s="20" t="s">
        <v>237</v>
      </c>
      <c r="T232" s="20" t="s">
        <v>150</v>
      </c>
      <c r="U232" s="65">
        <v>44439</v>
      </c>
      <c r="V232" s="64"/>
      <c r="W232" s="72">
        <v>3381579.8000000003</v>
      </c>
      <c r="X232" s="72">
        <v>0</v>
      </c>
      <c r="Y232" s="64" t="s">
        <v>278</v>
      </c>
      <c r="Z232" s="20" t="s">
        <v>141</v>
      </c>
      <c r="AA232" s="64" t="s">
        <v>141</v>
      </c>
      <c r="AB232" s="64"/>
      <c r="AC232" s="64" t="s">
        <v>148</v>
      </c>
      <c r="AD232" s="63"/>
      <c r="AE232" s="20">
        <v>2021</v>
      </c>
      <c r="AF232" s="20">
        <v>14600</v>
      </c>
      <c r="AG232" s="64" t="s">
        <v>277</v>
      </c>
      <c r="AH232" s="71"/>
      <c r="AI232" s="20" t="s">
        <v>146</v>
      </c>
      <c r="AJ232" s="64" t="s">
        <v>276</v>
      </c>
      <c r="AK232" s="63"/>
      <c r="AL232" s="5" t="s">
        <v>151</v>
      </c>
      <c r="AM232" s="70" t="s">
        <v>144</v>
      </c>
      <c r="AN232" s="6">
        <f>IF(AM232="YES",0,AL232*BA232)</f>
        <v>0</v>
      </c>
      <c r="AO232" s="6">
        <f>IF(AM232="YES",0,BA232)</f>
        <v>0</v>
      </c>
      <c r="AP232" s="7">
        <v>0.65256243925331558</v>
      </c>
      <c r="AQ232" s="69"/>
      <c r="AR232" s="8">
        <f>IF(AQ232="YES",0,AP232*BA232)</f>
        <v>0</v>
      </c>
      <c r="AS232" s="8">
        <f>IF(AQ232="YES",0,BA232)</f>
        <v>0</v>
      </c>
      <c r="AT232" s="9">
        <v>0</v>
      </c>
      <c r="AU232" s="9">
        <v>8493.7140075004318</v>
      </c>
      <c r="AV232" s="9">
        <v>253</v>
      </c>
      <c r="AW232" s="10">
        <f>IF(IF(AU232&lt;0,1-(AV232-AU232)/AU232,IF(AU232=0,"",AV232/AU232))&lt;0,0,IF(AU232&lt;0,1-(AV232-AU232)/AU232,IF(AU232=0,"",AV232/AU232)))</f>
        <v>2.9786734021958666E-2</v>
      </c>
      <c r="AX232" s="10" t="str">
        <f>IF(AW232&lt;90%,"YES","")</f>
        <v>YES</v>
      </c>
      <c r="AY232" s="68">
        <f>+AV232-AT232</f>
        <v>253</v>
      </c>
      <c r="AZ232" s="10"/>
      <c r="BA232" s="11">
        <v>0</v>
      </c>
      <c r="BB232" s="11">
        <f>W232/1000</f>
        <v>3381.5798000000004</v>
      </c>
      <c r="BC232" s="12" t="str">
        <f>IF(AND(BA232=0,BB232=0),"no capex",IF(AND(BA232=0,BB232&lt;&gt;0),"check!",IF(BB232/BA232&lt;0.8,BB232/BA232,IF(BB232/BA232&lt;=1.05,1,IF(BB232/BA232&gt;1.05,MAX(1-(BB232/BA232-1)*2,0),"check!")))))</f>
        <v>check!</v>
      </c>
      <c r="BD232" s="11">
        <v>0</v>
      </c>
      <c r="BE232" s="11">
        <v>0</v>
      </c>
      <c r="BF232" s="12" t="str">
        <f>IF(AND(BD232=0,BE232=0),"no capex",IF(AND(BD232=0,BE232&lt;&gt;0),"check!",IF(BE232/BD232&lt;0.8,BE232/BD232,IF(BE232/BD232&lt;=1.05,1,IF(BE232/BD232&gt;1.05,MAX(1-(BE232/BD232-1)*2,0),"check!")))))</f>
        <v>no capex</v>
      </c>
      <c r="BG232" s="67"/>
      <c r="BH232" s="13">
        <v>0</v>
      </c>
      <c r="BI232" s="13">
        <v>5936.4553381200003</v>
      </c>
      <c r="BJ232" s="13">
        <v>1302</v>
      </c>
      <c r="BK232" s="14">
        <f>IF(BI232=0,"",BJ232/BI232)</f>
        <v>0.21932279884924172</v>
      </c>
      <c r="BL232" s="15">
        <v>0</v>
      </c>
      <c r="BM232" s="15">
        <v>1540.7452679112002</v>
      </c>
      <c r="BN232" s="15">
        <v>259</v>
      </c>
      <c r="BO232" s="16">
        <f>IF(BM232=0,"",BN232/BM232)</f>
        <v>0.16810046760755476</v>
      </c>
      <c r="BP232" s="13">
        <v>0</v>
      </c>
      <c r="BQ232" s="13">
        <v>382.19880000000001</v>
      </c>
      <c r="BR232" s="13">
        <v>31</v>
      </c>
      <c r="BS232" s="14">
        <f>IF(IF(BQ232&lt;0,1-(BR232-BQ232)/BQ232,IF(BQ232=0,"",BR232/BQ232))&lt;0,0,IF(BQ232&lt;0,1-(BR232-BQ232)/BQ232,IF(BQ232=0,"",BR232/BQ232)))</f>
        <v>8.110962148494448E-2</v>
      </c>
      <c r="BT232" s="15">
        <v>0</v>
      </c>
      <c r="BU232" s="15">
        <v>382.19880000000001</v>
      </c>
      <c r="BV232" s="15">
        <v>28</v>
      </c>
      <c r="BW232" s="16">
        <f>IF(IF(BU232&lt;0,1-(BV232-BU232)/BU232,IF(BU232=0,"",BV232/BU232))&lt;0,0,IF(BU232&lt;0,1-(BV232-BU232)/BU232,IF(BU232=0,"",BV232/BU232)))</f>
        <v>7.3260303276724045E-2</v>
      </c>
      <c r="BX232" s="13">
        <v>0</v>
      </c>
      <c r="BY232" s="13">
        <v>78</v>
      </c>
      <c r="BZ232" s="13">
        <v>454</v>
      </c>
      <c r="CA232" s="14">
        <f>IF(IF(BY232&lt;0,1-(BZ232-BY232)/BY232,IF(BY232=0,"",BZ232/BY232))&lt;0,0,IF(BY232&lt;0,1-(BZ232-BY232)/BY232,IF(BY232=0,"",BZ232/BY232)))</f>
        <v>5.8205128205128203</v>
      </c>
      <c r="CB232" s="15">
        <v>0</v>
      </c>
      <c r="CC232" s="15">
        <v>460.19880000000001</v>
      </c>
      <c r="CD232" s="15">
        <v>485</v>
      </c>
      <c r="CE232" s="16">
        <f>IF(IF(CC232&lt;0,1-(CD232-CC232)/CC232,IF(CC232=0,"",CD232/CC232))&lt;0,0,IF(CC232&lt;0,1-(CD232-CC232)/CC232,IF(CC232=0,"",CD232/CC232)))</f>
        <v>1.0538923613012463</v>
      </c>
      <c r="CF232" s="13">
        <v>0</v>
      </c>
      <c r="CG232" s="13">
        <v>5563.4760000000006</v>
      </c>
      <c r="CH232" s="13">
        <v>421</v>
      </c>
      <c r="CI232" s="14">
        <f>IF(IF(CG232&lt;0,1-(CH232-CG232)/CG232,IF(CG232=0,"",CH232/CG232))&lt;0,0,IF(CG232&lt;0,1-(CH232-CG232)/CG232,IF(CG232=0,"",CH232/CG232)))</f>
        <v>7.5672115777977639E-2</v>
      </c>
      <c r="CJ232" s="15">
        <v>0</v>
      </c>
      <c r="CK232" s="15">
        <v>10449.872392687979</v>
      </c>
      <c r="CL232" s="15">
        <v>1696</v>
      </c>
      <c r="CM232" s="17">
        <f>IF(IF(CK232&lt;0,1-(CL232-CK232)/CK232,IF(CK232=0,"",CL232/CK232))&lt;0,0,IF(CK232&lt;0,1-(CL232-CK232)/CK232,IF(CK232=0,"",CL232/CK232)))</f>
        <v>0.16229863258299029</v>
      </c>
      <c r="CN232" s="13">
        <v>0</v>
      </c>
      <c r="CO232" s="13">
        <v>-1342.1788960193605</v>
      </c>
      <c r="CP232" s="13">
        <v>-926</v>
      </c>
      <c r="CQ232" s="17">
        <f>IF(IF(CO232&lt;0,1-(CP232-CO232)/CO232,IF(CO232=0,"",CP232/CO232))&lt;0,0,IF(CO232&lt;0,1-(CP232-CO232)/CO232,IF(CO232=0,"",CP232/CO232)))</f>
        <v>1.3100770674115541</v>
      </c>
      <c r="CR232" s="15">
        <v>0</v>
      </c>
      <c r="CS232" s="15">
        <v>417.95711999999997</v>
      </c>
      <c r="CT232" s="15">
        <v>25</v>
      </c>
      <c r="CU232" s="17">
        <f>IF(IF(CS232&lt;0,1-(CT232-CS232)/CS232,IF(CS232=0,"",CT232/CS232))&lt;0,0,IF(CS232&lt;0,1-(CT232-CS232)/CS232,IF(CS232=0,"",CT232/CS232)))</f>
        <v>5.9814748460320526E-2</v>
      </c>
      <c r="CV232" s="13">
        <v>0</v>
      </c>
      <c r="CW232" s="13">
        <v>9489.8922966686187</v>
      </c>
      <c r="CX232" s="13">
        <v>1493</v>
      </c>
      <c r="CY232" s="14">
        <f>IF(IF(CW232&lt;0,1-(CX232-CW232)/CW232,IF(CW232=0,"",CX232/CW232))&lt;0,0,IF(CW232&lt;0,1-(CX232-CW232)/CW232,IF(CW232=0,"",CX232/CW232)))</f>
        <v>0.15732528392594197</v>
      </c>
      <c r="CZ232" s="15">
        <v>0</v>
      </c>
      <c r="DA232" s="15">
        <v>-628.04525116820696</v>
      </c>
      <c r="DB232" s="15">
        <v>-20</v>
      </c>
      <c r="DC232" s="17">
        <f>IF(IF(DA232&lt;0,1-(DB232-DA232)/DA232,IF(DA232=0,"",DB232/DA232))&lt;0,0,IF(DA232&lt;0,1-(DB232-DA232)/DA232,IF(DA232=0,"",DB232/DA232)))</f>
        <v>1.9681551608537782</v>
      </c>
      <c r="DD232" s="13">
        <v>0</v>
      </c>
      <c r="DE232" s="13">
        <v>0</v>
      </c>
      <c r="DF232" s="13">
        <v>0</v>
      </c>
      <c r="DG232" s="14" t="str">
        <f>IF(IF(DE232&lt;0,1-(DF232-DE232)/DE232,IF(DE232=0,"",DF232/DE232))&lt;0,0,IF(DE232&lt;0,1-(DF232-DE232)/DE232,IF(DE232=0,"",DF232/DE232)))</f>
        <v/>
      </c>
      <c r="DH232" s="15">
        <v>0</v>
      </c>
      <c r="DI232" s="15">
        <v>-900.12229012433875</v>
      </c>
      <c r="DJ232" s="15">
        <v>63</v>
      </c>
      <c r="DK232" s="17">
        <f>IF(IF(DI232&lt;0,1-(DJ232-DI232)/DI232,IF(DI232=0,"",DJ232/DI232))&lt;0,0,IF(DI232&lt;0,1-(DJ232-DI232)/DI232,IF(DI232=0,"",DJ232/DI232)))</f>
        <v>2.0699904898381059</v>
      </c>
      <c r="DL232" s="13">
        <v>0</v>
      </c>
      <c r="DM232" s="13">
        <v>453.98925212435927</v>
      </c>
      <c r="DN232" s="13">
        <v>72</v>
      </c>
      <c r="DO232" s="17">
        <f>IF(IF(DM232&lt;0,1-(DN232-DM232)/DM232,IF(DM232=0,"",DN232/DM232))&lt;0,0,IF(DM232&lt;0,1-(DN232-DM232)/DM232,IF(DM232=0,"",DN232/DM232)))</f>
        <v>0.15859406288384412</v>
      </c>
      <c r="DP232" s="18"/>
      <c r="DQ232" s="19" t="e">
        <f>IF(AND(BB232/BA232&gt;1.05, ((BB232-BA232)/VLOOKUP(E232,#REF!,2,0))&gt;10),"YES","")</f>
        <v>#DIV/0!</v>
      </c>
      <c r="DR232" s="18"/>
      <c r="DS232" s="19" t="str">
        <f>AX232</f>
        <v>YES</v>
      </c>
      <c r="DT232" s="64" t="s">
        <v>141</v>
      </c>
      <c r="DU232" s="64" t="s">
        <v>143</v>
      </c>
      <c r="DV232" s="64" t="s">
        <v>215</v>
      </c>
      <c r="DW232" s="64" t="s">
        <v>141</v>
      </c>
      <c r="DX232" s="64"/>
      <c r="DY232" s="65" t="s">
        <v>187</v>
      </c>
      <c r="DZ232" s="64"/>
      <c r="EA232" s="64"/>
    </row>
    <row r="233" spans="1:131" x14ac:dyDescent="0.35">
      <c r="A233" s="4">
        <v>2022</v>
      </c>
      <c r="B233" s="20" t="s">
        <v>132</v>
      </c>
      <c r="C233" s="20" t="s">
        <v>159</v>
      </c>
      <c r="D233" s="20"/>
      <c r="E233" s="20" t="s">
        <v>129</v>
      </c>
      <c r="F233" s="20" t="s">
        <v>127</v>
      </c>
      <c r="G233" s="20"/>
      <c r="H233" s="20">
        <v>12748955</v>
      </c>
      <c r="I233" s="64" t="s">
        <v>275</v>
      </c>
      <c r="J233" s="64" t="s">
        <v>238</v>
      </c>
      <c r="K233" s="64" t="s">
        <v>194</v>
      </c>
      <c r="L233" s="20" t="s">
        <v>156</v>
      </c>
      <c r="M233" s="20" t="s">
        <v>155</v>
      </c>
      <c r="N233" s="64" t="s">
        <v>179</v>
      </c>
      <c r="O233" s="20" t="s">
        <v>178</v>
      </c>
      <c r="P233" s="20" t="s">
        <v>177</v>
      </c>
      <c r="Q233" s="20"/>
      <c r="R233" s="20" t="s">
        <v>141</v>
      </c>
      <c r="S233" s="20" t="s">
        <v>237</v>
      </c>
      <c r="T233" s="20" t="s">
        <v>150</v>
      </c>
      <c r="U233" s="65">
        <v>44407</v>
      </c>
      <c r="V233" s="64"/>
      <c r="W233" s="72">
        <v>1101165.8700000001</v>
      </c>
      <c r="X233" s="72">
        <v>454202.92999999982</v>
      </c>
      <c r="Y233" s="64" t="s">
        <v>274</v>
      </c>
      <c r="Z233" s="20" t="s">
        <v>141</v>
      </c>
      <c r="AA233" s="64" t="s">
        <v>141</v>
      </c>
      <c r="AB233" s="64"/>
      <c r="AC233" s="64"/>
      <c r="AD233" s="63"/>
      <c r="AE233" s="20">
        <v>2021</v>
      </c>
      <c r="AF233" s="20">
        <v>14600</v>
      </c>
      <c r="AG233" s="64" t="s">
        <v>273</v>
      </c>
      <c r="AH233" s="71"/>
      <c r="AI233" s="20" t="s">
        <v>146</v>
      </c>
      <c r="AJ233" s="64" t="s">
        <v>190</v>
      </c>
      <c r="AK233" s="63"/>
      <c r="AL233" s="5" t="s">
        <v>151</v>
      </c>
      <c r="AM233" s="70" t="s">
        <v>144</v>
      </c>
      <c r="AN233" s="6">
        <f>IF(AM233="YES",0,AL233*BA233)</f>
        <v>0</v>
      </c>
      <c r="AO233" s="6">
        <f>IF(AM233="YES",0,BA233)</f>
        <v>0</v>
      </c>
      <c r="AP233" s="7">
        <v>0.73590510260197028</v>
      </c>
      <c r="AQ233" s="69"/>
      <c r="AR233" s="8">
        <f>IF(AQ233="YES",0,AP233*BA233)</f>
        <v>11960.692971464385</v>
      </c>
      <c r="AS233" s="8">
        <f>IF(AQ233="YES",0,BA233)</f>
        <v>16253.03715</v>
      </c>
      <c r="AT233" s="9">
        <v>0</v>
      </c>
      <c r="AU233" s="9">
        <v>3536.601796557055</v>
      </c>
      <c r="AV233" s="9">
        <v>272</v>
      </c>
      <c r="AW233" s="10">
        <f>IF(IF(AU233&lt;0,1-(AV233-AU233)/AU233,IF(AU233=0,"",AV233/AU233))&lt;0,0,IF(AU233&lt;0,1-(AV233-AU233)/AU233,IF(AU233=0,"",AV233/AU233)))</f>
        <v>7.6909987509704056E-2</v>
      </c>
      <c r="AX233" s="10" t="str">
        <f>IF(AW233&lt;90%,"YES","")</f>
        <v>YES</v>
      </c>
      <c r="AY233" s="68">
        <f>+AV233-AT233</f>
        <v>272</v>
      </c>
      <c r="AZ233" s="10"/>
      <c r="BA233" s="11">
        <v>16253.03715</v>
      </c>
      <c r="BB233" s="11">
        <f>W233/1000</f>
        <v>1101.16587</v>
      </c>
      <c r="BC233" s="12">
        <f>IF(AND(BA233=0,BB233=0),"no capex",IF(AND(BA233=0,BB233&lt;&gt;0),"check!",IF(BB233/BA233&lt;0.8,BB233/BA233,IF(BB233/BA233&lt;=1.05,1,IF(BB233/BA233&gt;1.05,MAX(1-(BB233/BA233-1)*2,0),"check!")))))</f>
        <v>6.7751390699306926E-2</v>
      </c>
      <c r="BD233" s="11">
        <v>8988.0749999999953</v>
      </c>
      <c r="BE233" s="11">
        <f>X233/1000</f>
        <v>454.20292999999981</v>
      </c>
      <c r="BF233" s="12">
        <f>IF(AND(BD233=0,BE233=0),"no capex",IF(AND(BD233=0,BE233&lt;&gt;0),"check!",IF(BE233/BD233&lt;0.8,BE233/BD233,IF(BE233/BD233&lt;=1.05,1,IF(BE233/BD233&gt;1.05,MAX(1-(BE233/BD233-1)*2,0),"check!")))))</f>
        <v>5.0533949705582122E-2</v>
      </c>
      <c r="BG233" s="67"/>
      <c r="BH233" s="13">
        <v>0</v>
      </c>
      <c r="BI233" s="13">
        <v>3041.0741018547405</v>
      </c>
      <c r="BJ233" s="13">
        <v>201</v>
      </c>
      <c r="BK233" s="14">
        <f>IF(BI233=0,"",BJ233/BI233)</f>
        <v>6.609506814628778E-2</v>
      </c>
      <c r="BL233" s="15">
        <v>0</v>
      </c>
      <c r="BM233" s="15">
        <v>758.44352546368498</v>
      </c>
      <c r="BN233" s="15">
        <v>270</v>
      </c>
      <c r="BO233" s="16">
        <f>IF(BM233=0,"",BN233/BM233)</f>
        <v>0.35599222741723813</v>
      </c>
      <c r="BP233" s="13">
        <v>0</v>
      </c>
      <c r="BQ233" s="13">
        <v>200.64050000000003</v>
      </c>
      <c r="BR233" s="13">
        <v>71</v>
      </c>
      <c r="BS233" s="14">
        <f>IF(IF(BQ233&lt;0,1-(BR233-BQ233)/BQ233,IF(BQ233=0,"",BR233/BQ233))&lt;0,0,IF(BQ233&lt;0,1-(BR233-BQ233)/BQ233,IF(BQ233=0,"",BR233/BQ233)))</f>
        <v>0.3538667417595151</v>
      </c>
      <c r="BT233" s="15">
        <v>0</v>
      </c>
      <c r="BU233" s="15">
        <v>200.64050000000003</v>
      </c>
      <c r="BV233" s="15">
        <v>79</v>
      </c>
      <c r="BW233" s="16">
        <f>IF(IF(BU233&lt;0,1-(BV233-BU233)/BU233,IF(BU233=0,"",BV233/BU233))&lt;0,0,IF(BU233&lt;0,1-(BV233-BU233)/BU233,IF(BU233=0,"",BV233/BU233)))</f>
        <v>0.39373905069016468</v>
      </c>
      <c r="BX233" s="13">
        <v>0</v>
      </c>
      <c r="BY233" s="13">
        <v>24</v>
      </c>
      <c r="BZ233" s="13">
        <v>235</v>
      </c>
      <c r="CA233" s="14">
        <f>IF(IF(BY233&lt;0,1-(BZ233-BY233)/BY233,IF(BY233=0,"",BZ233/BY233))&lt;0,0,IF(BY233&lt;0,1-(BZ233-BY233)/BY233,IF(BY233=0,"",BZ233/BY233)))</f>
        <v>9.7916666666666661</v>
      </c>
      <c r="CB233" s="15">
        <v>0</v>
      </c>
      <c r="CC233" s="15">
        <v>224.64050000000003</v>
      </c>
      <c r="CD233" s="15">
        <v>306</v>
      </c>
      <c r="CE233" s="16">
        <f>IF(IF(CC233&lt;0,1-(CD233-CC233)/CC233,IF(CC233=0,"",CD233/CC233))&lt;0,0,IF(CC233&lt;0,1-(CD233-CC233)/CC233,IF(CC233=0,"",CD233/CC233)))</f>
        <v>1.3621764552696418</v>
      </c>
      <c r="CF233" s="13">
        <v>0</v>
      </c>
      <c r="CG233" s="13">
        <v>2299.5</v>
      </c>
      <c r="CH233" s="13">
        <v>1175</v>
      </c>
      <c r="CI233" s="14">
        <f>IF(IF(CG233&lt;0,1-(CH233-CG233)/CG233,IF(CG233=0,"",CH233/CG233))&lt;0,0,IF(CG233&lt;0,1-(CH233-CG233)/CG233,IF(CG233=0,"",CH233/CG233)))</f>
        <v>0.51098064796694931</v>
      </c>
      <c r="CJ233" s="15">
        <v>0</v>
      </c>
      <c r="CK233" s="15">
        <v>5398.8669662623743</v>
      </c>
      <c r="CL233" s="15">
        <v>1353</v>
      </c>
      <c r="CM233" s="17">
        <f>IF(IF(CK233&lt;0,1-(CL233-CK233)/CK233,IF(CK233=0,"",CL233/CK233))&lt;0,0,IF(CK233&lt;0,1-(CL233-CK233)/CK233,IF(CK233=0,"",CL233/CK233)))</f>
        <v>0.25060813842143614</v>
      </c>
      <c r="CN233" s="13">
        <v>0</v>
      </c>
      <c r="CO233" s="13">
        <v>-671.16630025734742</v>
      </c>
      <c r="CP233" s="13">
        <v>-360</v>
      </c>
      <c r="CQ233" s="17">
        <f>IF(IF(CO233&lt;0,1-(CP233-CO233)/CO233,IF(CO233=0,"",CP233/CO233))&lt;0,0,IF(CO233&lt;0,1-(CP233-CO233)/CO233,IF(CO233=0,"",CP233/CO233)))</f>
        <v>1.463620268386592</v>
      </c>
      <c r="CR233" s="15">
        <v>0</v>
      </c>
      <c r="CS233" s="15">
        <v>290.24799999999999</v>
      </c>
      <c r="CT233" s="15">
        <v>38</v>
      </c>
      <c r="CU233" s="17">
        <f>IF(IF(CS233&lt;0,1-(CT233-CS233)/CS233,IF(CS233=0,"",CT233/CS233))&lt;0,0,IF(CS233&lt;0,1-(CT233-CS233)/CS233,IF(CS233=0,"",CT233/CS233)))</f>
        <v>0.13092252142994956</v>
      </c>
      <c r="CV233" s="13">
        <v>0</v>
      </c>
      <c r="CW233" s="13">
        <v>4928.3411660050269</v>
      </c>
      <c r="CX233" s="13">
        <v>1349</v>
      </c>
      <c r="CY233" s="14">
        <f>IF(IF(CW233&lt;0,1-(CX233-CW233)/CW233,IF(CW233=0,"",CX233/CW233))&lt;0,0,IF(CW233&lt;0,1-(CX233-CW233)/CW233,IF(CW233=0,"",CX233/CW233)))</f>
        <v>0.27372293324683034</v>
      </c>
      <c r="CZ233" s="15">
        <v>0</v>
      </c>
      <c r="DA233" s="15">
        <v>-628.04525116820696</v>
      </c>
      <c r="DB233" s="15">
        <v>-98</v>
      </c>
      <c r="DC233" s="17">
        <f>IF(IF(DA233&lt;0,1-(DB233-DA233)/DA233,IF(DA233=0,"",DB233/DA233))&lt;0,0,IF(DA233&lt;0,1-(DB233-DA233)/DA233,IF(DA233=0,"",DB233/DA233)))</f>
        <v>1.8439602881835133</v>
      </c>
      <c r="DD233" s="13">
        <v>0</v>
      </c>
      <c r="DE233" s="13">
        <v>0</v>
      </c>
      <c r="DF233" s="13">
        <v>0</v>
      </c>
      <c r="DG233" s="14" t="str">
        <f>IF(IF(DE233&lt;0,1-(DF233-DE233)/DE233,IF(DE233=0,"",DF233/DE233))&lt;0,0,IF(DE233&lt;0,1-(DF233-DE233)/DE233,IF(DE233=0,"",DF233/DE233)))</f>
        <v/>
      </c>
      <c r="DH233" s="15">
        <v>0</v>
      </c>
      <c r="DI233" s="15">
        <v>-459.42139543372446</v>
      </c>
      <c r="DJ233" s="15">
        <v>48</v>
      </c>
      <c r="DK233" s="17">
        <f>IF(IF(DI233&lt;0,1-(DJ233-DI233)/DI233,IF(DI233=0,"",DJ233/DI233))&lt;0,0,IF(DI233&lt;0,1-(DJ233-DI233)/DI233,IF(DI233=0,"",DJ233/DI233)))</f>
        <v>2.1044792438425395</v>
      </c>
      <c r="DL233" s="13">
        <v>0</v>
      </c>
      <c r="DM233" s="13">
        <v>-328.27272284604027</v>
      </c>
      <c r="DN233" s="13">
        <v>51</v>
      </c>
      <c r="DO233" s="17">
        <f>IF(IF(DM233&lt;0,1-(DN233-DM233)/DM233,IF(DM233=0,"",DN233/DM233))&lt;0,0,IF(DM233&lt;0,1-(DN233-DM233)/DM233,IF(DM233=0,"",DN233/DM233)))</f>
        <v>2.1553586285142519</v>
      </c>
      <c r="DP233" s="18"/>
      <c r="DQ233" s="19" t="e">
        <f>IF(AND(BB233/BA233&gt;1.05, ((BB233-BA233)/VLOOKUP(E233,#REF!,2,0))&gt;10),"YES","")</f>
        <v>#REF!</v>
      </c>
      <c r="DR233" s="18"/>
      <c r="DS233" s="19" t="str">
        <f>AX233</f>
        <v>YES</v>
      </c>
      <c r="DT233" s="64" t="s">
        <v>141</v>
      </c>
      <c r="DU233" s="64" t="s">
        <v>162</v>
      </c>
      <c r="DV233" s="64" t="s">
        <v>234</v>
      </c>
      <c r="DW233" s="64" t="s">
        <v>141</v>
      </c>
      <c r="DX233" s="64" t="s">
        <v>188</v>
      </c>
      <c r="DY233" s="65" t="s">
        <v>187</v>
      </c>
      <c r="DZ233" s="64"/>
      <c r="EA233" s="64"/>
    </row>
    <row r="234" spans="1:131" x14ac:dyDescent="0.35">
      <c r="A234" s="4">
        <v>2022</v>
      </c>
      <c r="B234" s="20" t="s">
        <v>132</v>
      </c>
      <c r="C234" s="20" t="s">
        <v>159</v>
      </c>
      <c r="D234" s="20"/>
      <c r="E234" s="20" t="s">
        <v>129</v>
      </c>
      <c r="F234" s="20" t="s">
        <v>127</v>
      </c>
      <c r="G234" s="20"/>
      <c r="H234" s="20">
        <v>12749155</v>
      </c>
      <c r="I234" s="64" t="s">
        <v>272</v>
      </c>
      <c r="J234" s="64" t="s">
        <v>271</v>
      </c>
      <c r="K234" s="64" t="s">
        <v>194</v>
      </c>
      <c r="L234" s="20" t="s">
        <v>156</v>
      </c>
      <c r="M234" s="20" t="s">
        <v>155</v>
      </c>
      <c r="N234" s="64" t="s">
        <v>179</v>
      </c>
      <c r="O234" s="20" t="s">
        <v>178</v>
      </c>
      <c r="P234" s="20" t="s">
        <v>177</v>
      </c>
      <c r="Q234" s="20"/>
      <c r="R234" s="20" t="s">
        <v>141</v>
      </c>
      <c r="S234" s="20" t="s">
        <v>237</v>
      </c>
      <c r="T234" s="20" t="s">
        <v>150</v>
      </c>
      <c r="U234" s="65">
        <v>44469</v>
      </c>
      <c r="V234" s="64"/>
      <c r="W234" s="72">
        <v>888176.9299999997</v>
      </c>
      <c r="X234" s="72">
        <v>1539481.37</v>
      </c>
      <c r="Y234" s="64" t="s">
        <v>270</v>
      </c>
      <c r="Z234" s="20" t="s">
        <v>141</v>
      </c>
      <c r="AA234" s="64" t="s">
        <v>141</v>
      </c>
      <c r="AB234" s="64" t="s">
        <v>269</v>
      </c>
      <c r="AC234" s="64"/>
      <c r="AD234" s="63"/>
      <c r="AE234" s="20">
        <v>2021</v>
      </c>
      <c r="AF234" s="20">
        <v>14600</v>
      </c>
      <c r="AG234" s="64" t="s">
        <v>268</v>
      </c>
      <c r="AH234" s="71"/>
      <c r="AI234" s="20" t="s">
        <v>146</v>
      </c>
      <c r="AJ234" s="64" t="s">
        <v>190</v>
      </c>
      <c r="AK234" s="63"/>
      <c r="AL234" s="5">
        <v>-3.6054504011741685E-2</v>
      </c>
      <c r="AM234" s="70"/>
      <c r="AN234" s="6">
        <f>IF(AM234="YES",0,AL234*BA234)</f>
        <v>-497.52741692583089</v>
      </c>
      <c r="AO234" s="6">
        <f>IF(AM234="YES",0,BA234)</f>
        <v>13799.31386003268</v>
      </c>
      <c r="AP234" s="7">
        <v>0.71331846595438941</v>
      </c>
      <c r="AQ234" s="69"/>
      <c r="AR234" s="8">
        <f>IF(AQ234="YES",0,AP234*BA234)</f>
        <v>9843.3053938616558</v>
      </c>
      <c r="AS234" s="8">
        <f>IF(AQ234="YES",0,BA234)</f>
        <v>13799.31386003268</v>
      </c>
      <c r="AT234" s="9">
        <v>0</v>
      </c>
      <c r="AU234" s="9">
        <v>4142.293713109163</v>
      </c>
      <c r="AV234" s="9">
        <v>2</v>
      </c>
      <c r="AW234" s="10">
        <f>IF(IF(AU234&lt;0,1-(AV234-AU234)/AU234,IF(AU234=0,"",AV234/AU234))&lt;0,0,IF(AU234&lt;0,1-(AV234-AU234)/AU234,IF(AU234=0,"",AV234/AU234)))</f>
        <v>4.8282428492952531E-4</v>
      </c>
      <c r="AX234" s="10" t="str">
        <f>IF(AW234&lt;90%,"YES","")</f>
        <v>YES</v>
      </c>
      <c r="AY234" s="68">
        <f>+AV234-AT234</f>
        <v>2</v>
      </c>
      <c r="AZ234" s="10"/>
      <c r="BA234" s="11">
        <v>13799.31386003268</v>
      </c>
      <c r="BB234" s="11">
        <f>W234/1000</f>
        <v>888.17692999999974</v>
      </c>
      <c r="BC234" s="12">
        <f>IF(AND(BA234=0,BB234=0),"no capex",IF(AND(BA234=0,BB234&lt;&gt;0),"check!",IF(BB234/BA234&lt;0.8,BB234/BA234,IF(BB234/BA234&lt;=1.05,1,IF(BB234/BA234&gt;1.05,MAX(1-(BB234/BA234-1)*2,0),"check!")))))</f>
        <v>6.4363847290440299E-2</v>
      </c>
      <c r="BD234" s="11">
        <v>11070</v>
      </c>
      <c r="BE234" s="11">
        <f>X234/1000</f>
        <v>1539.4813700000002</v>
      </c>
      <c r="BF234" s="12">
        <f>IF(AND(BD234=0,BE234=0),"no capex",IF(AND(BD234=0,BE234&lt;&gt;0),"check!",IF(BE234/BD234&lt;0.8,BE234/BD234,IF(BE234/BD234&lt;=1.05,1,IF(BE234/BD234&gt;1.05,MAX(1-(BE234/BD234-1)*2,0),"check!")))))</f>
        <v>0.13906787443541105</v>
      </c>
      <c r="BG234" s="67"/>
      <c r="BH234" s="13">
        <v>0</v>
      </c>
      <c r="BI234" s="13">
        <v>3192.1788444472286</v>
      </c>
      <c r="BJ234" s="13">
        <v>2262</v>
      </c>
      <c r="BK234" s="14">
        <f>IF(BI234=0,"",BJ234/BI234)</f>
        <v>0.70860691403137777</v>
      </c>
      <c r="BL234" s="15">
        <v>0</v>
      </c>
      <c r="BM234" s="15">
        <v>862.60701958643392</v>
      </c>
      <c r="BN234" s="15">
        <v>191</v>
      </c>
      <c r="BO234" s="16">
        <f>IF(BM234=0,"",BN234/BM234)</f>
        <v>0.22142180119467675</v>
      </c>
      <c r="BP234" s="13">
        <v>0</v>
      </c>
      <c r="BQ234" s="13">
        <v>105.24695402023136</v>
      </c>
      <c r="BR234" s="13">
        <v>91</v>
      </c>
      <c r="BS234" s="14">
        <f>IF(IF(BQ234&lt;0,1-(BR234-BQ234)/BQ234,IF(BQ234=0,"",BR234/BQ234))&lt;0,0,IF(BQ234&lt;0,1-(BR234-BQ234)/BQ234,IF(BQ234=0,"",BR234/BQ234)))</f>
        <v>0.8646330988591584</v>
      </c>
      <c r="BT234" s="15">
        <v>0</v>
      </c>
      <c r="BU234" s="15">
        <v>102.70957945248004</v>
      </c>
      <c r="BV234" s="15">
        <v>45</v>
      </c>
      <c r="BW234" s="16">
        <f>IF(IF(BU234&lt;0,1-(BV234-BU234)/BU234,IF(BU234=0,"",BV234/BU234))&lt;0,0,IF(BU234&lt;0,1-(BV234-BU234)/BU234,IF(BU234=0,"",BV234/BU234)))</f>
        <v>0.43812855860070821</v>
      </c>
      <c r="BX234" s="13">
        <v>0</v>
      </c>
      <c r="BY234" s="13">
        <v>1592.5214661901491</v>
      </c>
      <c r="BZ234" s="13">
        <v>279</v>
      </c>
      <c r="CA234" s="14">
        <f>IF(IF(BY234&lt;0,1-(BZ234-BY234)/BY234,IF(BY234=0,"",BZ234/BY234))&lt;0,0,IF(BY234&lt;0,1-(BZ234-BY234)/BY234,IF(BY234=0,"",BZ234/BY234)))</f>
        <v>0.17519387080380305</v>
      </c>
      <c r="CB234" s="15">
        <v>0</v>
      </c>
      <c r="CC234" s="15">
        <v>1697.7684202103806</v>
      </c>
      <c r="CD234" s="15">
        <v>370</v>
      </c>
      <c r="CE234" s="16">
        <f>IF(IF(CC234&lt;0,1-(CD234-CC234)/CC234,IF(CC234=0,"",CD234/CC234))&lt;0,0,IF(CC234&lt;0,1-(CD234-CC234)/CC234,IF(CC234=0,"",CD234/CC234)))</f>
        <v>0.21793313834530573</v>
      </c>
      <c r="CF234" s="13">
        <v>0</v>
      </c>
      <c r="CG234" s="13">
        <v>1650.7125000000001</v>
      </c>
      <c r="CH234" s="13">
        <v>1461</v>
      </c>
      <c r="CI234" s="14">
        <f>IF(IF(CG234&lt;0,1-(CH234-CG234)/CG234,IF(CG234=0,"",CH234/CG234))&lt;0,0,IF(CG234&lt;0,1-(CH234-CG234)/CG234,IF(CG234=0,"",CH234/CG234)))</f>
        <v>0.88507235511938021</v>
      </c>
      <c r="CJ234" s="15">
        <v>0</v>
      </c>
      <c r="CK234" s="15">
        <v>6027.3524339479409</v>
      </c>
      <c r="CL234" s="15">
        <v>947</v>
      </c>
      <c r="CM234" s="17">
        <f>IF(IF(CK234&lt;0,1-(CL234-CK234)/CK234,IF(CK234=0,"",CL234/CK234))&lt;0,0,IF(CK234&lt;0,1-(CL234-CK234)/CK234,IF(CK234=0,"",CL234/CK234)))</f>
        <v>0.15711707758554133</v>
      </c>
      <c r="CN234" s="13">
        <v>0</v>
      </c>
      <c r="CO234" s="13">
        <v>-996.19493403205729</v>
      </c>
      <c r="CP234" s="13">
        <v>-1761</v>
      </c>
      <c r="CQ234" s="17">
        <f>IF(IF(CO234&lt;0,1-(CP234-CO234)/CO234,IF(CO234=0,"",CP234/CO234))&lt;0,0,IF(CO234&lt;0,1-(CP234-CO234)/CO234,IF(CO234=0,"",CP234/CO234)))</f>
        <v>0.23227368475723298</v>
      </c>
      <c r="CR234" s="15">
        <v>0</v>
      </c>
      <c r="CS234" s="15">
        <v>519.88154442024324</v>
      </c>
      <c r="CT234" s="15">
        <v>3</v>
      </c>
      <c r="CU234" s="17">
        <f>IF(IF(CS234&lt;0,1-(CT234-CS234)/CS234,IF(CS234=0,"",CT234/CS234))&lt;0,0,IF(CS234&lt;0,1-(CT234-CS234)/CS234,IF(CS234=0,"",CT234/CS234)))</f>
        <v>5.7705452947853968E-3</v>
      </c>
      <c r="CV234" s="13">
        <v>0</v>
      </c>
      <c r="CW234" s="13">
        <v>5136.4044539361148</v>
      </c>
      <c r="CX234" s="13">
        <v>1978</v>
      </c>
      <c r="CY234" s="14">
        <f>IF(IF(CW234&lt;0,1-(CX234-CW234)/CW234,IF(CW234=0,"",CX234/CW234))&lt;0,0,IF(CW234&lt;0,1-(CX234-CW234)/CW234,IF(CW234=0,"",CX234/CW234)))</f>
        <v>0.38509428487163322</v>
      </c>
      <c r="CZ234" s="15">
        <v>0</v>
      </c>
      <c r="DA234" s="15">
        <v>-935.59080651205704</v>
      </c>
      <c r="DB234" s="15">
        <v>-5</v>
      </c>
      <c r="DC234" s="17">
        <f>IF(IF(DA234&lt;0,1-(DB234-DA234)/DA234,IF(DA234=0,"",DB234/DA234))&lt;0,0,IF(DA234&lt;0,1-(DB234-DA234)/DA234,IF(DA234=0,"",DB234/DA234)))</f>
        <v>1.9946557833133907</v>
      </c>
      <c r="DD234" s="13">
        <v>0</v>
      </c>
      <c r="DE234" s="13">
        <v>0</v>
      </c>
      <c r="DF234" s="13">
        <v>0</v>
      </c>
      <c r="DG234" s="14" t="str">
        <f>IF(IF(DE234&lt;0,1-(DF234-DE234)/DE234,IF(DE234=0,"",DF234/DE234))&lt;0,0,IF(DE234&lt;0,1-(DF234-DE234)/DE234,IF(DE234=0,"",DF234/DE234)))</f>
        <v/>
      </c>
      <c r="DH234" s="15">
        <v>0</v>
      </c>
      <c r="DI234" s="15">
        <v>-1542.5102661901492</v>
      </c>
      <c r="DJ234" s="15">
        <v>77</v>
      </c>
      <c r="DK234" s="17">
        <f>IF(IF(DI234&lt;0,1-(DJ234-DI234)/DI234,IF(DI234=0,"",DJ234/DI234))&lt;0,0,IF(DI234&lt;0,1-(DJ234-DI234)/DI234,IF(DI234=0,"",DJ234/DI234)))</f>
        <v>2.0499186304867729</v>
      </c>
      <c r="DL234" s="13">
        <v>0</v>
      </c>
      <c r="DM234" s="13">
        <v>-108.53113431489403</v>
      </c>
      <c r="DN234" s="13">
        <v>55</v>
      </c>
      <c r="DO234" s="17">
        <f>IF(IF(DM234&lt;0,1-(DN234-DM234)/DM234,IF(DM234=0,"",DN234/DM234))&lt;0,0,IF(DM234&lt;0,1-(DN234-DM234)/DM234,IF(DM234=0,"",DN234/DM234)))</f>
        <v>2.506767024478175</v>
      </c>
      <c r="DP234" s="18"/>
      <c r="DQ234" s="19" t="e">
        <f>IF(AND(BB234/BA234&gt;1.05, ((BB234-BA234)/VLOOKUP(E234,#REF!,2,0))&gt;10),"YES","")</f>
        <v>#REF!</v>
      </c>
      <c r="DR234" s="18"/>
      <c r="DS234" s="19" t="str">
        <f>AX234</f>
        <v>YES</v>
      </c>
      <c r="DT234" s="64" t="s">
        <v>141</v>
      </c>
      <c r="DU234" s="64" t="s">
        <v>162</v>
      </c>
      <c r="DV234" s="64" t="s">
        <v>234</v>
      </c>
      <c r="DW234" s="64" t="s">
        <v>141</v>
      </c>
      <c r="DX234" s="64" t="s">
        <v>188</v>
      </c>
      <c r="DY234" s="65" t="s">
        <v>187</v>
      </c>
      <c r="DZ234" s="64"/>
      <c r="EA234" s="64"/>
    </row>
    <row r="235" spans="1:131" x14ac:dyDescent="0.35">
      <c r="A235" s="4">
        <v>2022</v>
      </c>
      <c r="B235" s="20" t="s">
        <v>131</v>
      </c>
      <c r="C235" s="20" t="s">
        <v>159</v>
      </c>
      <c r="D235" s="20"/>
      <c r="E235" s="20" t="s">
        <v>130</v>
      </c>
      <c r="F235" s="20" t="s">
        <v>126</v>
      </c>
      <c r="G235" s="20"/>
      <c r="H235" s="20">
        <v>12749420</v>
      </c>
      <c r="I235" s="64" t="s">
        <v>267</v>
      </c>
      <c r="J235" s="64"/>
      <c r="K235" s="64" t="s">
        <v>266</v>
      </c>
      <c r="L235" s="20" t="s">
        <v>156</v>
      </c>
      <c r="M235" s="20" t="s">
        <v>155</v>
      </c>
      <c r="N235" s="64" t="s">
        <v>154</v>
      </c>
      <c r="O235" s="20" t="s">
        <v>153</v>
      </c>
      <c r="P235" s="20" t="s">
        <v>152</v>
      </c>
      <c r="Q235" s="20"/>
      <c r="R235" s="20" t="s">
        <v>141</v>
      </c>
      <c r="S235" s="20" t="s">
        <v>151</v>
      </c>
      <c r="T235" s="20" t="s">
        <v>150</v>
      </c>
      <c r="U235" s="65">
        <v>44001</v>
      </c>
      <c r="V235" s="64"/>
      <c r="W235" s="72">
        <v>122486.66639999999</v>
      </c>
      <c r="X235" s="72">
        <v>0</v>
      </c>
      <c r="Y235" s="64" t="s">
        <v>265</v>
      </c>
      <c r="Z235" s="20" t="s">
        <v>141</v>
      </c>
      <c r="AA235" s="64"/>
      <c r="AB235" s="64"/>
      <c r="AC235" s="64"/>
      <c r="AD235" s="63"/>
      <c r="AE235" s="20">
        <v>2020</v>
      </c>
      <c r="AF235" s="20"/>
      <c r="AG235" s="64" t="s">
        <v>264</v>
      </c>
      <c r="AH235" s="71"/>
      <c r="AI235" s="20" t="s">
        <v>146</v>
      </c>
      <c r="AJ235" s="64"/>
      <c r="AK235" s="63"/>
      <c r="AL235" s="5">
        <v>1.4300502726679944</v>
      </c>
      <c r="AM235" s="70" t="s">
        <v>144</v>
      </c>
      <c r="AN235" s="6">
        <f>IF(AM235="YES",0,AL235*BA235)</f>
        <v>0</v>
      </c>
      <c r="AO235" s="6">
        <f>IF(AM235="YES",0,BA235)</f>
        <v>0</v>
      </c>
      <c r="AP235" s="7">
        <v>5.5257157589556494</v>
      </c>
      <c r="AQ235" s="69"/>
      <c r="AR235" s="8">
        <f>IF(AQ235="YES",0,AP235*BA235)</f>
        <v>663.08589107467787</v>
      </c>
      <c r="AS235" s="8">
        <f>IF(AQ235="YES",0,BA235)</f>
        <v>120</v>
      </c>
      <c r="AT235" s="9">
        <v>0</v>
      </c>
      <c r="AU235" s="9">
        <v>834.66873961415433</v>
      </c>
      <c r="AV235" s="9">
        <v>188</v>
      </c>
      <c r="AW235" s="10">
        <f>IF(IF(AU235&lt;0,1-(AV235-AU235)/AU235,IF(AU235=0,"",AV235/AU235))&lt;0,0,IF(AU235&lt;0,1-(AV235-AU235)/AU235,IF(AU235=0,"",AV235/AU235)))</f>
        <v>0.22523905721796592</v>
      </c>
      <c r="AX235" s="10" t="str">
        <f>IF(AW235&lt;90%,"YES","")</f>
        <v>YES</v>
      </c>
      <c r="AY235" s="68">
        <f>+AV235-AT235</f>
        <v>188</v>
      </c>
      <c r="AZ235" s="10">
        <v>0.48389626167865812</v>
      </c>
      <c r="BA235" s="11">
        <v>120</v>
      </c>
      <c r="BB235" s="11">
        <f>W235/1000</f>
        <v>122.48666639999999</v>
      </c>
      <c r="BC235" s="12">
        <f>IF(AND(BA235=0,BB235=0),"no capex",IF(AND(BA235=0,BB235&lt;&gt;0),"check!",IF(BB235/BA235&lt;0.8,BB235/BA235,IF(BB235/BA235&lt;=1.05,1,IF(BB235/BA235&gt;1.05,MAX(1-(BB235/BA235-1)*2,0),"check!")))))</f>
        <v>1</v>
      </c>
      <c r="BD235" s="11">
        <v>0</v>
      </c>
      <c r="BE235" s="11">
        <v>0</v>
      </c>
      <c r="BF235" s="12" t="str">
        <f>IF(AND(BD235=0,BE235=0),"no capex",IF(AND(BD235=0,BE235&lt;&gt;0),"check!",IF(BE235/BD235&lt;0.8,BE235/BD235,IF(BE235/BD235&lt;=1.05,1,IF(BE235/BD235&gt;1.05,MAX(1-(BE235/BD235-1)*2,0),"check!")))))</f>
        <v>no capex</v>
      </c>
      <c r="BG235" s="67"/>
      <c r="BH235" s="13">
        <v>0</v>
      </c>
      <c r="BI235" s="13">
        <v>6684.989761968749</v>
      </c>
      <c r="BJ235" s="13">
        <v>1153</v>
      </c>
      <c r="BK235" s="14">
        <f>IF(BI235=0,"",BJ235/BI235)</f>
        <v>0.17247595599315296</v>
      </c>
      <c r="BL235" s="15">
        <v>0</v>
      </c>
      <c r="BM235" s="15">
        <v>829.54525177799997</v>
      </c>
      <c r="BN235" s="15">
        <v>254</v>
      </c>
      <c r="BO235" s="16">
        <f>IF(BM235=0,"",BN235/BM235)</f>
        <v>0.30619185566500551</v>
      </c>
      <c r="BP235" s="13">
        <v>0</v>
      </c>
      <c r="BQ235" s="13">
        <v>0</v>
      </c>
      <c r="BR235" s="13">
        <v>0</v>
      </c>
      <c r="BS235" s="14" t="str">
        <f>IF(IF(BQ235&lt;0,1-(BR235-BQ235)/BQ235,IF(BQ235=0,"",BR235/BQ235))&lt;0,0,IF(BQ235&lt;0,1-(BR235-BQ235)/BQ235,IF(BQ235=0,"",BR235/BQ235)))</f>
        <v/>
      </c>
      <c r="BT235" s="15">
        <v>0</v>
      </c>
      <c r="BU235" s="15">
        <v>0</v>
      </c>
      <c r="BV235" s="15">
        <v>0</v>
      </c>
      <c r="BW235" s="16" t="str">
        <f>IF(IF(BU235&lt;0,1-(BV235-BU235)/BU235,IF(BU235=0,"",BV235/BU235))&lt;0,0,IF(BU235&lt;0,1-(BV235-BU235)/BU235,IF(BU235=0,"",BV235/BU235)))</f>
        <v/>
      </c>
      <c r="BX235" s="13">
        <v>0</v>
      </c>
      <c r="BY235" s="13">
        <v>29.9243196958131</v>
      </c>
      <c r="BZ235" s="13">
        <v>146</v>
      </c>
      <c r="CA235" s="14">
        <f>IF(IF(BY235&lt;0,1-(BZ235-BY235)/BY235,IF(BY235=0,"",BZ235/BY235))&lt;0,0,IF(BY235&lt;0,1-(BZ235-BY235)/BY235,IF(BY235=0,"",BZ235/BY235)))</f>
        <v>4.8789747430892403</v>
      </c>
      <c r="CB235" s="15">
        <v>0</v>
      </c>
      <c r="CC235" s="15">
        <v>29.9243196958131</v>
      </c>
      <c r="CD235" s="15">
        <v>146</v>
      </c>
      <c r="CE235" s="16">
        <f>IF(IF(CC235&lt;0,1-(CD235-CC235)/CC235,IF(CC235=0,"",CD235/CC235))&lt;0,0,IF(CC235&lt;0,1-(CD235-CC235)/CC235,IF(CC235=0,"",CD235/CC235)))</f>
        <v>4.8789747430892403</v>
      </c>
      <c r="CF235" s="13">
        <v>0</v>
      </c>
      <c r="CG235" s="13">
        <v>0</v>
      </c>
      <c r="CH235" s="13">
        <v>0</v>
      </c>
      <c r="CI235" s="14" t="str">
        <f>IF(IF(CG235&lt;0,1-(CH235-CG235)/CG235,IF(CG235=0,"",CH235/CG235))&lt;0,0,IF(CG235&lt;0,1-(CH235-CG235)/CG235,IF(CG235=0,"",CH235/CG235)))</f>
        <v/>
      </c>
      <c r="CJ235" s="15">
        <v>0</v>
      </c>
      <c r="CK235" s="15">
        <v>1272.117964738256</v>
      </c>
      <c r="CL235" s="15">
        <v>224</v>
      </c>
      <c r="CM235" s="17">
        <f>IF(IF(CK235&lt;0,1-(CL235-CK235)/CK235,IF(CK235=0,"",CL235/CK235))&lt;0,0,IF(CK235&lt;0,1-(CL235-CK235)/CK235,IF(CK235=0,"",CL235/CK235)))</f>
        <v>0.17608429894792738</v>
      </c>
      <c r="CN235" s="13">
        <v>0</v>
      </c>
      <c r="CO235" s="13">
        <v>-425.37354481991468</v>
      </c>
      <c r="CP235" s="13">
        <v>-1140</v>
      </c>
      <c r="CQ235" s="17">
        <f>IF(IF(CO235&lt;0,1-(CP235-CO235)/CO235,IF(CO235=0,"",CP235/CO235))&lt;0,0,IF(CO235&lt;0,1-(CP235-CO235)/CO235,IF(CO235=0,"",CP235/CO235)))</f>
        <v>0</v>
      </c>
      <c r="CR235" s="15">
        <v>0</v>
      </c>
      <c r="CS235" s="15">
        <v>35.527462883508036</v>
      </c>
      <c r="CT235" s="15">
        <v>10</v>
      </c>
      <c r="CU235" s="17">
        <f>IF(IF(CS235&lt;0,1-(CT235-CS235)/CS235,IF(CS235=0,"",CT235/CS235))&lt;0,0,IF(CS235&lt;0,1-(CT235-CS235)/CS235,IF(CS235=0,"",CT235/CS235)))</f>
        <v>0.28147239313961914</v>
      </c>
      <c r="CV235" s="13">
        <v>0</v>
      </c>
      <c r="CW235" s="13">
        <v>846.74441991834124</v>
      </c>
      <c r="CX235" s="13">
        <v>985</v>
      </c>
      <c r="CY235" s="14">
        <f>IF(IF(CW235&lt;0,1-(CX235-CW235)/CW235,IF(CW235=0,"",CX235/CW235))&lt;0,0,IF(CW235&lt;0,1-(CX235-CW235)/CW235,IF(CW235=0,"",CX235/CW235)))</f>
        <v>1.1632789975692923</v>
      </c>
      <c r="CZ235" s="15">
        <v>0</v>
      </c>
      <c r="DA235" s="15">
        <v>-42</v>
      </c>
      <c r="DB235" s="15">
        <v>-89</v>
      </c>
      <c r="DC235" s="17">
        <f>IF(IF(DA235&lt;0,1-(DB235-DA235)/DA235,IF(DA235=0,"",DB235/DA235))&lt;0,0,IF(DA235&lt;0,1-(DB235-DA235)/DA235,IF(DA235=0,"",DB235/DA235)))</f>
        <v>0</v>
      </c>
      <c r="DD235" s="13">
        <v>0</v>
      </c>
      <c r="DE235" s="13">
        <v>0</v>
      </c>
      <c r="DF235" s="13">
        <v>0</v>
      </c>
      <c r="DG235" s="14" t="str">
        <f>IF(IF(DE235&lt;0,1-(DF235-DE235)/DE235,IF(DE235=0,"",DF235/DE235))&lt;0,0,IF(DE235&lt;0,1-(DF235-DE235)/DE235,IF(DE235=0,"",DF235/DE235)))</f>
        <v/>
      </c>
      <c r="DH235" s="15">
        <v>0</v>
      </c>
      <c r="DI235" s="15">
        <v>0</v>
      </c>
      <c r="DJ235" s="15">
        <v>0</v>
      </c>
      <c r="DK235" s="17" t="str">
        <f>IF(IF(DI235&lt;0,1-(DJ235-DI235)/DI235,IF(DI235=0,"",DJ235/DI235))&lt;0,0,IF(DI235&lt;0,1-(DJ235-DI235)/DI235,IF(DI235=0,"",DJ235/DI235)))</f>
        <v/>
      </c>
      <c r="DL235" s="13">
        <v>0</v>
      </c>
      <c r="DM235" s="13">
        <v>0</v>
      </c>
      <c r="DN235" s="13">
        <v>0</v>
      </c>
      <c r="DO235" s="17" t="str">
        <f>IF(IF(DM235&lt;0,1-(DN235-DM235)/DM235,IF(DM235=0,"",DN235/DM235))&lt;0,0,IF(DM235&lt;0,1-(DN235-DM235)/DM235,IF(DM235=0,"",DN235/DM235)))</f>
        <v/>
      </c>
      <c r="DP235" s="18"/>
      <c r="DQ235" s="19"/>
      <c r="DR235" s="18"/>
      <c r="DS235" s="19" t="str">
        <f>AX235</f>
        <v>YES</v>
      </c>
      <c r="DT235" s="64" t="s">
        <v>141</v>
      </c>
      <c r="DU235" s="64" t="s">
        <v>162</v>
      </c>
      <c r="DV235" s="64" t="s">
        <v>198</v>
      </c>
      <c r="DW235" s="64" t="s">
        <v>141</v>
      </c>
      <c r="DX235" s="64" t="s">
        <v>197</v>
      </c>
      <c r="DY235" s="65">
        <v>45138</v>
      </c>
      <c r="DZ235" s="64"/>
      <c r="EA235" s="64"/>
    </row>
    <row r="236" spans="1:131" x14ac:dyDescent="0.35">
      <c r="A236" s="4">
        <v>2022</v>
      </c>
      <c r="B236" s="20" t="s">
        <v>131</v>
      </c>
      <c r="C236" s="20" t="s">
        <v>159</v>
      </c>
      <c r="D236" s="20"/>
      <c r="E236" s="20" t="s">
        <v>130</v>
      </c>
      <c r="F236" s="20" t="s">
        <v>126</v>
      </c>
      <c r="G236" s="20"/>
      <c r="H236" s="20">
        <v>12750283</v>
      </c>
      <c r="I236" s="64" t="s">
        <v>263</v>
      </c>
      <c r="J236" s="64"/>
      <c r="K236" s="64" t="s">
        <v>262</v>
      </c>
      <c r="L236" s="20" t="s">
        <v>156</v>
      </c>
      <c r="M236" s="20" t="s">
        <v>155</v>
      </c>
      <c r="N236" s="64" t="s">
        <v>154</v>
      </c>
      <c r="O236" s="20" t="s">
        <v>153</v>
      </c>
      <c r="P236" s="20" t="s">
        <v>152</v>
      </c>
      <c r="Q236" s="20"/>
      <c r="R236" s="20" t="s">
        <v>141</v>
      </c>
      <c r="S236" s="20" t="s">
        <v>151</v>
      </c>
      <c r="T236" s="20" t="s">
        <v>150</v>
      </c>
      <c r="U236" s="65">
        <v>43890</v>
      </c>
      <c r="V236" s="64"/>
      <c r="W236" s="72">
        <v>215742.2917</v>
      </c>
      <c r="X236" s="72">
        <v>0</v>
      </c>
      <c r="Y236" s="64" t="s">
        <v>261</v>
      </c>
      <c r="Z236" s="20" t="s">
        <v>141</v>
      </c>
      <c r="AA236" s="64"/>
      <c r="AB236" s="64"/>
      <c r="AC236" s="64"/>
      <c r="AD236" s="63"/>
      <c r="AE236" s="20">
        <v>2020</v>
      </c>
      <c r="AF236" s="20"/>
      <c r="AG236" s="64" t="s">
        <v>260</v>
      </c>
      <c r="AH236" s="71"/>
      <c r="AI236" s="20" t="s">
        <v>146</v>
      </c>
      <c r="AJ236" s="64"/>
      <c r="AK236" s="63"/>
      <c r="AL236" s="5" t="s">
        <v>151</v>
      </c>
      <c r="AM236" s="70" t="s">
        <v>144</v>
      </c>
      <c r="AN236" s="6">
        <f>IF(AM236="YES",0,AL236*BA236)</f>
        <v>0</v>
      </c>
      <c r="AO236" s="6">
        <f>IF(AM236="YES",0,BA236)</f>
        <v>0</v>
      </c>
      <c r="AP236" s="7">
        <v>-65.629870967447474</v>
      </c>
      <c r="AQ236" s="69" t="s">
        <v>144</v>
      </c>
      <c r="AR236" s="8">
        <f>IF(AQ236="YES",0,AP236*BA236)</f>
        <v>0</v>
      </c>
      <c r="AS236" s="8">
        <f>IF(AQ236="YES",0,BA236)</f>
        <v>0</v>
      </c>
      <c r="AT236" s="9">
        <v>0</v>
      </c>
      <c r="AU236" s="9">
        <v>1184.2215148095506</v>
      </c>
      <c r="AV236" s="9">
        <v>717</v>
      </c>
      <c r="AW236" s="10">
        <f>IF(IF(AU236&lt;0,1-(AV236-AU236)/AU236,IF(AU236=0,"",AV236/AU236))&lt;0,0,IF(AU236&lt;0,1-(AV236-AU236)/AU236,IF(AU236=0,"",AV236/AU236)))</f>
        <v>0.60546104848915006</v>
      </c>
      <c r="AX236" s="10" t="str">
        <f>IF(AW236&lt;90%,"YES","")</f>
        <v>YES</v>
      </c>
      <c r="AY236" s="68">
        <f>+AV236-AT236</f>
        <v>717</v>
      </c>
      <c r="AZ236" s="10">
        <v>0.77646507125969344</v>
      </c>
      <c r="BA236" s="11">
        <v>120</v>
      </c>
      <c r="BB236" s="11">
        <f>W236/1000</f>
        <v>215.74229170000001</v>
      </c>
      <c r="BC236" s="12">
        <f>IF(AND(BA236=0,BB236=0),"no capex",IF(AND(BA236=0,BB236&lt;&gt;0),"check!",IF(BB236/BA236&lt;0.8,BB236/BA236,IF(BB236/BA236&lt;=1.05,1,IF(BB236/BA236&gt;1.05,MAX(1-(BB236/BA236-1)*2,0),"check!")))))</f>
        <v>0</v>
      </c>
      <c r="BD236" s="11">
        <v>0</v>
      </c>
      <c r="BE236" s="11">
        <v>0</v>
      </c>
      <c r="BF236" s="12" t="str">
        <f>IF(AND(BD236=0,BE236=0),"no capex",IF(AND(BD236=0,BE236&lt;&gt;0),"check!",IF(BE236/BD236&lt;0.8,BE236/BD236,IF(BE236/BD236&lt;=1.05,1,IF(BE236/BD236&gt;1.05,MAX(1-(BE236/BD236-1)*2,0),"check!")))))</f>
        <v>no capex</v>
      </c>
      <c r="BG236" s="67"/>
      <c r="BH236" s="13">
        <v>0</v>
      </c>
      <c r="BI236" s="13">
        <v>9966.7350373500012</v>
      </c>
      <c r="BJ236" s="13">
        <v>1088</v>
      </c>
      <c r="BK236" s="14">
        <f>IF(BI236=0,"",BJ236/BI236)</f>
        <v>0.10916313074670461</v>
      </c>
      <c r="BL236" s="15">
        <v>0</v>
      </c>
      <c r="BM236" s="15">
        <v>260.78763560850007</v>
      </c>
      <c r="BN236" s="15">
        <v>518</v>
      </c>
      <c r="BO236" s="16">
        <f>IF(BM236=0,"",BN236/BM236)</f>
        <v>1.9862904880108372</v>
      </c>
      <c r="BP236" s="13">
        <v>0</v>
      </c>
      <c r="BQ236" s="13">
        <v>0</v>
      </c>
      <c r="BR236" s="13">
        <v>0</v>
      </c>
      <c r="BS236" s="14" t="str">
        <f>IF(IF(BQ236&lt;0,1-(BR236-BQ236)/BQ236,IF(BQ236=0,"",BR236/BQ236))&lt;0,0,IF(BQ236&lt;0,1-(BR236-BQ236)/BQ236,IF(BQ236=0,"",BR236/BQ236)))</f>
        <v/>
      </c>
      <c r="BT236" s="15">
        <v>0</v>
      </c>
      <c r="BU236" s="15">
        <v>0</v>
      </c>
      <c r="BV236" s="15">
        <v>0</v>
      </c>
      <c r="BW236" s="16" t="str">
        <f>IF(IF(BU236&lt;0,1-(BV236-BU236)/BU236,IF(BU236=0,"",BV236/BU236))&lt;0,0,IF(BU236&lt;0,1-(BV236-BU236)/BU236,IF(BU236=0,"",BV236/BU236)))</f>
        <v/>
      </c>
      <c r="BX236" s="13">
        <v>0</v>
      </c>
      <c r="BY236" s="13">
        <v>13.929451627302003</v>
      </c>
      <c r="BZ236" s="13">
        <v>19</v>
      </c>
      <c r="CA236" s="14">
        <f>IF(IF(BY236&lt;0,1-(BZ236-BY236)/BY236,IF(BY236=0,"",BZ236/BY236))&lt;0,0,IF(BY236&lt;0,1-(BZ236-BY236)/BY236,IF(BY236=0,"",BZ236/BY236)))</f>
        <v>1.3640163667864442</v>
      </c>
      <c r="CB236" s="15">
        <v>0</v>
      </c>
      <c r="CC236" s="15">
        <v>13.929451627302003</v>
      </c>
      <c r="CD236" s="15">
        <v>19</v>
      </c>
      <c r="CE236" s="16">
        <f>IF(IF(CC236&lt;0,1-(CD236-CC236)/CC236,IF(CC236=0,"",CD236/CC236))&lt;0,0,IF(CC236&lt;0,1-(CD236-CC236)/CC236,IF(CC236=0,"",CD236/CC236)))</f>
        <v>1.3640163667864442</v>
      </c>
      <c r="CF236" s="13">
        <v>0</v>
      </c>
      <c r="CG236" s="13">
        <v>0</v>
      </c>
      <c r="CH236" s="13">
        <v>0</v>
      </c>
      <c r="CI236" s="14" t="str">
        <f>IF(IF(CG236&lt;0,1-(CH236-CG236)/CG236,IF(CG236=0,"",CH236/CG236))&lt;0,0,IF(CG236&lt;0,1-(CH236-CG236)/CG236,IF(CG236=0,"",CH236/CG236)))</f>
        <v/>
      </c>
      <c r="CJ236" s="15">
        <v>0</v>
      </c>
      <c r="CK236" s="15">
        <v>2205.8093644950945</v>
      </c>
      <c r="CL236" s="15">
        <v>409</v>
      </c>
      <c r="CM236" s="17">
        <f>IF(IF(CK236&lt;0,1-(CL236-CK236)/CK236,IF(CK236=0,"",CL236/CK236))&lt;0,0,IF(CK236&lt;0,1-(CL236-CK236)/CK236,IF(CK236=0,"",CL236/CK236)))</f>
        <v>0.18541946851042557</v>
      </c>
      <c r="CN236" s="13">
        <v>0</v>
      </c>
      <c r="CO236" s="13">
        <v>-987.51730131284592</v>
      </c>
      <c r="CP236" s="13">
        <v>-1802</v>
      </c>
      <c r="CQ236" s="17">
        <f>IF(IF(CO236&lt;0,1-(CP236-CO236)/CO236,IF(CO236=0,"",CP236/CO236))&lt;0,0,IF(CO236&lt;0,1-(CP236-CO236)/CO236,IF(CO236=0,"",CP236/CO236)))</f>
        <v>0.17522184410911334</v>
      </c>
      <c r="CR236" s="15">
        <v>0</v>
      </c>
      <c r="CS236" s="15">
        <v>0</v>
      </c>
      <c r="CT236" s="15">
        <v>0</v>
      </c>
      <c r="CU236" s="17" t="str">
        <f>IF(IF(CS236&lt;0,1-(CT236-CS236)/CS236,IF(CS236=0,"",CT236/CS236))&lt;0,0,IF(CS236&lt;0,1-(CT236-CS236)/CS236,IF(CS236=0,"",CT236/CS236)))</f>
        <v/>
      </c>
      <c r="CV236" s="13">
        <v>0</v>
      </c>
      <c r="CW236" s="13">
        <v>1218.2920631822485</v>
      </c>
      <c r="CX236" s="13">
        <v>100</v>
      </c>
      <c r="CY236" s="14">
        <f>IF(IF(CW236&lt;0,1-(CX236-CW236)/CW236,IF(CW236=0,"",CX236/CW236))&lt;0,0,IF(CW236&lt;0,1-(CX236-CW236)/CW236,IF(CW236=0,"",CX236/CW236)))</f>
        <v>8.208212383719736E-2</v>
      </c>
      <c r="CZ236" s="15">
        <v>0</v>
      </c>
      <c r="DA236" s="15">
        <v>-48</v>
      </c>
      <c r="DB236" s="15">
        <v>-61</v>
      </c>
      <c r="DC236" s="17">
        <f>IF(IF(DA236&lt;0,1-(DB236-DA236)/DA236,IF(DA236=0,"",DB236/DA236))&lt;0,0,IF(DA236&lt;0,1-(DB236-DA236)/DA236,IF(DA236=0,"",DB236/DA236)))</f>
        <v>0.72916666666666674</v>
      </c>
      <c r="DD236" s="13">
        <v>0</v>
      </c>
      <c r="DE236" s="13">
        <v>0</v>
      </c>
      <c r="DF236" s="13">
        <v>0</v>
      </c>
      <c r="DG236" s="14" t="str">
        <f>IF(IF(DE236&lt;0,1-(DF236-DE236)/DE236,IF(DE236=0,"",DF236/DE236))&lt;0,0,IF(DE236&lt;0,1-(DF236-DE236)/DE236,IF(DE236=0,"",DF236/DE236)))</f>
        <v/>
      </c>
      <c r="DH236" s="15">
        <v>0</v>
      </c>
      <c r="DI236" s="15">
        <v>0</v>
      </c>
      <c r="DJ236" s="15">
        <v>0</v>
      </c>
      <c r="DK236" s="17" t="str">
        <f>IF(IF(DI236&lt;0,1-(DJ236-DI236)/DI236,IF(DI236=0,"",DJ236/DI236))&lt;0,0,IF(DI236&lt;0,1-(DJ236-DI236)/DI236,IF(DI236=0,"",DJ236/DI236)))</f>
        <v/>
      </c>
      <c r="DL236" s="13">
        <v>0</v>
      </c>
      <c r="DM236" s="13">
        <v>0</v>
      </c>
      <c r="DN236" s="13">
        <v>0</v>
      </c>
      <c r="DO236" s="17" t="str">
        <f>IF(IF(DM236&lt;0,1-(DN236-DM236)/DM236,IF(DM236=0,"",DN236/DM236))&lt;0,0,IF(DM236&lt;0,1-(DN236-DM236)/DM236,IF(DM236=0,"",DN236/DM236)))</f>
        <v/>
      </c>
      <c r="DP236" s="18"/>
      <c r="DQ236" s="19"/>
      <c r="DR236" s="18"/>
      <c r="DS236" s="19" t="str">
        <f>AX236</f>
        <v>YES</v>
      </c>
      <c r="DT236" s="64" t="s">
        <v>141</v>
      </c>
      <c r="DU236" s="64" t="s">
        <v>143</v>
      </c>
      <c r="DV236" s="64" t="s">
        <v>182</v>
      </c>
      <c r="DW236" s="64" t="s">
        <v>141</v>
      </c>
      <c r="DX236" s="64"/>
      <c r="DY236" s="65"/>
      <c r="DZ236" s="64"/>
      <c r="EA236" s="64"/>
    </row>
    <row r="237" spans="1:131" x14ac:dyDescent="0.35">
      <c r="A237" s="4">
        <v>2022</v>
      </c>
      <c r="B237" s="20" t="s">
        <v>132</v>
      </c>
      <c r="C237" s="20" t="s">
        <v>159</v>
      </c>
      <c r="D237" s="20"/>
      <c r="E237" s="20" t="s">
        <v>130</v>
      </c>
      <c r="F237" s="20" t="s">
        <v>126</v>
      </c>
      <c r="G237" s="20"/>
      <c r="H237" s="20">
        <v>12757112</v>
      </c>
      <c r="I237" s="64" t="s">
        <v>259</v>
      </c>
      <c r="J237" s="64"/>
      <c r="K237" s="64" t="s">
        <v>258</v>
      </c>
      <c r="L237" s="20" t="s">
        <v>156</v>
      </c>
      <c r="M237" s="20" t="s">
        <v>155</v>
      </c>
      <c r="N237" s="64" t="s">
        <v>154</v>
      </c>
      <c r="O237" s="20" t="s">
        <v>153</v>
      </c>
      <c r="P237" s="20" t="s">
        <v>152</v>
      </c>
      <c r="Q237" s="20"/>
      <c r="R237" s="20" t="s">
        <v>141</v>
      </c>
      <c r="S237" s="20" t="s">
        <v>151</v>
      </c>
      <c r="T237" s="20" t="s">
        <v>150</v>
      </c>
      <c r="U237" s="65">
        <v>44286</v>
      </c>
      <c r="V237" s="64"/>
      <c r="W237" s="72">
        <v>117463.93660000002</v>
      </c>
      <c r="X237" s="72">
        <v>0</v>
      </c>
      <c r="Y237" s="64" t="s">
        <v>257</v>
      </c>
      <c r="Z237" s="20" t="s">
        <v>141</v>
      </c>
      <c r="AA237" s="64"/>
      <c r="AB237" s="64"/>
      <c r="AC237" s="64"/>
      <c r="AD237" s="63"/>
      <c r="AE237" s="20">
        <v>2021</v>
      </c>
      <c r="AF237" s="20"/>
      <c r="AG237" s="64" t="s">
        <v>256</v>
      </c>
      <c r="AH237" s="71"/>
      <c r="AI237" s="20" t="s">
        <v>141</v>
      </c>
      <c r="AJ237" s="64"/>
      <c r="AK237" s="63"/>
      <c r="AL237" s="5" t="s">
        <v>151</v>
      </c>
      <c r="AM237" s="70" t="s">
        <v>144</v>
      </c>
      <c r="AN237" s="6">
        <f>IF(AM237="YES",0,AL237*BA237)</f>
        <v>0</v>
      </c>
      <c r="AO237" s="6">
        <f>IF(AM237="YES",0,BA237)</f>
        <v>0</v>
      </c>
      <c r="AP237" s="7">
        <v>29.216704520930136</v>
      </c>
      <c r="AQ237" s="69" t="s">
        <v>144</v>
      </c>
      <c r="AR237" s="8">
        <f>IF(AQ237="YES",0,AP237*BA237)</f>
        <v>0</v>
      </c>
      <c r="AS237" s="8">
        <f>IF(AQ237="YES",0,BA237)</f>
        <v>0</v>
      </c>
      <c r="AT237" s="9">
        <v>0</v>
      </c>
      <c r="AU237" s="9">
        <v>758.66358591475944</v>
      </c>
      <c r="AV237" s="9">
        <v>316</v>
      </c>
      <c r="AW237" s="10">
        <f>IF(IF(AU237&lt;0,1-(AV237-AU237)/AU237,IF(AU237=0,"",AV237/AU237))&lt;0,0,IF(AU237&lt;0,1-(AV237-AU237)/AU237,IF(AU237=0,"",AV237/AU237)))</f>
        <v>0.41652190228556002</v>
      </c>
      <c r="AX237" s="10" t="str">
        <f>IF(AW237&lt;90%,"YES","")</f>
        <v>YES</v>
      </c>
      <c r="AY237" s="68">
        <f>+AV237-AT237</f>
        <v>316</v>
      </c>
      <c r="AZ237" s="10"/>
      <c r="BA237" s="11">
        <v>135</v>
      </c>
      <c r="BB237" s="11">
        <f>W237/1000</f>
        <v>117.46393660000001</v>
      </c>
      <c r="BC237" s="12">
        <f>IF(AND(BA237=0,BB237=0),"no capex",IF(AND(BA237=0,BB237&lt;&gt;0),"check!",IF(BB237/BA237&lt;0.8,BB237/BA237,IF(BB237/BA237&lt;=1.05,1,IF(BB237/BA237&gt;1.05,MAX(1-(BB237/BA237-1)*2,0),"check!")))))</f>
        <v>1</v>
      </c>
      <c r="BD237" s="11">
        <v>0</v>
      </c>
      <c r="BE237" s="11">
        <v>0</v>
      </c>
      <c r="BF237" s="12" t="str">
        <f>IF(AND(BD237=0,BE237=0),"no capex",IF(AND(BD237=0,BE237&lt;&gt;0),"check!",IF(BE237/BD237&lt;0.8,BE237/BD237,IF(BE237/BD237&lt;=1.05,1,IF(BE237/BD237&gt;1.05,MAX(1-(BE237/BD237-1)*2,0),"check!")))))</f>
        <v>no capex</v>
      </c>
      <c r="BG237" s="67"/>
      <c r="BH237" s="13">
        <v>0</v>
      </c>
      <c r="BI237" s="13">
        <v>6873.535965514051</v>
      </c>
      <c r="BJ237" s="13">
        <v>554</v>
      </c>
      <c r="BK237" s="14">
        <f>IF(BI237=0,"",BJ237/BI237)</f>
        <v>8.0598981772923337E-2</v>
      </c>
      <c r="BL237" s="15">
        <v>0</v>
      </c>
      <c r="BM237" s="15">
        <v>646.98156956370008</v>
      </c>
      <c r="BN237" s="15">
        <v>222</v>
      </c>
      <c r="BO237" s="16">
        <f>IF(BM237=0,"",BN237/BM237)</f>
        <v>0.34313187646088344</v>
      </c>
      <c r="BP237" s="13">
        <v>0</v>
      </c>
      <c r="BQ237" s="13">
        <v>0</v>
      </c>
      <c r="BR237" s="13">
        <v>0</v>
      </c>
      <c r="BS237" s="14" t="str">
        <f>IF(IF(BQ237&lt;0,1-(BR237-BQ237)/BQ237,IF(BQ237=0,"",BR237/BQ237))&lt;0,0,IF(BQ237&lt;0,1-(BR237-BQ237)/BQ237,IF(BQ237=0,"",BR237/BQ237)))</f>
        <v/>
      </c>
      <c r="BT237" s="15">
        <v>0</v>
      </c>
      <c r="BU237" s="15">
        <v>0</v>
      </c>
      <c r="BV237" s="15">
        <v>0</v>
      </c>
      <c r="BW237" s="16" t="str">
        <f>IF(IF(BU237&lt;0,1-(BV237-BU237)/BU237,IF(BU237=0,"",BV237/BU237))&lt;0,0,IF(BU237&lt;0,1-(BV237-BU237)/BU237,IF(BU237=0,"",BV237/BU237)))</f>
        <v/>
      </c>
      <c r="BX237" s="13">
        <v>0</v>
      </c>
      <c r="BY237" s="13">
        <v>46.8</v>
      </c>
      <c r="BZ237" s="13">
        <v>68</v>
      </c>
      <c r="CA237" s="14">
        <f>IF(IF(BY237&lt;0,1-(BZ237-BY237)/BY237,IF(BY237=0,"",BZ237/BY237))&lt;0,0,IF(BY237&lt;0,1-(BZ237-BY237)/BY237,IF(BY237=0,"",BZ237/BY237)))</f>
        <v>1.4529914529914532</v>
      </c>
      <c r="CB237" s="15">
        <v>0</v>
      </c>
      <c r="CC237" s="15">
        <v>46.8</v>
      </c>
      <c r="CD237" s="15">
        <v>68</v>
      </c>
      <c r="CE237" s="16">
        <f>IF(IF(CC237&lt;0,1-(CD237-CC237)/CC237,IF(CC237=0,"",CD237/CC237))&lt;0,0,IF(CC237&lt;0,1-(CD237-CC237)/CC237,IF(CC237=0,"",CD237/CC237)))</f>
        <v>1.4529914529914532</v>
      </c>
      <c r="CF237" s="13">
        <v>0</v>
      </c>
      <c r="CG237" s="13">
        <v>0</v>
      </c>
      <c r="CH237" s="13">
        <v>0</v>
      </c>
      <c r="CI237" s="14" t="str">
        <f>IF(IF(CG237&lt;0,1-(CH237-CG237)/CG237,IF(CG237=0,"",CH237/CG237))&lt;0,0,IF(CG237&lt;0,1-(CH237-CG237)/CG237,IF(CG237=0,"",CH237/CG237)))</f>
        <v/>
      </c>
      <c r="CJ237" s="15">
        <v>0</v>
      </c>
      <c r="CK237" s="15">
        <v>1275.0089998897449</v>
      </c>
      <c r="CL237" s="15">
        <v>1374</v>
      </c>
      <c r="CM237" s="17">
        <f>IF(IF(CK237&lt;0,1-(CL237-CK237)/CK237,IF(CK237=0,"",CL237/CK237))&lt;0,0,IF(CK237&lt;0,1-(CL237-CK237)/CK237,IF(CK237=0,"",CL237/CK237)))</f>
        <v>1.0776394520499974</v>
      </c>
      <c r="CN237" s="13">
        <v>0</v>
      </c>
      <c r="CO237" s="13">
        <v>-563.14541397498544</v>
      </c>
      <c r="CP237" s="13">
        <v>-1317</v>
      </c>
      <c r="CQ237" s="17">
        <f>IF(IF(CO237&lt;0,1-(CP237-CO237)/CO237,IF(CO237=0,"",CP237/CO237))&lt;0,0,IF(CO237&lt;0,1-(CP237-CO237)/CO237,IF(CO237=0,"",CP237/CO237)))</f>
        <v>0</v>
      </c>
      <c r="CR237" s="15">
        <v>0</v>
      </c>
      <c r="CS237" s="15">
        <v>31.993791356746478</v>
      </c>
      <c r="CT237" s="15">
        <v>16</v>
      </c>
      <c r="CU237" s="17">
        <f>IF(IF(CS237&lt;0,1-(CT237-CS237)/CS237,IF(CS237=0,"",CT237/CS237))&lt;0,0,IF(CS237&lt;0,1-(CT237-CS237)/CS237,IF(CS237=0,"",CT237/CS237)))</f>
        <v>0.50009702887638874</v>
      </c>
      <c r="CV237" s="13">
        <v>0</v>
      </c>
      <c r="CW237" s="13">
        <v>711.86358591475948</v>
      </c>
      <c r="CX237" s="13">
        <v>987</v>
      </c>
      <c r="CY237" s="14">
        <f>IF(IF(CW237&lt;0,1-(CX237-CW237)/CW237,IF(CW237=0,"",CX237/CW237))&lt;0,0,IF(CW237&lt;0,1-(CX237-CW237)/CW237,IF(CW237=0,"",CX237/CW237)))</f>
        <v>1.3865015988023668</v>
      </c>
      <c r="CZ237" s="15">
        <v>0</v>
      </c>
      <c r="DA237" s="15">
        <v>0</v>
      </c>
      <c r="DB237" s="15">
        <v>0</v>
      </c>
      <c r="DC237" s="17" t="str">
        <f>IF(IF(DA237&lt;0,1-(DB237-DA237)/DA237,IF(DA237=0,"",DB237/DA237))&lt;0,0,IF(DA237&lt;0,1-(DB237-DA237)/DA237,IF(DA237=0,"",DB237/DA237)))</f>
        <v/>
      </c>
      <c r="DD237" s="13">
        <v>0</v>
      </c>
      <c r="DE237" s="13">
        <v>0</v>
      </c>
      <c r="DF237" s="13">
        <v>0</v>
      </c>
      <c r="DG237" s="14" t="str">
        <f>IF(IF(DE237&lt;0,1-(DF237-DE237)/DE237,IF(DE237=0,"",DF237/DE237))&lt;0,0,IF(DE237&lt;0,1-(DF237-DE237)/DE237,IF(DE237=0,"",DF237/DE237)))</f>
        <v/>
      </c>
      <c r="DH237" s="15">
        <v>0</v>
      </c>
      <c r="DI237" s="15">
        <v>0</v>
      </c>
      <c r="DJ237" s="15">
        <v>0</v>
      </c>
      <c r="DK237" s="17" t="str">
        <f>IF(IF(DI237&lt;0,1-(DJ237-DI237)/DI237,IF(DI237=0,"",DJ237/DI237))&lt;0,0,IF(DI237&lt;0,1-(DJ237-DI237)/DI237,IF(DI237=0,"",DJ237/DI237)))</f>
        <v/>
      </c>
      <c r="DL237" s="13">
        <v>0</v>
      </c>
      <c r="DM237" s="13">
        <v>0</v>
      </c>
      <c r="DN237" s="13">
        <v>0</v>
      </c>
      <c r="DO237" s="17" t="str">
        <f>IF(IF(DM237&lt;0,1-(DN237-DM237)/DM237,IF(DM237=0,"",DN237/DM237))&lt;0,0,IF(DM237&lt;0,1-(DN237-DM237)/DM237,IF(DM237=0,"",DN237/DM237)))</f>
        <v/>
      </c>
      <c r="DP237" s="18"/>
      <c r="DQ237" s="19" t="e">
        <f>IF(AND(BB237/BA237&gt;1.05, ((BB237-BA237)/VLOOKUP(E237,#REF!,2,0))&gt;10),"YES","")</f>
        <v>#REF!</v>
      </c>
      <c r="DR237" s="18"/>
      <c r="DS237" s="19" t="str">
        <f>AX237</f>
        <v>YES</v>
      </c>
      <c r="DT237" s="64"/>
      <c r="DU237" s="64"/>
      <c r="DV237" s="64"/>
      <c r="DW237" s="64"/>
      <c r="DX237" s="64"/>
      <c r="DY237" s="65"/>
      <c r="DZ237" s="64"/>
      <c r="EA237" s="64"/>
    </row>
    <row r="238" spans="1:131" x14ac:dyDescent="0.35">
      <c r="A238" s="4">
        <v>2022</v>
      </c>
      <c r="B238" s="20" t="s">
        <v>132</v>
      </c>
      <c r="C238" s="20" t="s">
        <v>159</v>
      </c>
      <c r="D238" s="20"/>
      <c r="E238" s="20" t="s">
        <v>129</v>
      </c>
      <c r="F238" s="20" t="s">
        <v>127</v>
      </c>
      <c r="G238" s="20"/>
      <c r="H238" s="20">
        <v>12757475</v>
      </c>
      <c r="I238" s="64" t="s">
        <v>255</v>
      </c>
      <c r="J238" s="64" t="s">
        <v>254</v>
      </c>
      <c r="K238" s="64" t="s">
        <v>194</v>
      </c>
      <c r="L238" s="20" t="s">
        <v>156</v>
      </c>
      <c r="M238" s="20" t="s">
        <v>155</v>
      </c>
      <c r="N238" s="64" t="s">
        <v>154</v>
      </c>
      <c r="O238" s="20" t="s">
        <v>153</v>
      </c>
      <c r="P238" s="20" t="s">
        <v>152</v>
      </c>
      <c r="Q238" s="20"/>
      <c r="R238" s="20" t="s">
        <v>141</v>
      </c>
      <c r="S238" s="20" t="s">
        <v>193</v>
      </c>
      <c r="T238" s="20" t="s">
        <v>150</v>
      </c>
      <c r="U238" s="65">
        <v>44228</v>
      </c>
      <c r="V238" s="64"/>
      <c r="W238" s="72">
        <v>204160.77000000005</v>
      </c>
      <c r="X238" s="72">
        <v>0</v>
      </c>
      <c r="Y238" s="64" t="s">
        <v>253</v>
      </c>
      <c r="Z238" s="20" t="s">
        <v>141</v>
      </c>
      <c r="AA238" s="64" t="s">
        <v>141</v>
      </c>
      <c r="AB238" s="64"/>
      <c r="AC238" s="64"/>
      <c r="AD238" s="63"/>
      <c r="AE238" s="20">
        <v>2021</v>
      </c>
      <c r="AF238" s="20">
        <v>14600</v>
      </c>
      <c r="AG238" s="64" t="s">
        <v>252</v>
      </c>
      <c r="AH238" s="71"/>
      <c r="AI238" s="20" t="s">
        <v>146</v>
      </c>
      <c r="AJ238" s="64" t="s">
        <v>190</v>
      </c>
      <c r="AK238" s="63"/>
      <c r="AL238" s="5">
        <v>0.35309045826149688</v>
      </c>
      <c r="AM238" s="70"/>
      <c r="AN238" s="6">
        <f>IF(AM238="YES",0,AL238*BA238)</f>
        <v>1065.2264815971946</v>
      </c>
      <c r="AO238" s="6">
        <f>IF(AM238="YES",0,BA238)</f>
        <v>3016.8656690470343</v>
      </c>
      <c r="AP238" s="7">
        <v>1.8654194465139111</v>
      </c>
      <c r="AQ238" s="69"/>
      <c r="AR238" s="8">
        <f>IF(AQ238="YES",0,AP238*BA238)</f>
        <v>5627.7198865605387</v>
      </c>
      <c r="AS238" s="8">
        <f>IF(AQ238="YES",0,BA238)</f>
        <v>3016.8656690470343</v>
      </c>
      <c r="AT238" s="9">
        <v>0</v>
      </c>
      <c r="AU238" s="9">
        <v>636.09722307039988</v>
      </c>
      <c r="AV238" s="9">
        <v>720</v>
      </c>
      <c r="AW238" s="10">
        <f>IF(IF(AU238&lt;0,1-(AV238-AU238)/AU238,IF(AU238=0,"",AV238/AU238))&lt;0,0,IF(AU238&lt;0,1-(AV238-AU238)/AU238,IF(AU238=0,"",AV238/AU238)))</f>
        <v>1.1319024417754993</v>
      </c>
      <c r="AX238" s="10" t="str">
        <f>IF(AW238&lt;90%,"YES","")</f>
        <v/>
      </c>
      <c r="AY238" s="68">
        <f>+AV238-AT238</f>
        <v>720</v>
      </c>
      <c r="AZ238" s="10"/>
      <c r="BA238" s="11">
        <v>3016.8656690470343</v>
      </c>
      <c r="BB238" s="11">
        <f>W238/1000</f>
        <v>204.16077000000004</v>
      </c>
      <c r="BC238" s="12">
        <f>IF(AND(BA238=0,BB238=0),"no capex",IF(AND(BA238=0,BB238&lt;&gt;0),"check!",IF(BB238/BA238&lt;0.8,BB238/BA238,IF(BB238/BA238&lt;=1.05,1,IF(BB238/BA238&gt;1.05,MAX(1-(BB238/BA238-1)*2,0),"check!")))))</f>
        <v>6.7673139077647507E-2</v>
      </c>
      <c r="BD238" s="11">
        <v>0</v>
      </c>
      <c r="BE238" s="11">
        <v>0</v>
      </c>
      <c r="BF238" s="12" t="str">
        <f>IF(AND(BD238=0,BE238=0),"no capex",IF(AND(BD238=0,BE238&lt;&gt;0),"check!",IF(BE238/BD238&lt;0.8,BE238/BD238,IF(BE238/BD238&lt;=1.05,1,IF(BE238/BD238&gt;1.05,MAX(1-(BE238/BD238-1)*2,0),"check!")))))</f>
        <v>no capex</v>
      </c>
      <c r="BG238" s="67"/>
      <c r="BH238" s="13">
        <v>0</v>
      </c>
      <c r="BI238" s="13">
        <v>1031</v>
      </c>
      <c r="BJ238" s="13">
        <v>2483</v>
      </c>
      <c r="BK238" s="14">
        <f>IF(BI238=0,"",BJ238/BI238)</f>
        <v>2.4083414161008729</v>
      </c>
      <c r="BL238" s="15">
        <v>0</v>
      </c>
      <c r="BM238" s="15">
        <v>206.20000000000002</v>
      </c>
      <c r="BN238" s="15">
        <v>21</v>
      </c>
      <c r="BO238" s="16">
        <f>IF(BM238=0,"",BN238/BM238)</f>
        <v>0.10184287099903006</v>
      </c>
      <c r="BP238" s="13">
        <v>0</v>
      </c>
      <c r="BQ238" s="13">
        <v>0</v>
      </c>
      <c r="BR238" s="13">
        <v>0</v>
      </c>
      <c r="BS238" s="14" t="str">
        <f>IF(IF(BQ238&lt;0,1-(BR238-BQ238)/BQ238,IF(BQ238=0,"",BR238/BQ238))&lt;0,0,IF(BQ238&lt;0,1-(BR238-BQ238)/BQ238,IF(BQ238=0,"",BR238/BQ238)))</f>
        <v/>
      </c>
      <c r="BT238" s="15">
        <v>0</v>
      </c>
      <c r="BU238" s="15">
        <v>0</v>
      </c>
      <c r="BV238" s="15">
        <v>0</v>
      </c>
      <c r="BW238" s="16" t="str">
        <f>IF(IF(BU238&lt;0,1-(BV238-BU238)/BU238,IF(BU238=0,"",BV238/BU238))&lt;0,0,IF(BU238&lt;0,1-(BV238-BU238)/BU238,IF(BU238=0,"",BV238/BU238)))</f>
        <v/>
      </c>
      <c r="BX238" s="13">
        <v>0</v>
      </c>
      <c r="BY238" s="13">
        <v>0</v>
      </c>
      <c r="BZ238" s="13">
        <v>0</v>
      </c>
      <c r="CA238" s="14" t="str">
        <f>IF(IF(BY238&lt;0,1-(BZ238-BY238)/BY238,IF(BY238=0,"",BZ238/BY238))&lt;0,0,IF(BY238&lt;0,1-(BZ238-BY238)/BY238,IF(BY238=0,"",BZ238/BY238)))</f>
        <v/>
      </c>
      <c r="CB238" s="15">
        <v>0</v>
      </c>
      <c r="CC238" s="15">
        <v>0</v>
      </c>
      <c r="CD238" s="15">
        <v>0</v>
      </c>
      <c r="CE238" s="16" t="str">
        <f>IF(IF(CC238&lt;0,1-(CD238-CC238)/CC238,IF(CC238=0,"",CD238/CC238))&lt;0,0,IF(CC238&lt;0,1-(CD238-CC238)/CC238,IF(CC238=0,"",CD238/CC238)))</f>
        <v/>
      </c>
      <c r="CF238" s="13">
        <v>0</v>
      </c>
      <c r="CG238" s="13">
        <v>0</v>
      </c>
      <c r="CH238" s="13">
        <v>0</v>
      </c>
      <c r="CI238" s="14" t="str">
        <f>IF(IF(CG238&lt;0,1-(CH238-CG238)/CG238,IF(CG238=0,"",CH238/CG238))&lt;0,0,IF(CG238&lt;0,1-(CH238-CG238)/CG238,IF(CG238=0,"",CH238/CG238)))</f>
        <v/>
      </c>
      <c r="CJ238" s="15">
        <v>0</v>
      </c>
      <c r="CK238" s="15">
        <v>847.06670124039988</v>
      </c>
      <c r="CL238" s="15">
        <v>756</v>
      </c>
      <c r="CM238" s="17">
        <f>IF(IF(CK238&lt;0,1-(CL238-CK238)/CK238,IF(CK238=0,"",CL238/CK238))&lt;0,0,IF(CK238&lt;0,1-(CL238-CK238)/CK238,IF(CK238=0,"",CL238/CK238)))</f>
        <v>0.892491699759834</v>
      </c>
      <c r="CN238" s="13">
        <v>0</v>
      </c>
      <c r="CO238" s="13">
        <v>-210.96947817</v>
      </c>
      <c r="CP238" s="13">
        <v>-806</v>
      </c>
      <c r="CQ238" s="17">
        <f>IF(IF(CO238&lt;0,1-(CP238-CO238)/CO238,IF(CO238=0,"",CP238/CO238))&lt;0,0,IF(CO238&lt;0,1-(CP238-CO238)/CO238,IF(CO238=0,"",CP238/CO238)))</f>
        <v>0</v>
      </c>
      <c r="CR238" s="15">
        <v>0</v>
      </c>
      <c r="CS238" s="15">
        <v>0</v>
      </c>
      <c r="CT238" s="15">
        <v>0</v>
      </c>
      <c r="CU238" s="17" t="str">
        <f>IF(IF(CS238&lt;0,1-(CT238-CS238)/CS238,IF(CS238=0,"",CT238/CS238))&lt;0,0,IF(CS238&lt;0,1-(CT238-CS238)/CS238,IF(CS238=0,"",CT238/CS238)))</f>
        <v/>
      </c>
      <c r="CV238" s="13">
        <v>0</v>
      </c>
      <c r="CW238" s="13">
        <v>636.09722307039988</v>
      </c>
      <c r="CX238" s="13">
        <v>1627</v>
      </c>
      <c r="CY238" s="14">
        <f>IF(IF(CW238&lt;0,1-(CX238-CW238)/CW238,IF(CW238=0,"",CX238/CW238))&lt;0,0,IF(CW238&lt;0,1-(CX238-CW238)/CW238,IF(CW238=0,"",CX238/CW238)))</f>
        <v>2.5577851010676906</v>
      </c>
      <c r="CZ238" s="15">
        <v>0</v>
      </c>
      <c r="DA238" s="15">
        <v>0</v>
      </c>
      <c r="DB238" s="15">
        <v>0</v>
      </c>
      <c r="DC238" s="17" t="str">
        <f>IF(IF(DA238&lt;0,1-(DB238-DA238)/DA238,IF(DA238=0,"",DB238/DA238))&lt;0,0,IF(DA238&lt;0,1-(DB238-DA238)/DA238,IF(DA238=0,"",DB238/DA238)))</f>
        <v/>
      </c>
      <c r="DD238" s="13">
        <v>0</v>
      </c>
      <c r="DE238" s="13">
        <v>0</v>
      </c>
      <c r="DF238" s="13">
        <v>0</v>
      </c>
      <c r="DG238" s="14" t="str">
        <f>IF(IF(DE238&lt;0,1-(DF238-DE238)/DE238,IF(DE238=0,"",DF238/DE238))&lt;0,0,IF(DE238&lt;0,1-(DF238-DE238)/DE238,IF(DE238=0,"",DF238/DE238)))</f>
        <v/>
      </c>
      <c r="DH238" s="15">
        <v>0</v>
      </c>
      <c r="DI238" s="15">
        <v>0</v>
      </c>
      <c r="DJ238" s="15">
        <v>0</v>
      </c>
      <c r="DK238" s="17" t="str">
        <f>IF(IF(DI238&lt;0,1-(DJ238-DI238)/DI238,IF(DI238=0,"",DJ238/DI238))&lt;0,0,IF(DI238&lt;0,1-(DJ238-DI238)/DI238,IF(DI238=0,"",DJ238/DI238)))</f>
        <v/>
      </c>
      <c r="DL238" s="13">
        <v>0</v>
      </c>
      <c r="DM238" s="13">
        <v>0</v>
      </c>
      <c r="DN238" s="13">
        <v>0</v>
      </c>
      <c r="DO238" s="17" t="str">
        <f>IF(IF(DM238&lt;0,1-(DN238-DM238)/DM238,IF(DM238=0,"",DN238/DM238))&lt;0,0,IF(DM238&lt;0,1-(DN238-DM238)/DM238,IF(DM238=0,"",DN238/DM238)))</f>
        <v/>
      </c>
      <c r="DP238" s="18"/>
      <c r="DQ238" s="19" t="e">
        <f>IF(AND(BB238/BA238&gt;1.05, ((BB238-BA238)/VLOOKUP(E238,#REF!,2,0))&gt;10),"YES","")</f>
        <v>#REF!</v>
      </c>
      <c r="DR238" s="18"/>
      <c r="DS238" s="19" t="str">
        <f>AX238</f>
        <v/>
      </c>
      <c r="DT238" s="64" t="s">
        <v>141</v>
      </c>
      <c r="DU238" s="64" t="s">
        <v>162</v>
      </c>
      <c r="DV238" s="64" t="s">
        <v>189</v>
      </c>
      <c r="DW238" s="64" t="s">
        <v>141</v>
      </c>
      <c r="DX238" s="64" t="s">
        <v>188</v>
      </c>
      <c r="DY238" s="65" t="s">
        <v>187</v>
      </c>
      <c r="DZ238" s="64"/>
      <c r="EA238" s="64"/>
    </row>
    <row r="239" spans="1:131" x14ac:dyDescent="0.35">
      <c r="A239" s="4">
        <v>2022</v>
      </c>
      <c r="B239" s="20" t="s">
        <v>132</v>
      </c>
      <c r="C239" s="20" t="s">
        <v>159</v>
      </c>
      <c r="D239" s="20"/>
      <c r="E239" s="20" t="s">
        <v>130</v>
      </c>
      <c r="F239" s="20" t="s">
        <v>126</v>
      </c>
      <c r="G239" s="20"/>
      <c r="H239" s="20">
        <v>12760290</v>
      </c>
      <c r="I239" s="64" t="s">
        <v>251</v>
      </c>
      <c r="J239" s="64"/>
      <c r="K239" s="64" t="s">
        <v>250</v>
      </c>
      <c r="L239" s="20" t="s">
        <v>156</v>
      </c>
      <c r="M239" s="20" t="s">
        <v>155</v>
      </c>
      <c r="N239" s="64" t="s">
        <v>154</v>
      </c>
      <c r="O239" s="20" t="s">
        <v>153</v>
      </c>
      <c r="P239" s="20" t="s">
        <v>152</v>
      </c>
      <c r="Q239" s="20"/>
      <c r="R239" s="20" t="s">
        <v>141</v>
      </c>
      <c r="S239" s="20" t="s">
        <v>151</v>
      </c>
      <c r="T239" s="20" t="s">
        <v>150</v>
      </c>
      <c r="U239" s="65">
        <v>44181</v>
      </c>
      <c r="V239" s="64"/>
      <c r="W239" s="72">
        <v>157605.01869999999</v>
      </c>
      <c r="X239" s="72">
        <v>0</v>
      </c>
      <c r="Y239" s="64" t="s">
        <v>249</v>
      </c>
      <c r="Z239" s="20" t="s">
        <v>141</v>
      </c>
      <c r="AA239" s="64"/>
      <c r="AB239" s="64"/>
      <c r="AC239" s="64" t="s">
        <v>148</v>
      </c>
      <c r="AD239" s="63"/>
      <c r="AE239" s="20">
        <v>2020</v>
      </c>
      <c r="AF239" s="20"/>
      <c r="AG239" s="64" t="s">
        <v>248</v>
      </c>
      <c r="AH239" s="71"/>
      <c r="AI239" s="20" t="s">
        <v>141</v>
      </c>
      <c r="AJ239" s="64" t="s">
        <v>145</v>
      </c>
      <c r="AK239" s="63"/>
      <c r="AL239" s="5">
        <v>0</v>
      </c>
      <c r="AM239" s="70" t="s">
        <v>144</v>
      </c>
      <c r="AN239" s="6">
        <f>IF(AM239="YES",0,AL239*BA239)</f>
        <v>0</v>
      </c>
      <c r="AO239" s="6">
        <f>IF(AM239="YES",0,BA239)</f>
        <v>0</v>
      </c>
      <c r="AP239" s="7">
        <v>49.456225269209824</v>
      </c>
      <c r="AQ239" s="69" t="s">
        <v>144</v>
      </c>
      <c r="AR239" s="8">
        <f>IF(AQ239="YES",0,AP239*BA239)</f>
        <v>0</v>
      </c>
      <c r="AS239" s="8">
        <f>IF(AQ239="YES",0,BA239)</f>
        <v>0</v>
      </c>
      <c r="AT239" s="9">
        <v>0</v>
      </c>
      <c r="AU239" s="9">
        <v>1118.2049544641704</v>
      </c>
      <c r="AV239" s="9">
        <v>544</v>
      </c>
      <c r="AW239" s="10">
        <f>IF(IF(AU239&lt;0,1-(AV239-AU239)/AU239,IF(AU239=0,"",AV239/AU239))&lt;0,0,IF(AU239&lt;0,1-(AV239-AU239)/AU239,IF(AU239=0,"",AV239/AU239)))</f>
        <v>0.48649399900099516</v>
      </c>
      <c r="AX239" s="10" t="str">
        <f>IF(AW239&lt;90%,"YES","")</f>
        <v>YES</v>
      </c>
      <c r="AY239" s="68">
        <f>+AV239-AT239</f>
        <v>544</v>
      </c>
      <c r="AZ239" s="10"/>
      <c r="BA239" s="11">
        <v>0</v>
      </c>
      <c r="BB239" s="11">
        <f>W239/1000</f>
        <v>157.60501869999999</v>
      </c>
      <c r="BC239" s="12" t="str">
        <f>IF(AND(BA239=0,BB239=0),"no capex",IF(AND(BA239=0,BB239&lt;&gt;0),"check!",IF(BB239/BA239&lt;0.8,BB239/BA239,IF(BB239/BA239&lt;=1.05,1,IF(BB239/BA239&gt;1.05,MAX(1-(BB239/BA239-1)*2,0),"check!")))))</f>
        <v>check!</v>
      </c>
      <c r="BD239" s="11">
        <v>0</v>
      </c>
      <c r="BE239" s="11">
        <v>0</v>
      </c>
      <c r="BF239" s="12" t="str">
        <f>IF(AND(BD239=0,BE239=0),"no capex",IF(AND(BD239=0,BE239&lt;&gt;0),"check!",IF(BE239/BD239&lt;0.8,BE239/BD239,IF(BE239/BD239&lt;=1.05,1,IF(BE239/BD239&gt;1.05,MAX(1-(BE239/BD239-1)*2,0),"check!")))))</f>
        <v>no capex</v>
      </c>
      <c r="BG239" s="67"/>
      <c r="BH239" s="13">
        <v>0</v>
      </c>
      <c r="BI239" s="13">
        <v>6516.1818575079997</v>
      </c>
      <c r="BJ239" s="13">
        <v>2173</v>
      </c>
      <c r="BK239" s="14">
        <f>IF(BI239=0,"",BJ239/BI239)</f>
        <v>0.33347749456934678</v>
      </c>
      <c r="BL239" s="15">
        <v>0</v>
      </c>
      <c r="BM239" s="15">
        <v>0</v>
      </c>
      <c r="BN239" s="15">
        <v>0</v>
      </c>
      <c r="BO239" s="16" t="str">
        <f>IF(BM239=0,"",BN239/BM239)</f>
        <v/>
      </c>
      <c r="BP239" s="13">
        <v>0</v>
      </c>
      <c r="BQ239" s="13">
        <v>0</v>
      </c>
      <c r="BR239" s="13">
        <v>0</v>
      </c>
      <c r="BS239" s="14" t="str">
        <f>IF(IF(BQ239&lt;0,1-(BR239-BQ239)/BQ239,IF(BQ239=0,"",BR239/BQ239))&lt;0,0,IF(BQ239&lt;0,1-(BR239-BQ239)/BQ239,IF(BQ239=0,"",BR239/BQ239)))</f>
        <v/>
      </c>
      <c r="BT239" s="15">
        <v>0</v>
      </c>
      <c r="BU239" s="15">
        <v>0</v>
      </c>
      <c r="BV239" s="15">
        <v>0</v>
      </c>
      <c r="BW239" s="16" t="str">
        <f>IF(IF(BU239&lt;0,1-(BV239-BU239)/BU239,IF(BU239=0,"",BV239/BU239))&lt;0,0,IF(BU239&lt;0,1-(BV239-BU239)/BU239,IF(BU239=0,"",BV239/BU239)))</f>
        <v/>
      </c>
      <c r="BX239" s="13">
        <v>0</v>
      </c>
      <c r="BY239" s="13">
        <v>7.1328710867715941</v>
      </c>
      <c r="BZ239" s="13">
        <v>10</v>
      </c>
      <c r="CA239" s="14">
        <f>IF(IF(BY239&lt;0,1-(BZ239-BY239)/BY239,IF(BY239=0,"",BZ239/BY239))&lt;0,0,IF(BY239&lt;0,1-(BZ239-BY239)/BY239,IF(BY239=0,"",BZ239/BY239)))</f>
        <v>1.4019600071765908</v>
      </c>
      <c r="CB239" s="15">
        <v>0</v>
      </c>
      <c r="CC239" s="15">
        <v>7.1328710867715941</v>
      </c>
      <c r="CD239" s="15">
        <v>10</v>
      </c>
      <c r="CE239" s="16">
        <f>IF(IF(CC239&lt;0,1-(CD239-CC239)/CC239,IF(CC239=0,"",CD239/CC239))&lt;0,0,IF(CC239&lt;0,1-(CD239-CC239)/CC239,IF(CC239=0,"",CD239/CC239)))</f>
        <v>1.4019600071765908</v>
      </c>
      <c r="CF239" s="13">
        <v>0</v>
      </c>
      <c r="CG239" s="13">
        <v>0</v>
      </c>
      <c r="CH239" s="13">
        <v>0</v>
      </c>
      <c r="CI239" s="14" t="str">
        <f>IF(IF(CG239&lt;0,1-(CH239-CG239)/CG239,IF(CG239=0,"",CH239/CG239))&lt;0,0,IF(CG239&lt;0,1-(CH239-CG239)/CG239,IF(CG239=0,"",CH239/CG239)))</f>
        <v/>
      </c>
      <c r="CJ239" s="15">
        <v>0</v>
      </c>
      <c r="CK239" s="15">
        <v>1153.0720833773989</v>
      </c>
      <c r="CL239" s="15">
        <v>83</v>
      </c>
      <c r="CM239" s="17">
        <f>IF(IF(CK239&lt;0,1-(CL239-CK239)/CK239,IF(CK239=0,"",CL239/CK239))&lt;0,0,IF(CK239&lt;0,1-(CL239-CK239)/CK239,IF(CK239=0,"",CL239/CK239)))</f>
        <v>7.1981623002171161E-2</v>
      </c>
      <c r="CN239" s="13">
        <v>0</v>
      </c>
      <c r="CO239" s="13">
        <v>0</v>
      </c>
      <c r="CP239" s="13">
        <v>0</v>
      </c>
      <c r="CQ239" s="17" t="str">
        <f>IF(IF(CO239&lt;0,1-(CP239-CO239)/CO239,IF(CO239=0,"",CP239/CO239))&lt;0,0,IF(CO239&lt;0,1-(CP239-CO239)/CO239,IF(CO239=0,"",CP239/CO239)))</f>
        <v/>
      </c>
      <c r="CR239" s="15">
        <v>0</v>
      </c>
      <c r="CS239" s="15">
        <v>28.096518278106121</v>
      </c>
      <c r="CT239" s="15">
        <v>34</v>
      </c>
      <c r="CU239" s="17">
        <f>IF(IF(CS239&lt;0,1-(CT239-CS239)/CS239,IF(CS239=0,"",CT239/CS239))&lt;0,0,IF(CS239&lt;0,1-(CT239-CS239)/CS239,IF(CS239=0,"",CT239/CS239)))</f>
        <v>1.2101143516595114</v>
      </c>
      <c r="CV239" s="13">
        <v>0</v>
      </c>
      <c r="CW239" s="13">
        <v>1153.0720833773989</v>
      </c>
      <c r="CX239" s="13">
        <v>1293</v>
      </c>
      <c r="CY239" s="14">
        <f>IF(IF(CW239&lt;0,1-(CX239-CW239)/CW239,IF(CW239=0,"",CX239/CW239))&lt;0,0,IF(CW239&lt;0,1-(CX239-CW239)/CW239,IF(CW239=0,"",CX239/CW239)))</f>
        <v>1.12135227158804</v>
      </c>
      <c r="CZ239" s="15">
        <v>0</v>
      </c>
      <c r="DA239" s="15">
        <v>-42</v>
      </c>
      <c r="DB239" s="15">
        <v>-67</v>
      </c>
      <c r="DC239" s="17">
        <f>IF(IF(DA239&lt;0,1-(DB239-DA239)/DA239,IF(DA239=0,"",DB239/DA239))&lt;0,0,IF(DA239&lt;0,1-(DB239-DA239)/DA239,IF(DA239=0,"",DB239/DA239)))</f>
        <v>0.40476190476190477</v>
      </c>
      <c r="DD239" s="13">
        <v>0</v>
      </c>
      <c r="DE239" s="13">
        <v>0</v>
      </c>
      <c r="DF239" s="13">
        <v>0</v>
      </c>
      <c r="DG239" s="14" t="str">
        <f>IF(IF(DE239&lt;0,1-(DF239-DE239)/DE239,IF(DE239=0,"",DF239/DE239))&lt;0,0,IF(DE239&lt;0,1-(DF239-DE239)/DE239,IF(DE239=0,"",DF239/DE239)))</f>
        <v/>
      </c>
      <c r="DH239" s="15">
        <v>0</v>
      </c>
      <c r="DI239" s="15">
        <v>0</v>
      </c>
      <c r="DJ239" s="15">
        <v>0</v>
      </c>
      <c r="DK239" s="17" t="str">
        <f>IF(IF(DI239&lt;0,1-(DJ239-DI239)/DI239,IF(DI239=0,"",DJ239/DI239))&lt;0,0,IF(DI239&lt;0,1-(DJ239-DI239)/DI239,IF(DI239=0,"",DJ239/DI239)))</f>
        <v/>
      </c>
      <c r="DL239" s="13">
        <v>0</v>
      </c>
      <c r="DM239" s="13">
        <v>0</v>
      </c>
      <c r="DN239" s="13">
        <v>0</v>
      </c>
      <c r="DO239" s="17" t="str">
        <f>IF(IF(DM239&lt;0,1-(DN239-DM239)/DM239,IF(DM239=0,"",DN239/DM239))&lt;0,0,IF(DM239&lt;0,1-(DN239-DM239)/DM239,IF(DM239=0,"",DN239/DM239)))</f>
        <v/>
      </c>
      <c r="DP239" s="18"/>
      <c r="DQ239" s="19" t="e">
        <f>IF(AND(BB239/BA239&gt;1.05, ((BB239-BA239)/VLOOKUP(E239,#REF!,2,0))&gt;10),"YES","")</f>
        <v>#DIV/0!</v>
      </c>
      <c r="DR239" s="18"/>
      <c r="DS239" s="19" t="str">
        <f>AX239</f>
        <v>YES</v>
      </c>
      <c r="DT239" s="64" t="s">
        <v>141</v>
      </c>
      <c r="DU239" s="64" t="s">
        <v>162</v>
      </c>
      <c r="DV239" s="64" t="s">
        <v>161</v>
      </c>
      <c r="DW239" s="64" t="s">
        <v>141</v>
      </c>
      <c r="DX239" s="64" t="s">
        <v>160</v>
      </c>
      <c r="DY239" s="65">
        <v>45107</v>
      </c>
      <c r="DZ239" s="64"/>
      <c r="EA239" s="64"/>
    </row>
    <row r="240" spans="1:131" x14ac:dyDescent="0.35">
      <c r="A240" s="4">
        <v>2022</v>
      </c>
      <c r="B240" s="20" t="s">
        <v>132</v>
      </c>
      <c r="C240" s="20" t="s">
        <v>159</v>
      </c>
      <c r="D240" s="20"/>
      <c r="E240" s="20" t="s">
        <v>130</v>
      </c>
      <c r="F240" s="20" t="s">
        <v>126</v>
      </c>
      <c r="G240" s="20"/>
      <c r="H240" s="20">
        <v>12760357</v>
      </c>
      <c r="I240" s="64" t="s">
        <v>247</v>
      </c>
      <c r="J240" s="64"/>
      <c r="K240" s="64" t="s">
        <v>246</v>
      </c>
      <c r="L240" s="20" t="s">
        <v>156</v>
      </c>
      <c r="M240" s="20" t="s">
        <v>155</v>
      </c>
      <c r="N240" s="64" t="s">
        <v>154</v>
      </c>
      <c r="O240" s="20" t="s">
        <v>153</v>
      </c>
      <c r="P240" s="20" t="s">
        <v>152</v>
      </c>
      <c r="Q240" s="20"/>
      <c r="R240" s="20" t="s">
        <v>141</v>
      </c>
      <c r="S240" s="20" t="s">
        <v>151</v>
      </c>
      <c r="T240" s="20" t="s">
        <v>150</v>
      </c>
      <c r="U240" s="65">
        <v>44154</v>
      </c>
      <c r="V240" s="64"/>
      <c r="W240" s="72">
        <v>150485.80579999997</v>
      </c>
      <c r="X240" s="72">
        <v>0</v>
      </c>
      <c r="Y240" s="64" t="s">
        <v>245</v>
      </c>
      <c r="Z240" s="20" t="s">
        <v>141</v>
      </c>
      <c r="AA240" s="64"/>
      <c r="AB240" s="64"/>
      <c r="AC240" s="64" t="s">
        <v>148</v>
      </c>
      <c r="AD240" s="63"/>
      <c r="AE240" s="20">
        <v>2020</v>
      </c>
      <c r="AF240" s="20"/>
      <c r="AG240" s="64" t="s">
        <v>244</v>
      </c>
      <c r="AH240" s="71"/>
      <c r="AI240" s="20" t="s">
        <v>146</v>
      </c>
      <c r="AJ240" s="64" t="s">
        <v>145</v>
      </c>
      <c r="AK240" s="63"/>
      <c r="AL240" s="5" t="s">
        <v>151</v>
      </c>
      <c r="AM240" s="70" t="s">
        <v>144</v>
      </c>
      <c r="AN240" s="6">
        <f>IF(AM240="YES",0,AL240*BA240)</f>
        <v>0</v>
      </c>
      <c r="AO240" s="6">
        <f>IF(AM240="YES",0,BA240)</f>
        <v>0</v>
      </c>
      <c r="AP240" s="7">
        <v>4.9351537838027824</v>
      </c>
      <c r="AQ240" s="69"/>
      <c r="AR240" s="8">
        <f>IF(AQ240="YES",0,AP240*BA240)</f>
        <v>0</v>
      </c>
      <c r="AS240" s="8">
        <f>IF(AQ240="YES",0,BA240)</f>
        <v>0</v>
      </c>
      <c r="AT240" s="9">
        <v>0</v>
      </c>
      <c r="AU240" s="9">
        <v>135.6101984901355</v>
      </c>
      <c r="AV240" s="9">
        <v>568</v>
      </c>
      <c r="AW240" s="10">
        <f>IF(IF(AU240&lt;0,1-(AV240-AU240)/AU240,IF(AU240=0,"",AV240/AU240))&lt;0,0,IF(AU240&lt;0,1-(AV240-AU240)/AU240,IF(AU240=0,"",AV240/AU240)))</f>
        <v>4.1884755447896289</v>
      </c>
      <c r="AX240" s="10" t="str">
        <f>IF(AW240&lt;90%,"YES","")</f>
        <v/>
      </c>
      <c r="AY240" s="68">
        <f>+AV240-AT240</f>
        <v>568</v>
      </c>
      <c r="AZ240" s="10"/>
      <c r="BA240" s="11">
        <v>0</v>
      </c>
      <c r="BB240" s="11">
        <f>W240/1000</f>
        <v>150.48580579999998</v>
      </c>
      <c r="BC240" s="12" t="str">
        <f>IF(AND(BA240=0,BB240=0),"no capex",IF(AND(BA240=0,BB240&lt;&gt;0),"check!",IF(BB240/BA240&lt;0.8,BB240/BA240,IF(BB240/BA240&lt;=1.05,1,IF(BB240/BA240&gt;1.05,MAX(1-(BB240/BA240-1)*2,0),"check!")))))</f>
        <v>check!</v>
      </c>
      <c r="BD240" s="11">
        <v>0</v>
      </c>
      <c r="BE240" s="11">
        <v>0</v>
      </c>
      <c r="BF240" s="12" t="str">
        <f>IF(AND(BD240=0,BE240=0),"no capex",IF(AND(BD240=0,BE240&lt;&gt;0),"check!",IF(BE240/BD240&lt;0.8,BE240/BD240,IF(BE240/BD240&lt;=1.05,1,IF(BE240/BD240&gt;1.05,MAX(1-(BE240/BD240-1)*2,0),"check!")))))</f>
        <v>no capex</v>
      </c>
      <c r="BG240" s="67"/>
      <c r="BH240" s="13">
        <v>0</v>
      </c>
      <c r="BI240" s="13">
        <v>5773.1686250000002</v>
      </c>
      <c r="BJ240" s="13">
        <v>2799</v>
      </c>
      <c r="BK240" s="14">
        <f>IF(BI240=0,"",BJ240/BI240)</f>
        <v>0.48482907425902527</v>
      </c>
      <c r="BL240" s="15">
        <v>0</v>
      </c>
      <c r="BM240" s="15">
        <v>0</v>
      </c>
      <c r="BN240" s="15">
        <v>0</v>
      </c>
      <c r="BO240" s="16" t="str">
        <f>IF(BM240=0,"",BN240/BM240)</f>
        <v/>
      </c>
      <c r="BP240" s="13">
        <v>0</v>
      </c>
      <c r="BQ240" s="13">
        <v>0</v>
      </c>
      <c r="BR240" s="13">
        <v>0</v>
      </c>
      <c r="BS240" s="14" t="str">
        <f>IF(IF(BQ240&lt;0,1-(BR240-BQ240)/BQ240,IF(BQ240=0,"",BR240/BQ240))&lt;0,0,IF(BQ240&lt;0,1-(BR240-BQ240)/BQ240,IF(BQ240=0,"",BR240/BQ240)))</f>
        <v/>
      </c>
      <c r="BT240" s="15">
        <v>0</v>
      </c>
      <c r="BU240" s="15">
        <v>0</v>
      </c>
      <c r="BV240" s="15">
        <v>0</v>
      </c>
      <c r="BW240" s="16" t="str">
        <f>IF(IF(BU240&lt;0,1-(BV240-BU240)/BU240,IF(BU240=0,"",BV240/BU240))&lt;0,0,IF(BU240&lt;0,1-(BV240-BU240)/BU240,IF(BU240=0,"",BV240/BU240)))</f>
        <v/>
      </c>
      <c r="BX240" s="13">
        <v>0</v>
      </c>
      <c r="BY240" s="13">
        <v>7.1926240997999997</v>
      </c>
      <c r="BZ240" s="13">
        <v>136</v>
      </c>
      <c r="CA240" s="14">
        <f>IF(IF(BY240&lt;0,1-(BZ240-BY240)/BY240,IF(BY240=0,"",BZ240/BY240))&lt;0,0,IF(BY240&lt;0,1-(BZ240-BY240)/BY240,IF(BY240=0,"",BZ240/BY240)))</f>
        <v>18.908259087775999</v>
      </c>
      <c r="CB240" s="15">
        <v>0</v>
      </c>
      <c r="CC240" s="15">
        <v>7.1926240997999997</v>
      </c>
      <c r="CD240" s="15">
        <v>136</v>
      </c>
      <c r="CE240" s="16">
        <f>IF(IF(CC240&lt;0,1-(CD240-CC240)/CC240,IF(CC240=0,"",CD240/CC240))&lt;0,0,IF(CC240&lt;0,1-(CD240-CC240)/CC240,IF(CC240=0,"",CD240/CC240)))</f>
        <v>18.908259087775999</v>
      </c>
      <c r="CF240" s="13">
        <v>0</v>
      </c>
      <c r="CG240" s="13">
        <v>0</v>
      </c>
      <c r="CH240" s="13">
        <v>0</v>
      </c>
      <c r="CI240" s="14" t="str">
        <f>IF(IF(CG240&lt;0,1-(CH240-CG240)/CG240,IF(CG240=0,"",CH240/CG240))&lt;0,0,IF(CG240&lt;0,1-(CH240-CG240)/CG240,IF(CG240=0,"",CH240/CG240)))</f>
        <v/>
      </c>
      <c r="CJ240" s="15">
        <v>0</v>
      </c>
      <c r="CK240" s="15">
        <v>873.3500257341002</v>
      </c>
      <c r="CL240" s="15">
        <v>1579</v>
      </c>
      <c r="CM240" s="17">
        <f>IF(IF(CK240&lt;0,1-(CL240-CK240)/CK240,IF(CK240=0,"",CL240/CK240))&lt;0,0,IF(CK240&lt;0,1-(CL240-CK240)/CK240,IF(CK240=0,"",CL240/CK240)))</f>
        <v>1.8079807104519874</v>
      </c>
      <c r="CN240" s="13">
        <v>0</v>
      </c>
      <c r="CO240" s="13">
        <v>-757.53245134376471</v>
      </c>
      <c r="CP240" s="13">
        <v>-450</v>
      </c>
      <c r="CQ240" s="17">
        <f>IF(IF(CO240&lt;0,1-(CP240-CO240)/CO240,IF(CO240=0,"",CP240/CO240))&lt;0,0,IF(CO240&lt;0,1-(CP240-CO240)/CO240,IF(CO240=0,"",CP240/CO240)))</f>
        <v>1.4059660425084652</v>
      </c>
      <c r="CR240" s="15">
        <v>0</v>
      </c>
      <c r="CS240" s="15">
        <v>25.52241571444258</v>
      </c>
      <c r="CT240" s="15">
        <v>15</v>
      </c>
      <c r="CU240" s="17">
        <f>IF(IF(CS240&lt;0,1-(CT240-CS240)/CS240,IF(CS240=0,"",CT240/CS240))&lt;0,0,IF(CS240&lt;0,1-(CT240-CS240)/CS240,IF(CS240=0,"",CT240/CS240)))</f>
        <v>0.58771866142403695</v>
      </c>
      <c r="CV240" s="13">
        <v>0</v>
      </c>
      <c r="CW240" s="13">
        <v>115.81757439033549</v>
      </c>
      <c r="CX240" s="13">
        <v>874</v>
      </c>
      <c r="CY240" s="14">
        <f>IF(IF(CW240&lt;0,1-(CX240-CW240)/CW240,IF(CW240=0,"",CX240/CW240))&lt;0,0,IF(CW240&lt;0,1-(CX240-CW240)/CW240,IF(CW240=0,"",CX240/CW240)))</f>
        <v>7.5463504101233516</v>
      </c>
      <c r="CZ240" s="15">
        <v>0</v>
      </c>
      <c r="DA240" s="66">
        <v>12.600000000000001</v>
      </c>
      <c r="DB240" s="15">
        <v>-9</v>
      </c>
      <c r="DC240" s="17">
        <f>IF(IF(DA240&lt;0,1-(DB240-DA240)/DA240,IF(DA240=0,"",DB240/DA240))&lt;0,0,IF(DA240&lt;0,1-(DB240-DA240)/DA240,IF(DA240=0,"",DB240/DA240)))</f>
        <v>0</v>
      </c>
      <c r="DD240" s="13">
        <v>0</v>
      </c>
      <c r="DE240" s="13">
        <v>0</v>
      </c>
      <c r="DF240" s="13">
        <v>0</v>
      </c>
      <c r="DG240" s="14" t="str">
        <f>IF(IF(DE240&lt;0,1-(DF240-DE240)/DE240,IF(DE240=0,"",DF240/DE240))&lt;0,0,IF(DE240&lt;0,1-(DF240-DE240)/DE240,IF(DE240=0,"",DF240/DE240)))</f>
        <v/>
      </c>
      <c r="DH240" s="15">
        <v>0</v>
      </c>
      <c r="DI240" s="15">
        <v>0</v>
      </c>
      <c r="DJ240" s="15">
        <v>0</v>
      </c>
      <c r="DK240" s="17" t="str">
        <f>IF(IF(DI240&lt;0,1-(DJ240-DI240)/DI240,IF(DI240=0,"",DJ240/DI240))&lt;0,0,IF(DI240&lt;0,1-(DJ240-DI240)/DI240,IF(DI240=0,"",DJ240/DI240)))</f>
        <v/>
      </c>
      <c r="DL240" s="13">
        <v>0</v>
      </c>
      <c r="DM240" s="13">
        <v>0</v>
      </c>
      <c r="DN240" s="13">
        <v>0</v>
      </c>
      <c r="DO240" s="17" t="str">
        <f>IF(IF(DM240&lt;0,1-(DN240-DM240)/DM240,IF(DM240=0,"",DN240/DM240))&lt;0,0,IF(DM240&lt;0,1-(DN240-DM240)/DM240,IF(DM240=0,"",DN240/DM240)))</f>
        <v/>
      </c>
      <c r="DP240" s="18"/>
      <c r="DQ240" s="19" t="e">
        <f>IF(AND(BB240/BA240&gt;1.05, ((BB240-BA240)/VLOOKUP(E240,#REF!,2,0))&gt;10),"YES","")</f>
        <v>#DIV/0!</v>
      </c>
      <c r="DR240" s="18"/>
      <c r="DS240" s="19" t="str">
        <f>AX240</f>
        <v/>
      </c>
      <c r="DT240" s="64" t="s">
        <v>141</v>
      </c>
      <c r="DU240" s="64" t="s">
        <v>162</v>
      </c>
      <c r="DV240" s="64" t="s">
        <v>161</v>
      </c>
      <c r="DW240" s="64" t="s">
        <v>141</v>
      </c>
      <c r="DX240" s="64" t="s">
        <v>160</v>
      </c>
      <c r="DY240" s="65">
        <v>45107</v>
      </c>
      <c r="DZ240" s="64"/>
      <c r="EA240" s="64"/>
    </row>
    <row r="241" spans="1:131" x14ac:dyDescent="0.35">
      <c r="A241" s="4">
        <v>2022</v>
      </c>
      <c r="B241" s="20" t="s">
        <v>131</v>
      </c>
      <c r="C241" s="20" t="s">
        <v>159</v>
      </c>
      <c r="D241" s="20"/>
      <c r="E241" s="20" t="s">
        <v>130</v>
      </c>
      <c r="F241" s="20" t="s">
        <v>126</v>
      </c>
      <c r="G241" s="20"/>
      <c r="H241" s="20">
        <v>12760366</v>
      </c>
      <c r="I241" s="64" t="s">
        <v>243</v>
      </c>
      <c r="J241" s="64"/>
      <c r="K241" s="64" t="s">
        <v>242</v>
      </c>
      <c r="L241" s="20" t="s">
        <v>156</v>
      </c>
      <c r="M241" s="20" t="s">
        <v>155</v>
      </c>
      <c r="N241" s="64" t="s">
        <v>154</v>
      </c>
      <c r="O241" s="20" t="s">
        <v>153</v>
      </c>
      <c r="P241" s="20" t="s">
        <v>152</v>
      </c>
      <c r="Q241" s="20"/>
      <c r="R241" s="20" t="s">
        <v>141</v>
      </c>
      <c r="S241" s="20" t="s">
        <v>151</v>
      </c>
      <c r="T241" s="20" t="s">
        <v>150</v>
      </c>
      <c r="U241" s="65">
        <v>44075</v>
      </c>
      <c r="V241" s="64"/>
      <c r="W241" s="72">
        <v>157049.76360000001</v>
      </c>
      <c r="X241" s="72">
        <v>0</v>
      </c>
      <c r="Y241" s="64" t="s">
        <v>241</v>
      </c>
      <c r="Z241" s="20" t="s">
        <v>141</v>
      </c>
      <c r="AA241" s="64"/>
      <c r="AB241" s="64"/>
      <c r="AC241" s="64"/>
      <c r="AD241" s="63"/>
      <c r="AE241" s="20">
        <v>2020</v>
      </c>
      <c r="AF241" s="20"/>
      <c r="AG241" s="64" t="s">
        <v>240</v>
      </c>
      <c r="AH241" s="71"/>
      <c r="AI241" s="20" t="s">
        <v>146</v>
      </c>
      <c r="AJ241" s="64"/>
      <c r="AK241" s="63"/>
      <c r="AL241" s="5" t="s">
        <v>151</v>
      </c>
      <c r="AM241" s="70" t="s">
        <v>144</v>
      </c>
      <c r="AN241" s="6">
        <f>IF(AM241="YES",0,AL241*BA241)</f>
        <v>0</v>
      </c>
      <c r="AO241" s="6">
        <f>IF(AM241="YES",0,BA241)</f>
        <v>0</v>
      </c>
      <c r="AP241" s="7">
        <v>4.7407754527015911</v>
      </c>
      <c r="AQ241" s="69"/>
      <c r="AR241" s="8">
        <f>IF(AQ241="YES",0,AP241*BA241)</f>
        <v>0</v>
      </c>
      <c r="AS241" s="8">
        <f>IF(AQ241="YES",0,BA241)</f>
        <v>0</v>
      </c>
      <c r="AT241" s="9">
        <v>0</v>
      </c>
      <c r="AU241" s="9">
        <v>294.8127391616876</v>
      </c>
      <c r="AV241" s="9">
        <v>584</v>
      </c>
      <c r="AW241" s="10">
        <f>IF(IF(AU241&lt;0,1-(AV241-AU241)/AU241,IF(AU241=0,"",AV241/AU241))&lt;0,0,IF(AU241&lt;0,1-(AV241-AU241)/AU241,IF(AU241=0,"",AV241/AU241)))</f>
        <v>1.980918469332867</v>
      </c>
      <c r="AX241" s="10" t="str">
        <f>IF(AW241&lt;90%,"YES","")</f>
        <v/>
      </c>
      <c r="AY241" s="68">
        <f>+AV241-AT241</f>
        <v>584</v>
      </c>
      <c r="AZ241" s="10">
        <v>0.38719190418511679</v>
      </c>
      <c r="BA241" s="11">
        <v>0</v>
      </c>
      <c r="BB241" s="11">
        <f>W241/1000</f>
        <v>157.04976360000001</v>
      </c>
      <c r="BC241" s="12" t="str">
        <f>IF(AND(BA241=0,BB241=0),"no capex",IF(AND(BA241=0,BB241&lt;&gt;0),"check!",IF(BB241/BA241&lt;0.8,BB241/BA241,IF(BB241/BA241&lt;=1.05,1,IF(BB241/BA241&gt;1.05,MAX(1-(BB241/BA241-1)*2,0),"check!")))))</f>
        <v>check!</v>
      </c>
      <c r="BD241" s="11">
        <v>0</v>
      </c>
      <c r="BE241" s="11">
        <v>0</v>
      </c>
      <c r="BF241" s="12" t="str">
        <f>IF(AND(BD241=0,BE241=0),"no capex",IF(AND(BD241=0,BE241&lt;&gt;0),"check!",IF(BE241/BD241&lt;0.8,BE241/BD241,IF(BE241/BD241&lt;=1.05,1,IF(BE241/BD241&gt;1.05,MAX(1-(BE241/BD241-1)*2,0),"check!")))))</f>
        <v>no capex</v>
      </c>
      <c r="BG241" s="67"/>
      <c r="BH241" s="13">
        <v>0</v>
      </c>
      <c r="BI241" s="13">
        <v>5827.2592525</v>
      </c>
      <c r="BJ241" s="13">
        <v>2852</v>
      </c>
      <c r="BK241" s="14">
        <f>IF(BI241=0,"",BJ241/BI241)</f>
        <v>0.48942390863705615</v>
      </c>
      <c r="BL241" s="15">
        <v>0</v>
      </c>
      <c r="BM241" s="15">
        <v>0</v>
      </c>
      <c r="BN241" s="15">
        <v>0</v>
      </c>
      <c r="BO241" s="16" t="str">
        <f>IF(BM241=0,"",BN241/BM241)</f>
        <v/>
      </c>
      <c r="BP241" s="13">
        <v>0</v>
      </c>
      <c r="BQ241" s="13">
        <v>0</v>
      </c>
      <c r="BR241" s="13">
        <v>0</v>
      </c>
      <c r="BS241" s="14" t="str">
        <f>IF(IF(BQ241&lt;0,1-(BR241-BQ241)/BQ241,IF(BQ241=0,"",BR241/BQ241))&lt;0,0,IF(BQ241&lt;0,1-(BR241-BQ241)/BQ241,IF(BQ241=0,"",BR241/BQ241)))</f>
        <v/>
      </c>
      <c r="BT241" s="15">
        <v>0</v>
      </c>
      <c r="BU241" s="15">
        <v>0</v>
      </c>
      <c r="BV241" s="15">
        <v>0</v>
      </c>
      <c r="BW241" s="16" t="str">
        <f>IF(IF(BU241&lt;0,1-(BV241-BU241)/BU241,IF(BU241=0,"",BV241/BU241))&lt;0,0,IF(BU241&lt;0,1-(BV241-BU241)/BU241,IF(BU241=0,"",BV241/BU241)))</f>
        <v/>
      </c>
      <c r="BX241" s="13">
        <v>0</v>
      </c>
      <c r="BY241" s="13">
        <v>7.9366401362999994</v>
      </c>
      <c r="BZ241" s="13">
        <v>330</v>
      </c>
      <c r="CA241" s="14">
        <f>IF(IF(BY241&lt;0,1-(BZ241-BY241)/BY241,IF(BY241=0,"",BZ241/BY241))&lt;0,0,IF(BY241&lt;0,1-(BZ241-BY241)/BY241,IF(BY241=0,"",BZ241/BY241)))</f>
        <v>41.579307406250052</v>
      </c>
      <c r="CB241" s="15">
        <v>0</v>
      </c>
      <c r="CC241" s="15">
        <v>7.9366401362999994</v>
      </c>
      <c r="CD241" s="15">
        <v>330</v>
      </c>
      <c r="CE241" s="16">
        <f>IF(IF(CC241&lt;0,1-(CD241-CC241)/CC241,IF(CC241=0,"",CD241/CC241))&lt;0,0,IF(CC241&lt;0,1-(CD241-CC241)/CC241,IF(CC241=0,"",CD241/CC241)))</f>
        <v>41.579307406250052</v>
      </c>
      <c r="CF241" s="13">
        <v>0</v>
      </c>
      <c r="CG241" s="13">
        <v>0</v>
      </c>
      <c r="CH241" s="13">
        <v>0</v>
      </c>
      <c r="CI241" s="14" t="str">
        <f>IF(IF(CG241&lt;0,1-(CH241-CG241)/CG241,IF(CG241=0,"",CH241/CG241))&lt;0,0,IF(CG241&lt;0,1-(CH241-CG241)/CG241,IF(CG241=0,"",CH241/CG241)))</f>
        <v/>
      </c>
      <c r="CJ241" s="15">
        <v>0</v>
      </c>
      <c r="CK241" s="15">
        <v>1043.3027907268706</v>
      </c>
      <c r="CL241" s="15">
        <v>801</v>
      </c>
      <c r="CM241" s="17">
        <f>IF(IF(CK241&lt;0,1-(CL241-CK241)/CK241,IF(CK241=0,"",CL241/CK241))&lt;0,0,IF(CK241&lt;0,1-(CL241-CK241)/CK241,IF(CK241=0,"",CL241/CK241)))</f>
        <v>0.76775410467553917</v>
      </c>
      <c r="CN241" s="13">
        <v>0</v>
      </c>
      <c r="CO241" s="13">
        <v>-769.02669170148306</v>
      </c>
      <c r="CP241" s="13">
        <v>-7</v>
      </c>
      <c r="CQ241" s="17">
        <f>IF(IF(CO241&lt;0,1-(CP241-CO241)/CO241,IF(CO241=0,"",CP241/CO241))&lt;0,0,IF(CO241&lt;0,1-(CP241-CO241)/CO241,IF(CO241=0,"",CP241/CO241)))</f>
        <v>1.9908975851221595</v>
      </c>
      <c r="CR241" s="15">
        <v>0</v>
      </c>
      <c r="CS241" s="15">
        <v>25.52241571444258</v>
      </c>
      <c r="CT241" s="15">
        <v>12</v>
      </c>
      <c r="CU241" s="17">
        <f>IF(IF(CS241&lt;0,1-(CT241-CS241)/CS241,IF(CS241=0,"",CT241/CS241))&lt;0,0,IF(CS241&lt;0,1-(CT241-CS241)/CS241,IF(CS241=0,"",CT241/CS241)))</f>
        <v>0.47017492913922959</v>
      </c>
      <c r="CV241" s="13">
        <v>0</v>
      </c>
      <c r="CW241" s="13">
        <v>274.27609902538757</v>
      </c>
      <c r="CX241" s="13">
        <v>1866</v>
      </c>
      <c r="CY241" s="14">
        <f>IF(IF(CW241&lt;0,1-(CX241-CW241)/CW241,IF(CW241=0,"",CX241/CW241))&lt;0,0,IF(CW241&lt;0,1-(CX241-CW241)/CW241,IF(CW241=0,"",CX241/CW241)))</f>
        <v>6.8033634962384353</v>
      </c>
      <c r="CZ241" s="15">
        <v>0</v>
      </c>
      <c r="DA241" s="66">
        <v>12.600000000000001</v>
      </c>
      <c r="DB241" s="15">
        <v>-68</v>
      </c>
      <c r="DC241" s="17">
        <f>IF(IF(DA241&lt;0,1-(DB241-DA241)/DA241,IF(DA241=0,"",DB241/DA241))&lt;0,0,IF(DA241&lt;0,1-(DB241-DA241)/DA241,IF(DA241=0,"",DB241/DA241)))</f>
        <v>0</v>
      </c>
      <c r="DD241" s="13">
        <v>0</v>
      </c>
      <c r="DE241" s="13">
        <v>0</v>
      </c>
      <c r="DF241" s="13">
        <v>0</v>
      </c>
      <c r="DG241" s="14" t="str">
        <f>IF(IF(DE241&lt;0,1-(DF241-DE241)/DE241,IF(DE241=0,"",DF241/DE241))&lt;0,0,IF(DE241&lt;0,1-(DF241-DE241)/DE241,IF(DE241=0,"",DF241/DE241)))</f>
        <v/>
      </c>
      <c r="DH241" s="15">
        <v>0</v>
      </c>
      <c r="DI241" s="15">
        <v>0</v>
      </c>
      <c r="DJ241" s="15">
        <v>0</v>
      </c>
      <c r="DK241" s="17" t="str">
        <f>IF(IF(DI241&lt;0,1-(DJ241-DI241)/DI241,IF(DI241=0,"",DJ241/DI241))&lt;0,0,IF(DI241&lt;0,1-(DJ241-DI241)/DI241,IF(DI241=0,"",DJ241/DI241)))</f>
        <v/>
      </c>
      <c r="DL241" s="13">
        <v>0</v>
      </c>
      <c r="DM241" s="13">
        <v>0</v>
      </c>
      <c r="DN241" s="13">
        <v>0</v>
      </c>
      <c r="DO241" s="17" t="str">
        <f>IF(IF(DM241&lt;0,1-(DN241-DM241)/DM241,IF(DM241=0,"",DN241/DM241))&lt;0,0,IF(DM241&lt;0,1-(DN241-DM241)/DM241,IF(DM241=0,"",DN241/DM241)))</f>
        <v/>
      </c>
      <c r="DP241" s="18"/>
      <c r="DQ241" s="19"/>
      <c r="DR241" s="18"/>
      <c r="DS241" s="19" t="str">
        <f>AX241</f>
        <v/>
      </c>
      <c r="DT241" s="64" t="s">
        <v>141</v>
      </c>
      <c r="DU241" s="64" t="s">
        <v>162</v>
      </c>
      <c r="DV241" s="64" t="s">
        <v>161</v>
      </c>
      <c r="DW241" s="64" t="s">
        <v>141</v>
      </c>
      <c r="DX241" s="64" t="s">
        <v>160</v>
      </c>
      <c r="DY241" s="65">
        <v>45107</v>
      </c>
      <c r="DZ241" s="64"/>
      <c r="EA241" s="64"/>
    </row>
    <row r="242" spans="1:131" x14ac:dyDescent="0.35">
      <c r="A242" s="4">
        <v>2022</v>
      </c>
      <c r="B242" s="20" t="s">
        <v>132</v>
      </c>
      <c r="C242" s="20" t="s">
        <v>159</v>
      </c>
      <c r="D242" s="20"/>
      <c r="E242" s="20" t="s">
        <v>129</v>
      </c>
      <c r="F242" s="20" t="s">
        <v>127</v>
      </c>
      <c r="G242" s="20"/>
      <c r="H242" s="20">
        <v>12766091</v>
      </c>
      <c r="I242" s="64" t="s">
        <v>239</v>
      </c>
      <c r="J242" s="64" t="s">
        <v>238</v>
      </c>
      <c r="K242" s="64" t="s">
        <v>194</v>
      </c>
      <c r="L242" s="20" t="s">
        <v>156</v>
      </c>
      <c r="M242" s="20" t="s">
        <v>155</v>
      </c>
      <c r="N242" s="64" t="s">
        <v>179</v>
      </c>
      <c r="O242" s="20" t="s">
        <v>178</v>
      </c>
      <c r="P242" s="20" t="s">
        <v>177</v>
      </c>
      <c r="Q242" s="20"/>
      <c r="R242" s="20" t="s">
        <v>141</v>
      </c>
      <c r="S242" s="20" t="s">
        <v>237</v>
      </c>
      <c r="T242" s="20" t="s">
        <v>150</v>
      </c>
      <c r="U242" s="65">
        <v>44460</v>
      </c>
      <c r="V242" s="64"/>
      <c r="W242" s="72">
        <v>899374.09000000032</v>
      </c>
      <c r="X242" s="72">
        <v>678437.65999999992</v>
      </c>
      <c r="Y242" s="64" t="s">
        <v>236</v>
      </c>
      <c r="Z242" s="20" t="s">
        <v>141</v>
      </c>
      <c r="AA242" s="64" t="s">
        <v>141</v>
      </c>
      <c r="AB242" s="64"/>
      <c r="AC242" s="64"/>
      <c r="AD242" s="63"/>
      <c r="AE242" s="20">
        <v>2021</v>
      </c>
      <c r="AF242" s="20">
        <v>14600</v>
      </c>
      <c r="AG242" s="64" t="s">
        <v>235</v>
      </c>
      <c r="AH242" s="71"/>
      <c r="AI242" s="20" t="s">
        <v>146</v>
      </c>
      <c r="AJ242" s="64" t="s">
        <v>190</v>
      </c>
      <c r="AK242" s="63"/>
      <c r="AL242" s="5" t="s">
        <v>151</v>
      </c>
      <c r="AM242" s="70" t="s">
        <v>144</v>
      </c>
      <c r="AN242" s="6">
        <f>IF(AM242="YES",0,AL242*BA242)</f>
        <v>0</v>
      </c>
      <c r="AO242" s="6">
        <f>IF(AM242="YES",0,BA242)</f>
        <v>0</v>
      </c>
      <c r="AP242" s="7">
        <v>0.71998351912255221</v>
      </c>
      <c r="AQ242" s="69"/>
      <c r="AR242" s="8">
        <f>IF(AQ242="YES",0,AP242*BA242)</f>
        <v>11636.130555222962</v>
      </c>
      <c r="AS242" s="8">
        <f>IF(AQ242="YES",0,BA242)</f>
        <v>16161.66238</v>
      </c>
      <c r="AT242" s="9">
        <v>0</v>
      </c>
      <c r="AU242" s="9">
        <v>4245.9207359134125</v>
      </c>
      <c r="AV242" s="9">
        <v>126</v>
      </c>
      <c r="AW242" s="10">
        <f>IF(IF(AU242&lt;0,1-(AV242-AU242)/AU242,IF(AU242=0,"",AV242/AU242))&lt;0,0,IF(AU242&lt;0,1-(AV242-AU242)/AU242,IF(AU242=0,"",AV242/AU242)))</f>
        <v>2.967554220554567E-2</v>
      </c>
      <c r="AX242" s="10" t="str">
        <f>IF(AW242&lt;90%,"YES","")</f>
        <v>YES</v>
      </c>
      <c r="AY242" s="68">
        <f>+AV242-AT242</f>
        <v>126</v>
      </c>
      <c r="AZ242" s="10"/>
      <c r="BA242" s="11">
        <v>16161.66238</v>
      </c>
      <c r="BB242" s="11">
        <f>W242/1000</f>
        <v>899.37409000000036</v>
      </c>
      <c r="BC242" s="12">
        <f>IF(AND(BA242=0,BB242=0),"no capex",IF(AND(BA242=0,BB242&lt;&gt;0),"check!",IF(BB242/BA242&lt;0.8,BB242/BA242,IF(BB242/BA242&lt;=1.05,1,IF(BB242/BA242&gt;1.05,MAX(1-(BB242/BA242-1)*2,0),"check!")))))</f>
        <v>5.5648612676934314E-2</v>
      </c>
      <c r="BD242" s="11">
        <v>12483.4375</v>
      </c>
      <c r="BE242" s="11">
        <f>X242/1000</f>
        <v>678.43765999999994</v>
      </c>
      <c r="BF242" s="12">
        <f>IF(AND(BD242=0,BE242=0),"no capex",IF(AND(BD242=0,BE242&lt;&gt;0),"check!",IF(BE242/BD242&lt;0.8,BE242/BD242,IF(BE242/BD242&lt;=1.05,1,IF(BE242/BD242&gt;1.05,MAX(1-(BE242/BD242-1)*2,0),"check!")))))</f>
        <v>5.4347022604951556E-2</v>
      </c>
      <c r="BG242" s="67"/>
      <c r="BH242" s="13">
        <v>0</v>
      </c>
      <c r="BI242" s="13">
        <v>3532.6811530054106</v>
      </c>
      <c r="BJ242" s="13">
        <v>795</v>
      </c>
      <c r="BK242" s="14">
        <f>IF(BI242=0,"",BJ242/BI242)</f>
        <v>0.22504153801813045</v>
      </c>
      <c r="BL242" s="15">
        <v>0</v>
      </c>
      <c r="BM242" s="15">
        <v>795.57422784120195</v>
      </c>
      <c r="BN242" s="15">
        <v>208</v>
      </c>
      <c r="BO242" s="16">
        <f>IF(BM242=0,"",BN242/BM242)</f>
        <v>0.26144637762388295</v>
      </c>
      <c r="BP242" s="13">
        <v>0</v>
      </c>
      <c r="BQ242" s="13">
        <v>198.63300000000004</v>
      </c>
      <c r="BR242" s="13">
        <v>57</v>
      </c>
      <c r="BS242" s="14">
        <f>IF(IF(BQ242&lt;0,1-(BR242-BQ242)/BQ242,IF(BQ242=0,"",BR242/BQ242))&lt;0,0,IF(BQ242&lt;0,1-(BR242-BQ242)/BQ242,IF(BQ242=0,"",BR242/BQ242)))</f>
        <v>0.28696138103940427</v>
      </c>
      <c r="BT242" s="15">
        <v>0</v>
      </c>
      <c r="BU242" s="15">
        <v>198.63300000000004</v>
      </c>
      <c r="BV242" s="15">
        <v>29</v>
      </c>
      <c r="BW242" s="16">
        <f>IF(IF(BU242&lt;0,1-(BV242-BU242)/BU242,IF(BU242=0,"",BV242/BU242))&lt;0,0,IF(BU242&lt;0,1-(BV242-BU242)/BU242,IF(BU242=0,"",BV242/BU242)))</f>
        <v>0.145997895616539</v>
      </c>
      <c r="BX242" s="13">
        <v>0</v>
      </c>
      <c r="BY242" s="13">
        <v>88</v>
      </c>
      <c r="BZ242" s="13">
        <v>271</v>
      </c>
      <c r="CA242" s="14">
        <f>IF(IF(BY242&lt;0,1-(BZ242-BY242)/BY242,IF(BY242=0,"",BZ242/BY242))&lt;0,0,IF(BY242&lt;0,1-(BZ242-BY242)/BY242,IF(BY242=0,"",BZ242/BY242)))</f>
        <v>3.0795454545454546</v>
      </c>
      <c r="CB242" s="15">
        <v>0</v>
      </c>
      <c r="CC242" s="15">
        <v>286.63300000000004</v>
      </c>
      <c r="CD242" s="15">
        <v>328</v>
      </c>
      <c r="CE242" s="16">
        <f>IF(IF(CC242&lt;0,1-(CD242-CC242)/CC242,IF(CC242=0,"",CD242/CC242))&lt;0,0,IF(CC242&lt;0,1-(CD242-CC242)/CC242,IF(CC242=0,"",CD242/CC242)))</f>
        <v>1.1443204376327916</v>
      </c>
      <c r="CF242" s="13">
        <v>0</v>
      </c>
      <c r="CG242" s="13">
        <v>2299.5</v>
      </c>
      <c r="CH242" s="13">
        <v>2722</v>
      </c>
      <c r="CI242" s="14">
        <f>IF(IF(CG242&lt;0,1-(CH242-CG242)/CG242,IF(CG242=0,"",CH242/CG242))&lt;0,0,IF(CG242&lt;0,1-(CH242-CG242)/CG242,IF(CG242=0,"",CH242/CG242)))</f>
        <v>1.1837355946944987</v>
      </c>
      <c r="CJ242" s="15">
        <v>0</v>
      </c>
      <c r="CK242" s="15">
        <v>6203.9474836157178</v>
      </c>
      <c r="CL242" s="15">
        <v>286</v>
      </c>
      <c r="CM242" s="17">
        <f>IF(IF(CK242&lt;0,1-(CL242-CK242)/CK242,IF(CK242=0,"",CL242/CK242))&lt;0,0,IF(CK242&lt;0,1-(CL242-CK242)/CK242,IF(CK242=0,"",CL242/CK242)))</f>
        <v>4.6099681010406707E-2</v>
      </c>
      <c r="CN242" s="13">
        <v>0</v>
      </c>
      <c r="CO242" s="13">
        <v>-778.47278530293045</v>
      </c>
      <c r="CP242" s="13">
        <v>-1610</v>
      </c>
      <c r="CQ242" s="17">
        <f>IF(IF(CO242&lt;0,1-(CP242-CO242)/CO242,IF(CO242=0,"",CP242/CO242))&lt;0,0,IF(CO242&lt;0,1-(CP242-CO242)/CO242,IF(CO242=0,"",CP242/CO242)))</f>
        <v>0</v>
      </c>
      <c r="CR242" s="15">
        <v>0</v>
      </c>
      <c r="CS242" s="15">
        <v>319.27280000000002</v>
      </c>
      <c r="CT242" s="15">
        <v>10</v>
      </c>
      <c r="CU242" s="17">
        <f>IF(IF(CS242&lt;0,1-(CT242-CS242)/CS242,IF(CS242=0,"",CT242/CS242))&lt;0,0,IF(CS242&lt;0,1-(CT242-CS242)/CS242,IF(CS242=0,"",CT242/CS242)))</f>
        <v>3.1321177375586019E-2</v>
      </c>
      <c r="CV242" s="13">
        <v>0</v>
      </c>
      <c r="CW242" s="13">
        <v>5624.1076983127869</v>
      </c>
      <c r="CX242" s="13">
        <v>1096</v>
      </c>
      <c r="CY242" s="14">
        <f>IF(IF(CW242&lt;0,1-(CX242-CW242)/CW242,IF(CW242=0,"",CX242/CW242))&lt;0,0,IF(CW242&lt;0,1-(CX242-CW242)/CW242,IF(CW242=0,"",CX242/CW242)))</f>
        <v>0.1948753577974327</v>
      </c>
      <c r="CZ242" s="15">
        <v>0</v>
      </c>
      <c r="DA242" s="15">
        <v>-628.04525116820696</v>
      </c>
      <c r="DB242" s="15">
        <v>-84</v>
      </c>
      <c r="DC242" s="17">
        <f>IF(IF(DA242&lt;0,1-(DB242-DA242)/DA242,IF(DA242=0,"",DB242/DA242))&lt;0,0,IF(DA242&lt;0,1-(DB242-DA242)/DA242,IF(DA242=0,"",DB242/DA242)))</f>
        <v>1.8662516755858687</v>
      </c>
      <c r="DD242" s="13">
        <v>0</v>
      </c>
      <c r="DE242" s="13">
        <v>0</v>
      </c>
      <c r="DF242" s="13">
        <v>0</v>
      </c>
      <c r="DG242" s="14" t="str">
        <f>IF(IF(DE242&lt;0,1-(DF242-DE242)/DE242,IF(DE242=0,"",DF242/DE242))&lt;0,0,IF(DE242&lt;0,1-(DF242-DE242)/DE242,IF(DE242=0,"",DF242/DE242)))</f>
        <v/>
      </c>
      <c r="DH242" s="15">
        <v>0</v>
      </c>
      <c r="DI242" s="15">
        <v>-528.90862821444239</v>
      </c>
      <c r="DJ242" s="15">
        <v>84</v>
      </c>
      <c r="DK242" s="17">
        <f>IF(IF(DI242&lt;0,1-(DJ242-DI242)/DI242,IF(DI242=0,"",DJ242/DI242))&lt;0,0,IF(DI242&lt;0,1-(DJ242-DI242)/DI242,IF(DI242=0,"",DJ242/DI242)))</f>
        <v>2.1588176019808527</v>
      </c>
      <c r="DL242" s="13">
        <v>0</v>
      </c>
      <c r="DM242" s="13">
        <v>-309.23308301672495</v>
      </c>
      <c r="DN242" s="13">
        <v>62</v>
      </c>
      <c r="DO242" s="17">
        <f>IF(IF(DM242&lt;0,1-(DN242-DM242)/DM242,IF(DM242=0,"",DN242/DM242))&lt;0,0,IF(DM242&lt;0,1-(DN242-DM242)/DM242,IF(DM242=0,"",DN242/DM242)))</f>
        <v>2.2004960122479735</v>
      </c>
      <c r="DP242" s="18"/>
      <c r="DQ242" s="19" t="e">
        <f>IF(AND(BB242/BA242&gt;1.05, ((BB242-BA242)/VLOOKUP(E242,#REF!,2,0))&gt;10),"YES","")</f>
        <v>#REF!</v>
      </c>
      <c r="DR242" s="18"/>
      <c r="DS242" s="19" t="str">
        <f>AX242</f>
        <v>YES</v>
      </c>
      <c r="DT242" s="64" t="s">
        <v>141</v>
      </c>
      <c r="DU242" s="64" t="s">
        <v>162</v>
      </c>
      <c r="DV242" s="64" t="s">
        <v>234</v>
      </c>
      <c r="DW242" s="64" t="s">
        <v>141</v>
      </c>
      <c r="DX242" s="64" t="s">
        <v>188</v>
      </c>
      <c r="DY242" s="65" t="s">
        <v>187</v>
      </c>
      <c r="DZ242" s="64"/>
      <c r="EA242" s="64"/>
    </row>
    <row r="243" spans="1:131" x14ac:dyDescent="0.35">
      <c r="A243" s="4">
        <v>2022</v>
      </c>
      <c r="B243" s="20" t="s">
        <v>132</v>
      </c>
      <c r="C243" s="20" t="s">
        <v>159</v>
      </c>
      <c r="D243" s="20"/>
      <c r="E243" s="20" t="s">
        <v>129</v>
      </c>
      <c r="F243" s="20" t="s">
        <v>127</v>
      </c>
      <c r="G243" s="20"/>
      <c r="H243" s="20">
        <v>12767756</v>
      </c>
      <c r="I243" s="64" t="s">
        <v>233</v>
      </c>
      <c r="J243" s="64" t="s">
        <v>195</v>
      </c>
      <c r="K243" s="64" t="s">
        <v>194</v>
      </c>
      <c r="L243" s="20" t="s">
        <v>156</v>
      </c>
      <c r="M243" s="20" t="s">
        <v>155</v>
      </c>
      <c r="N243" s="64" t="s">
        <v>154</v>
      </c>
      <c r="O243" s="20" t="s">
        <v>153</v>
      </c>
      <c r="P243" s="20" t="s">
        <v>152</v>
      </c>
      <c r="Q243" s="20"/>
      <c r="R243" s="20" t="s">
        <v>141</v>
      </c>
      <c r="S243" s="20" t="s">
        <v>193</v>
      </c>
      <c r="T243" s="20" t="s">
        <v>150</v>
      </c>
      <c r="U243" s="65">
        <v>44528</v>
      </c>
      <c r="V243" s="64"/>
      <c r="W243" s="72">
        <v>229477.5</v>
      </c>
      <c r="X243" s="72">
        <v>0</v>
      </c>
      <c r="Y243" s="64" t="s">
        <v>232</v>
      </c>
      <c r="Z243" s="20" t="s">
        <v>141</v>
      </c>
      <c r="AA243" s="64" t="s">
        <v>141</v>
      </c>
      <c r="AB243" s="64"/>
      <c r="AC243" s="64"/>
      <c r="AD243" s="63"/>
      <c r="AE243" s="20">
        <v>2021</v>
      </c>
      <c r="AF243" s="20">
        <v>14600</v>
      </c>
      <c r="AG243" s="64" t="s">
        <v>231</v>
      </c>
      <c r="AH243" s="71"/>
      <c r="AI243" s="20" t="s">
        <v>146</v>
      </c>
      <c r="AJ243" s="64" t="s">
        <v>190</v>
      </c>
      <c r="AK243" s="63"/>
      <c r="AL243" s="5" t="s">
        <v>151</v>
      </c>
      <c r="AM243" s="70" t="s">
        <v>144</v>
      </c>
      <c r="AN243" s="6">
        <f>IF(AM243="YES",0,AL243*BA243)</f>
        <v>0</v>
      </c>
      <c r="AO243" s="6">
        <f>IF(AM243="YES",0,BA243)</f>
        <v>0</v>
      </c>
      <c r="AP243" s="7">
        <v>0.93845084796153566</v>
      </c>
      <c r="AQ243" s="69"/>
      <c r="AR243" s="8">
        <f>IF(AQ243="YES",0,AP243*BA243)</f>
        <v>2927.9666456399914</v>
      </c>
      <c r="AS243" s="8">
        <f>IF(AQ243="YES",0,BA243)</f>
        <v>3120</v>
      </c>
      <c r="AT243" s="9">
        <v>0</v>
      </c>
      <c r="AU243" s="9">
        <v>697.56430109270696</v>
      </c>
      <c r="AV243" s="9">
        <v>750</v>
      </c>
      <c r="AW243" s="10">
        <f>IF(IF(AU243&lt;0,1-(AV243-AU243)/AU243,IF(AU243=0,"",AV243/AU243))&lt;0,0,IF(AU243&lt;0,1-(AV243-AU243)/AU243,IF(AU243=0,"",AV243/AU243)))</f>
        <v>1.0751696995175277</v>
      </c>
      <c r="AX243" s="10" t="str">
        <f>IF(AW243&lt;90%,"YES","")</f>
        <v/>
      </c>
      <c r="AY243" s="68">
        <f>+AV243-AT243</f>
        <v>750</v>
      </c>
      <c r="AZ243" s="10"/>
      <c r="BA243" s="11">
        <v>3120</v>
      </c>
      <c r="BB243" s="11">
        <f>W243/1000</f>
        <v>229.47749999999999</v>
      </c>
      <c r="BC243" s="12">
        <f>IF(AND(BA243=0,BB243=0),"no capex",IF(AND(BA243=0,BB243&lt;&gt;0),"check!",IF(BB243/BA243&lt;0.8,BB243/BA243,IF(BB243/BA243&lt;=1.05,1,IF(BB243/BA243&gt;1.05,MAX(1-(BB243/BA243-1)*2,0),"check!")))))</f>
        <v>7.3550480769230764E-2</v>
      </c>
      <c r="BD243" s="11">
        <v>0</v>
      </c>
      <c r="BE243" s="11">
        <v>0</v>
      </c>
      <c r="BF243" s="12" t="str">
        <f>IF(AND(BD243=0,BE243=0),"no capex",IF(AND(BD243=0,BE243&lt;&gt;0),"check!",IF(BE243/BD243&lt;0.8,BE243/BD243,IF(BE243/BD243&lt;=1.05,1,IF(BE243/BD243&gt;1.05,MAX(1-(BE243/BD243-1)*2,0),"check!")))))</f>
        <v>no capex</v>
      </c>
      <c r="BG243" s="67"/>
      <c r="BH243" s="13">
        <v>0</v>
      </c>
      <c r="BI243" s="13">
        <v>1416.5568351360002</v>
      </c>
      <c r="BJ243" s="13">
        <v>991</v>
      </c>
      <c r="BK243" s="14">
        <f>IF(BI243=0,"",BJ243/BI243)</f>
        <v>0.69958364918330751</v>
      </c>
      <c r="BL243" s="15">
        <v>0</v>
      </c>
      <c r="BM243" s="15">
        <v>424.64305054080006</v>
      </c>
      <c r="BN243" s="15">
        <v>222</v>
      </c>
      <c r="BO243" s="16">
        <f>IF(BM243=0,"",BN243/BM243)</f>
        <v>0.52279202430670668</v>
      </c>
      <c r="BP243" s="13">
        <v>0</v>
      </c>
      <c r="BQ243" s="13">
        <v>0</v>
      </c>
      <c r="BR243" s="13">
        <v>0</v>
      </c>
      <c r="BS243" s="14" t="str">
        <f>IF(IF(BQ243&lt;0,1-(BR243-BQ243)/BQ243,IF(BQ243=0,"",BR243/BQ243))&lt;0,0,IF(BQ243&lt;0,1-(BR243-BQ243)/BQ243,IF(BQ243=0,"",BR243/BQ243)))</f>
        <v/>
      </c>
      <c r="BT243" s="15">
        <v>0</v>
      </c>
      <c r="BU243" s="15">
        <v>0</v>
      </c>
      <c r="BV243" s="15">
        <v>0</v>
      </c>
      <c r="BW243" s="16" t="str">
        <f>IF(IF(BU243&lt;0,1-(BV243-BU243)/BU243,IF(BU243=0,"",BV243/BU243))&lt;0,0,IF(BU243&lt;0,1-(BV243-BU243)/BU243,IF(BU243=0,"",BV243/BU243)))</f>
        <v/>
      </c>
      <c r="BX243" s="13">
        <v>0</v>
      </c>
      <c r="BY243" s="13">
        <v>0</v>
      </c>
      <c r="BZ243" s="13">
        <v>0</v>
      </c>
      <c r="CA243" s="14" t="str">
        <f>IF(IF(BY243&lt;0,1-(BZ243-BY243)/BY243,IF(BY243=0,"",BZ243/BY243))&lt;0,0,IF(BY243&lt;0,1-(BZ243-BY243)/BY243,IF(BY243=0,"",BZ243/BY243)))</f>
        <v/>
      </c>
      <c r="CB243" s="15">
        <v>0</v>
      </c>
      <c r="CC243" s="15">
        <v>0</v>
      </c>
      <c r="CD243" s="15">
        <v>0</v>
      </c>
      <c r="CE243" s="16" t="str">
        <f>IF(IF(CC243&lt;0,1-(CD243-CC243)/CC243,IF(CC243=0,"",CD243/CC243))&lt;0,0,IF(CC243&lt;0,1-(CD243-CC243)/CC243,IF(CC243=0,"",CD243/CC243)))</f>
        <v/>
      </c>
      <c r="CF243" s="13">
        <v>0</v>
      </c>
      <c r="CG243" s="13">
        <v>0</v>
      </c>
      <c r="CH243" s="13">
        <v>0</v>
      </c>
      <c r="CI243" s="14" t="str">
        <f>IF(IF(CG243&lt;0,1-(CH243-CG243)/CG243,IF(CG243=0,"",CH243/CG243))&lt;0,0,IF(CG243&lt;0,1-(CH243-CG243)/CG243,IF(CG243=0,"",CH243/CG243)))</f>
        <v/>
      </c>
      <c r="CJ243" s="15">
        <v>0</v>
      </c>
      <c r="CK243" s="15">
        <v>1274.1242522505793</v>
      </c>
      <c r="CL243" s="15">
        <v>1552</v>
      </c>
      <c r="CM243" s="17">
        <f>IF(IF(CK243&lt;0,1-(CL243-CK243)/CK243,IF(CK243=0,"",CL243/CK243))&lt;0,0,IF(CK243&lt;0,1-(CL243-CK243)/CK243,IF(CK243=0,"",CL243/CK243)))</f>
        <v>1.218091561524387</v>
      </c>
      <c r="CN243" s="13">
        <v>0</v>
      </c>
      <c r="CO243" s="13">
        <v>-576.55995115787232</v>
      </c>
      <c r="CP243" s="13">
        <v>-1009</v>
      </c>
      <c r="CQ243" s="17">
        <f>IF(IF(CO243&lt;0,1-(CP243-CO243)/CO243,IF(CO243=0,"",CP243/CO243))&lt;0,0,IF(CO243&lt;0,1-(CP243-CO243)/CO243,IF(CO243=0,"",CP243/CO243)))</f>
        <v>0.24996516325200335</v>
      </c>
      <c r="CR243" s="15">
        <v>0</v>
      </c>
      <c r="CS243" s="15">
        <v>42.940800000000003</v>
      </c>
      <c r="CT243" s="15">
        <v>6</v>
      </c>
      <c r="CU243" s="17">
        <f>IF(IF(CS243&lt;0,1-(CT243-CS243)/CS243,IF(CS243=0,"",CT243/CS243))&lt;0,0,IF(CS243&lt;0,1-(CT243-CS243)/CS243,IF(CS243=0,"",CT243/CS243)))</f>
        <v>0.13972725240330874</v>
      </c>
      <c r="CV243" s="13">
        <v>0</v>
      </c>
      <c r="CW243" s="13">
        <v>697.56430109270696</v>
      </c>
      <c r="CX243" s="13">
        <v>1070</v>
      </c>
      <c r="CY243" s="14">
        <f>IF(IF(CW243&lt;0,1-(CX243-CW243)/CW243,IF(CW243=0,"",CX243/CW243))&lt;0,0,IF(CW243&lt;0,1-(CX243-CW243)/CW243,IF(CW243=0,"",CX243/CW243)))</f>
        <v>1.533908771311673</v>
      </c>
      <c r="CZ243" s="15">
        <v>0</v>
      </c>
      <c r="DA243" s="15">
        <v>0</v>
      </c>
      <c r="DB243" s="15">
        <v>0</v>
      </c>
      <c r="DC243" s="17" t="str">
        <f>IF(IF(DA243&lt;0,1-(DB243-DA243)/DA243,IF(DA243=0,"",DB243/DA243))&lt;0,0,IF(DA243&lt;0,1-(DB243-DA243)/DA243,IF(DA243=0,"",DB243/DA243)))</f>
        <v/>
      </c>
      <c r="DD243" s="13">
        <v>0</v>
      </c>
      <c r="DE243" s="13">
        <v>0</v>
      </c>
      <c r="DF243" s="13">
        <v>0</v>
      </c>
      <c r="DG243" s="14" t="str">
        <f>IF(IF(DE243&lt;0,1-(DF243-DE243)/DE243,IF(DE243=0,"",DF243/DE243))&lt;0,0,IF(DE243&lt;0,1-(DF243-DE243)/DE243,IF(DE243=0,"",DF243/DE243)))</f>
        <v/>
      </c>
      <c r="DH243" s="15">
        <v>0</v>
      </c>
      <c r="DI243" s="15">
        <v>0</v>
      </c>
      <c r="DJ243" s="15">
        <v>0</v>
      </c>
      <c r="DK243" s="17" t="str">
        <f>IF(IF(DI243&lt;0,1-(DJ243-DI243)/DI243,IF(DI243=0,"",DJ243/DI243))&lt;0,0,IF(DI243&lt;0,1-(DJ243-DI243)/DI243,IF(DI243=0,"",DJ243/DI243)))</f>
        <v/>
      </c>
      <c r="DL243" s="13">
        <v>0</v>
      </c>
      <c r="DM243" s="13">
        <v>0</v>
      </c>
      <c r="DN243" s="13">
        <v>0</v>
      </c>
      <c r="DO243" s="17" t="str">
        <f>IF(IF(DM243&lt;0,1-(DN243-DM243)/DM243,IF(DM243=0,"",DN243/DM243))&lt;0,0,IF(DM243&lt;0,1-(DN243-DM243)/DM243,IF(DM243=0,"",DN243/DM243)))</f>
        <v/>
      </c>
      <c r="DP243" s="18"/>
      <c r="DQ243" s="19" t="e">
        <f>IF(AND(BB243/BA243&gt;1.05, ((BB243-BA243)/VLOOKUP(E243,#REF!,2,0))&gt;10),"YES","")</f>
        <v>#REF!</v>
      </c>
      <c r="DR243" s="18"/>
      <c r="DS243" s="19" t="str">
        <f>AX243</f>
        <v/>
      </c>
      <c r="DT243" s="64" t="s">
        <v>141</v>
      </c>
      <c r="DU243" s="64" t="s">
        <v>162</v>
      </c>
      <c r="DV243" s="64" t="s">
        <v>189</v>
      </c>
      <c r="DW243" s="64" t="s">
        <v>141</v>
      </c>
      <c r="DX243" s="64" t="s">
        <v>188</v>
      </c>
      <c r="DY243" s="65" t="s">
        <v>187</v>
      </c>
      <c r="DZ243" s="64"/>
      <c r="EA243" s="64"/>
    </row>
    <row r="244" spans="1:131" x14ac:dyDescent="0.35">
      <c r="A244" s="4">
        <v>2022</v>
      </c>
      <c r="B244" s="20" t="s">
        <v>132</v>
      </c>
      <c r="C244" s="20" t="s">
        <v>159</v>
      </c>
      <c r="D244" s="20"/>
      <c r="E244" s="20" t="s">
        <v>130</v>
      </c>
      <c r="F244" s="20" t="s">
        <v>126</v>
      </c>
      <c r="G244" s="20"/>
      <c r="H244" s="20">
        <v>12773488</v>
      </c>
      <c r="I244" s="64" t="s">
        <v>230</v>
      </c>
      <c r="J244" s="64"/>
      <c r="K244" s="64" t="s">
        <v>229</v>
      </c>
      <c r="L244" s="20" t="s">
        <v>156</v>
      </c>
      <c r="M244" s="20" t="s">
        <v>155</v>
      </c>
      <c r="N244" s="64" t="s">
        <v>179</v>
      </c>
      <c r="O244" s="20" t="s">
        <v>178</v>
      </c>
      <c r="P244" s="20" t="s">
        <v>177</v>
      </c>
      <c r="Q244" s="20"/>
      <c r="R244" s="20" t="s">
        <v>141</v>
      </c>
      <c r="S244" s="20" t="s">
        <v>151</v>
      </c>
      <c r="T244" s="20" t="s">
        <v>150</v>
      </c>
      <c r="U244" s="65">
        <v>44188</v>
      </c>
      <c r="V244" s="64"/>
      <c r="W244" s="72">
        <v>1927238.0648999996</v>
      </c>
      <c r="X244" s="72">
        <v>0</v>
      </c>
      <c r="Y244" s="64" t="s">
        <v>228</v>
      </c>
      <c r="Z244" s="20" t="s">
        <v>141</v>
      </c>
      <c r="AA244" s="64"/>
      <c r="AB244" s="64"/>
      <c r="AC244" s="64"/>
      <c r="AD244" s="63"/>
      <c r="AE244" s="20">
        <v>2020</v>
      </c>
      <c r="AF244" s="20"/>
      <c r="AG244" s="64" t="s">
        <v>227</v>
      </c>
      <c r="AH244" s="71"/>
      <c r="AI244" s="20" t="s">
        <v>146</v>
      </c>
      <c r="AJ244" s="64"/>
      <c r="AK244" s="63"/>
      <c r="AL244" s="5" t="s">
        <v>151</v>
      </c>
      <c r="AM244" s="70" t="s">
        <v>144</v>
      </c>
      <c r="AN244" s="6">
        <f>IF(AM244="YES",0,AL244*BA244)</f>
        <v>0</v>
      </c>
      <c r="AO244" s="6">
        <f>IF(AM244="YES",0,BA244)</f>
        <v>0</v>
      </c>
      <c r="AP244" s="7">
        <v>1.6063837880435203</v>
      </c>
      <c r="AQ244" s="69"/>
      <c r="AR244" s="8">
        <f>IF(AQ244="YES",0,AP244*BA244)</f>
        <v>6046.1362163463864</v>
      </c>
      <c r="AS244" s="8">
        <f>IF(AQ244="YES",0,BA244)</f>
        <v>3763.8179999999998</v>
      </c>
      <c r="AT244" s="9">
        <v>0</v>
      </c>
      <c r="AU244" s="9">
        <v>1007.3846580192475</v>
      </c>
      <c r="AV244" s="9">
        <v>674</v>
      </c>
      <c r="AW244" s="10">
        <f>IF(IF(AU244&lt;0,1-(AV244-AU244)/AU244,IF(AU244=0,"",AV244/AU244))&lt;0,0,IF(AU244&lt;0,1-(AV244-AU244)/AU244,IF(AU244=0,"",AV244/AU244)))</f>
        <v>0.66905922641827875</v>
      </c>
      <c r="AX244" s="10" t="str">
        <f>IF(AW244&lt;90%,"YES","")</f>
        <v>YES</v>
      </c>
      <c r="AY244" s="68">
        <f>+AV244-AT244</f>
        <v>674</v>
      </c>
      <c r="AZ244" s="10"/>
      <c r="BA244" s="11">
        <v>3763.8179999999998</v>
      </c>
      <c r="BB244" s="11">
        <f>W244/1000</f>
        <v>1927.2380648999997</v>
      </c>
      <c r="BC244" s="12">
        <f>IF(AND(BA244=0,BB244=0),"no capex",IF(AND(BA244=0,BB244&lt;&gt;0),"check!",IF(BB244/BA244&lt;0.8,BB244/BA244,IF(BB244/BA244&lt;=1.05,1,IF(BB244/BA244&gt;1.05,MAX(1-(BB244/BA244-1)*2,0),"check!")))))</f>
        <v>0.51204337321836491</v>
      </c>
      <c r="BD244" s="11">
        <v>0</v>
      </c>
      <c r="BE244" s="11">
        <v>0</v>
      </c>
      <c r="BF244" s="12" t="str">
        <f>IF(AND(BD244=0,BE244=0),"no capex",IF(AND(BD244=0,BE244&lt;&gt;0),"check!",IF(BE244/BD244&lt;0.8,BE244/BD244,IF(BE244/BD244&lt;=1.05,1,IF(BE244/BD244&gt;1.05,MAX(1-(BE244/BD244-1)*2,0),"check!")))))</f>
        <v>no capex</v>
      </c>
      <c r="BG244" s="67"/>
      <c r="BH244" s="13">
        <v>0</v>
      </c>
      <c r="BI244" s="13">
        <v>4695.5248377384996</v>
      </c>
      <c r="BJ244" s="13">
        <v>588</v>
      </c>
      <c r="BK244" s="14">
        <f>IF(BI244=0,"",BJ244/BI244)</f>
        <v>0.1252256180766361</v>
      </c>
      <c r="BL244" s="15">
        <v>0</v>
      </c>
      <c r="BM244" s="15">
        <v>700.70990259743996</v>
      </c>
      <c r="BN244" s="15">
        <v>66</v>
      </c>
      <c r="BO244" s="16">
        <f>IF(BM244=0,"",BN244/BM244)</f>
        <v>9.4190191626158895E-2</v>
      </c>
      <c r="BP244" s="13">
        <v>0</v>
      </c>
      <c r="BQ244" s="13">
        <v>150.46647426902894</v>
      </c>
      <c r="BR244" s="13">
        <v>15</v>
      </c>
      <c r="BS244" s="14">
        <f>IF(IF(BQ244&lt;0,1-(BR244-BQ244)/BQ244,IF(BQ244=0,"",BR244/BQ244))&lt;0,0,IF(BQ244&lt;0,1-(BR244-BQ244)/BQ244,IF(BQ244=0,"",BR244/BQ244)))</f>
        <v>9.9689981259084404E-2</v>
      </c>
      <c r="BT244" s="15">
        <v>0</v>
      </c>
      <c r="BU244" s="15">
        <v>102.2893067045471</v>
      </c>
      <c r="BV244" s="15">
        <v>94</v>
      </c>
      <c r="BW244" s="16">
        <f>IF(IF(BU244&lt;0,1-(BV244-BU244)/BU244,IF(BU244=0,"",BV244/BU244))&lt;0,0,IF(BU244&lt;0,1-(BV244-BU244)/BU244,IF(BU244=0,"",BV244/BU244)))</f>
        <v>0.91896213815887939</v>
      </c>
      <c r="BX244" s="13">
        <v>0</v>
      </c>
      <c r="BY244" s="13">
        <v>0</v>
      </c>
      <c r="BZ244" s="13">
        <v>0</v>
      </c>
      <c r="CA244" s="14" t="str">
        <f>IF(IF(BY244&lt;0,1-(BZ244-BY244)/BY244,IF(BY244=0,"",BZ244/BY244))&lt;0,0,IF(BY244&lt;0,1-(BZ244-BY244)/BY244,IF(BY244=0,"",BZ244/BY244)))</f>
        <v/>
      </c>
      <c r="CB244" s="15">
        <v>0</v>
      </c>
      <c r="CC244" s="15">
        <v>150.46647426902894</v>
      </c>
      <c r="CD244" s="15">
        <v>15</v>
      </c>
      <c r="CE244" s="16">
        <f>IF(IF(CC244&lt;0,1-(CD244-CC244)/CC244,IF(CC244=0,"",CD244/CC244))&lt;0,0,IF(CC244&lt;0,1-(CD244-CC244)/CC244,IF(CC244=0,"",CD244/CC244)))</f>
        <v>9.9689981259084404E-2</v>
      </c>
      <c r="CF244" s="13">
        <v>0</v>
      </c>
      <c r="CG244" s="13">
        <v>997.74172402600311</v>
      </c>
      <c r="CH244" s="13">
        <v>1442</v>
      </c>
      <c r="CI244" s="14">
        <f>IF(IF(CG244&lt;0,1-(CH244-CG244)/CG244,IF(CG244=0,"",CH244/CG244))&lt;0,0,IF(CG244&lt;0,1-(CH244-CG244)/CG244,IF(CG244=0,"",CH244/CG244)))</f>
        <v>1.4452638045258481</v>
      </c>
      <c r="CJ244" s="15">
        <v>0</v>
      </c>
      <c r="CK244" s="15">
        <v>1135.1882164804636</v>
      </c>
      <c r="CL244" s="15">
        <v>1214</v>
      </c>
      <c r="CM244" s="17">
        <f>IF(IF(CK244&lt;0,1-(CL244-CK244)/CK244,IF(CK244=0,"",CL244/CK244))&lt;0,0,IF(CK244&lt;0,1-(CL244-CK244)/CK244,IF(CK244=0,"",CL244/CK244)))</f>
        <v>1.0694261818219752</v>
      </c>
      <c r="CN244" s="13">
        <v>0</v>
      </c>
      <c r="CO244" s="13">
        <v>-280.88402649788958</v>
      </c>
      <c r="CP244" s="13">
        <v>-67</v>
      </c>
      <c r="CQ244" s="17">
        <f>IF(IF(CO244&lt;0,1-(CP244-CO244)/CO244,IF(CO244=0,"",CP244/CO244))&lt;0,0,IF(CO244&lt;0,1-(CP244-CO244)/CO244,IF(CO244=0,"",CP244/CO244)))</f>
        <v>1.7614673898143389</v>
      </c>
      <c r="CR244" s="15">
        <v>0</v>
      </c>
      <c r="CS244" s="15">
        <v>22.696111300609203</v>
      </c>
      <c r="CT244" s="15">
        <v>9</v>
      </c>
      <c r="CU244" s="17">
        <f>IF(IF(CS244&lt;0,1-(CT244-CS244)/CS244,IF(CS244=0,"",CT244/CS244))&lt;0,0,IF(CS244&lt;0,1-(CT244-CS244)/CS244,IF(CS244=0,"",CT244/CS244)))</f>
        <v>0.39654370216973794</v>
      </c>
      <c r="CV244" s="13">
        <v>0</v>
      </c>
      <c r="CW244" s="13">
        <v>1004.770664251603</v>
      </c>
      <c r="CX244" s="13">
        <v>1894</v>
      </c>
      <c r="CY244" s="14">
        <f>IF(IF(CW244&lt;0,1-(CX244-CW244)/CW244,IF(CW244=0,"",CX244/CW244))&lt;0,0,IF(CW244&lt;0,1-(CX244-CW244)/CW244,IF(CW244=0,"",CX244/CW244)))</f>
        <v>1.8850072632352715</v>
      </c>
      <c r="CZ244" s="15">
        <v>0</v>
      </c>
      <c r="DA244" s="15">
        <v>-69.059254309887905</v>
      </c>
      <c r="DB244" s="15">
        <v>-72</v>
      </c>
      <c r="DC244" s="17">
        <f>IF(IF(DA244&lt;0,1-(DB244-DA244)/DA244,IF(DA244=0,"",DB244/DA244))&lt;0,0,IF(DA244&lt;0,1-(DB244-DA244)/DA244,IF(DA244=0,"",DB244/DA244)))</f>
        <v>0.95741706568512663</v>
      </c>
      <c r="DD244" s="13">
        <v>0</v>
      </c>
      <c r="DE244" s="13">
        <v>0</v>
      </c>
      <c r="DF244" s="13">
        <v>0</v>
      </c>
      <c r="DG244" s="14" t="str">
        <f>IF(IF(DE244&lt;0,1-(DF244-DE244)/DE244,IF(DE244=0,"",DF244/DE244))&lt;0,0,IF(DE244&lt;0,1-(DF244-DE244)/DE244,IF(DE244=0,"",DF244/DE244)))</f>
        <v/>
      </c>
      <c r="DH244" s="15">
        <v>0</v>
      </c>
      <c r="DI244" s="15">
        <v>71.673248077532463</v>
      </c>
      <c r="DJ244" s="15">
        <v>17</v>
      </c>
      <c r="DK244" s="17">
        <f>IF(IF(DI244&lt;0,1-(DJ244-DI244)/DI244,IF(DI244=0,"",DJ244/DI244))&lt;0,0,IF(DI244&lt;0,1-(DJ244-DI244)/DI244,IF(DI244=0,"",DJ244/DI244)))</f>
        <v>0.23718752053221123</v>
      </c>
      <c r="DL244" s="13">
        <v>0</v>
      </c>
      <c r="DM244" s="13">
        <v>0</v>
      </c>
      <c r="DN244" s="13">
        <v>33</v>
      </c>
      <c r="DO244" s="17" t="str">
        <f>IF(IF(DM244&lt;0,1-(DN244-DM244)/DM244,IF(DM244=0,"",DN244/DM244))&lt;0,0,IF(DM244&lt;0,1-(DN244-DM244)/DM244,IF(DM244=0,"",DN244/DM244)))</f>
        <v/>
      </c>
      <c r="DP244" s="18"/>
      <c r="DQ244" s="19" t="e">
        <f>IF(AND(BB244/BA244&gt;1.05, ((BB244-BA244)/VLOOKUP(E244,#REF!,2,0))&gt;10),"YES","")</f>
        <v>#REF!</v>
      </c>
      <c r="DR244" s="18"/>
      <c r="DS244" s="19" t="str">
        <f>AX244</f>
        <v>YES</v>
      </c>
      <c r="DT244" s="64" t="s">
        <v>141</v>
      </c>
      <c r="DU244" s="64" t="s">
        <v>162</v>
      </c>
      <c r="DV244" s="64" t="s">
        <v>198</v>
      </c>
      <c r="DW244" s="64" t="s">
        <v>141</v>
      </c>
      <c r="DX244" s="64" t="s">
        <v>197</v>
      </c>
      <c r="DY244" s="65">
        <v>45107</v>
      </c>
      <c r="DZ244" s="64"/>
      <c r="EA244" s="64"/>
    </row>
    <row r="245" spans="1:131" x14ac:dyDescent="0.35">
      <c r="A245" s="4">
        <v>2022</v>
      </c>
      <c r="B245" s="20" t="s">
        <v>132</v>
      </c>
      <c r="C245" s="20" t="s">
        <v>159</v>
      </c>
      <c r="D245" s="20"/>
      <c r="E245" s="20" t="s">
        <v>130</v>
      </c>
      <c r="F245" s="20" t="s">
        <v>126</v>
      </c>
      <c r="G245" s="20"/>
      <c r="H245" s="20">
        <v>12793271</v>
      </c>
      <c r="I245" s="64" t="s">
        <v>226</v>
      </c>
      <c r="J245" s="64"/>
      <c r="K245" s="64" t="s">
        <v>225</v>
      </c>
      <c r="L245" s="20" t="s">
        <v>156</v>
      </c>
      <c r="M245" s="20" t="s">
        <v>155</v>
      </c>
      <c r="N245" s="64" t="s">
        <v>154</v>
      </c>
      <c r="O245" s="20" t="s">
        <v>153</v>
      </c>
      <c r="P245" s="20" t="s">
        <v>152</v>
      </c>
      <c r="Q245" s="20"/>
      <c r="R245" s="20" t="s">
        <v>141</v>
      </c>
      <c r="S245" s="20" t="s">
        <v>151</v>
      </c>
      <c r="T245" s="20" t="s">
        <v>150</v>
      </c>
      <c r="U245" s="65">
        <v>44187</v>
      </c>
      <c r="V245" s="64"/>
      <c r="W245" s="72">
        <v>140095.80619999999</v>
      </c>
      <c r="X245" s="72">
        <v>0</v>
      </c>
      <c r="Y245" s="64" t="s">
        <v>224</v>
      </c>
      <c r="Z245" s="20" t="s">
        <v>141</v>
      </c>
      <c r="AA245" s="64"/>
      <c r="AB245" s="64"/>
      <c r="AC245" s="64" t="s">
        <v>148</v>
      </c>
      <c r="AD245" s="63"/>
      <c r="AE245" s="20">
        <v>2020</v>
      </c>
      <c r="AF245" s="20"/>
      <c r="AG245" s="64" t="s">
        <v>223</v>
      </c>
      <c r="AH245" s="71"/>
      <c r="AI245" s="20" t="s">
        <v>146</v>
      </c>
      <c r="AJ245" s="64" t="s">
        <v>145</v>
      </c>
      <c r="AK245" s="63"/>
      <c r="AL245" s="5" t="s">
        <v>151</v>
      </c>
      <c r="AM245" s="70" t="s">
        <v>144</v>
      </c>
      <c r="AN245" s="6">
        <f>IF(AM245="YES",0,AL245*BA245)</f>
        <v>0</v>
      </c>
      <c r="AO245" s="6">
        <f>IF(AM245="YES",0,BA245)</f>
        <v>0</v>
      </c>
      <c r="AP245" s="7">
        <v>4.2554446991596322</v>
      </c>
      <c r="AQ245" s="69"/>
      <c r="AR245" s="8">
        <f>IF(AQ245="YES",0,AP245*BA245)</f>
        <v>0</v>
      </c>
      <c r="AS245" s="8">
        <f>IF(AQ245="YES",0,BA245)</f>
        <v>0</v>
      </c>
      <c r="AT245" s="9">
        <v>0</v>
      </c>
      <c r="AU245" s="9">
        <v>721.65138128260742</v>
      </c>
      <c r="AV245" s="9">
        <v>533</v>
      </c>
      <c r="AW245" s="10">
        <f>IF(IF(AU245&lt;0,1-(AV245-AU245)/AU245,IF(AU245=0,"",AV245/AU245))&lt;0,0,IF(AU245&lt;0,1-(AV245-AU245)/AU245,IF(AU245=0,"",AV245/AU245)))</f>
        <v>0.73858377302997325</v>
      </c>
      <c r="AX245" s="10" t="str">
        <f>IF(AW245&lt;90%,"YES","")</f>
        <v>YES</v>
      </c>
      <c r="AY245" s="68">
        <f>+AV245-AT245</f>
        <v>533</v>
      </c>
      <c r="AZ245" s="10"/>
      <c r="BA245" s="11">
        <v>0</v>
      </c>
      <c r="BB245" s="11">
        <f>W245/1000</f>
        <v>140.0958062</v>
      </c>
      <c r="BC245" s="12" t="str">
        <f>IF(AND(BA245=0,BB245=0),"no capex",IF(AND(BA245=0,BB245&lt;&gt;0),"check!",IF(BB245/BA245&lt;0.8,BB245/BA245,IF(BB245/BA245&lt;=1.05,1,IF(BB245/BA245&gt;1.05,MAX(1-(BB245/BA245-1)*2,0),"check!")))))</f>
        <v>check!</v>
      </c>
      <c r="BD245" s="11">
        <v>0</v>
      </c>
      <c r="BE245" s="11">
        <v>0</v>
      </c>
      <c r="BF245" s="12" t="str">
        <f>IF(AND(BD245=0,BE245=0),"no capex",IF(AND(BD245=0,BE245&lt;&gt;0),"check!",IF(BE245/BD245&lt;0.8,BE245/BD245,IF(BE245/BD245&lt;=1.05,1,IF(BE245/BD245&gt;1.05,MAX(1-(BE245/BD245-1)*2,0),"check!")))))</f>
        <v>no capex</v>
      </c>
      <c r="BG245" s="67"/>
      <c r="BH245" s="13">
        <v>0</v>
      </c>
      <c r="BI245" s="13">
        <v>6382.1504999999997</v>
      </c>
      <c r="BJ245" s="13">
        <v>1968</v>
      </c>
      <c r="BK245" s="14">
        <f>IF(BI245=0,"",BJ245/BI245)</f>
        <v>0.30836001125326018</v>
      </c>
      <c r="BL245" s="15">
        <v>0</v>
      </c>
      <c r="BM245" s="15">
        <v>388</v>
      </c>
      <c r="BN245" s="15">
        <v>30</v>
      </c>
      <c r="BO245" s="16">
        <f>IF(BM245=0,"",BN245/BM245)</f>
        <v>7.7319587628865982E-2</v>
      </c>
      <c r="BP245" s="13">
        <v>0</v>
      </c>
      <c r="BQ245" s="13">
        <v>0</v>
      </c>
      <c r="BR245" s="13">
        <v>0</v>
      </c>
      <c r="BS245" s="14" t="str">
        <f>IF(IF(BQ245&lt;0,1-(BR245-BQ245)/BQ245,IF(BQ245=0,"",BR245/BQ245))&lt;0,0,IF(BQ245&lt;0,1-(BR245-BQ245)/BQ245,IF(BQ245=0,"",BR245/BQ245)))</f>
        <v/>
      </c>
      <c r="BT245" s="15">
        <v>0</v>
      </c>
      <c r="BU245" s="15">
        <v>0</v>
      </c>
      <c r="BV245" s="15">
        <v>0</v>
      </c>
      <c r="BW245" s="16" t="str">
        <f>IF(IF(BU245&lt;0,1-(BV245-BU245)/BU245,IF(BU245=0,"",BV245/BU245))&lt;0,0,IF(BU245&lt;0,1-(BV245-BU245)/BU245,IF(BU245=0,"",BV245/BU245)))</f>
        <v/>
      </c>
      <c r="BX245" s="13">
        <v>0</v>
      </c>
      <c r="BY245" s="13">
        <v>33.698199959999997</v>
      </c>
      <c r="BZ245" s="13">
        <v>485</v>
      </c>
      <c r="CA245" s="14">
        <f>IF(IF(BY245&lt;0,1-(BZ245-BY245)/BY245,IF(BY245=0,"",BZ245/BY245))&lt;0,0,IF(BY245&lt;0,1-(BZ245-BY245)/BY245,IF(BY245=0,"",BZ245/BY245)))</f>
        <v>14.392460148485631</v>
      </c>
      <c r="CB245" s="15">
        <v>0</v>
      </c>
      <c r="CC245" s="15">
        <v>33.698199959999997</v>
      </c>
      <c r="CD245" s="15">
        <v>485</v>
      </c>
      <c r="CE245" s="16">
        <f>IF(IF(CC245&lt;0,1-(CD245-CC245)/CC245,IF(CC245=0,"",CD245/CC245))&lt;0,0,IF(CC245&lt;0,1-(CD245-CC245)/CC245,IF(CC245=0,"",CD245/CC245)))</f>
        <v>14.392460148485631</v>
      </c>
      <c r="CF245" s="13">
        <v>0</v>
      </c>
      <c r="CG245" s="13">
        <v>0</v>
      </c>
      <c r="CH245" s="13">
        <v>0</v>
      </c>
      <c r="CI245" s="14" t="str">
        <f>IF(IF(CG245&lt;0,1-(CH245-CG245)/CG245,IF(CG245=0,"",CH245/CG245))&lt;0,0,IF(CG245&lt;0,1-(CH245-CG245)/CG245,IF(CG245=0,"",CH245/CG245)))</f>
        <v/>
      </c>
      <c r="CJ245" s="15">
        <v>0</v>
      </c>
      <c r="CK245" s="15">
        <v>985.27513622905781</v>
      </c>
      <c r="CL245" s="15">
        <v>1281</v>
      </c>
      <c r="CM245" s="17">
        <f>IF(IF(CK245&lt;0,1-(CL245-CK245)/CK245,IF(CK245=0,"",CL245/CK245))&lt;0,0,IF(CK245&lt;0,1-(CL245-CK245)/CK245,IF(CK245=0,"",CL245/CK245)))</f>
        <v>1.3001444499074335</v>
      </c>
      <c r="CN245" s="13">
        <v>0</v>
      </c>
      <c r="CO245" s="13">
        <v>-327.92195490645042</v>
      </c>
      <c r="CP245" s="13">
        <v>-191</v>
      </c>
      <c r="CQ245" s="17">
        <f>IF(IF(CO245&lt;0,1-(CP245-CO245)/CO245,IF(CO245=0,"",CP245/CO245))&lt;0,0,IF(CO245&lt;0,1-(CP245-CO245)/CO245,IF(CO245=0,"",CP245/CO245)))</f>
        <v>1.417544335954912</v>
      </c>
      <c r="CR245" s="15">
        <v>0</v>
      </c>
      <c r="CS245" s="15">
        <v>39.018125920870091</v>
      </c>
      <c r="CT245" s="15">
        <v>29</v>
      </c>
      <c r="CU245" s="17">
        <f>IF(IF(CS245&lt;0,1-(CT245-CS245)/CS245,IF(CS245=0,"",CT245/CS245))&lt;0,0,IF(CS245&lt;0,1-(CT245-CS245)/CS245,IF(CS245=0,"",CT245/CS245)))</f>
        <v>0.74324430801245689</v>
      </c>
      <c r="CV245" s="13">
        <v>0</v>
      </c>
      <c r="CW245" s="13">
        <v>657.35318132260738</v>
      </c>
      <c r="CX245" s="13">
        <v>109</v>
      </c>
      <c r="CY245" s="14">
        <f>IF(IF(CW245&lt;0,1-(CX245-CW245)/CW245,IF(CW245=0,"",CX245/CW245))&lt;0,0,IF(CW245&lt;0,1-(CX245-CW245)/CW245,IF(CW245=0,"",CX245/CW245)))</f>
        <v>0.16581649423326725</v>
      </c>
      <c r="CZ245" s="15">
        <v>0</v>
      </c>
      <c r="DA245" s="66">
        <v>30.6</v>
      </c>
      <c r="DB245" s="15">
        <v>-91</v>
      </c>
      <c r="DC245" s="17">
        <f>IF(IF(DA245&lt;0,1-(DB245-DA245)/DA245,IF(DA245=0,"",DB245/DA245))&lt;0,0,IF(DA245&lt;0,1-(DB245-DA245)/DA245,IF(DA245=0,"",DB245/DA245)))</f>
        <v>0</v>
      </c>
      <c r="DD245" s="13">
        <v>0</v>
      </c>
      <c r="DE245" s="13">
        <v>0</v>
      </c>
      <c r="DF245" s="13">
        <v>0</v>
      </c>
      <c r="DG245" s="14" t="str">
        <f>IF(IF(DE245&lt;0,1-(DF245-DE245)/DE245,IF(DE245=0,"",DF245/DE245))&lt;0,0,IF(DE245&lt;0,1-(DF245-DE245)/DE245,IF(DE245=0,"",DF245/DE245)))</f>
        <v/>
      </c>
      <c r="DH245" s="15">
        <v>0</v>
      </c>
      <c r="DI245" s="15">
        <v>0</v>
      </c>
      <c r="DJ245" s="15">
        <v>0</v>
      </c>
      <c r="DK245" s="17" t="str">
        <f>IF(IF(DI245&lt;0,1-(DJ245-DI245)/DI245,IF(DI245=0,"",DJ245/DI245))&lt;0,0,IF(DI245&lt;0,1-(DJ245-DI245)/DI245,IF(DI245=0,"",DJ245/DI245)))</f>
        <v/>
      </c>
      <c r="DL245" s="13">
        <v>0</v>
      </c>
      <c r="DM245" s="13">
        <v>0</v>
      </c>
      <c r="DN245" s="13">
        <v>0</v>
      </c>
      <c r="DO245" s="17" t="str">
        <f>IF(IF(DM245&lt;0,1-(DN245-DM245)/DM245,IF(DM245=0,"",DN245/DM245))&lt;0,0,IF(DM245&lt;0,1-(DN245-DM245)/DM245,IF(DM245=0,"",DN245/DM245)))</f>
        <v/>
      </c>
      <c r="DP245" s="18"/>
      <c r="DQ245" s="19" t="e">
        <f>IF(AND(BB245/BA245&gt;1.05, ((BB245-BA245)/VLOOKUP(E245,#REF!,2,0))&gt;10),"YES","")</f>
        <v>#DIV/0!</v>
      </c>
      <c r="DR245" s="18"/>
      <c r="DS245" s="19" t="str">
        <f>AX245</f>
        <v>YES</v>
      </c>
      <c r="DT245" s="64"/>
      <c r="DU245" s="64"/>
      <c r="DV245" s="64"/>
      <c r="DW245" s="64"/>
      <c r="DX245" s="64"/>
      <c r="DY245" s="65"/>
      <c r="DZ245" s="64"/>
      <c r="EA245" s="64"/>
    </row>
    <row r="246" spans="1:131" x14ac:dyDescent="0.35">
      <c r="A246" s="4">
        <v>2022</v>
      </c>
      <c r="B246" s="20" t="s">
        <v>132</v>
      </c>
      <c r="C246" s="20" t="s">
        <v>159</v>
      </c>
      <c r="D246" s="20"/>
      <c r="E246" s="20" t="s">
        <v>129</v>
      </c>
      <c r="F246" s="20" t="s">
        <v>127</v>
      </c>
      <c r="G246" s="20"/>
      <c r="H246" s="20">
        <v>12794913</v>
      </c>
      <c r="I246" s="64" t="s">
        <v>222</v>
      </c>
      <c r="J246" s="64" t="s">
        <v>221</v>
      </c>
      <c r="K246" s="64" t="s">
        <v>220</v>
      </c>
      <c r="L246" s="20" t="s">
        <v>156</v>
      </c>
      <c r="M246" s="20" t="s">
        <v>155</v>
      </c>
      <c r="N246" s="64" t="s">
        <v>219</v>
      </c>
      <c r="O246" s="20" t="s">
        <v>153</v>
      </c>
      <c r="P246" s="20" t="s">
        <v>218</v>
      </c>
      <c r="Q246" s="20"/>
      <c r="R246" s="20" t="s">
        <v>141</v>
      </c>
      <c r="S246" s="20" t="s">
        <v>193</v>
      </c>
      <c r="T246" s="20" t="s">
        <v>150</v>
      </c>
      <c r="U246" s="65">
        <v>44189</v>
      </c>
      <c r="V246" s="64"/>
      <c r="W246" s="72">
        <v>323119.96999999991</v>
      </c>
      <c r="X246" s="72">
        <v>0</v>
      </c>
      <c r="Y246" s="64" t="s">
        <v>217</v>
      </c>
      <c r="Z246" s="20" t="s">
        <v>141</v>
      </c>
      <c r="AA246" s="64" t="s">
        <v>141</v>
      </c>
      <c r="AB246" s="64"/>
      <c r="AC246" s="64"/>
      <c r="AD246" s="63"/>
      <c r="AE246" s="20">
        <v>2020</v>
      </c>
      <c r="AF246" s="20">
        <v>14600</v>
      </c>
      <c r="AG246" s="64" t="s">
        <v>216</v>
      </c>
      <c r="AH246" s="71"/>
      <c r="AI246" s="20" t="s">
        <v>146</v>
      </c>
      <c r="AJ246" s="64" t="s">
        <v>190</v>
      </c>
      <c r="AK246" s="63"/>
      <c r="AL246" s="5" t="s">
        <v>151</v>
      </c>
      <c r="AM246" s="70" t="s">
        <v>144</v>
      </c>
      <c r="AN246" s="6">
        <f>IF(AM246="YES",0,AL246*BA246)</f>
        <v>0</v>
      </c>
      <c r="AO246" s="6">
        <f>IF(AM246="YES",0,BA246)</f>
        <v>0</v>
      </c>
      <c r="AP246" s="7">
        <v>4.4637041589899065</v>
      </c>
      <c r="AQ246" s="69"/>
      <c r="AR246" s="8">
        <f>IF(AQ246="YES",0,AP246*BA246)</f>
        <v>20086.66871545458</v>
      </c>
      <c r="AS246" s="8">
        <f>IF(AQ246="YES",0,BA246)</f>
        <v>4500</v>
      </c>
      <c r="AT246" s="9">
        <v>0</v>
      </c>
      <c r="AU246" s="9">
        <v>2628.3311979083733</v>
      </c>
      <c r="AV246" s="9">
        <v>288</v>
      </c>
      <c r="AW246" s="10">
        <f>IF(IF(AU246&lt;0,1-(AV246-AU246)/AU246,IF(AU246=0,"",AV246/AU246))&lt;0,0,IF(AU246&lt;0,1-(AV246-AU246)/AU246,IF(AU246=0,"",AV246/AU246)))</f>
        <v>0.10957523170184583</v>
      </c>
      <c r="AX246" s="10" t="str">
        <f>IF(AW246&lt;90%,"YES","")</f>
        <v>YES</v>
      </c>
      <c r="AY246" s="68">
        <f>+AV246-AT246</f>
        <v>288</v>
      </c>
      <c r="AZ246" s="10"/>
      <c r="BA246" s="11">
        <v>4500</v>
      </c>
      <c r="BB246" s="11">
        <f>W246/1000</f>
        <v>323.11996999999991</v>
      </c>
      <c r="BC246" s="12">
        <f>IF(AND(BA246=0,BB246=0),"no capex",IF(AND(BA246=0,BB246&lt;&gt;0),"check!",IF(BB246/BA246&lt;0.8,BB246/BA246,IF(BB246/BA246&lt;=1.05,1,IF(BB246/BA246&gt;1.05,MAX(1-(BB246/BA246-1)*2,0),"check!")))))</f>
        <v>7.1804437777777758E-2</v>
      </c>
      <c r="BD246" s="11">
        <v>0</v>
      </c>
      <c r="BE246" s="11">
        <v>0</v>
      </c>
      <c r="BF246" s="12" t="str">
        <f>IF(AND(BD246=0,BE246=0),"no capex",IF(AND(BD246=0,BE246&lt;&gt;0),"check!",IF(BE246/BD246&lt;0.8,BE246/BD246,IF(BE246/BD246&lt;=1.05,1,IF(BE246/BD246&gt;1.05,MAX(1-(BE246/BD246-1)*2,0),"check!")))))</f>
        <v>no capex</v>
      </c>
      <c r="BG246" s="67"/>
      <c r="BH246" s="13">
        <v>0</v>
      </c>
      <c r="BI246" s="13">
        <v>4606.6358</v>
      </c>
      <c r="BJ246" s="13">
        <v>1152</v>
      </c>
      <c r="BK246" s="14">
        <f>IF(BI246=0,"",BJ246/BI246)</f>
        <v>0.25007403450474641</v>
      </c>
      <c r="BL246" s="15">
        <v>0</v>
      </c>
      <c r="BM246" s="15">
        <v>1104.453792</v>
      </c>
      <c r="BN246" s="15">
        <v>543</v>
      </c>
      <c r="BO246" s="16">
        <f>IF(BM246=0,"",BN246/BM246)</f>
        <v>0.49164573831260838</v>
      </c>
      <c r="BP246" s="13">
        <v>0</v>
      </c>
      <c r="BQ246" s="13">
        <v>0</v>
      </c>
      <c r="BR246" s="13">
        <v>0</v>
      </c>
      <c r="BS246" s="14" t="str">
        <f>IF(IF(BQ246&lt;0,1-(BR246-BQ246)/BQ246,IF(BQ246=0,"",BR246/BQ246))&lt;0,0,IF(BQ246&lt;0,1-(BR246-BQ246)/BQ246,IF(BQ246=0,"",BR246/BQ246)))</f>
        <v/>
      </c>
      <c r="BT246" s="15">
        <v>0</v>
      </c>
      <c r="BU246" s="15">
        <v>0</v>
      </c>
      <c r="BV246" s="15">
        <v>0</v>
      </c>
      <c r="BW246" s="16" t="str">
        <f>IF(IF(BU246&lt;0,1-(BV246-BU246)/BU246,IF(BU246=0,"",BV246/BU246))&lt;0,0,IF(BU246&lt;0,1-(BV246-BU246)/BU246,IF(BU246=0,"",BV246/BU246)))</f>
        <v/>
      </c>
      <c r="BX246" s="13">
        <v>0</v>
      </c>
      <c r="BY246" s="13">
        <v>0</v>
      </c>
      <c r="BZ246" s="13">
        <v>0</v>
      </c>
      <c r="CA246" s="14" t="str">
        <f>IF(IF(BY246&lt;0,1-(BZ246-BY246)/BY246,IF(BY246=0,"",BZ246/BY246))&lt;0,0,IF(BY246&lt;0,1-(BZ246-BY246)/BY246,IF(BY246=0,"",BZ246/BY246)))</f>
        <v/>
      </c>
      <c r="CB246" s="15">
        <v>0</v>
      </c>
      <c r="CC246" s="15">
        <v>0</v>
      </c>
      <c r="CD246" s="15">
        <v>0</v>
      </c>
      <c r="CE246" s="16" t="str">
        <f>IF(IF(CC246&lt;0,1-(CD246-CC246)/CC246,IF(CC246=0,"",CD246/CC246))&lt;0,0,IF(CC246&lt;0,1-(CD246-CC246)/CC246,IF(CC246=0,"",CD246/CC246)))</f>
        <v/>
      </c>
      <c r="CF246" s="13">
        <v>0</v>
      </c>
      <c r="CG246" s="13">
        <v>0</v>
      </c>
      <c r="CH246" s="13">
        <v>0</v>
      </c>
      <c r="CI246" s="14" t="str">
        <f>IF(IF(CG246&lt;0,1-(CH246-CG246)/CG246,IF(CG246=0,"",CH246/CG246))&lt;0,0,IF(CG246&lt;0,1-(CH246-CG246)/CG246,IF(CG246=0,"",CH246/CG246)))</f>
        <v/>
      </c>
      <c r="CJ246" s="15">
        <v>0</v>
      </c>
      <c r="CK246" s="15">
        <v>4088.5401103389081</v>
      </c>
      <c r="CL246" s="15">
        <v>878</v>
      </c>
      <c r="CM246" s="17">
        <f>IF(IF(CK246&lt;0,1-(CL246-CK246)/CK246,IF(CK246=0,"",CL246/CK246))&lt;0,0,IF(CK246&lt;0,1-(CL246-CK246)/CK246,IF(CK246=0,"",CL246/CK246)))</f>
        <v>0.21474657855985194</v>
      </c>
      <c r="CN246" s="13">
        <v>0</v>
      </c>
      <c r="CO246" s="13">
        <v>-1460.2089124305348</v>
      </c>
      <c r="CP246" s="13">
        <v>-1205</v>
      </c>
      <c r="CQ246" s="17">
        <f>IF(IF(CO246&lt;0,1-(CP246-CO246)/CO246,IF(CO246=0,"",CP246/CO246))&lt;0,0,IF(CO246&lt;0,1-(CP246-CO246)/CO246,IF(CO246=0,"",CP246/CO246)))</f>
        <v>1.1747756161861365</v>
      </c>
      <c r="CR246" s="15">
        <v>0</v>
      </c>
      <c r="CS246" s="15">
        <v>188.61375000000001</v>
      </c>
      <c r="CT246" s="15">
        <v>14</v>
      </c>
      <c r="CU246" s="17">
        <f>IF(IF(CS246&lt;0,1-(CT246-CS246)/CS246,IF(CS246=0,"",CT246/CS246))&lt;0,0,IF(CS246&lt;0,1-(CT246-CS246)/CS246,IF(CS246=0,"",CT246/CS246)))</f>
        <v>7.4225765618890452E-2</v>
      </c>
      <c r="CV246" s="13">
        <v>0</v>
      </c>
      <c r="CW246" s="13">
        <v>2628.3311979083733</v>
      </c>
      <c r="CX246" s="13">
        <v>501</v>
      </c>
      <c r="CY246" s="14">
        <f>IF(IF(CW246&lt;0,1-(CX246-CW246)/CW246,IF(CW246=0,"",CX246/CW246))&lt;0,0,IF(CW246&lt;0,1-(CX246-CW246)/CW246,IF(CW246=0,"",CX246/CW246)))</f>
        <v>0.19061524681466929</v>
      </c>
      <c r="CZ246" s="15">
        <v>0</v>
      </c>
      <c r="DA246" s="15">
        <v>0</v>
      </c>
      <c r="DB246" s="15">
        <v>0</v>
      </c>
      <c r="DC246" s="17" t="str">
        <f>IF(IF(DA246&lt;0,1-(DB246-DA246)/DA246,IF(DA246=0,"",DB246/DA246))&lt;0,0,IF(DA246&lt;0,1-(DB246-DA246)/DA246,IF(DA246=0,"",DB246/DA246)))</f>
        <v/>
      </c>
      <c r="DD246" s="13">
        <v>0</v>
      </c>
      <c r="DE246" s="13">
        <v>0</v>
      </c>
      <c r="DF246" s="13">
        <v>0</v>
      </c>
      <c r="DG246" s="14" t="str">
        <f>IF(IF(DE246&lt;0,1-(DF246-DE246)/DE246,IF(DE246=0,"",DF246/DE246))&lt;0,0,IF(DE246&lt;0,1-(DF246-DE246)/DE246,IF(DE246=0,"",DF246/DE246)))</f>
        <v/>
      </c>
      <c r="DH246" s="15">
        <v>0</v>
      </c>
      <c r="DI246" s="15">
        <v>0</v>
      </c>
      <c r="DJ246" s="15">
        <v>0</v>
      </c>
      <c r="DK246" s="17" t="str">
        <f>IF(IF(DI246&lt;0,1-(DJ246-DI246)/DI246,IF(DI246=0,"",DJ246/DI246))&lt;0,0,IF(DI246&lt;0,1-(DJ246-DI246)/DI246,IF(DI246=0,"",DJ246/DI246)))</f>
        <v/>
      </c>
      <c r="DL246" s="13">
        <v>0</v>
      </c>
      <c r="DM246" s="13">
        <v>0</v>
      </c>
      <c r="DN246" s="13">
        <v>0</v>
      </c>
      <c r="DO246" s="17" t="str">
        <f>IF(IF(DM246&lt;0,1-(DN246-DM246)/DM246,IF(DM246=0,"",DN246/DM246))&lt;0,0,IF(DM246&lt;0,1-(DN246-DM246)/DM246,IF(DM246=0,"",DN246/DM246)))</f>
        <v/>
      </c>
      <c r="DP246" s="18"/>
      <c r="DQ246" s="19" t="e">
        <f>IF(AND(BB246/BA246&gt;1.05, ((BB246-BA246)/VLOOKUP(E246,#REF!,2,0))&gt;10),"YES","")</f>
        <v>#REF!</v>
      </c>
      <c r="DR246" s="18"/>
      <c r="DS246" s="19" t="str">
        <f>AX246</f>
        <v>YES</v>
      </c>
      <c r="DT246" s="64" t="s">
        <v>141</v>
      </c>
      <c r="DU246" s="64" t="s">
        <v>143</v>
      </c>
      <c r="DV246" s="64" t="s">
        <v>215</v>
      </c>
      <c r="DW246" s="64" t="s">
        <v>141</v>
      </c>
      <c r="DX246" s="64"/>
      <c r="DY246" s="65" t="s">
        <v>187</v>
      </c>
      <c r="DZ246" s="64"/>
      <c r="EA246" s="64"/>
    </row>
    <row r="247" spans="1:131" x14ac:dyDescent="0.35">
      <c r="A247" s="4">
        <v>2022</v>
      </c>
      <c r="B247" s="20" t="s">
        <v>132</v>
      </c>
      <c r="C247" s="20" t="s">
        <v>159</v>
      </c>
      <c r="D247" s="20"/>
      <c r="E247" s="20" t="s">
        <v>130</v>
      </c>
      <c r="F247" s="20" t="s">
        <v>126</v>
      </c>
      <c r="G247" s="20"/>
      <c r="H247" s="20">
        <v>12795845</v>
      </c>
      <c r="I247" s="64" t="s">
        <v>214</v>
      </c>
      <c r="J247" s="64"/>
      <c r="K247" s="64" t="s">
        <v>213</v>
      </c>
      <c r="L247" s="20" t="s">
        <v>156</v>
      </c>
      <c r="M247" s="20" t="s">
        <v>155</v>
      </c>
      <c r="N247" s="64" t="s">
        <v>154</v>
      </c>
      <c r="O247" s="20" t="s">
        <v>153</v>
      </c>
      <c r="P247" s="20" t="s">
        <v>152</v>
      </c>
      <c r="Q247" s="20"/>
      <c r="R247" s="20" t="s">
        <v>141</v>
      </c>
      <c r="S247" s="20" t="s">
        <v>151</v>
      </c>
      <c r="T247" s="20" t="s">
        <v>150</v>
      </c>
      <c r="U247" s="65">
        <v>44186</v>
      </c>
      <c r="V247" s="64"/>
      <c r="W247" s="72">
        <v>232088.02900000004</v>
      </c>
      <c r="X247" s="72">
        <v>0</v>
      </c>
      <c r="Y247" s="64" t="s">
        <v>212</v>
      </c>
      <c r="Z247" s="20" t="s">
        <v>141</v>
      </c>
      <c r="AA247" s="64"/>
      <c r="AB247" s="64"/>
      <c r="AC247" s="64"/>
      <c r="AD247" s="63"/>
      <c r="AE247" s="20">
        <v>2020</v>
      </c>
      <c r="AF247" s="20"/>
      <c r="AG247" s="64" t="s">
        <v>211</v>
      </c>
      <c r="AH247" s="71"/>
      <c r="AI247" s="20" t="s">
        <v>146</v>
      </c>
      <c r="AJ247" s="64"/>
      <c r="AK247" s="63"/>
      <c r="AL247" s="5">
        <v>0.81200803118990605</v>
      </c>
      <c r="AM247" s="70"/>
      <c r="AN247" s="6">
        <f>IF(AM247="YES",0,AL247*BA247)</f>
        <v>358.51965354943906</v>
      </c>
      <c r="AO247" s="6">
        <f>IF(AM247="YES",0,BA247)</f>
        <v>441.52229999999997</v>
      </c>
      <c r="AP247" s="7">
        <v>2.1937384249360803</v>
      </c>
      <c r="AQ247" s="69"/>
      <c r="AR247" s="8">
        <f>IF(AQ247="YES",0,AP247*BA247)</f>
        <v>968.58443497615542</v>
      </c>
      <c r="AS247" s="8">
        <f>IF(AQ247="YES",0,BA247)</f>
        <v>441.52229999999997</v>
      </c>
      <c r="AT247" s="9">
        <v>0</v>
      </c>
      <c r="AU247" s="9">
        <v>539.73895071158404</v>
      </c>
      <c r="AV247" s="9">
        <v>815</v>
      </c>
      <c r="AW247" s="10">
        <f>IF(IF(AU247&lt;0,1-(AV247-AU247)/AU247,IF(AU247=0,"",AV247/AU247))&lt;0,0,IF(AU247&lt;0,1-(AV247-AU247)/AU247,IF(AU247=0,"",AV247/AU247)))</f>
        <v>1.5099892252088083</v>
      </c>
      <c r="AX247" s="10" t="str">
        <f>IF(AW247&lt;90%,"YES","")</f>
        <v/>
      </c>
      <c r="AY247" s="68">
        <f>+AV247-AT247</f>
        <v>815</v>
      </c>
      <c r="AZ247" s="10"/>
      <c r="BA247" s="11">
        <v>441.52229999999997</v>
      </c>
      <c r="BB247" s="11">
        <f>W247/1000</f>
        <v>232.08802900000003</v>
      </c>
      <c r="BC247" s="12">
        <f>IF(AND(BA247=0,BB247=0),"no capex",IF(AND(BA247=0,BB247&lt;&gt;0),"check!",IF(BB247/BA247&lt;0.8,BB247/BA247,IF(BB247/BA247&lt;=1.05,1,IF(BB247/BA247&gt;1.05,MAX(1-(BB247/BA247-1)*2,0),"check!")))))</f>
        <v>0.52565414929211962</v>
      </c>
      <c r="BD247" s="11">
        <v>0</v>
      </c>
      <c r="BE247" s="11">
        <v>0</v>
      </c>
      <c r="BF247" s="12" t="str">
        <f>IF(AND(BD247=0,BE247=0),"no capex",IF(AND(BD247=0,BE247&lt;&gt;0),"check!",IF(BE247/BD247&lt;0.8,BE247/BD247,IF(BE247/BD247&lt;=1.05,1,IF(BE247/BD247&gt;1.05,MAX(1-(BE247/BD247-1)*2,0),"check!")))))</f>
        <v>no capex</v>
      </c>
      <c r="BG247" s="67"/>
      <c r="BH247" s="13">
        <v>0</v>
      </c>
      <c r="BI247" s="13">
        <v>7513.7089756322466</v>
      </c>
      <c r="BJ247" s="13">
        <v>472</v>
      </c>
      <c r="BK247" s="14">
        <f>IF(BI247=0,"",BJ247/BI247)</f>
        <v>6.281850967754353E-2</v>
      </c>
      <c r="BL247" s="15">
        <v>0</v>
      </c>
      <c r="BM247" s="15">
        <v>950.40000000000009</v>
      </c>
      <c r="BN247" s="15">
        <v>297</v>
      </c>
      <c r="BO247" s="16">
        <f>IF(BM247=0,"",BN247/BM247)</f>
        <v>0.31249999999999994</v>
      </c>
      <c r="BP247" s="13">
        <v>0</v>
      </c>
      <c r="BQ247" s="13">
        <v>0</v>
      </c>
      <c r="BR247" s="13">
        <v>0</v>
      </c>
      <c r="BS247" s="14" t="str">
        <f>IF(IF(BQ247&lt;0,1-(BR247-BQ247)/BQ247,IF(BQ247=0,"",BR247/BQ247))&lt;0,0,IF(BQ247&lt;0,1-(BR247-BQ247)/BQ247,IF(BQ247=0,"",BR247/BQ247)))</f>
        <v/>
      </c>
      <c r="BT247" s="15">
        <v>0</v>
      </c>
      <c r="BU247" s="15">
        <v>0</v>
      </c>
      <c r="BV247" s="15">
        <v>0</v>
      </c>
      <c r="BW247" s="16" t="str">
        <f>IF(IF(BU247&lt;0,1-(BV247-BU247)/BU247,IF(BU247=0,"",BV247/BU247))&lt;0,0,IF(BU247&lt;0,1-(BV247-BU247)/BU247,IF(BU247=0,"",BV247/BU247)))</f>
        <v/>
      </c>
      <c r="BX247" s="13">
        <v>0</v>
      </c>
      <c r="BY247" s="13">
        <v>17.148</v>
      </c>
      <c r="BZ247" s="13">
        <v>456</v>
      </c>
      <c r="CA247" s="14">
        <f>IF(IF(BY247&lt;0,1-(BZ247-BY247)/BY247,IF(BY247=0,"",BZ247/BY247))&lt;0,0,IF(BY247&lt;0,1-(BZ247-BY247)/BY247,IF(BY247=0,"",BZ247/BY247)))</f>
        <v>26.592022393282015</v>
      </c>
      <c r="CB247" s="15">
        <v>0</v>
      </c>
      <c r="CC247" s="15">
        <v>17.148</v>
      </c>
      <c r="CD247" s="15">
        <v>456</v>
      </c>
      <c r="CE247" s="16">
        <f>IF(IF(CC247&lt;0,1-(CD247-CC247)/CC247,IF(CC247=0,"",CD247/CC247))&lt;0,0,IF(CC247&lt;0,1-(CD247-CC247)/CC247,IF(CC247=0,"",CD247/CC247)))</f>
        <v>26.592022393282015</v>
      </c>
      <c r="CF247" s="13">
        <v>0</v>
      </c>
      <c r="CG247" s="13">
        <v>0</v>
      </c>
      <c r="CH247" s="13">
        <v>0</v>
      </c>
      <c r="CI247" s="14" t="str">
        <f>IF(IF(CG247&lt;0,1-(CH247-CG247)/CG247,IF(CG247=0,"",CH247/CG247))&lt;0,0,IF(CG247&lt;0,1-(CH247-CG247)/CG247,IF(CG247=0,"",CH247/CG247)))</f>
        <v/>
      </c>
      <c r="CJ247" s="15">
        <v>0</v>
      </c>
      <c r="CK247" s="15">
        <v>1108.5017907571469</v>
      </c>
      <c r="CL247" s="15">
        <v>789</v>
      </c>
      <c r="CM247" s="17">
        <f>IF(IF(CK247&lt;0,1-(CL247-CK247)/CK247,IF(CK247=0,"",CL247/CK247))&lt;0,0,IF(CK247&lt;0,1-(CL247-CK247)/CK247,IF(CK247=0,"",CL247/CK247)))</f>
        <v>0.71177151591346044</v>
      </c>
      <c r="CN247" s="13">
        <v>0</v>
      </c>
      <c r="CO247" s="13">
        <v>-610.51084004556287</v>
      </c>
      <c r="CP247" s="13">
        <v>-170</v>
      </c>
      <c r="CQ247" s="17">
        <f>IF(IF(CO247&lt;0,1-(CP247-CO247)/CO247,IF(CO247=0,"",CP247/CO247))&lt;0,0,IF(CO247&lt;0,1-(CP247-CO247)/CO247,IF(CO247=0,"",CP247/CO247)))</f>
        <v>1.7215446657960851</v>
      </c>
      <c r="CR247" s="15">
        <v>0</v>
      </c>
      <c r="CS247" s="15">
        <v>25.884108292213455</v>
      </c>
      <c r="CT247" s="15">
        <v>49</v>
      </c>
      <c r="CU247" s="17">
        <f>IF(IF(CS247&lt;0,1-(CT247-CS247)/CS247,IF(CS247=0,"",CT247/CS247))&lt;0,0,IF(CS247&lt;0,1-(CT247-CS247)/CS247,IF(CS247=0,"",CT247/CS247)))</f>
        <v>1.8930534305769515</v>
      </c>
      <c r="CV247" s="13">
        <v>0</v>
      </c>
      <c r="CW247" s="13">
        <v>497.99095071158399</v>
      </c>
      <c r="CX247" s="13">
        <v>154</v>
      </c>
      <c r="CY247" s="14">
        <f>IF(IF(CW247&lt;0,1-(CX247-CW247)/CW247,IF(CW247=0,"",CX247/CW247))&lt;0,0,IF(CW247&lt;0,1-(CX247-CW247)/CW247,IF(CW247=0,"",CX247/CW247)))</f>
        <v>0.30924256711883608</v>
      </c>
      <c r="CZ247" s="15">
        <v>0</v>
      </c>
      <c r="DA247" s="66">
        <v>24.6</v>
      </c>
      <c r="DB247" s="15">
        <v>-19</v>
      </c>
      <c r="DC247" s="17">
        <f>IF(IF(DA247&lt;0,1-(DB247-DA247)/DA247,IF(DA247=0,"",DB247/DA247))&lt;0,0,IF(DA247&lt;0,1-(DB247-DA247)/DA247,IF(DA247=0,"",DB247/DA247)))</f>
        <v>0</v>
      </c>
      <c r="DD247" s="13">
        <v>0</v>
      </c>
      <c r="DE247" s="13">
        <v>0</v>
      </c>
      <c r="DF247" s="13">
        <v>0</v>
      </c>
      <c r="DG247" s="14" t="str">
        <f>IF(IF(DE247&lt;0,1-(DF247-DE247)/DE247,IF(DE247=0,"",DF247/DE247))&lt;0,0,IF(DE247&lt;0,1-(DF247-DE247)/DE247,IF(DE247=0,"",DF247/DE247)))</f>
        <v/>
      </c>
      <c r="DH247" s="15">
        <v>0</v>
      </c>
      <c r="DI247" s="15">
        <v>0</v>
      </c>
      <c r="DJ247" s="15">
        <v>0</v>
      </c>
      <c r="DK247" s="17" t="str">
        <f>IF(IF(DI247&lt;0,1-(DJ247-DI247)/DI247,IF(DI247=0,"",DJ247/DI247))&lt;0,0,IF(DI247&lt;0,1-(DJ247-DI247)/DI247,IF(DI247=0,"",DJ247/DI247)))</f>
        <v/>
      </c>
      <c r="DL247" s="13">
        <v>0</v>
      </c>
      <c r="DM247" s="13">
        <v>0</v>
      </c>
      <c r="DN247" s="13">
        <v>0</v>
      </c>
      <c r="DO247" s="17" t="str">
        <f>IF(IF(DM247&lt;0,1-(DN247-DM247)/DM247,IF(DM247=0,"",DN247/DM247))&lt;0,0,IF(DM247&lt;0,1-(DN247-DM247)/DM247,IF(DM247=0,"",DN247/DM247)))</f>
        <v/>
      </c>
      <c r="DP247" s="18"/>
      <c r="DQ247" s="19" t="e">
        <f>IF(AND(BB247/BA247&gt;1.05, ((BB247-BA247)/VLOOKUP(E247,#REF!,2,0))&gt;10),"YES","")</f>
        <v>#REF!</v>
      </c>
      <c r="DR247" s="18"/>
      <c r="DS247" s="19" t="str">
        <f>AX247</f>
        <v/>
      </c>
      <c r="DT247" s="64"/>
      <c r="DU247" s="64"/>
      <c r="DV247" s="64"/>
      <c r="DW247" s="64"/>
      <c r="DX247" s="64"/>
      <c r="DY247" s="65"/>
      <c r="DZ247" s="64"/>
      <c r="EA247" s="64"/>
    </row>
    <row r="248" spans="1:131" x14ac:dyDescent="0.35">
      <c r="A248" s="4">
        <v>2022</v>
      </c>
      <c r="B248" s="20" t="s">
        <v>132</v>
      </c>
      <c r="C248" s="20" t="s">
        <v>159</v>
      </c>
      <c r="D248" s="20"/>
      <c r="E248" s="20" t="s">
        <v>130</v>
      </c>
      <c r="F248" s="20" t="s">
        <v>126</v>
      </c>
      <c r="G248" s="20"/>
      <c r="H248" s="20">
        <v>12795896</v>
      </c>
      <c r="I248" s="64" t="s">
        <v>210</v>
      </c>
      <c r="J248" s="64"/>
      <c r="K248" s="64" t="s">
        <v>209</v>
      </c>
      <c r="L248" s="20" t="s">
        <v>156</v>
      </c>
      <c r="M248" s="20" t="s">
        <v>155</v>
      </c>
      <c r="N248" s="64" t="s">
        <v>154</v>
      </c>
      <c r="O248" s="20" t="s">
        <v>153</v>
      </c>
      <c r="P248" s="20" t="s">
        <v>152</v>
      </c>
      <c r="Q248" s="20"/>
      <c r="R248" s="20" t="s">
        <v>141</v>
      </c>
      <c r="S248" s="20" t="s">
        <v>151</v>
      </c>
      <c r="T248" s="20" t="s">
        <v>150</v>
      </c>
      <c r="U248" s="65">
        <v>44255</v>
      </c>
      <c r="V248" s="64"/>
      <c r="W248" s="72">
        <v>144174.25029999999</v>
      </c>
      <c r="X248" s="72">
        <v>0</v>
      </c>
      <c r="Y248" s="64" t="s">
        <v>208</v>
      </c>
      <c r="Z248" s="20" t="s">
        <v>141</v>
      </c>
      <c r="AA248" s="64"/>
      <c r="AB248" s="64"/>
      <c r="AC248" s="64"/>
      <c r="AD248" s="63"/>
      <c r="AE248" s="20">
        <v>2021</v>
      </c>
      <c r="AF248" s="20"/>
      <c r="AG248" s="64" t="s">
        <v>207</v>
      </c>
      <c r="AH248" s="71"/>
      <c r="AI248" s="20" t="s">
        <v>146</v>
      </c>
      <c r="AJ248" s="64"/>
      <c r="AK248" s="63"/>
      <c r="AL248" s="5" t="s">
        <v>151</v>
      </c>
      <c r="AM248" s="70" t="s">
        <v>144</v>
      </c>
      <c r="AN248" s="6">
        <f>IF(AM248="YES",0,AL248*BA248)</f>
        <v>0</v>
      </c>
      <c r="AO248" s="6">
        <f>IF(AM248="YES",0,BA248)</f>
        <v>0</v>
      </c>
      <c r="AP248" s="7">
        <v>2.2659441281272499</v>
      </c>
      <c r="AQ248" s="69"/>
      <c r="AR248" s="8">
        <f>IF(AQ248="YES",0,AP248*BA248)</f>
        <v>777.10848446860678</v>
      </c>
      <c r="AS248" s="8">
        <f>IF(AQ248="YES",0,BA248)</f>
        <v>342.95129999999995</v>
      </c>
      <c r="AT248" s="9">
        <v>0</v>
      </c>
      <c r="AU248" s="9">
        <v>506.84580786107</v>
      </c>
      <c r="AV248" s="9">
        <v>819</v>
      </c>
      <c r="AW248" s="10">
        <f>IF(IF(AU248&lt;0,1-(AV248-AU248)/AU248,IF(AU248=0,"",AV248/AU248))&lt;0,0,IF(AU248&lt;0,1-(AV248-AU248)/AU248,IF(AU248=0,"",AV248/AU248)))</f>
        <v>1.6158760461218882</v>
      </c>
      <c r="AX248" s="10" t="str">
        <f>IF(AW248&lt;90%,"YES","")</f>
        <v/>
      </c>
      <c r="AY248" s="68">
        <f>+AV248-AT248</f>
        <v>819</v>
      </c>
      <c r="AZ248" s="10"/>
      <c r="BA248" s="11">
        <v>342.95129999999995</v>
      </c>
      <c r="BB248" s="11">
        <f>W248/1000</f>
        <v>144.17425029999998</v>
      </c>
      <c r="BC248" s="12">
        <f>IF(AND(BA248=0,BB248=0),"no capex",IF(AND(BA248=0,BB248&lt;&gt;0),"check!",IF(BB248/BA248&lt;0.8,BB248/BA248,IF(BB248/BA248&lt;=1.05,1,IF(BB248/BA248&gt;1.05,MAX(1-(BB248/BA248-1)*2,0),"check!")))))</f>
        <v>0.42039277967454858</v>
      </c>
      <c r="BD248" s="11">
        <v>0</v>
      </c>
      <c r="BE248" s="11">
        <v>0</v>
      </c>
      <c r="BF248" s="12" t="str">
        <f>IF(AND(BD248=0,BE248=0),"no capex",IF(AND(BD248=0,BE248&lt;&gt;0),"check!",IF(BE248/BD248&lt;0.8,BE248/BD248,IF(BE248/BD248&lt;=1.05,1,IF(BE248/BD248&gt;1.05,MAX(1-(BE248/BD248-1)*2,0),"check!")))))</f>
        <v>no capex</v>
      </c>
      <c r="BG248" s="67"/>
      <c r="BH248" s="13">
        <v>0</v>
      </c>
      <c r="BI248" s="13">
        <v>5544.6130000000003</v>
      </c>
      <c r="BJ248" s="13">
        <v>2235</v>
      </c>
      <c r="BK248" s="14">
        <f>IF(BI248=0,"",BJ248/BI248)</f>
        <v>0.40309395804540371</v>
      </c>
      <c r="BL248" s="15">
        <v>0</v>
      </c>
      <c r="BM248" s="15">
        <v>330.91</v>
      </c>
      <c r="BN248" s="15">
        <v>182</v>
      </c>
      <c r="BO248" s="16">
        <f>IF(BM248=0,"",BN248/BM248)</f>
        <v>0.54999848901514004</v>
      </c>
      <c r="BP248" s="13">
        <v>0</v>
      </c>
      <c r="BQ248" s="13">
        <v>0</v>
      </c>
      <c r="BR248" s="13">
        <v>0</v>
      </c>
      <c r="BS248" s="14" t="str">
        <f>IF(IF(BQ248&lt;0,1-(BR248-BQ248)/BQ248,IF(BQ248=0,"",BR248/BQ248))&lt;0,0,IF(BQ248&lt;0,1-(BR248-BQ248)/BQ248,IF(BQ248=0,"",BR248/BQ248)))</f>
        <v/>
      </c>
      <c r="BT248" s="15">
        <v>0</v>
      </c>
      <c r="BU248" s="15">
        <v>0</v>
      </c>
      <c r="BV248" s="15">
        <v>0</v>
      </c>
      <c r="BW248" s="16" t="str">
        <f>IF(IF(BU248&lt;0,1-(BV248-BU248)/BU248,IF(BU248=0,"",BV248/BU248))&lt;0,0,IF(BU248&lt;0,1-(BV248-BU248)/BU248,IF(BU248=0,"",BV248/BU248)))</f>
        <v/>
      </c>
      <c r="BX248" s="13">
        <v>0</v>
      </c>
      <c r="BY248" s="13">
        <v>14.461793999999998</v>
      </c>
      <c r="BZ248" s="13">
        <v>359</v>
      </c>
      <c r="CA248" s="14">
        <f>IF(IF(BY248&lt;0,1-(BZ248-BY248)/BY248,IF(BY248=0,"",BZ248/BY248))&lt;0,0,IF(BY248&lt;0,1-(BZ248-BY248)/BY248,IF(BY248=0,"",BZ248/BY248)))</f>
        <v>24.824029439224489</v>
      </c>
      <c r="CB248" s="15">
        <v>0</v>
      </c>
      <c r="CC248" s="15">
        <v>14.461793999999998</v>
      </c>
      <c r="CD248" s="15">
        <v>359</v>
      </c>
      <c r="CE248" s="16">
        <f>IF(IF(CC248&lt;0,1-(CD248-CC248)/CC248,IF(CC248=0,"",CD248/CC248))&lt;0,0,IF(CC248&lt;0,1-(CD248-CC248)/CC248,IF(CC248=0,"",CD248/CC248)))</f>
        <v>24.824029439224489</v>
      </c>
      <c r="CF248" s="13">
        <v>0</v>
      </c>
      <c r="CG248" s="13">
        <v>0</v>
      </c>
      <c r="CH248" s="13">
        <v>0</v>
      </c>
      <c r="CI248" s="14" t="str">
        <f>IF(IF(CG248&lt;0,1-(CH248-CG248)/CG248,IF(CG248=0,"",CH248/CG248))&lt;0,0,IF(CG248&lt;0,1-(CH248-CG248)/CG248,IF(CG248=0,"",CH248/CG248)))</f>
        <v/>
      </c>
      <c r="CJ248" s="15">
        <v>0</v>
      </c>
      <c r="CK248" s="15">
        <v>809.62012862459119</v>
      </c>
      <c r="CL248" s="15">
        <v>1170</v>
      </c>
      <c r="CM248" s="17">
        <f>IF(IF(CK248&lt;0,1-(CL248-CK248)/CK248,IF(CK248=0,"",CL248/CK248))&lt;0,0,IF(CK248&lt;0,1-(CL248-CK248)/CK248,IF(CK248=0,"",CL248/CK248)))</f>
        <v>1.4451221735156632</v>
      </c>
      <c r="CN248" s="13">
        <v>0</v>
      </c>
      <c r="CO248" s="13">
        <v>-329.83611476352121</v>
      </c>
      <c r="CP248" s="13">
        <v>-1640</v>
      </c>
      <c r="CQ248" s="17">
        <f>IF(IF(CO248&lt;0,1-(CP248-CO248)/CO248,IF(CO248=0,"",CP248/CO248))&lt;0,0,IF(CO248&lt;0,1-(CP248-CO248)/CO248,IF(CO248=0,"",CP248/CO248)))</f>
        <v>0</v>
      </c>
      <c r="CR248" s="15">
        <v>0</v>
      </c>
      <c r="CS248" s="15">
        <v>39.123396217752301</v>
      </c>
      <c r="CT248" s="15">
        <v>17</v>
      </c>
      <c r="CU248" s="17">
        <f>IF(IF(CS248&lt;0,1-(CT248-CS248)/CS248,IF(CS248=0,"",CT248/CS248))&lt;0,0,IF(CS248&lt;0,1-(CT248-CS248)/CS248,IF(CS248=0,"",CT248/CS248)))</f>
        <v>0.43452260395242026</v>
      </c>
      <c r="CV248" s="13">
        <v>0</v>
      </c>
      <c r="CW248" s="13">
        <v>479.78401386106998</v>
      </c>
      <c r="CX248" s="13">
        <v>1610</v>
      </c>
      <c r="CY248" s="14">
        <f>IF(IF(CW248&lt;0,1-(CX248-CW248)/CW248,IF(CW248=0,"",CX248/CW248))&lt;0,0,IF(CW248&lt;0,1-(CX248-CW248)/CW248,IF(CW248=0,"",CX248/CW248)))</f>
        <v>3.3556766242449343</v>
      </c>
      <c r="CZ248" s="15">
        <v>0</v>
      </c>
      <c r="DA248" s="66">
        <v>12.600000000000001</v>
      </c>
      <c r="DB248" s="15">
        <v>-24</v>
      </c>
      <c r="DC248" s="17">
        <f>IF(IF(DA248&lt;0,1-(DB248-DA248)/DA248,IF(DA248=0,"",DB248/DA248))&lt;0,0,IF(DA248&lt;0,1-(DB248-DA248)/DA248,IF(DA248=0,"",DB248/DA248)))</f>
        <v>0</v>
      </c>
      <c r="DD248" s="13">
        <v>0</v>
      </c>
      <c r="DE248" s="13">
        <v>0</v>
      </c>
      <c r="DF248" s="13">
        <v>0</v>
      </c>
      <c r="DG248" s="14" t="str">
        <f>IF(IF(DE248&lt;0,1-(DF248-DE248)/DE248,IF(DE248=0,"",DF248/DE248))&lt;0,0,IF(DE248&lt;0,1-(DF248-DE248)/DE248,IF(DE248=0,"",DF248/DE248)))</f>
        <v/>
      </c>
      <c r="DH248" s="15">
        <v>0</v>
      </c>
      <c r="DI248" s="15">
        <v>0</v>
      </c>
      <c r="DJ248" s="15">
        <v>0</v>
      </c>
      <c r="DK248" s="17" t="str">
        <f>IF(IF(DI248&lt;0,1-(DJ248-DI248)/DI248,IF(DI248=0,"",DJ248/DI248))&lt;0,0,IF(DI248&lt;0,1-(DJ248-DI248)/DI248,IF(DI248=0,"",DJ248/DI248)))</f>
        <v/>
      </c>
      <c r="DL248" s="13">
        <v>0</v>
      </c>
      <c r="DM248" s="13">
        <v>0</v>
      </c>
      <c r="DN248" s="13">
        <v>0</v>
      </c>
      <c r="DO248" s="17" t="str">
        <f>IF(IF(DM248&lt;0,1-(DN248-DM248)/DM248,IF(DM248=0,"",DN248/DM248))&lt;0,0,IF(DM248&lt;0,1-(DN248-DM248)/DM248,IF(DM248=0,"",DN248/DM248)))</f>
        <v/>
      </c>
      <c r="DP248" s="18"/>
      <c r="DQ248" s="19" t="e">
        <f>IF(AND(BB248/BA248&gt;1.05, ((BB248-BA248)/VLOOKUP(E248,#REF!,2,0))&gt;10),"YES","")</f>
        <v>#REF!</v>
      </c>
      <c r="DR248" s="18"/>
      <c r="DS248" s="19" t="str">
        <f>AX248</f>
        <v/>
      </c>
      <c r="DT248" s="64" t="s">
        <v>141</v>
      </c>
      <c r="DU248" s="64" t="s">
        <v>162</v>
      </c>
      <c r="DV248" s="64" t="s">
        <v>198</v>
      </c>
      <c r="DW248" s="64" t="s">
        <v>141</v>
      </c>
      <c r="DX248" s="64" t="s">
        <v>197</v>
      </c>
      <c r="DY248" s="65">
        <v>45138</v>
      </c>
      <c r="DZ248" s="64"/>
      <c r="EA248" s="64"/>
    </row>
    <row r="249" spans="1:131" x14ac:dyDescent="0.35">
      <c r="A249" s="4">
        <v>2022</v>
      </c>
      <c r="B249" s="20" t="s">
        <v>132</v>
      </c>
      <c r="C249" s="20" t="s">
        <v>159</v>
      </c>
      <c r="D249" s="20"/>
      <c r="E249" s="20" t="s">
        <v>130</v>
      </c>
      <c r="F249" s="20" t="s">
        <v>126</v>
      </c>
      <c r="G249" s="20"/>
      <c r="H249" s="20">
        <v>12795897</v>
      </c>
      <c r="I249" s="64" t="s">
        <v>206</v>
      </c>
      <c r="J249" s="64"/>
      <c r="K249" s="64" t="s">
        <v>205</v>
      </c>
      <c r="L249" s="20" t="s">
        <v>156</v>
      </c>
      <c r="M249" s="20" t="s">
        <v>155</v>
      </c>
      <c r="N249" s="64" t="s">
        <v>154</v>
      </c>
      <c r="O249" s="20" t="s">
        <v>153</v>
      </c>
      <c r="P249" s="20" t="s">
        <v>152</v>
      </c>
      <c r="Q249" s="20"/>
      <c r="R249" s="20" t="s">
        <v>141</v>
      </c>
      <c r="S249" s="20" t="s">
        <v>151</v>
      </c>
      <c r="T249" s="20" t="s">
        <v>150</v>
      </c>
      <c r="U249" s="65">
        <v>44262</v>
      </c>
      <c r="V249" s="64"/>
      <c r="W249" s="72">
        <v>144991.91220000002</v>
      </c>
      <c r="X249" s="72">
        <v>0</v>
      </c>
      <c r="Y249" s="64" t="s">
        <v>204</v>
      </c>
      <c r="Z249" s="20" t="s">
        <v>141</v>
      </c>
      <c r="AA249" s="64"/>
      <c r="AB249" s="64"/>
      <c r="AC249" s="64"/>
      <c r="AD249" s="63"/>
      <c r="AE249" s="20">
        <v>2021</v>
      </c>
      <c r="AF249" s="20"/>
      <c r="AG249" s="64" t="s">
        <v>203</v>
      </c>
      <c r="AH249" s="71"/>
      <c r="AI249" s="20" t="s">
        <v>146</v>
      </c>
      <c r="AJ249" s="64"/>
      <c r="AK249" s="63"/>
      <c r="AL249" s="5" t="s">
        <v>151</v>
      </c>
      <c r="AM249" s="70" t="s">
        <v>144</v>
      </c>
      <c r="AN249" s="6">
        <f>IF(AM249="YES",0,AL249*BA249)</f>
        <v>0</v>
      </c>
      <c r="AO249" s="6">
        <f>IF(AM249="YES",0,BA249)</f>
        <v>0</v>
      </c>
      <c r="AP249" s="7">
        <v>1.4729186382595714</v>
      </c>
      <c r="AQ249" s="69"/>
      <c r="AR249" s="8">
        <f>IF(AQ249="YES",0,AP249*BA249)</f>
        <v>538.09606360827149</v>
      </c>
      <c r="AS249" s="8">
        <f>IF(AQ249="YES",0,BA249)</f>
        <v>365.32640000000004</v>
      </c>
      <c r="AT249" s="9">
        <v>0</v>
      </c>
      <c r="AU249" s="9">
        <v>367.41768754744407</v>
      </c>
      <c r="AV249" s="9">
        <v>739</v>
      </c>
      <c r="AW249" s="10">
        <f>IF(IF(AU249&lt;0,1-(AV249-AU249)/AU249,IF(AU249=0,"",AV249/AU249))&lt;0,0,IF(AU249&lt;0,1-(AV249-AU249)/AU249,IF(AU249=0,"",AV249/AU249)))</f>
        <v>2.0113348514409068</v>
      </c>
      <c r="AX249" s="10" t="str">
        <f>IF(AW249&lt;90%,"YES","")</f>
        <v/>
      </c>
      <c r="AY249" s="68">
        <f>+AV249-AT249</f>
        <v>739</v>
      </c>
      <c r="AZ249" s="10"/>
      <c r="BA249" s="11">
        <v>365.32640000000004</v>
      </c>
      <c r="BB249" s="11">
        <f>W249/1000</f>
        <v>144.99191220000003</v>
      </c>
      <c r="BC249" s="12">
        <f>IF(AND(BA249=0,BB249=0),"no capex",IF(AND(BA249=0,BB249&lt;&gt;0),"check!",IF(BB249/BA249&lt;0.8,BB249/BA249,IF(BB249/BA249&lt;=1.05,1,IF(BB249/BA249&gt;1.05,MAX(1-(BB249/BA249-1)*2,0),"check!")))))</f>
        <v>0.39688320417029815</v>
      </c>
      <c r="BD249" s="11">
        <v>0</v>
      </c>
      <c r="BE249" s="11">
        <v>0</v>
      </c>
      <c r="BF249" s="12" t="str">
        <f>IF(AND(BD249=0,BE249=0),"no capex",IF(AND(BD249=0,BE249&lt;&gt;0),"check!",IF(BE249/BD249&lt;0.8,BE249/BD249,IF(BE249/BD249&lt;=1.05,1,IF(BE249/BD249&gt;1.05,MAX(1-(BE249/BD249-1)*2,0),"check!")))))</f>
        <v>no capex</v>
      </c>
      <c r="BG249" s="67"/>
      <c r="BH249" s="13">
        <v>0</v>
      </c>
      <c r="BI249" s="13">
        <v>4173.8889999999992</v>
      </c>
      <c r="BJ249" s="13">
        <v>239</v>
      </c>
      <c r="BK249" s="14">
        <f>IF(BI249=0,"",BJ249/BI249)</f>
        <v>5.7260746512425235E-2</v>
      </c>
      <c r="BL249" s="15">
        <v>0</v>
      </c>
      <c r="BM249" s="15">
        <v>334.54700000000003</v>
      </c>
      <c r="BN249" s="15">
        <v>573</v>
      </c>
      <c r="BO249" s="16">
        <f>IF(BM249=0,"",BN249/BM249)</f>
        <v>1.7127638269062342</v>
      </c>
      <c r="BP249" s="13">
        <v>0</v>
      </c>
      <c r="BQ249" s="13">
        <v>0</v>
      </c>
      <c r="BR249" s="13">
        <v>0</v>
      </c>
      <c r="BS249" s="14" t="str">
        <f>IF(IF(BQ249&lt;0,1-(BR249-BQ249)/BQ249,IF(BQ249=0,"",BR249/BQ249))&lt;0,0,IF(BQ249&lt;0,1-(BR249-BQ249)/BQ249,IF(BQ249=0,"",BR249/BQ249)))</f>
        <v/>
      </c>
      <c r="BT249" s="15">
        <v>0</v>
      </c>
      <c r="BU249" s="15">
        <v>0</v>
      </c>
      <c r="BV249" s="15">
        <v>0</v>
      </c>
      <c r="BW249" s="16" t="str">
        <f>IF(IF(BU249&lt;0,1-(BV249-BU249)/BU249,IF(BU249=0,"",BV249/BU249))&lt;0,0,IF(BU249&lt;0,1-(BV249-BU249)/BU249,IF(BU249=0,"",BV249/BU249)))</f>
        <v/>
      </c>
      <c r="BX249" s="13">
        <v>0</v>
      </c>
      <c r="BY249" s="13">
        <v>12.494581</v>
      </c>
      <c r="BZ249" s="13">
        <v>46</v>
      </c>
      <c r="CA249" s="14">
        <f>IF(IF(BY249&lt;0,1-(BZ249-BY249)/BY249,IF(BY249=0,"",BZ249/BY249))&lt;0,0,IF(BY249&lt;0,1-(BZ249-BY249)/BY249,IF(BY249=0,"",BZ249/BY249)))</f>
        <v>3.6815960455176526</v>
      </c>
      <c r="CB249" s="15">
        <v>0</v>
      </c>
      <c r="CC249" s="15">
        <v>12.494581</v>
      </c>
      <c r="CD249" s="15">
        <v>46</v>
      </c>
      <c r="CE249" s="16">
        <f>IF(IF(CC249&lt;0,1-(CD249-CC249)/CC249,IF(CC249=0,"",CD249/CC249))&lt;0,0,IF(CC249&lt;0,1-(CD249-CC249)/CC249,IF(CC249=0,"",CD249/CC249)))</f>
        <v>3.6815960455176526</v>
      </c>
      <c r="CF249" s="13">
        <v>0</v>
      </c>
      <c r="CG249" s="13">
        <v>0</v>
      </c>
      <c r="CH249" s="13">
        <v>0</v>
      </c>
      <c r="CI249" s="14" t="str">
        <f>IF(IF(CG249&lt;0,1-(CH249-CG249)/CG249,IF(CG249=0,"",CH249/CG249))&lt;0,0,IF(CG249&lt;0,1-(CH249-CG249)/CG249,IF(CG249=0,"",CH249/CG249)))</f>
        <v/>
      </c>
      <c r="CJ249" s="15">
        <v>0</v>
      </c>
      <c r="CK249" s="15">
        <v>612.21075924600893</v>
      </c>
      <c r="CL249" s="15">
        <v>437</v>
      </c>
      <c r="CM249" s="17">
        <f>IF(IF(CK249&lt;0,1-(CL249-CK249)/CK249,IF(CK249=0,"",CL249/CK249))&lt;0,0,IF(CK249&lt;0,1-(CL249-CK249)/CK249,IF(CK249=0,"",CL249/CK249)))</f>
        <v>0.71380646844267115</v>
      </c>
      <c r="CN249" s="13">
        <v>0</v>
      </c>
      <c r="CO249" s="13">
        <v>-269.88765269856486</v>
      </c>
      <c r="CP249" s="13">
        <v>-871</v>
      </c>
      <c r="CQ249" s="17">
        <f>IF(IF(CO249&lt;0,1-(CP249-CO249)/CO249,IF(CO249=0,"",CP249/CO249))&lt;0,0,IF(CO249&lt;0,1-(CP249-CO249)/CO249,IF(CO249=0,"",CP249/CO249)))</f>
        <v>0</v>
      </c>
      <c r="CR249" s="15">
        <v>0</v>
      </c>
      <c r="CS249" s="15">
        <v>29.450913645398849</v>
      </c>
      <c r="CT249" s="15">
        <v>7</v>
      </c>
      <c r="CU249" s="17">
        <f>IF(IF(CS249&lt;0,1-(CT249-CS249)/CS249,IF(CS249=0,"",CT249/CS249))&lt;0,0,IF(CS249&lt;0,1-(CT249-CS249)/CS249,IF(CS249=0,"",CT249/CS249)))</f>
        <v>0.23768362789293698</v>
      </c>
      <c r="CV249" s="13">
        <v>0</v>
      </c>
      <c r="CW249" s="13">
        <v>342.32310654744407</v>
      </c>
      <c r="CX249" s="13">
        <v>1609</v>
      </c>
      <c r="CY249" s="14">
        <f>IF(IF(CW249&lt;0,1-(CX249-CW249)/CW249,IF(CW249=0,"",CX249/CW249))&lt;0,0,IF(CW249&lt;0,1-(CX249-CW249)/CW249,IF(CW249=0,"",CX249/CW249)))</f>
        <v>4.7002377847871086</v>
      </c>
      <c r="CZ249" s="15">
        <v>0</v>
      </c>
      <c r="DA249" s="66">
        <v>12.600000000000001</v>
      </c>
      <c r="DB249" s="15">
        <v>-48</v>
      </c>
      <c r="DC249" s="17">
        <f>IF(IF(DA249&lt;0,1-(DB249-DA249)/DA249,IF(DA249=0,"",DB249/DA249))&lt;0,0,IF(DA249&lt;0,1-(DB249-DA249)/DA249,IF(DA249=0,"",DB249/DA249)))</f>
        <v>0</v>
      </c>
      <c r="DD249" s="13">
        <v>0</v>
      </c>
      <c r="DE249" s="13">
        <v>0</v>
      </c>
      <c r="DF249" s="13">
        <v>0</v>
      </c>
      <c r="DG249" s="14" t="str">
        <f>IF(IF(DE249&lt;0,1-(DF249-DE249)/DE249,IF(DE249=0,"",DF249/DE249))&lt;0,0,IF(DE249&lt;0,1-(DF249-DE249)/DE249,IF(DE249=0,"",DF249/DE249)))</f>
        <v/>
      </c>
      <c r="DH249" s="15">
        <v>0</v>
      </c>
      <c r="DI249" s="15">
        <v>0</v>
      </c>
      <c r="DJ249" s="15">
        <v>0</v>
      </c>
      <c r="DK249" s="17" t="str">
        <f>IF(IF(DI249&lt;0,1-(DJ249-DI249)/DI249,IF(DI249=0,"",DJ249/DI249))&lt;0,0,IF(DI249&lt;0,1-(DJ249-DI249)/DI249,IF(DI249=0,"",DJ249/DI249)))</f>
        <v/>
      </c>
      <c r="DL249" s="13">
        <v>0</v>
      </c>
      <c r="DM249" s="13">
        <v>0</v>
      </c>
      <c r="DN249" s="13">
        <v>0</v>
      </c>
      <c r="DO249" s="17" t="str">
        <f>IF(IF(DM249&lt;0,1-(DN249-DM249)/DM249,IF(DM249=0,"",DN249/DM249))&lt;0,0,IF(DM249&lt;0,1-(DN249-DM249)/DM249,IF(DM249=0,"",DN249/DM249)))</f>
        <v/>
      </c>
      <c r="DP249" s="18"/>
      <c r="DQ249" s="19" t="e">
        <f>IF(AND(BB249/BA249&gt;1.05, ((BB249-BA249)/VLOOKUP(E249,#REF!,2,0))&gt;10),"YES","")</f>
        <v>#REF!</v>
      </c>
      <c r="DR249" s="18"/>
      <c r="DS249" s="19" t="str">
        <f>AX249</f>
        <v/>
      </c>
      <c r="DT249" s="64" t="s">
        <v>141</v>
      </c>
      <c r="DU249" s="64" t="s">
        <v>162</v>
      </c>
      <c r="DV249" s="64" t="s">
        <v>198</v>
      </c>
      <c r="DW249" s="64" t="s">
        <v>141</v>
      </c>
      <c r="DX249" s="64" t="s">
        <v>197</v>
      </c>
      <c r="DY249" s="65">
        <v>45138</v>
      </c>
      <c r="DZ249" s="64"/>
      <c r="EA249" s="64"/>
    </row>
    <row r="250" spans="1:131" x14ac:dyDescent="0.35">
      <c r="A250" s="4">
        <v>2022</v>
      </c>
      <c r="B250" s="20" t="s">
        <v>132</v>
      </c>
      <c r="C250" s="20" t="s">
        <v>159</v>
      </c>
      <c r="D250" s="20"/>
      <c r="E250" s="20" t="s">
        <v>130</v>
      </c>
      <c r="F250" s="20" t="s">
        <v>126</v>
      </c>
      <c r="G250" s="20"/>
      <c r="H250" s="20">
        <v>12796502</v>
      </c>
      <c r="I250" s="64" t="s">
        <v>202</v>
      </c>
      <c r="J250" s="64"/>
      <c r="K250" s="64" t="s">
        <v>201</v>
      </c>
      <c r="L250" s="20" t="s">
        <v>156</v>
      </c>
      <c r="M250" s="20" t="s">
        <v>155</v>
      </c>
      <c r="N250" s="64" t="s">
        <v>154</v>
      </c>
      <c r="O250" s="20" t="s">
        <v>153</v>
      </c>
      <c r="P250" s="20" t="s">
        <v>152</v>
      </c>
      <c r="Q250" s="20"/>
      <c r="R250" s="20" t="s">
        <v>141</v>
      </c>
      <c r="S250" s="20" t="s">
        <v>151</v>
      </c>
      <c r="T250" s="20" t="s">
        <v>150</v>
      </c>
      <c r="U250" s="65">
        <v>44195</v>
      </c>
      <c r="V250" s="64"/>
      <c r="W250" s="72">
        <v>127975.58450000001</v>
      </c>
      <c r="X250" s="72">
        <v>0</v>
      </c>
      <c r="Y250" s="64" t="s">
        <v>200</v>
      </c>
      <c r="Z250" s="20" t="s">
        <v>141</v>
      </c>
      <c r="AA250" s="64"/>
      <c r="AB250" s="64"/>
      <c r="AC250" s="64" t="s">
        <v>148</v>
      </c>
      <c r="AD250" s="63"/>
      <c r="AE250" s="20">
        <v>2020</v>
      </c>
      <c r="AF250" s="20"/>
      <c r="AG250" s="64" t="s">
        <v>199</v>
      </c>
      <c r="AH250" s="71"/>
      <c r="AI250" s="20" t="s">
        <v>146</v>
      </c>
      <c r="AJ250" s="64" t="s">
        <v>145</v>
      </c>
      <c r="AK250" s="63"/>
      <c r="AL250" s="5" t="s">
        <v>151</v>
      </c>
      <c r="AM250" s="70" t="s">
        <v>144</v>
      </c>
      <c r="AN250" s="6">
        <f>IF(AM250="YES",0,AL250*BA250)</f>
        <v>0</v>
      </c>
      <c r="AO250" s="6">
        <f>IF(AM250="YES",0,BA250)</f>
        <v>0</v>
      </c>
      <c r="AP250" s="7">
        <v>3.0882386679768343</v>
      </c>
      <c r="AQ250" s="69"/>
      <c r="AR250" s="8">
        <f>IF(AQ250="YES",0,AP250*BA250)</f>
        <v>0</v>
      </c>
      <c r="AS250" s="8">
        <f>IF(AQ250="YES",0,BA250)</f>
        <v>0</v>
      </c>
      <c r="AT250" s="9">
        <v>0</v>
      </c>
      <c r="AU250" s="9">
        <v>527.88793344421788</v>
      </c>
      <c r="AV250" s="9">
        <v>281</v>
      </c>
      <c r="AW250" s="10">
        <f>IF(IF(AU250&lt;0,1-(AV250-AU250)/AU250,IF(AU250=0,"",AV250/AU250))&lt;0,0,IF(AU250&lt;0,1-(AV250-AU250)/AU250,IF(AU250=0,"",AV250/AU250)))</f>
        <v>0.53230995102806866</v>
      </c>
      <c r="AX250" s="10" t="str">
        <f>IF(AW250&lt;90%,"YES","")</f>
        <v>YES</v>
      </c>
      <c r="AY250" s="68">
        <f>+AV250-AT250</f>
        <v>281</v>
      </c>
      <c r="AZ250" s="10"/>
      <c r="BA250" s="11">
        <v>0</v>
      </c>
      <c r="BB250" s="11">
        <f>W250/1000</f>
        <v>127.97558450000001</v>
      </c>
      <c r="BC250" s="12" t="str">
        <f>IF(AND(BA250=0,BB250=0),"no capex",IF(AND(BA250=0,BB250&lt;&gt;0),"check!",IF(BB250/BA250&lt;0.8,BB250/BA250,IF(BB250/BA250&lt;=1.05,1,IF(BB250/BA250&gt;1.05,MAX(1-(BB250/BA250-1)*2,0),"check!")))))</f>
        <v>check!</v>
      </c>
      <c r="BD250" s="11">
        <v>0</v>
      </c>
      <c r="BE250" s="11">
        <v>0</v>
      </c>
      <c r="BF250" s="12" t="str">
        <f>IF(AND(BD250=0,BE250=0),"no capex",IF(AND(BD250=0,BE250&lt;&gt;0),"check!",IF(BE250/BD250&lt;0.8,BE250/BD250,IF(BE250/BD250&lt;=1.05,1,IF(BE250/BD250&gt;1.05,MAX(1-(BE250/BD250-1)*2,0),"check!")))))</f>
        <v>no capex</v>
      </c>
      <c r="BG250" s="67"/>
      <c r="BH250" s="13">
        <v>0</v>
      </c>
      <c r="BI250" s="13">
        <v>5934.5507721755976</v>
      </c>
      <c r="BJ250" s="13">
        <v>473</v>
      </c>
      <c r="BK250" s="14">
        <f>IF(BI250=0,"",BJ250/BI250)</f>
        <v>7.9702747210063707E-2</v>
      </c>
      <c r="BL250" s="15">
        <v>0</v>
      </c>
      <c r="BM250" s="15">
        <v>675.01693644957982</v>
      </c>
      <c r="BN250" s="15">
        <v>321</v>
      </c>
      <c r="BO250" s="16">
        <f>IF(BM250=0,"",BN250/BM250)</f>
        <v>0.47554362367317726</v>
      </c>
      <c r="BP250" s="13">
        <v>0</v>
      </c>
      <c r="BQ250" s="13">
        <v>0</v>
      </c>
      <c r="BR250" s="13">
        <v>0</v>
      </c>
      <c r="BS250" s="14" t="str">
        <f>IF(IF(BQ250&lt;0,1-(BR250-BQ250)/BQ250,IF(BQ250=0,"",BR250/BQ250))&lt;0,0,IF(BQ250&lt;0,1-(BR250-BQ250)/BQ250,IF(BQ250=0,"",BR250/BQ250)))</f>
        <v/>
      </c>
      <c r="BT250" s="15">
        <v>0</v>
      </c>
      <c r="BU250" s="15">
        <v>0</v>
      </c>
      <c r="BV250" s="15">
        <v>0</v>
      </c>
      <c r="BW250" s="16" t="str">
        <f>IF(IF(BU250&lt;0,1-(BV250-BU250)/BU250,IF(BU250=0,"",BV250/BU250))&lt;0,0,IF(BU250&lt;0,1-(BV250-BU250)/BU250,IF(BU250=0,"",BV250/BU250)))</f>
        <v/>
      </c>
      <c r="BX250" s="13">
        <v>0</v>
      </c>
      <c r="BY250" s="13">
        <v>18.850572160483484</v>
      </c>
      <c r="BZ250" s="13">
        <v>225</v>
      </c>
      <c r="CA250" s="14">
        <f>IF(IF(BY250&lt;0,1-(BZ250-BY250)/BY250,IF(BY250=0,"",BZ250/BY250))&lt;0,0,IF(BY250&lt;0,1-(BZ250-BY250)/BY250,IF(BY250=0,"",BZ250/BY250)))</f>
        <v>11.93597722575595</v>
      </c>
      <c r="CB250" s="15">
        <v>0</v>
      </c>
      <c r="CC250" s="15">
        <v>18.850572160483484</v>
      </c>
      <c r="CD250" s="15">
        <v>225</v>
      </c>
      <c r="CE250" s="16">
        <f>IF(IF(CC250&lt;0,1-(CD250-CC250)/CC250,IF(CC250=0,"",CD250/CC250))&lt;0,0,IF(CC250&lt;0,1-(CD250-CC250)/CC250,IF(CC250=0,"",CD250/CC250)))</f>
        <v>11.93597722575595</v>
      </c>
      <c r="CF250" s="13">
        <v>0</v>
      </c>
      <c r="CG250" s="13">
        <v>0</v>
      </c>
      <c r="CH250" s="13">
        <v>0</v>
      </c>
      <c r="CI250" s="14" t="str">
        <f>IF(IF(CG250&lt;0,1-(CH250-CG250)/CG250,IF(CG250=0,"",CH250/CG250))&lt;0,0,IF(CG250&lt;0,1-(CH250-CG250)/CG250,IF(CG250=0,"",CH250/CG250)))</f>
        <v/>
      </c>
      <c r="CJ250" s="15">
        <v>0</v>
      </c>
      <c r="CK250" s="15">
        <v>911.95749918111812</v>
      </c>
      <c r="CL250" s="15">
        <v>1429</v>
      </c>
      <c r="CM250" s="17">
        <f>IF(IF(CK250&lt;0,1-(CL250-CK250)/CK250,IF(CK250=0,"",CL250/CK250))&lt;0,0,IF(CK250&lt;0,1-(CL250-CK250)/CK250,IF(CK250=0,"",CL250/CK250)))</f>
        <v>1.5669589879826136</v>
      </c>
      <c r="CN250" s="13">
        <v>0</v>
      </c>
      <c r="CO250" s="13">
        <v>-415.52013789738379</v>
      </c>
      <c r="CP250" s="13">
        <v>-452</v>
      </c>
      <c r="CQ250" s="17">
        <f>IF(IF(CO250&lt;0,1-(CP250-CO250)/CO250,IF(CO250=0,"",CP250/CO250))&lt;0,0,IF(CO250&lt;0,1-(CP250-CO250)/CO250,IF(CO250=0,"",CP250/CO250)))</f>
        <v>0.91220675299346088</v>
      </c>
      <c r="CR250" s="15">
        <v>0</v>
      </c>
      <c r="CS250" s="15">
        <v>29.387394296373731</v>
      </c>
      <c r="CT250" s="15">
        <v>44</v>
      </c>
      <c r="CU250" s="17">
        <f>IF(IF(CS250&lt;0,1-(CT250-CS250)/CS250,IF(CS250=0,"",CT250/CS250))&lt;0,0,IF(CS250&lt;0,1-(CT250-CS250)/CS250,IF(CS250=0,"",CT250/CS250)))</f>
        <v>1.4972406044665687</v>
      </c>
      <c r="CV250" s="13">
        <v>0</v>
      </c>
      <c r="CW250" s="13">
        <v>496.43736128373433</v>
      </c>
      <c r="CX250" s="13">
        <v>1439</v>
      </c>
      <c r="CY250" s="14">
        <f>IF(IF(CW250&lt;0,1-(CX250-CW250)/CW250,IF(CW250=0,"",CX250/CW250))&lt;0,0,IF(CW250&lt;0,1-(CX250-CW250)/CW250,IF(CW250=0,"",CX250/CW250)))</f>
        <v>2.8986537118779672</v>
      </c>
      <c r="CZ250" s="15">
        <v>0</v>
      </c>
      <c r="DA250" s="66">
        <v>12.600000000000001</v>
      </c>
      <c r="DB250" s="15">
        <v>-98</v>
      </c>
      <c r="DC250" s="17">
        <f>IF(IF(DA250&lt;0,1-(DB250-DA250)/DA250,IF(DA250=0,"",DB250/DA250))&lt;0,0,IF(DA250&lt;0,1-(DB250-DA250)/DA250,IF(DA250=0,"",DB250/DA250)))</f>
        <v>0</v>
      </c>
      <c r="DD250" s="13">
        <v>0</v>
      </c>
      <c r="DE250" s="13">
        <v>0</v>
      </c>
      <c r="DF250" s="13">
        <v>0</v>
      </c>
      <c r="DG250" s="14" t="str">
        <f>IF(IF(DE250&lt;0,1-(DF250-DE250)/DE250,IF(DE250=0,"",DF250/DE250))&lt;0,0,IF(DE250&lt;0,1-(DF250-DE250)/DE250,IF(DE250=0,"",DF250/DE250)))</f>
        <v/>
      </c>
      <c r="DH250" s="15">
        <v>0</v>
      </c>
      <c r="DI250" s="15">
        <v>0</v>
      </c>
      <c r="DJ250" s="15">
        <v>0</v>
      </c>
      <c r="DK250" s="17" t="str">
        <f>IF(IF(DI250&lt;0,1-(DJ250-DI250)/DI250,IF(DI250=0,"",DJ250/DI250))&lt;0,0,IF(DI250&lt;0,1-(DJ250-DI250)/DI250,IF(DI250=0,"",DJ250/DI250)))</f>
        <v/>
      </c>
      <c r="DL250" s="13">
        <v>0</v>
      </c>
      <c r="DM250" s="13">
        <v>0</v>
      </c>
      <c r="DN250" s="13">
        <v>0</v>
      </c>
      <c r="DO250" s="17" t="str">
        <f>IF(IF(DM250&lt;0,1-(DN250-DM250)/DM250,IF(DM250=0,"",DN250/DM250))&lt;0,0,IF(DM250&lt;0,1-(DN250-DM250)/DM250,IF(DM250=0,"",DN250/DM250)))</f>
        <v/>
      </c>
      <c r="DP250" s="18"/>
      <c r="DQ250" s="19" t="e">
        <f>IF(AND(BB250/BA250&gt;1.05, ((BB250-BA250)/VLOOKUP(E250,#REF!,2,0))&gt;10),"YES","")</f>
        <v>#DIV/0!</v>
      </c>
      <c r="DR250" s="18"/>
      <c r="DS250" s="19" t="str">
        <f>AX250</f>
        <v>YES</v>
      </c>
      <c r="DT250" s="64" t="s">
        <v>141</v>
      </c>
      <c r="DU250" s="64" t="s">
        <v>162</v>
      </c>
      <c r="DV250" s="64" t="s">
        <v>198</v>
      </c>
      <c r="DW250" s="64" t="s">
        <v>141</v>
      </c>
      <c r="DX250" s="64" t="s">
        <v>197</v>
      </c>
      <c r="DY250" s="65">
        <v>45138</v>
      </c>
      <c r="DZ250" s="64"/>
      <c r="EA250" s="64"/>
    </row>
    <row r="251" spans="1:131" x14ac:dyDescent="0.35">
      <c r="A251" s="4">
        <v>2022</v>
      </c>
      <c r="B251" s="20" t="s">
        <v>132</v>
      </c>
      <c r="C251" s="20" t="s">
        <v>159</v>
      </c>
      <c r="D251" s="20"/>
      <c r="E251" s="20" t="s">
        <v>129</v>
      </c>
      <c r="F251" s="20" t="s">
        <v>127</v>
      </c>
      <c r="G251" s="20"/>
      <c r="H251" s="20">
        <v>12802661</v>
      </c>
      <c r="I251" s="64" t="s">
        <v>196</v>
      </c>
      <c r="J251" s="64" t="s">
        <v>195</v>
      </c>
      <c r="K251" s="64" t="s">
        <v>194</v>
      </c>
      <c r="L251" s="20" t="s">
        <v>156</v>
      </c>
      <c r="M251" s="20" t="s">
        <v>155</v>
      </c>
      <c r="N251" s="64" t="s">
        <v>154</v>
      </c>
      <c r="O251" s="20" t="s">
        <v>153</v>
      </c>
      <c r="P251" s="20" t="s">
        <v>152</v>
      </c>
      <c r="Q251" s="20"/>
      <c r="R251" s="20" t="s">
        <v>141</v>
      </c>
      <c r="S251" s="20" t="s">
        <v>193</v>
      </c>
      <c r="T251" s="20" t="s">
        <v>150</v>
      </c>
      <c r="U251" s="65">
        <v>44500</v>
      </c>
      <c r="V251" s="64"/>
      <c r="W251" s="72">
        <v>186877.65000000005</v>
      </c>
      <c r="X251" s="72">
        <v>0</v>
      </c>
      <c r="Y251" s="64" t="s">
        <v>192</v>
      </c>
      <c r="Z251" s="20" t="s">
        <v>141</v>
      </c>
      <c r="AA251" s="64" t="s">
        <v>141</v>
      </c>
      <c r="AB251" s="64"/>
      <c r="AC251" s="64"/>
      <c r="AD251" s="63"/>
      <c r="AE251" s="20">
        <v>2021</v>
      </c>
      <c r="AF251" s="20">
        <v>14600</v>
      </c>
      <c r="AG251" s="64" t="s">
        <v>191</v>
      </c>
      <c r="AH251" s="71"/>
      <c r="AI251" s="20" t="s">
        <v>146</v>
      </c>
      <c r="AJ251" s="64" t="s">
        <v>190</v>
      </c>
      <c r="AK251" s="63"/>
      <c r="AL251" s="5" t="s">
        <v>151</v>
      </c>
      <c r="AM251" s="70" t="s">
        <v>144</v>
      </c>
      <c r="AN251" s="6">
        <f>IF(AM251="YES",0,AL251*BA251)</f>
        <v>0</v>
      </c>
      <c r="AO251" s="6">
        <f>IF(AM251="YES",0,BA251)</f>
        <v>0</v>
      </c>
      <c r="AP251" s="7">
        <v>2.8796034725205444</v>
      </c>
      <c r="AQ251" s="69"/>
      <c r="AR251" s="8">
        <f>IF(AQ251="YES",0,AP251*BA251)</f>
        <v>9409.8242473290084</v>
      </c>
      <c r="AS251" s="8">
        <f>IF(AQ251="YES",0,BA251)</f>
        <v>3267.75</v>
      </c>
      <c r="AT251" s="9">
        <v>0</v>
      </c>
      <c r="AU251" s="9">
        <v>693.31614056577712</v>
      </c>
      <c r="AV251" s="9">
        <v>121</v>
      </c>
      <c r="AW251" s="10">
        <f>IF(IF(AU251&lt;0,1-(AV251-AU251)/AU251,IF(AU251=0,"",AV251/AU251))&lt;0,0,IF(AU251&lt;0,1-(AV251-AU251)/AU251,IF(AU251=0,"",AV251/AU251)))</f>
        <v>0.17452355847544321</v>
      </c>
      <c r="AX251" s="10" t="str">
        <f>IF(AW251&lt;90%,"YES","")</f>
        <v>YES</v>
      </c>
      <c r="AY251" s="68">
        <f>+AV251-AT251</f>
        <v>121</v>
      </c>
      <c r="AZ251" s="10"/>
      <c r="BA251" s="11">
        <v>3267.75</v>
      </c>
      <c r="BB251" s="11">
        <f>W251/1000</f>
        <v>186.87765000000005</v>
      </c>
      <c r="BC251" s="12">
        <f>IF(AND(BA251=0,BB251=0),"no capex",IF(AND(BA251=0,BB251&lt;&gt;0),"check!",IF(BB251/BA251&lt;0.8,BB251/BA251,IF(BB251/BA251&lt;=1.05,1,IF(BB251/BA251&gt;1.05,MAX(1-(BB251/BA251-1)*2,0),"check!")))))</f>
        <v>5.7188478310764304E-2</v>
      </c>
      <c r="BD251" s="11">
        <v>0</v>
      </c>
      <c r="BE251" s="11">
        <v>0</v>
      </c>
      <c r="BF251" s="12" t="str">
        <f>IF(AND(BD251=0,BE251=0),"no capex",IF(AND(BD251=0,BE251&lt;&gt;0),"check!",IF(BE251/BD251&lt;0.8,BE251/BD251,IF(BE251/BD251&lt;=1.05,1,IF(BE251/BD251&gt;1.05,MAX(1-(BE251/BD251-1)*2,0),"check!")))))</f>
        <v>no capex</v>
      </c>
      <c r="BG251" s="67"/>
      <c r="BH251" s="13">
        <v>0</v>
      </c>
      <c r="BI251" s="13">
        <v>1286.417450980392</v>
      </c>
      <c r="BJ251" s="13">
        <v>2382</v>
      </c>
      <c r="BK251" s="14">
        <f>IF(BI251=0,"",BJ251/BI251)</f>
        <v>1.8516539854031466</v>
      </c>
      <c r="BL251" s="15">
        <v>0</v>
      </c>
      <c r="BM251" s="15">
        <v>405.28537150571287</v>
      </c>
      <c r="BN251" s="15">
        <v>205</v>
      </c>
      <c r="BO251" s="16">
        <f>IF(BM251=0,"",BN251/BM251)</f>
        <v>0.50581643062611825</v>
      </c>
      <c r="BP251" s="13">
        <v>0</v>
      </c>
      <c r="BQ251" s="13">
        <v>0</v>
      </c>
      <c r="BR251" s="13">
        <v>0</v>
      </c>
      <c r="BS251" s="14" t="str">
        <f>IF(IF(BQ251&lt;0,1-(BR251-BQ251)/BQ251,IF(BQ251=0,"",BR251/BQ251))&lt;0,0,IF(BQ251&lt;0,1-(BR251-BQ251)/BQ251,IF(BQ251=0,"",BR251/BQ251)))</f>
        <v/>
      </c>
      <c r="BT251" s="15">
        <v>0</v>
      </c>
      <c r="BU251" s="15">
        <v>0</v>
      </c>
      <c r="BV251" s="15">
        <v>0</v>
      </c>
      <c r="BW251" s="16" t="str">
        <f>IF(IF(BU251&lt;0,1-(BV251-BU251)/BU251,IF(BU251=0,"",BV251/BU251))&lt;0,0,IF(BU251&lt;0,1-(BV251-BU251)/BU251,IF(BU251=0,"",BV251/BU251)))</f>
        <v/>
      </c>
      <c r="BX251" s="13">
        <v>0</v>
      </c>
      <c r="BY251" s="13">
        <v>0</v>
      </c>
      <c r="BZ251" s="13">
        <v>0</v>
      </c>
      <c r="CA251" s="14" t="str">
        <f>IF(IF(BY251&lt;0,1-(BZ251-BY251)/BY251,IF(BY251=0,"",BZ251/BY251))&lt;0,0,IF(BY251&lt;0,1-(BZ251-BY251)/BY251,IF(BY251=0,"",BZ251/BY251)))</f>
        <v/>
      </c>
      <c r="CB251" s="15">
        <v>0</v>
      </c>
      <c r="CC251" s="15">
        <v>0</v>
      </c>
      <c r="CD251" s="15">
        <v>0</v>
      </c>
      <c r="CE251" s="16" t="str">
        <f>IF(IF(CC251&lt;0,1-(CD251-CC251)/CC251,IF(CC251=0,"",CD251/CC251))&lt;0,0,IF(CC251&lt;0,1-(CD251-CC251)/CC251,IF(CC251=0,"",CD251/CC251)))</f>
        <v/>
      </c>
      <c r="CF251" s="13">
        <v>0</v>
      </c>
      <c r="CG251" s="13">
        <v>0</v>
      </c>
      <c r="CH251" s="13">
        <v>0</v>
      </c>
      <c r="CI251" s="14" t="str">
        <f>IF(IF(CG251&lt;0,1-(CH251-CG251)/CG251,IF(CG251=0,"",CH251/CG251))&lt;0,0,IF(CG251&lt;0,1-(CH251-CG251)/CG251,IF(CG251=0,"",CH251/CG251)))</f>
        <v/>
      </c>
      <c r="CJ251" s="15">
        <v>0</v>
      </c>
      <c r="CK251" s="15">
        <v>1459.9232245168685</v>
      </c>
      <c r="CL251" s="15">
        <v>151</v>
      </c>
      <c r="CM251" s="17">
        <f>IF(IF(CK251&lt;0,1-(CL251-CK251)/CK251,IF(CK251=0,"",CL251/CK251))&lt;0,0,IF(CK251&lt;0,1-(CL251-CK251)/CK251,IF(CK251=0,"",CL251/CK251)))</f>
        <v>0.10343009650385578</v>
      </c>
      <c r="CN251" s="13">
        <v>0</v>
      </c>
      <c r="CO251" s="13">
        <v>-766.60708395109134</v>
      </c>
      <c r="CP251" s="13">
        <v>-741</v>
      </c>
      <c r="CQ251" s="17">
        <f>IF(IF(CO251&lt;0,1-(CP251-CO251)/CO251,IF(CO251=0,"",CP251/CO251))&lt;0,0,IF(CO251&lt;0,1-(CP251-CO251)/CO251,IF(CO251=0,"",CP251/CO251)))</f>
        <v>1.0334031402620394</v>
      </c>
      <c r="CR251" s="15">
        <v>0</v>
      </c>
      <c r="CS251" s="15">
        <v>261.15750000000003</v>
      </c>
      <c r="CT251" s="15">
        <v>4</v>
      </c>
      <c r="CU251" s="17">
        <f>IF(IF(CS251&lt;0,1-(CT251-CS251)/CS251,IF(CS251=0,"",CT251/CS251))&lt;0,0,IF(CS251&lt;0,1-(CT251-CS251)/CS251,IF(CS251=0,"",CT251/CS251)))</f>
        <v>1.5316427826120251E-2</v>
      </c>
      <c r="CV251" s="13">
        <v>0</v>
      </c>
      <c r="CW251" s="13">
        <v>693.31614056577712</v>
      </c>
      <c r="CX251" s="13">
        <v>1754</v>
      </c>
      <c r="CY251" s="14">
        <f>IF(IF(CW251&lt;0,1-(CX251-CW251)/CW251,IF(CW251=0,"",CX251/CW251))&lt;0,0,IF(CW251&lt;0,1-(CX251-CW251)/CW251,IF(CW251=0,"",CX251/CW251)))</f>
        <v>2.5298704261646892</v>
      </c>
      <c r="CZ251" s="15">
        <v>0</v>
      </c>
      <c r="DA251" s="15">
        <v>0</v>
      </c>
      <c r="DB251" s="15">
        <v>0</v>
      </c>
      <c r="DC251" s="17" t="str">
        <f>IF(IF(DA251&lt;0,1-(DB251-DA251)/DA251,IF(DA251=0,"",DB251/DA251))&lt;0,0,IF(DA251&lt;0,1-(DB251-DA251)/DA251,IF(DA251=0,"",DB251/DA251)))</f>
        <v/>
      </c>
      <c r="DD251" s="13">
        <v>0</v>
      </c>
      <c r="DE251" s="13">
        <v>0</v>
      </c>
      <c r="DF251" s="13">
        <v>0</v>
      </c>
      <c r="DG251" s="14" t="str">
        <f>IF(IF(DE251&lt;0,1-(DF251-DE251)/DE251,IF(DE251=0,"",DF251/DE251))&lt;0,0,IF(DE251&lt;0,1-(DF251-DE251)/DE251,IF(DE251=0,"",DF251/DE251)))</f>
        <v/>
      </c>
      <c r="DH251" s="15">
        <v>0</v>
      </c>
      <c r="DI251" s="15">
        <v>0</v>
      </c>
      <c r="DJ251" s="15">
        <v>0</v>
      </c>
      <c r="DK251" s="17" t="str">
        <f>IF(IF(DI251&lt;0,1-(DJ251-DI251)/DI251,IF(DI251=0,"",DJ251/DI251))&lt;0,0,IF(DI251&lt;0,1-(DJ251-DI251)/DI251,IF(DI251=0,"",DJ251/DI251)))</f>
        <v/>
      </c>
      <c r="DL251" s="13">
        <v>0</v>
      </c>
      <c r="DM251" s="13">
        <v>0</v>
      </c>
      <c r="DN251" s="13">
        <v>0</v>
      </c>
      <c r="DO251" s="17" t="str">
        <f>IF(IF(DM251&lt;0,1-(DN251-DM251)/DM251,IF(DM251=0,"",DN251/DM251))&lt;0,0,IF(DM251&lt;0,1-(DN251-DM251)/DM251,IF(DM251=0,"",DN251/DM251)))</f>
        <v/>
      </c>
      <c r="DP251" s="18"/>
      <c r="DQ251" s="19" t="e">
        <f>IF(AND(BB251/BA251&gt;1.05, ((BB251-BA251)/VLOOKUP(E251,#REF!,2,0))&gt;10),"YES","")</f>
        <v>#REF!</v>
      </c>
      <c r="DR251" s="18"/>
      <c r="DS251" s="19" t="str">
        <f>AX251</f>
        <v>YES</v>
      </c>
      <c r="DT251" s="64" t="s">
        <v>141</v>
      </c>
      <c r="DU251" s="64" t="s">
        <v>162</v>
      </c>
      <c r="DV251" s="64" t="s">
        <v>189</v>
      </c>
      <c r="DW251" s="64" t="s">
        <v>141</v>
      </c>
      <c r="DX251" s="64" t="s">
        <v>188</v>
      </c>
      <c r="DY251" s="65" t="s">
        <v>187</v>
      </c>
      <c r="DZ251" s="64"/>
      <c r="EA251" s="64"/>
    </row>
    <row r="252" spans="1:131" x14ac:dyDescent="0.35">
      <c r="A252" s="4">
        <v>2022</v>
      </c>
      <c r="B252" s="20" t="s">
        <v>132</v>
      </c>
      <c r="C252" s="20" t="s">
        <v>159</v>
      </c>
      <c r="D252" s="20"/>
      <c r="E252" s="20" t="s">
        <v>130</v>
      </c>
      <c r="F252" s="20" t="s">
        <v>126</v>
      </c>
      <c r="G252" s="20"/>
      <c r="H252" s="20">
        <v>12804933</v>
      </c>
      <c r="I252" s="64" t="s">
        <v>186</v>
      </c>
      <c r="J252" s="64"/>
      <c r="K252" s="64" t="s">
        <v>185</v>
      </c>
      <c r="L252" s="20" t="s">
        <v>156</v>
      </c>
      <c r="M252" s="20" t="s">
        <v>155</v>
      </c>
      <c r="N252" s="64" t="s">
        <v>154</v>
      </c>
      <c r="O252" s="20" t="s">
        <v>153</v>
      </c>
      <c r="P252" s="20" t="s">
        <v>152</v>
      </c>
      <c r="Q252" s="20"/>
      <c r="R252" s="20" t="s">
        <v>141</v>
      </c>
      <c r="S252" s="20" t="s">
        <v>151</v>
      </c>
      <c r="T252" s="20" t="s">
        <v>150</v>
      </c>
      <c r="U252" s="65">
        <v>44194</v>
      </c>
      <c r="V252" s="64"/>
      <c r="W252" s="72">
        <v>159360.1825</v>
      </c>
      <c r="X252" s="72">
        <v>0</v>
      </c>
      <c r="Y252" s="64" t="s">
        <v>184</v>
      </c>
      <c r="Z252" s="20" t="s">
        <v>141</v>
      </c>
      <c r="AA252" s="64"/>
      <c r="AB252" s="64"/>
      <c r="AC252" s="64" t="s">
        <v>148</v>
      </c>
      <c r="AD252" s="63"/>
      <c r="AE252" s="20">
        <v>2020</v>
      </c>
      <c r="AF252" s="20"/>
      <c r="AG252" s="64" t="s">
        <v>183</v>
      </c>
      <c r="AH252" s="71"/>
      <c r="AI252" s="20" t="s">
        <v>146</v>
      </c>
      <c r="AJ252" s="64" t="s">
        <v>145</v>
      </c>
      <c r="AK252" s="63"/>
      <c r="AL252" s="5" t="s">
        <v>151</v>
      </c>
      <c r="AM252" s="70" t="s">
        <v>144</v>
      </c>
      <c r="AN252" s="6">
        <f>IF(AM252="YES",0,AL252*BA252)</f>
        <v>0</v>
      </c>
      <c r="AO252" s="6">
        <f>IF(AM252="YES",0,BA252)</f>
        <v>0</v>
      </c>
      <c r="AP252" s="7">
        <v>4.0709798415759044</v>
      </c>
      <c r="AQ252" s="69"/>
      <c r="AR252" s="8">
        <f>IF(AQ252="YES",0,AP252*BA252)</f>
        <v>0</v>
      </c>
      <c r="AS252" s="8">
        <f>IF(AQ252="YES",0,BA252)</f>
        <v>0</v>
      </c>
      <c r="AT252" s="9">
        <v>0</v>
      </c>
      <c r="AU252" s="9">
        <v>314.73434538356651</v>
      </c>
      <c r="AV252" s="9">
        <v>97</v>
      </c>
      <c r="AW252" s="10">
        <f>IF(IF(AU252&lt;0,1-(AV252-AU252)/AU252,IF(AU252=0,"",AV252/AU252))&lt;0,0,IF(AU252&lt;0,1-(AV252-AU252)/AU252,IF(AU252=0,"",AV252/AU252)))</f>
        <v>0.30819642477145665</v>
      </c>
      <c r="AX252" s="10" t="str">
        <f>IF(AW252&lt;90%,"YES","")</f>
        <v>YES</v>
      </c>
      <c r="AY252" s="68">
        <f>+AV252-AT252</f>
        <v>97</v>
      </c>
      <c r="AZ252" s="10"/>
      <c r="BA252" s="11">
        <v>0</v>
      </c>
      <c r="BB252" s="11">
        <f>W252/1000</f>
        <v>159.36018250000001</v>
      </c>
      <c r="BC252" s="12" t="str">
        <f>IF(AND(BA252=0,BB252=0),"no capex",IF(AND(BA252=0,BB252&lt;&gt;0),"check!",IF(BB252/BA252&lt;0.8,BB252/BA252,IF(BB252/BA252&lt;=1.05,1,IF(BB252/BA252&gt;1.05,MAX(1-(BB252/BA252-1)*2,0),"check!")))))</f>
        <v>check!</v>
      </c>
      <c r="BD252" s="11">
        <v>0</v>
      </c>
      <c r="BE252" s="11">
        <v>0</v>
      </c>
      <c r="BF252" s="12" t="str">
        <f>IF(AND(BD252=0,BE252=0),"no capex",IF(AND(BD252=0,BE252&lt;&gt;0),"check!",IF(BE252/BD252&lt;0.8,BE252/BD252,IF(BE252/BD252&lt;=1.05,1,IF(BE252/BD252&gt;1.05,MAX(1-(BE252/BD252-1)*2,0),"check!")))))</f>
        <v>no capex</v>
      </c>
      <c r="BG252" s="67"/>
      <c r="BH252" s="13">
        <v>0</v>
      </c>
      <c r="BI252" s="13">
        <v>3751.9091695500001</v>
      </c>
      <c r="BJ252" s="13">
        <v>1915</v>
      </c>
      <c r="BK252" s="14">
        <f>IF(BI252=0,"",BJ252/BI252)</f>
        <v>0.51040681249479258</v>
      </c>
      <c r="BL252" s="15">
        <v>0</v>
      </c>
      <c r="BM252" s="15">
        <v>0</v>
      </c>
      <c r="BN252" s="15">
        <v>0</v>
      </c>
      <c r="BO252" s="16" t="str">
        <f>IF(BM252=0,"",BN252/BM252)</f>
        <v/>
      </c>
      <c r="BP252" s="13">
        <v>0</v>
      </c>
      <c r="BQ252" s="13">
        <v>0</v>
      </c>
      <c r="BR252" s="13">
        <v>0</v>
      </c>
      <c r="BS252" s="14" t="str">
        <f>IF(IF(BQ252&lt;0,1-(BR252-BQ252)/BQ252,IF(BQ252=0,"",BR252/BQ252))&lt;0,0,IF(BQ252&lt;0,1-(BR252-BQ252)/BQ252,IF(BQ252=0,"",BR252/BQ252)))</f>
        <v/>
      </c>
      <c r="BT252" s="15">
        <v>0</v>
      </c>
      <c r="BU252" s="15">
        <v>0</v>
      </c>
      <c r="BV252" s="15">
        <v>0</v>
      </c>
      <c r="BW252" s="16" t="str">
        <f>IF(IF(BU252&lt;0,1-(BV252-BU252)/BU252,IF(BU252=0,"",BV252/BU252))&lt;0,0,IF(BU252&lt;0,1-(BV252-BU252)/BU252,IF(BU252=0,"",BV252/BU252)))</f>
        <v/>
      </c>
      <c r="BX252" s="13">
        <v>0</v>
      </c>
      <c r="BY252" s="13">
        <v>7.2859999999999996</v>
      </c>
      <c r="BZ252" s="13">
        <v>65</v>
      </c>
      <c r="CA252" s="14">
        <f>IF(IF(BY252&lt;0,1-(BZ252-BY252)/BY252,IF(BY252=0,"",BZ252/BY252))&lt;0,0,IF(BY252&lt;0,1-(BZ252-BY252)/BY252,IF(BY252=0,"",BZ252/BY252)))</f>
        <v>8.9212187757342853</v>
      </c>
      <c r="CB252" s="15">
        <v>0</v>
      </c>
      <c r="CC252" s="15">
        <v>7.2859999999999996</v>
      </c>
      <c r="CD252" s="15">
        <v>65</v>
      </c>
      <c r="CE252" s="16">
        <f>IF(IF(CC252&lt;0,1-(CD252-CC252)/CC252,IF(CC252=0,"",CD252/CC252))&lt;0,0,IF(CC252&lt;0,1-(CD252-CC252)/CC252,IF(CC252=0,"",CD252/CC252)))</f>
        <v>8.9212187757342853</v>
      </c>
      <c r="CF252" s="13">
        <v>0</v>
      </c>
      <c r="CG252" s="13">
        <v>0</v>
      </c>
      <c r="CH252" s="13">
        <v>0</v>
      </c>
      <c r="CI252" s="14" t="str">
        <f>IF(IF(CG252&lt;0,1-(CH252-CG252)/CG252,IF(CG252=0,"",CH252/CG252))&lt;0,0,IF(CG252&lt;0,1-(CH252-CG252)/CG252,IF(CG252=0,"",CH252/CG252)))</f>
        <v/>
      </c>
      <c r="CJ252" s="15">
        <v>0</v>
      </c>
      <c r="CK252" s="15">
        <v>529.57911630746332</v>
      </c>
      <c r="CL252" s="15">
        <v>1541</v>
      </c>
      <c r="CM252" s="17">
        <f>IF(IF(CK252&lt;0,1-(CL252-CK252)/CK252,IF(CK252=0,"",CL252/CK252))&lt;0,0,IF(CK252&lt;0,1-(CL252-CK252)/CK252,IF(CK252=0,"",CL252/CK252)))</f>
        <v>2.9098579467120178</v>
      </c>
      <c r="CN252" s="13">
        <v>0</v>
      </c>
      <c r="CO252" s="13">
        <v>-234.73077092389684</v>
      </c>
      <c r="CP252" s="13">
        <v>-777</v>
      </c>
      <c r="CQ252" s="17">
        <f>IF(IF(CO252&lt;0,1-(CP252-CO252)/CO252,IF(CO252=0,"",CP252/CO252))&lt;0,0,IF(CO252&lt;0,1-(CP252-CO252)/CO252,IF(CO252=0,"",CP252/CO252)))</f>
        <v>0</v>
      </c>
      <c r="CR252" s="15">
        <v>0</v>
      </c>
      <c r="CS252" s="15">
        <v>23.644570038467194</v>
      </c>
      <c r="CT252" s="15">
        <v>9</v>
      </c>
      <c r="CU252" s="17">
        <f>IF(IF(CS252&lt;0,1-(CT252-CS252)/CS252,IF(CS252=0,"",CT252/CS252))&lt;0,0,IF(CS252&lt;0,1-(CT252-CS252)/CS252,IF(CS252=0,"",CT252/CS252)))</f>
        <v>0.38063707588499007</v>
      </c>
      <c r="CV252" s="13">
        <v>0</v>
      </c>
      <c r="CW252" s="13">
        <v>294.84834538356648</v>
      </c>
      <c r="CX252" s="13">
        <v>1227</v>
      </c>
      <c r="CY252" s="14">
        <f>IF(IF(CW252&lt;0,1-(CX252-CW252)/CW252,IF(CW252=0,"",CX252/CW252))&lt;0,0,IF(CW252&lt;0,1-(CX252-CW252)/CW252,IF(CW252=0,"",CX252/CW252)))</f>
        <v>4.1614613722990468</v>
      </c>
      <c r="CZ252" s="15">
        <v>0</v>
      </c>
      <c r="DA252" s="66">
        <v>12.600000000000001</v>
      </c>
      <c r="DB252" s="15">
        <v>-22</v>
      </c>
      <c r="DC252" s="17">
        <f>IF(IF(DA252&lt;0,1-(DB252-DA252)/DA252,IF(DA252=0,"",DB252/DA252))&lt;0,0,IF(DA252&lt;0,1-(DB252-DA252)/DA252,IF(DA252=0,"",DB252/DA252)))</f>
        <v>0</v>
      </c>
      <c r="DD252" s="13">
        <v>0</v>
      </c>
      <c r="DE252" s="13">
        <v>0</v>
      </c>
      <c r="DF252" s="13">
        <v>0</v>
      </c>
      <c r="DG252" s="14" t="str">
        <f>IF(IF(DE252&lt;0,1-(DF252-DE252)/DE252,IF(DE252=0,"",DF252/DE252))&lt;0,0,IF(DE252&lt;0,1-(DF252-DE252)/DE252,IF(DE252=0,"",DF252/DE252)))</f>
        <v/>
      </c>
      <c r="DH252" s="15">
        <v>0</v>
      </c>
      <c r="DI252" s="15">
        <v>0</v>
      </c>
      <c r="DJ252" s="15">
        <v>0</v>
      </c>
      <c r="DK252" s="17" t="str">
        <f>IF(IF(DI252&lt;0,1-(DJ252-DI252)/DI252,IF(DI252=0,"",DJ252/DI252))&lt;0,0,IF(DI252&lt;0,1-(DJ252-DI252)/DI252,IF(DI252=0,"",DJ252/DI252)))</f>
        <v/>
      </c>
      <c r="DL252" s="13">
        <v>0</v>
      </c>
      <c r="DM252" s="13">
        <v>0</v>
      </c>
      <c r="DN252" s="13">
        <v>0</v>
      </c>
      <c r="DO252" s="17" t="str">
        <f>IF(IF(DM252&lt;0,1-(DN252-DM252)/DM252,IF(DM252=0,"",DN252/DM252))&lt;0,0,IF(DM252&lt;0,1-(DN252-DM252)/DM252,IF(DM252=0,"",DN252/DM252)))</f>
        <v/>
      </c>
      <c r="DP252" s="18"/>
      <c r="DQ252" s="19" t="e">
        <f>IF(AND(BB252/BA252&gt;1.05, ((BB252-BA252)/VLOOKUP(E252,#REF!,2,0))&gt;10),"YES","")</f>
        <v>#DIV/0!</v>
      </c>
      <c r="DR252" s="18"/>
      <c r="DS252" s="19" t="str">
        <f>AX252</f>
        <v>YES</v>
      </c>
      <c r="DT252" s="64" t="s">
        <v>141</v>
      </c>
      <c r="DU252" s="64" t="s">
        <v>143</v>
      </c>
      <c r="DV252" s="64" t="s">
        <v>182</v>
      </c>
      <c r="DW252" s="64" t="s">
        <v>141</v>
      </c>
      <c r="DX252" s="64"/>
      <c r="DY252" s="65"/>
      <c r="DZ252" s="64"/>
      <c r="EA252" s="64"/>
    </row>
    <row r="253" spans="1:131" x14ac:dyDescent="0.35">
      <c r="A253" s="4">
        <v>2022</v>
      </c>
      <c r="B253" s="20" t="s">
        <v>132</v>
      </c>
      <c r="C253" s="20" t="s">
        <v>159</v>
      </c>
      <c r="D253" s="20"/>
      <c r="E253" s="20" t="s">
        <v>130</v>
      </c>
      <c r="F253" s="20" t="s">
        <v>126</v>
      </c>
      <c r="G253" s="20"/>
      <c r="H253" s="20">
        <v>12811700</v>
      </c>
      <c r="I253" s="64" t="s">
        <v>181</v>
      </c>
      <c r="J253" s="64"/>
      <c r="K253" s="64" t="s">
        <v>180</v>
      </c>
      <c r="L253" s="20" t="s">
        <v>156</v>
      </c>
      <c r="M253" s="20" t="s">
        <v>155</v>
      </c>
      <c r="N253" s="64" t="s">
        <v>179</v>
      </c>
      <c r="O253" s="20" t="s">
        <v>178</v>
      </c>
      <c r="P253" s="20" t="s">
        <v>177</v>
      </c>
      <c r="Q253" s="20"/>
      <c r="R253" s="20" t="s">
        <v>141</v>
      </c>
      <c r="S253" s="20" t="s">
        <v>151</v>
      </c>
      <c r="T253" s="20" t="s">
        <v>150</v>
      </c>
      <c r="U253" s="65">
        <v>44499</v>
      </c>
      <c r="V253" s="64"/>
      <c r="W253" s="72">
        <v>5740374.1348000001</v>
      </c>
      <c r="X253" s="72">
        <v>3000000</v>
      </c>
      <c r="Y253" s="64" t="s">
        <v>176</v>
      </c>
      <c r="Z253" s="20" t="s">
        <v>141</v>
      </c>
      <c r="AA253" s="64"/>
      <c r="AB253" s="64"/>
      <c r="AC253" s="64" t="s">
        <v>148</v>
      </c>
      <c r="AD253" s="63"/>
      <c r="AE253" s="20">
        <v>2021</v>
      </c>
      <c r="AF253" s="20"/>
      <c r="AG253" s="64" t="s">
        <v>175</v>
      </c>
      <c r="AH253" s="71"/>
      <c r="AI253" s="20" t="s">
        <v>146</v>
      </c>
      <c r="AJ253" s="64" t="s">
        <v>145</v>
      </c>
      <c r="AK253" s="63"/>
      <c r="AL253" s="5" t="s">
        <v>151</v>
      </c>
      <c r="AM253" s="70" t="s">
        <v>144</v>
      </c>
      <c r="AN253" s="6">
        <f>IF(AM253="YES",0,AL253*BA253)</f>
        <v>0</v>
      </c>
      <c r="AO253" s="6">
        <f>IF(AM253="YES",0,BA253)</f>
        <v>0</v>
      </c>
      <c r="AP253" s="7">
        <v>1.0696476108068413</v>
      </c>
      <c r="AQ253" s="69"/>
      <c r="AR253" s="8">
        <f>IF(AQ253="YES",0,AP253*BA253)</f>
        <v>0</v>
      </c>
      <c r="AS253" s="8">
        <f>IF(AQ253="YES",0,BA253)</f>
        <v>0</v>
      </c>
      <c r="AT253" s="9">
        <v>0</v>
      </c>
      <c r="AU253" s="9">
        <v>2034.9364577080205</v>
      </c>
      <c r="AV253" s="9">
        <v>756</v>
      </c>
      <c r="AW253" s="10">
        <f>IF(IF(AU253&lt;0,1-(AV253-AU253)/AU253,IF(AU253=0,"",AV253/AU253))&lt;0,0,IF(AU253&lt;0,1-(AV253-AU253)/AU253,IF(AU253=0,"",AV253/AU253)))</f>
        <v>0.37151037180369462</v>
      </c>
      <c r="AX253" s="10" t="str">
        <f>IF(AW253&lt;90%,"YES","")</f>
        <v>YES</v>
      </c>
      <c r="AY253" s="68">
        <f>+AV253-AT253</f>
        <v>756</v>
      </c>
      <c r="AZ253" s="10"/>
      <c r="BA253" s="11">
        <v>0</v>
      </c>
      <c r="BB253" s="11">
        <f>W253/1000</f>
        <v>5740.3741348000003</v>
      </c>
      <c r="BC253" s="12" t="str">
        <f>IF(AND(BA253=0,BB253=0),"no capex",IF(AND(BA253=0,BB253&lt;&gt;0),"check!",IF(BB253/BA253&lt;0.8,BB253/BA253,IF(BB253/BA253&lt;=1.05,1,IF(BB253/BA253&gt;1.05,MAX(1-(BB253/BA253-1)*2,0),"check!")))))</f>
        <v>check!</v>
      </c>
      <c r="BD253" s="11">
        <v>5900</v>
      </c>
      <c r="BE253" s="11">
        <f>X253/1000</f>
        <v>3000</v>
      </c>
      <c r="BF253" s="12">
        <f>IF(AND(BD253=0,BE253=0),"no capex",IF(AND(BD253=0,BE253&lt;&gt;0),"check!",IF(BE253/BD253&lt;0.8,BE253/BD253,IF(BE253/BD253&lt;=1.05,1,IF(BE253/BD253&gt;1.05,MAX(1-(BE253/BD253-1)*2,0),"check!")))))</f>
        <v>0.50847457627118642</v>
      </c>
      <c r="BG253" s="67"/>
      <c r="BH253" s="13">
        <v>0</v>
      </c>
      <c r="BI253" s="13">
        <v>9880.5327262289975</v>
      </c>
      <c r="BJ253" s="13">
        <v>1393</v>
      </c>
      <c r="BK253" s="14">
        <f>IF(BI253=0,"",BJ253/BI253)</f>
        <v>0.14098430100860079</v>
      </c>
      <c r="BL253" s="15">
        <v>0</v>
      </c>
      <c r="BM253" s="15">
        <v>860.12537984999983</v>
      </c>
      <c r="BN253" s="15">
        <v>417</v>
      </c>
      <c r="BO253" s="16">
        <f>IF(BM253=0,"",BN253/BM253)</f>
        <v>0.48481303978348139</v>
      </c>
      <c r="BP253" s="13">
        <v>0</v>
      </c>
      <c r="BQ253" s="13">
        <v>246.16330975539495</v>
      </c>
      <c r="BR253" s="13">
        <v>21</v>
      </c>
      <c r="BS253" s="14">
        <f>IF(IF(BQ253&lt;0,1-(BR253-BQ253)/BQ253,IF(BQ253=0,"",BR253/BQ253))&lt;0,0,IF(BQ253&lt;0,1-(BR253-BQ253)/BQ253,IF(BQ253=0,"",BR253/BQ253)))</f>
        <v>8.5309220211846629E-2</v>
      </c>
      <c r="BT253" s="15">
        <v>0</v>
      </c>
      <c r="BU253" s="15">
        <v>147.98371874060999</v>
      </c>
      <c r="BV253" s="15">
        <v>6</v>
      </c>
      <c r="BW253" s="16">
        <f>IF(IF(BU253&lt;0,1-(BV253-BU253)/BU253,IF(BU253=0,"",BV253/BU253))&lt;0,0,IF(BU253&lt;0,1-(BV253-BU253)/BU253,IF(BU253=0,"",BV253/BU253)))</f>
        <v>4.0545000835645766E-2</v>
      </c>
      <c r="BX253" s="13">
        <v>0</v>
      </c>
      <c r="BY253" s="13">
        <v>0</v>
      </c>
      <c r="BZ253" s="13">
        <v>0</v>
      </c>
      <c r="CA253" s="14" t="str">
        <f>IF(IF(BY253&lt;0,1-(BZ253-BY253)/BY253,IF(BY253=0,"",BZ253/BY253))&lt;0,0,IF(BY253&lt;0,1-(BZ253-BY253)/BY253,IF(BY253=0,"",BZ253/BY253)))</f>
        <v/>
      </c>
      <c r="CB253" s="15">
        <v>0</v>
      </c>
      <c r="CC253" s="15">
        <v>246.16330975539495</v>
      </c>
      <c r="CD253" s="15">
        <v>21</v>
      </c>
      <c r="CE253" s="16">
        <f>IF(IF(CC253&lt;0,1-(CD253-CC253)/CC253,IF(CC253=0,"",CD253/CC253))&lt;0,0,IF(CC253&lt;0,1-(CD253-CC253)/CC253,IF(CC253=0,"",CD253/CC253)))</f>
        <v>8.5309220211846629E-2</v>
      </c>
      <c r="CF253" s="13">
        <v>0</v>
      </c>
      <c r="CG253" s="13">
        <v>1611.539205303</v>
      </c>
      <c r="CH253" s="13">
        <v>1563</v>
      </c>
      <c r="CI253" s="14">
        <f>IF(IF(CG253&lt;0,1-(CH253-CG253)/CG253,IF(CG253=0,"",CH253/CG253))&lt;0,0,IF(CG253&lt;0,1-(CH253-CG253)/CG253,IF(CG253=0,"",CH253/CG253)))</f>
        <v>0.96988022063423907</v>
      </c>
      <c r="CJ253" s="15">
        <v>0</v>
      </c>
      <c r="CK253" s="15">
        <v>1862.1230990341726</v>
      </c>
      <c r="CL253" s="15">
        <v>9</v>
      </c>
      <c r="CM253" s="17">
        <f>IF(IF(CK253&lt;0,1-(CL253-CK253)/CK253,IF(CK253=0,"",CL253/CK253))&lt;0,0,IF(CK253&lt;0,1-(CL253-CK253)/CK253,IF(CK253=0,"",CL253/CK253)))</f>
        <v>4.8331928241844109E-3</v>
      </c>
      <c r="CN253" s="13">
        <v>0</v>
      </c>
      <c r="CO253" s="13">
        <v>-174.56545465974349</v>
      </c>
      <c r="CP253" s="13">
        <v>-101</v>
      </c>
      <c r="CQ253" s="17">
        <f>IF(IF(CO253&lt;0,1-(CP253-CO253)/CO253,IF(CO253=0,"",CP253/CO253))&lt;0,0,IF(CO253&lt;0,1-(CP253-CO253)/CO253,IF(CO253=0,"",CP253/CO253)))</f>
        <v>1.4214204626175011</v>
      </c>
      <c r="CR253" s="15">
        <v>0</v>
      </c>
      <c r="CS253" s="15">
        <v>46.482114809185326</v>
      </c>
      <c r="CT253" s="15">
        <v>31</v>
      </c>
      <c r="CU253" s="17">
        <f>IF(IF(CS253&lt;0,1-(CT253-CS253)/CS253,IF(CS253=0,"",CT253/CS253))&lt;0,0,IF(CS253&lt;0,1-(CT253-CS253)/CS253,IF(CS253=0,"",CT253/CS253)))</f>
        <v>0.66692318383659455</v>
      </c>
      <c r="CV253" s="13">
        <v>0</v>
      </c>
      <c r="CW253" s="13">
        <v>1933.7209541298243</v>
      </c>
      <c r="CX253" s="13">
        <v>1305</v>
      </c>
      <c r="CY253" s="14">
        <f>IF(IF(CW253&lt;0,1-(CX253-CW253)/CW253,IF(CW253=0,"",CX253/CW253))&lt;0,0,IF(CW253&lt;0,1-(CX253-CW253)/CW253,IF(CW253=0,"",CX253/CW253)))</f>
        <v>0.67486469400506177</v>
      </c>
      <c r="CZ253" s="15">
        <v>0</v>
      </c>
      <c r="DA253" s="15">
        <v>-78.961227448027401</v>
      </c>
      <c r="DB253" s="15">
        <v>-32</v>
      </c>
      <c r="DC253" s="17">
        <f>IF(IF(DA253&lt;0,1-(DB253-DA253)/DA253,IF(DA253=0,"",DB253/DA253))&lt;0,0,IF(DA253&lt;0,1-(DB253-DA253)/DA253,IF(DA253=0,"",DB253/DA253)))</f>
        <v>1.5947378095019795</v>
      </c>
      <c r="DD253" s="13">
        <v>0</v>
      </c>
      <c r="DE253" s="13">
        <v>0</v>
      </c>
      <c r="DF253" s="13">
        <v>0</v>
      </c>
      <c r="DG253" s="14" t="str">
        <f>IF(IF(DE253&lt;0,1-(DF253-DE253)/DE253,IF(DE253=0,"",DF253/DE253))&lt;0,0,IF(DE253&lt;0,1-(DF253-DE253)/DE253,IF(DE253=0,"",DF253/DE253)))</f>
        <v/>
      </c>
      <c r="DH253" s="15">
        <v>0</v>
      </c>
      <c r="DI253" s="15">
        <v>180.17673102622348</v>
      </c>
      <c r="DJ253" s="15">
        <v>91</v>
      </c>
      <c r="DK253" s="17">
        <f>IF(IF(DI253&lt;0,1-(DJ253-DI253)/DI253,IF(DI253=0,"",DJ253/DI253))&lt;0,0,IF(DI253&lt;0,1-(DJ253-DI253)/DI253,IF(DI253=0,"",DJ253/DI253)))</f>
        <v>0.50505966825846993</v>
      </c>
      <c r="DL253" s="13">
        <v>0</v>
      </c>
      <c r="DM253" s="13">
        <v>0</v>
      </c>
      <c r="DN253" s="13">
        <v>31</v>
      </c>
      <c r="DO253" s="17" t="str">
        <f>IF(IF(DM253&lt;0,1-(DN253-DM253)/DM253,IF(DM253=0,"",DN253/DM253))&lt;0,0,IF(DM253&lt;0,1-(DN253-DM253)/DM253,IF(DM253=0,"",DN253/DM253)))</f>
        <v/>
      </c>
      <c r="DP253" s="18"/>
      <c r="DQ253" s="19" t="e">
        <f>IF(AND(BB253/BA253&gt;1.05, ((BB253-BA253)/VLOOKUP(E253,#REF!,2,0))&gt;10),"YES","")</f>
        <v>#DIV/0!</v>
      </c>
      <c r="DR253" s="18"/>
      <c r="DS253" s="19" t="str">
        <f>AX253</f>
        <v>YES</v>
      </c>
      <c r="DT253" s="64"/>
      <c r="DU253" s="64"/>
      <c r="DV253" s="64"/>
      <c r="DW253" s="64"/>
      <c r="DX253" s="64"/>
      <c r="DY253" s="65"/>
      <c r="DZ253" s="64"/>
      <c r="EA253" s="64"/>
    </row>
    <row r="254" spans="1:131" x14ac:dyDescent="0.35">
      <c r="A254" s="4">
        <v>2022</v>
      </c>
      <c r="B254" s="20" t="s">
        <v>132</v>
      </c>
      <c r="C254" s="20" t="s">
        <v>159</v>
      </c>
      <c r="D254" s="20"/>
      <c r="E254" s="20" t="s">
        <v>130</v>
      </c>
      <c r="F254" s="20" t="s">
        <v>126</v>
      </c>
      <c r="G254" s="20"/>
      <c r="H254" s="20">
        <v>12813572</v>
      </c>
      <c r="I254" s="64" t="s">
        <v>174</v>
      </c>
      <c r="J254" s="64"/>
      <c r="K254" s="64" t="s">
        <v>173</v>
      </c>
      <c r="L254" s="20" t="s">
        <v>156</v>
      </c>
      <c r="M254" s="20" t="s">
        <v>155</v>
      </c>
      <c r="N254" s="64" t="s">
        <v>154</v>
      </c>
      <c r="O254" s="20" t="s">
        <v>153</v>
      </c>
      <c r="P254" s="20" t="s">
        <v>152</v>
      </c>
      <c r="Q254" s="20"/>
      <c r="R254" s="20" t="s">
        <v>141</v>
      </c>
      <c r="S254" s="20" t="s">
        <v>151</v>
      </c>
      <c r="T254" s="20" t="s">
        <v>150</v>
      </c>
      <c r="U254" s="65">
        <v>44434</v>
      </c>
      <c r="V254" s="64"/>
      <c r="W254" s="72">
        <v>168936.10470000003</v>
      </c>
      <c r="X254" s="72">
        <v>0</v>
      </c>
      <c r="Y254" s="64" t="s">
        <v>172</v>
      </c>
      <c r="Z254" s="20" t="s">
        <v>141</v>
      </c>
      <c r="AA254" s="64"/>
      <c r="AB254" s="64"/>
      <c r="AC254" s="64"/>
      <c r="AD254" s="63"/>
      <c r="AE254" s="20">
        <v>2021</v>
      </c>
      <c r="AF254" s="20"/>
      <c r="AG254" s="64" t="s">
        <v>171</v>
      </c>
      <c r="AH254" s="71"/>
      <c r="AI254" s="20" t="s">
        <v>146</v>
      </c>
      <c r="AJ254" s="64"/>
      <c r="AK254" s="63"/>
      <c r="AL254" s="5" t="s">
        <v>151</v>
      </c>
      <c r="AM254" s="70" t="s">
        <v>144</v>
      </c>
      <c r="AN254" s="6">
        <f>IF(AM254="YES",0,AL254*BA254)</f>
        <v>0</v>
      </c>
      <c r="AO254" s="6">
        <f>IF(AM254="YES",0,BA254)</f>
        <v>0</v>
      </c>
      <c r="AP254" s="7">
        <v>24.642191665550758</v>
      </c>
      <c r="AQ254" s="69" t="s">
        <v>144</v>
      </c>
      <c r="AR254" s="8">
        <f>IF(AQ254="YES",0,AP254*BA254)</f>
        <v>0</v>
      </c>
      <c r="AS254" s="8">
        <f>IF(AQ254="YES",0,BA254)</f>
        <v>0</v>
      </c>
      <c r="AT254" s="9">
        <v>0</v>
      </c>
      <c r="AU254" s="9">
        <v>1304.5708619518464</v>
      </c>
      <c r="AV254" s="9">
        <v>501</v>
      </c>
      <c r="AW254" s="10">
        <f>IF(IF(AU254&lt;0,1-(AV254-AU254)/AU254,IF(AU254=0,"",AV254/AU254))&lt;0,0,IF(AU254&lt;0,1-(AV254-AU254)/AU254,IF(AU254=0,"",AV254/AU254)))</f>
        <v>0.38403433237074142</v>
      </c>
      <c r="AX254" s="10" t="str">
        <f>IF(AW254&lt;90%,"YES","")</f>
        <v>YES</v>
      </c>
      <c r="AY254" s="68">
        <f>+AV254-AT254</f>
        <v>501</v>
      </c>
      <c r="AZ254" s="10"/>
      <c r="BA254" s="11">
        <v>321.29399999999998</v>
      </c>
      <c r="BB254" s="11">
        <f>W254/1000</f>
        <v>168.93610470000002</v>
      </c>
      <c r="BC254" s="12">
        <f>IF(AND(BA254=0,BB254=0),"no capex",IF(AND(BA254=0,BB254&lt;&gt;0),"check!",IF(BB254/BA254&lt;0.8,BB254/BA254,IF(BB254/BA254&lt;=1.05,1,IF(BB254/BA254&gt;1.05,MAX(1-(BB254/BA254-1)*2,0),"check!")))))</f>
        <v>0.52579912696782394</v>
      </c>
      <c r="BD254" s="11">
        <v>0</v>
      </c>
      <c r="BE254" s="11">
        <v>0</v>
      </c>
      <c r="BF254" s="12" t="str">
        <f>IF(AND(BD254=0,BE254=0),"no capex",IF(AND(BD254=0,BE254&lt;&gt;0),"check!",IF(BE254/BD254&lt;0.8,BE254/BD254,IF(BE254/BD254&lt;=1.05,1,IF(BE254/BD254&gt;1.05,MAX(1-(BE254/BD254-1)*2,0),"check!")))))</f>
        <v>no capex</v>
      </c>
      <c r="BG254" s="67"/>
      <c r="BH254" s="13">
        <v>0</v>
      </c>
      <c r="BI254" s="13">
        <v>7172.1818000000003</v>
      </c>
      <c r="BJ254" s="13">
        <v>819</v>
      </c>
      <c r="BK254" s="14">
        <f>IF(BI254=0,"",BJ254/BI254)</f>
        <v>0.11419119353611476</v>
      </c>
      <c r="BL254" s="15">
        <v>0</v>
      </c>
      <c r="BM254" s="15">
        <v>782.69</v>
      </c>
      <c r="BN254" s="15">
        <v>42</v>
      </c>
      <c r="BO254" s="16">
        <f>IF(BM254=0,"",BN254/BM254)</f>
        <v>5.3661091875455154E-2</v>
      </c>
      <c r="BP254" s="13">
        <v>0</v>
      </c>
      <c r="BQ254" s="13">
        <v>0</v>
      </c>
      <c r="BR254" s="13">
        <v>0</v>
      </c>
      <c r="BS254" s="14" t="str">
        <f>IF(IF(BQ254&lt;0,1-(BR254-BQ254)/BQ254,IF(BQ254=0,"",BR254/BQ254))&lt;0,0,IF(BQ254&lt;0,1-(BR254-BQ254)/BQ254,IF(BQ254=0,"",BR254/BQ254)))</f>
        <v/>
      </c>
      <c r="BT254" s="15">
        <v>0</v>
      </c>
      <c r="BU254" s="15">
        <v>0</v>
      </c>
      <c r="BV254" s="15">
        <v>0</v>
      </c>
      <c r="BW254" s="16" t="str">
        <f>IF(IF(BU254&lt;0,1-(BV254-BU254)/BU254,IF(BU254=0,"",BV254/BU254))&lt;0,0,IF(BU254&lt;0,1-(BV254-BU254)/BU254,IF(BU254=0,"",BV254/BU254)))</f>
        <v/>
      </c>
      <c r="BX254" s="13">
        <v>0</v>
      </c>
      <c r="BY254" s="13">
        <v>24.057500000000005</v>
      </c>
      <c r="BZ254" s="13">
        <v>169</v>
      </c>
      <c r="CA254" s="14">
        <f>IF(IF(BY254&lt;0,1-(BZ254-BY254)/BY254,IF(BY254=0,"",BZ254/BY254))&lt;0,0,IF(BY254&lt;0,1-(BZ254-BY254)/BY254,IF(BY254=0,"",BZ254/BY254)))</f>
        <v>7.0248363296269343</v>
      </c>
      <c r="CB254" s="15">
        <v>0</v>
      </c>
      <c r="CC254" s="15">
        <v>24.057500000000005</v>
      </c>
      <c r="CD254" s="15">
        <v>169</v>
      </c>
      <c r="CE254" s="16">
        <f>IF(IF(CC254&lt;0,1-(CD254-CC254)/CC254,IF(CC254=0,"",CD254/CC254))&lt;0,0,IF(CC254&lt;0,1-(CD254-CC254)/CC254,IF(CC254=0,"",CD254/CC254)))</f>
        <v>7.0248363296269343</v>
      </c>
      <c r="CF254" s="13">
        <v>0</v>
      </c>
      <c r="CG254" s="13">
        <v>0</v>
      </c>
      <c r="CH254" s="13">
        <v>0</v>
      </c>
      <c r="CI254" s="14" t="str">
        <f>IF(IF(CG254&lt;0,1-(CH254-CG254)/CG254,IF(CG254=0,"",CH254/CG254))&lt;0,0,IF(CG254&lt;0,1-(CH254-CG254)/CG254,IF(CG254=0,"",CH254/CG254)))</f>
        <v/>
      </c>
      <c r="CJ254" s="15">
        <v>0</v>
      </c>
      <c r="CK254" s="15">
        <v>1410.5323503934155</v>
      </c>
      <c r="CL254" s="15">
        <v>139</v>
      </c>
      <c r="CM254" s="17">
        <f>IF(IF(CK254&lt;0,1-(CL254-CK254)/CK254,IF(CK254=0,"",CL254/CK254))&lt;0,0,IF(CK254&lt;0,1-(CL254-CK254)/CK254,IF(CK254=0,"",CL254/CK254)))</f>
        <v>9.8544354520639754E-2</v>
      </c>
      <c r="CN254" s="13">
        <v>0</v>
      </c>
      <c r="CO254" s="13">
        <v>-154.61898844156883</v>
      </c>
      <c r="CP254" s="13">
        <v>-1878</v>
      </c>
      <c r="CQ254" s="17">
        <f>IF(IF(CO254&lt;0,1-(CP254-CO254)/CO254,IF(CO254=0,"",CP254/CO254))&lt;0,0,IF(CO254&lt;0,1-(CP254-CO254)/CO254,IF(CO254=0,"",CP254/CO254)))</f>
        <v>0</v>
      </c>
      <c r="CR254" s="15">
        <v>0</v>
      </c>
      <c r="CS254" s="15">
        <v>33.836342633422248</v>
      </c>
      <c r="CT254" s="15">
        <v>31</v>
      </c>
      <c r="CU254" s="17">
        <f>IF(IF(CS254&lt;0,1-(CT254-CS254)/CS254,IF(CS254=0,"",CT254/CS254))&lt;0,0,IF(CS254&lt;0,1-(CT254-CS254)/CS254,IF(CS254=0,"",CT254/CS254)))</f>
        <v>0.91617466863511965</v>
      </c>
      <c r="CV254" s="13">
        <v>0</v>
      </c>
      <c r="CW254" s="13">
        <v>1255.9133619518466</v>
      </c>
      <c r="CX254" s="13">
        <v>1454</v>
      </c>
      <c r="CY254" s="14">
        <f>IF(IF(CW254&lt;0,1-(CX254-CW254)/CW254,IF(CW254=0,"",CX254/CW254))&lt;0,0,IF(CW254&lt;0,1-(CX254-CW254)/CW254,IF(CW254=0,"",CX254/CW254)))</f>
        <v>1.157723171079494</v>
      </c>
      <c r="CZ254" s="15">
        <v>0</v>
      </c>
      <c r="DA254" s="66">
        <v>24.6</v>
      </c>
      <c r="DB254" s="15">
        <v>-22</v>
      </c>
      <c r="DC254" s="17">
        <f>IF(IF(DA254&lt;0,1-(DB254-DA254)/DA254,IF(DA254=0,"",DB254/DA254))&lt;0,0,IF(DA254&lt;0,1-(DB254-DA254)/DA254,IF(DA254=0,"",DB254/DA254)))</f>
        <v>0</v>
      </c>
      <c r="DD254" s="13">
        <v>0</v>
      </c>
      <c r="DE254" s="13">
        <v>0</v>
      </c>
      <c r="DF254" s="13">
        <v>0</v>
      </c>
      <c r="DG254" s="14" t="str">
        <f>IF(IF(DE254&lt;0,1-(DF254-DE254)/DE254,IF(DE254=0,"",DF254/DE254))&lt;0,0,IF(DE254&lt;0,1-(DF254-DE254)/DE254,IF(DE254=0,"",DF254/DE254)))</f>
        <v/>
      </c>
      <c r="DH254" s="15">
        <v>0</v>
      </c>
      <c r="DI254" s="15">
        <v>0</v>
      </c>
      <c r="DJ254" s="15">
        <v>0</v>
      </c>
      <c r="DK254" s="17" t="str">
        <f>IF(IF(DI254&lt;0,1-(DJ254-DI254)/DI254,IF(DI254=0,"",DJ254/DI254))&lt;0,0,IF(DI254&lt;0,1-(DJ254-DI254)/DI254,IF(DI254=0,"",DJ254/DI254)))</f>
        <v/>
      </c>
      <c r="DL254" s="13">
        <v>0</v>
      </c>
      <c r="DM254" s="13">
        <v>0</v>
      </c>
      <c r="DN254" s="13">
        <v>0</v>
      </c>
      <c r="DO254" s="17" t="str">
        <f>IF(IF(DM254&lt;0,1-(DN254-DM254)/DM254,IF(DM254=0,"",DN254/DM254))&lt;0,0,IF(DM254&lt;0,1-(DN254-DM254)/DM254,IF(DM254=0,"",DN254/DM254)))</f>
        <v/>
      </c>
      <c r="DP254" s="18"/>
      <c r="DQ254" s="19" t="e">
        <f>IF(AND(BB254/BA254&gt;1.05, ((BB254-BA254)/VLOOKUP(E254,#REF!,2,0))&gt;10),"YES","")</f>
        <v>#REF!</v>
      </c>
      <c r="DR254" s="18"/>
      <c r="DS254" s="19" t="str">
        <f>AX254</f>
        <v>YES</v>
      </c>
      <c r="DT254" s="64"/>
      <c r="DU254" s="64"/>
      <c r="DV254" s="64"/>
      <c r="DW254" s="64"/>
      <c r="DX254" s="64"/>
      <c r="DY254" s="65"/>
      <c r="DZ254" s="64"/>
      <c r="EA254" s="64"/>
    </row>
    <row r="255" spans="1:131" x14ac:dyDescent="0.35">
      <c r="A255" s="4">
        <v>2022</v>
      </c>
      <c r="B255" s="20" t="s">
        <v>132</v>
      </c>
      <c r="C255" s="20" t="s">
        <v>159</v>
      </c>
      <c r="D255" s="20"/>
      <c r="E255" s="20" t="s">
        <v>130</v>
      </c>
      <c r="F255" s="20" t="s">
        <v>126</v>
      </c>
      <c r="G255" s="20"/>
      <c r="H255" s="20">
        <v>12824985</v>
      </c>
      <c r="I255" s="64" t="s">
        <v>170</v>
      </c>
      <c r="J255" s="64"/>
      <c r="K255" s="64" t="s">
        <v>169</v>
      </c>
      <c r="L255" s="20" t="s">
        <v>156</v>
      </c>
      <c r="M255" s="20" t="s">
        <v>155</v>
      </c>
      <c r="N255" s="64" t="s">
        <v>154</v>
      </c>
      <c r="O255" s="20" t="s">
        <v>153</v>
      </c>
      <c r="P255" s="20" t="s">
        <v>152</v>
      </c>
      <c r="Q255" s="20"/>
      <c r="R255" s="20" t="s">
        <v>141</v>
      </c>
      <c r="S255" s="20" t="s">
        <v>151</v>
      </c>
      <c r="T255" s="20" t="s">
        <v>150</v>
      </c>
      <c r="U255" s="65">
        <v>44316</v>
      </c>
      <c r="V255" s="64"/>
      <c r="W255" s="72">
        <v>107975.72230000001</v>
      </c>
      <c r="X255" s="72">
        <v>0</v>
      </c>
      <c r="Y255" s="64" t="s">
        <v>168</v>
      </c>
      <c r="Z255" s="20" t="s">
        <v>141</v>
      </c>
      <c r="AA255" s="64"/>
      <c r="AB255" s="64"/>
      <c r="AC255" s="64"/>
      <c r="AD255" s="63"/>
      <c r="AE255" s="20">
        <v>2021</v>
      </c>
      <c r="AF255" s="20"/>
      <c r="AG255" s="64" t="s">
        <v>167</v>
      </c>
      <c r="AH255" s="71"/>
      <c r="AI255" s="20" t="s">
        <v>146</v>
      </c>
      <c r="AJ255" s="64"/>
      <c r="AK255" s="63"/>
      <c r="AL255" s="5" t="s">
        <v>151</v>
      </c>
      <c r="AM255" s="70" t="s">
        <v>144</v>
      </c>
      <c r="AN255" s="6">
        <f>IF(AM255="YES",0,AL255*BA255)</f>
        <v>0</v>
      </c>
      <c r="AO255" s="6">
        <f>IF(AM255="YES",0,BA255)</f>
        <v>0</v>
      </c>
      <c r="AP255" s="7">
        <v>3.8732975414777706</v>
      </c>
      <c r="AQ255" s="69"/>
      <c r="AR255" s="8">
        <f>IF(AQ255="YES",0,AP255*BA255)</f>
        <v>410.80542321691962</v>
      </c>
      <c r="AS255" s="8">
        <f>IF(AQ255="YES",0,BA255)</f>
        <v>106.06089999999999</v>
      </c>
      <c r="AT255" s="9">
        <v>0</v>
      </c>
      <c r="AU255" s="9">
        <v>215.97242951069722</v>
      </c>
      <c r="AV255" s="9">
        <v>54</v>
      </c>
      <c r="AW255" s="10">
        <f>IF(IF(AU255&lt;0,1-(AV255-AU255)/AU255,IF(AU255=0,"",AV255/AU255))&lt;0,0,IF(AU255&lt;0,1-(AV255-AU255)/AU255,IF(AU255=0,"",AV255/AU255)))</f>
        <v>0.2500319143621309</v>
      </c>
      <c r="AX255" s="10" t="str">
        <f>IF(AW255&lt;90%,"YES","")</f>
        <v>YES</v>
      </c>
      <c r="AY255" s="68">
        <f>+AV255-AT255</f>
        <v>54</v>
      </c>
      <c r="AZ255" s="10"/>
      <c r="BA255" s="11">
        <v>106.06089999999999</v>
      </c>
      <c r="BB255" s="11">
        <f>W255/1000</f>
        <v>107.97572230000002</v>
      </c>
      <c r="BC255" s="12">
        <f>IF(AND(BA255=0,BB255=0),"no capex",IF(AND(BA255=0,BB255&lt;&gt;0),"check!",IF(BB255/BA255&lt;0.8,BB255/BA255,IF(BB255/BA255&lt;=1.05,1,IF(BB255/BA255&gt;1.05,MAX(1-(BB255/BA255-1)*2,0),"check!")))))</f>
        <v>1</v>
      </c>
      <c r="BD255" s="11">
        <v>0</v>
      </c>
      <c r="BE255" s="11">
        <v>0</v>
      </c>
      <c r="BF255" s="12" t="str">
        <f>IF(AND(BD255=0,BE255=0),"no capex",IF(AND(BD255=0,BE255&lt;&gt;0),"check!",IF(BE255/BD255&lt;0.8,BE255/BD255,IF(BE255/BD255&lt;=1.05,1,IF(BE255/BD255&gt;1.05,MAX(1-(BE255/BD255-1)*2,0),"check!")))))</f>
        <v>no capex</v>
      </c>
      <c r="BG255" s="67"/>
      <c r="BH255" s="13">
        <v>0</v>
      </c>
      <c r="BI255" s="13">
        <v>1761.156506286</v>
      </c>
      <c r="BJ255" s="13">
        <v>1397</v>
      </c>
      <c r="BK255" s="14">
        <f>IF(BI255=0,"",BJ255/BI255)</f>
        <v>0.79322876474280624</v>
      </c>
      <c r="BL255" s="15">
        <v>0</v>
      </c>
      <c r="BM255" s="15">
        <v>0</v>
      </c>
      <c r="BN255" s="15">
        <v>0</v>
      </c>
      <c r="BO255" s="16" t="str">
        <f>IF(BM255=0,"",BN255/BM255)</f>
        <v/>
      </c>
      <c r="BP255" s="13">
        <v>0</v>
      </c>
      <c r="BQ255" s="13">
        <v>0</v>
      </c>
      <c r="BR255" s="13">
        <v>0</v>
      </c>
      <c r="BS255" s="14" t="str">
        <f>IF(IF(BQ255&lt;0,1-(BR255-BQ255)/BQ255,IF(BQ255=0,"",BR255/BQ255))&lt;0,0,IF(BQ255&lt;0,1-(BR255-BQ255)/BQ255,IF(BQ255=0,"",BR255/BQ255)))</f>
        <v/>
      </c>
      <c r="BT255" s="15">
        <v>0</v>
      </c>
      <c r="BU255" s="15">
        <v>0</v>
      </c>
      <c r="BV255" s="15">
        <v>0</v>
      </c>
      <c r="BW255" s="16" t="str">
        <f>IF(IF(BU255&lt;0,1-(BV255-BU255)/BU255,IF(BU255=0,"",BV255/BU255))&lt;0,0,IF(BU255&lt;0,1-(BV255-BU255)/BU255,IF(BU255=0,"",BV255/BU255)))</f>
        <v/>
      </c>
      <c r="BX255" s="13">
        <v>0</v>
      </c>
      <c r="BY255" s="13">
        <v>8.3614682400000007</v>
      </c>
      <c r="BZ255" s="13">
        <v>374</v>
      </c>
      <c r="CA255" s="14">
        <f>IF(IF(BY255&lt;0,1-(BZ255-BY255)/BY255,IF(BY255=0,"",BZ255/BY255))&lt;0,0,IF(BY255&lt;0,1-(BZ255-BY255)/BY255,IF(BY255=0,"",BZ255/BY255)))</f>
        <v>44.728986496754302</v>
      </c>
      <c r="CB255" s="15">
        <v>0</v>
      </c>
      <c r="CC255" s="15">
        <v>8.3614682400000007</v>
      </c>
      <c r="CD255" s="15">
        <v>374</v>
      </c>
      <c r="CE255" s="16">
        <f>IF(IF(CC255&lt;0,1-(CD255-CC255)/CC255,IF(CC255=0,"",CD255/CC255))&lt;0,0,IF(CC255&lt;0,1-(CD255-CC255)/CC255,IF(CC255=0,"",CD255/CC255)))</f>
        <v>44.728986496754302</v>
      </c>
      <c r="CF255" s="13">
        <v>0</v>
      </c>
      <c r="CG255" s="13">
        <v>0</v>
      </c>
      <c r="CH255" s="13">
        <v>0</v>
      </c>
      <c r="CI255" s="14" t="str">
        <f>IF(IF(CG255&lt;0,1-(CH255-CG255)/CG255,IF(CG255=0,"",CH255/CG255))&lt;0,0,IF(CG255&lt;0,1-(CH255-CG255)/CG255,IF(CG255=0,"",CH255/CG255)))</f>
        <v/>
      </c>
      <c r="CJ255" s="15">
        <v>0</v>
      </c>
      <c r="CK255" s="15">
        <v>291.97651868400345</v>
      </c>
      <c r="CL255" s="15">
        <v>764</v>
      </c>
      <c r="CM255" s="17">
        <f>IF(IF(CK255&lt;0,1-(CL255-CK255)/CK255,IF(CK255=0,"",CL255/CK255))&lt;0,0,IF(CK255&lt;0,1-(CL255-CK255)/CK255,IF(CK255=0,"",CL255/CK255)))</f>
        <v>2.616648775194323</v>
      </c>
      <c r="CN255" s="13">
        <v>0</v>
      </c>
      <c r="CO255" s="13">
        <v>-84.9655574133062</v>
      </c>
      <c r="CP255" s="13">
        <v>-90</v>
      </c>
      <c r="CQ255" s="17">
        <f>IF(IF(CO255&lt;0,1-(CP255-CO255)/CO255,IF(CO255=0,"",CP255/CO255))&lt;0,0,IF(CO255&lt;0,1-(CP255-CO255)/CO255,IF(CO255=0,"",CP255/CO255)))</f>
        <v>0.94074725406432314</v>
      </c>
      <c r="CR255" s="15">
        <v>0</v>
      </c>
      <c r="CS255" s="15">
        <v>10.595223613154706</v>
      </c>
      <c r="CT255" s="15">
        <v>24</v>
      </c>
      <c r="CU255" s="17">
        <f>IF(IF(CS255&lt;0,1-(CT255-CS255)/CS255,IF(CS255=0,"",CT255/CS255))&lt;0,0,IF(CS255&lt;0,1-(CT255-CS255)/CS255,IF(CS255=0,"",CT255/CS255)))</f>
        <v>2.2651716354718867</v>
      </c>
      <c r="CV255" s="13">
        <v>0</v>
      </c>
      <c r="CW255" s="13">
        <v>207.01096127069724</v>
      </c>
      <c r="CX255" s="13">
        <v>662</v>
      </c>
      <c r="CY255" s="14">
        <f>IF(IF(CW255&lt;0,1-(CX255-CW255)/CW255,IF(CW255=0,"",CX255/CW255))&lt;0,0,IF(CW255&lt;0,1-(CX255-CW255)/CW255,IF(CW255=0,"",CX255/CW255)))</f>
        <v>3.197898294546528</v>
      </c>
      <c r="CZ255" s="15">
        <v>0</v>
      </c>
      <c r="DA255" s="66">
        <v>0.60000000000000142</v>
      </c>
      <c r="DB255" s="15">
        <v>-23</v>
      </c>
      <c r="DC255" s="17">
        <f>IF(IF(DA255&lt;0,1-(DB255-DA255)/DA255,IF(DA255=0,"",DB255/DA255))&lt;0,0,IF(DA255&lt;0,1-(DB255-DA255)/DA255,IF(DA255=0,"",DB255/DA255)))</f>
        <v>0</v>
      </c>
      <c r="DD255" s="13">
        <v>0</v>
      </c>
      <c r="DE255" s="13">
        <v>0</v>
      </c>
      <c r="DF255" s="13">
        <v>0</v>
      </c>
      <c r="DG255" s="14" t="str">
        <f>IF(IF(DE255&lt;0,1-(DF255-DE255)/DE255,IF(DE255=0,"",DF255/DE255))&lt;0,0,IF(DE255&lt;0,1-(DF255-DE255)/DE255,IF(DE255=0,"",DF255/DE255)))</f>
        <v/>
      </c>
      <c r="DH255" s="15">
        <v>0</v>
      </c>
      <c r="DI255" s="15">
        <v>0</v>
      </c>
      <c r="DJ255" s="15">
        <v>0</v>
      </c>
      <c r="DK255" s="17" t="str">
        <f>IF(IF(DI255&lt;0,1-(DJ255-DI255)/DI255,IF(DI255=0,"",DJ255/DI255))&lt;0,0,IF(DI255&lt;0,1-(DJ255-DI255)/DI255,IF(DI255=0,"",DJ255/DI255)))</f>
        <v/>
      </c>
      <c r="DL255" s="13">
        <v>0</v>
      </c>
      <c r="DM255" s="13">
        <v>0</v>
      </c>
      <c r="DN255" s="13">
        <v>0</v>
      </c>
      <c r="DO255" s="17" t="str">
        <f>IF(IF(DM255&lt;0,1-(DN255-DM255)/DM255,IF(DM255=0,"",DN255/DM255))&lt;0,0,IF(DM255&lt;0,1-(DN255-DM255)/DM255,IF(DM255=0,"",DN255/DM255)))</f>
        <v/>
      </c>
      <c r="DP255" s="18"/>
      <c r="DQ255" s="19" t="e">
        <f>IF(AND(BB255/BA255&gt;1.05, ((BB255-BA255)/VLOOKUP(E255,#REF!,2,0))&gt;10),"YES","")</f>
        <v>#REF!</v>
      </c>
      <c r="DR255" s="18"/>
      <c r="DS255" s="19" t="str">
        <f>AX255</f>
        <v>YES</v>
      </c>
      <c r="DT255" s="64"/>
      <c r="DU255" s="64"/>
      <c r="DV255" s="64"/>
      <c r="DW255" s="64"/>
      <c r="DX255" s="64"/>
      <c r="DY255" s="65"/>
      <c r="DZ255" s="64"/>
      <c r="EA255" s="64"/>
    </row>
    <row r="256" spans="1:131" x14ac:dyDescent="0.35">
      <c r="A256" s="4">
        <v>2022</v>
      </c>
      <c r="B256" s="20" t="s">
        <v>132</v>
      </c>
      <c r="C256" s="20" t="s">
        <v>159</v>
      </c>
      <c r="D256" s="20"/>
      <c r="E256" s="20" t="s">
        <v>130</v>
      </c>
      <c r="F256" s="20" t="s">
        <v>126</v>
      </c>
      <c r="G256" s="20"/>
      <c r="H256" s="20">
        <v>12838474</v>
      </c>
      <c r="I256" s="64" t="s">
        <v>166</v>
      </c>
      <c r="J256" s="64"/>
      <c r="K256" s="64" t="s">
        <v>165</v>
      </c>
      <c r="L256" s="20" t="s">
        <v>156</v>
      </c>
      <c r="M256" s="20" t="s">
        <v>155</v>
      </c>
      <c r="N256" s="64" t="s">
        <v>154</v>
      </c>
      <c r="O256" s="20" t="s">
        <v>153</v>
      </c>
      <c r="P256" s="20" t="s">
        <v>152</v>
      </c>
      <c r="Q256" s="20"/>
      <c r="R256" s="20" t="s">
        <v>141</v>
      </c>
      <c r="S256" s="20" t="s">
        <v>151</v>
      </c>
      <c r="T256" s="20" t="s">
        <v>150</v>
      </c>
      <c r="U256" s="65">
        <v>44469</v>
      </c>
      <c r="V256" s="64"/>
      <c r="W256" s="72">
        <v>169850.9</v>
      </c>
      <c r="X256" s="72">
        <v>0</v>
      </c>
      <c r="Y256" s="64" t="s">
        <v>164</v>
      </c>
      <c r="Z256" s="20" t="s">
        <v>141</v>
      </c>
      <c r="AA256" s="64"/>
      <c r="AB256" s="64"/>
      <c r="AC256" s="64" t="s">
        <v>148</v>
      </c>
      <c r="AD256" s="63"/>
      <c r="AE256" s="20">
        <v>2021</v>
      </c>
      <c r="AF256" s="20"/>
      <c r="AG256" s="64" t="s">
        <v>163</v>
      </c>
      <c r="AH256" s="71"/>
      <c r="AI256" s="20" t="s">
        <v>146</v>
      </c>
      <c r="AJ256" s="64" t="s">
        <v>145</v>
      </c>
      <c r="AK256" s="63"/>
      <c r="AL256" s="5" t="s">
        <v>151</v>
      </c>
      <c r="AM256" s="70" t="s">
        <v>144</v>
      </c>
      <c r="AN256" s="6">
        <f>IF(AM256="YES",0,AL256*BA256)</f>
        <v>0</v>
      </c>
      <c r="AO256" s="6">
        <f>IF(AM256="YES",0,BA256)</f>
        <v>0</v>
      </c>
      <c r="AP256" s="7">
        <v>2.9635379639248947</v>
      </c>
      <c r="AQ256" s="69"/>
      <c r="AR256" s="8">
        <f>IF(AQ256="YES",0,AP256*BA256)</f>
        <v>0</v>
      </c>
      <c r="AS256" s="8">
        <f>IF(AQ256="YES",0,BA256)</f>
        <v>0</v>
      </c>
      <c r="AT256" s="9">
        <v>0</v>
      </c>
      <c r="AU256" s="9">
        <v>267.74578806616529</v>
      </c>
      <c r="AV256" s="9">
        <v>669</v>
      </c>
      <c r="AW256" s="10">
        <f>IF(IF(AU256&lt;0,1-(AV256-AU256)/AU256,IF(AU256=0,"",AV256/AU256))&lt;0,0,IF(AU256&lt;0,1-(AV256-AU256)/AU256,IF(AU256=0,"",AV256/AU256)))</f>
        <v>2.4986387454755286</v>
      </c>
      <c r="AX256" s="10" t="str">
        <f>IF(AW256&lt;90%,"YES","")</f>
        <v/>
      </c>
      <c r="AY256" s="68">
        <f>+AV256-AT256</f>
        <v>669</v>
      </c>
      <c r="AZ256" s="10"/>
      <c r="BA256" s="11">
        <v>0</v>
      </c>
      <c r="BB256" s="11">
        <f>W256/1000</f>
        <v>169.8509</v>
      </c>
      <c r="BC256" s="12" t="str">
        <f>IF(AND(BA256=0,BB256=0),"no capex",IF(AND(BA256=0,BB256&lt;&gt;0),"check!",IF(BB256/BA256&lt;0.8,BB256/BA256,IF(BB256/BA256&lt;=1.05,1,IF(BB256/BA256&gt;1.05,MAX(1-(BB256/BA256-1)*2,0),"check!")))))</f>
        <v>check!</v>
      </c>
      <c r="BD256" s="11">
        <v>0</v>
      </c>
      <c r="BE256" s="11">
        <v>0</v>
      </c>
      <c r="BF256" s="12" t="str">
        <f>IF(AND(BD256=0,BE256=0),"no capex",IF(AND(BD256=0,BE256&lt;&gt;0),"check!",IF(BE256/BD256&lt;0.8,BE256/BD256,IF(BE256/BD256&lt;=1.05,1,IF(BE256/BD256&gt;1.05,MAX(1-(BE256/BD256-1)*2,0),"check!")))))</f>
        <v>no capex</v>
      </c>
      <c r="BG256" s="67"/>
      <c r="BH256" s="13">
        <v>0</v>
      </c>
      <c r="BI256" s="13">
        <v>4537.0506338640007</v>
      </c>
      <c r="BJ256" s="13">
        <v>1921</v>
      </c>
      <c r="BK256" s="14">
        <f>IF(BI256=0,"",BJ256/BI256)</f>
        <v>0.42340281275723196</v>
      </c>
      <c r="BL256" s="15">
        <v>0</v>
      </c>
      <c r="BM256" s="15">
        <v>0</v>
      </c>
      <c r="BN256" s="15">
        <v>0</v>
      </c>
      <c r="BO256" s="16" t="str">
        <f>IF(BM256=0,"",BN256/BM256)</f>
        <v/>
      </c>
      <c r="BP256" s="13">
        <v>0</v>
      </c>
      <c r="BQ256" s="13">
        <v>0</v>
      </c>
      <c r="BR256" s="13">
        <v>0</v>
      </c>
      <c r="BS256" s="14" t="str">
        <f>IF(IF(BQ256&lt;0,1-(BR256-BQ256)/BQ256,IF(BQ256=0,"",BR256/BQ256))&lt;0,0,IF(BQ256&lt;0,1-(BR256-BQ256)/BQ256,IF(BQ256=0,"",BR256/BQ256)))</f>
        <v/>
      </c>
      <c r="BT256" s="15">
        <v>0</v>
      </c>
      <c r="BU256" s="15">
        <v>0</v>
      </c>
      <c r="BV256" s="15">
        <v>0</v>
      </c>
      <c r="BW256" s="16" t="str">
        <f>IF(IF(BU256&lt;0,1-(BV256-BU256)/BU256,IF(BU256=0,"",BV256/BU256))&lt;0,0,IF(BU256&lt;0,1-(BV256-BU256)/BU256,IF(BU256=0,"",BV256/BU256)))</f>
        <v/>
      </c>
      <c r="BX256" s="13">
        <v>0</v>
      </c>
      <c r="BY256" s="13">
        <v>9.3539999999999992</v>
      </c>
      <c r="BZ256" s="13">
        <v>101</v>
      </c>
      <c r="CA256" s="14">
        <f>IF(IF(BY256&lt;0,1-(BZ256-BY256)/BY256,IF(BY256=0,"",BZ256/BY256))&lt;0,0,IF(BY256&lt;0,1-(BZ256-BY256)/BY256,IF(BY256=0,"",BZ256/BY256)))</f>
        <v>10.797519777635237</v>
      </c>
      <c r="CB256" s="15">
        <v>0</v>
      </c>
      <c r="CC256" s="15">
        <v>9.3539999999999992</v>
      </c>
      <c r="CD256" s="15">
        <v>101</v>
      </c>
      <c r="CE256" s="16">
        <f>IF(IF(CC256&lt;0,1-(CD256-CC256)/CC256,IF(CC256=0,"",CD256/CC256))&lt;0,0,IF(CC256&lt;0,1-(CD256-CC256)/CC256,IF(CC256=0,"",CD256/CC256)))</f>
        <v>10.797519777635237</v>
      </c>
      <c r="CF256" s="13">
        <v>0</v>
      </c>
      <c r="CG256" s="13">
        <v>0</v>
      </c>
      <c r="CH256" s="13">
        <v>0</v>
      </c>
      <c r="CI256" s="14" t="str">
        <f>IF(IF(CG256&lt;0,1-(CH256-CG256)/CG256,IF(CG256=0,"",CH256/CG256))&lt;0,0,IF(CG256&lt;0,1-(CH256-CG256)/CG256,IF(CG256=0,"",CH256/CG256)))</f>
        <v/>
      </c>
      <c r="CJ256" s="15">
        <v>0</v>
      </c>
      <c r="CK256" s="15">
        <v>740.43776358509251</v>
      </c>
      <c r="CL256" s="15">
        <v>1077</v>
      </c>
      <c r="CM256" s="17">
        <f>IF(IF(CK256&lt;0,1-(CL256-CK256)/CK256,IF(CK256=0,"",CL256/CK256))&lt;0,0,IF(CK256&lt;0,1-(CL256-CK256)/CK256,IF(CK256=0,"",CL256/CK256)))</f>
        <v>1.4545449367483931</v>
      </c>
      <c r="CN256" s="13">
        <v>0</v>
      </c>
      <c r="CO256" s="13">
        <v>-494.64597551892723</v>
      </c>
      <c r="CP256" s="13">
        <v>-1637</v>
      </c>
      <c r="CQ256" s="17">
        <f>IF(IF(CO256&lt;0,1-(CP256-CO256)/CO256,IF(CO256=0,"",CP256/CO256))&lt;0,0,IF(CO256&lt;0,1-(CP256-CO256)/CO256,IF(CO256=0,"",CP256/CO256)))</f>
        <v>0</v>
      </c>
      <c r="CR256" s="15">
        <v>0</v>
      </c>
      <c r="CS256" s="15">
        <v>53.335775053313917</v>
      </c>
      <c r="CT256" s="15">
        <v>21</v>
      </c>
      <c r="CU256" s="17">
        <f>IF(IF(CS256&lt;0,1-(CT256-CS256)/CS256,IF(CS256=0,"",CT256/CS256))&lt;0,0,IF(CS256&lt;0,1-(CT256-CS256)/CS256,IF(CS256=0,"",CT256/CS256)))</f>
        <v>0.39373197406447374</v>
      </c>
      <c r="CV256" s="13">
        <v>0</v>
      </c>
      <c r="CW256" s="13">
        <v>245.79178806616528</v>
      </c>
      <c r="CX256" s="13">
        <v>1785</v>
      </c>
      <c r="CY256" s="14">
        <f>IF(IF(CW256&lt;0,1-(CX256-CW256)/CW256,IF(CW256=0,"",CX256/CW256))&lt;0,0,IF(CW256&lt;0,1-(CX256-CW256)/CW256,IF(CW256=0,"",CX256/CW256)))</f>
        <v>7.2622442517058037</v>
      </c>
      <c r="CZ256" s="15">
        <v>0</v>
      </c>
      <c r="DA256" s="66">
        <v>12.600000000000001</v>
      </c>
      <c r="DB256" s="15">
        <v>-89</v>
      </c>
      <c r="DC256" s="17">
        <f>IF(IF(DA256&lt;0,1-(DB256-DA256)/DA256,IF(DA256=0,"",DB256/DA256))&lt;0,0,IF(DA256&lt;0,1-(DB256-DA256)/DA256,IF(DA256=0,"",DB256/DA256)))</f>
        <v>0</v>
      </c>
      <c r="DD256" s="13">
        <v>0</v>
      </c>
      <c r="DE256" s="13">
        <v>0</v>
      </c>
      <c r="DF256" s="13">
        <v>0</v>
      </c>
      <c r="DG256" s="14" t="str">
        <f>IF(IF(DE256&lt;0,1-(DF256-DE256)/DE256,IF(DE256=0,"",DF256/DE256))&lt;0,0,IF(DE256&lt;0,1-(DF256-DE256)/DE256,IF(DE256=0,"",DF256/DE256)))</f>
        <v/>
      </c>
      <c r="DH256" s="15">
        <v>0</v>
      </c>
      <c r="DI256" s="15">
        <v>0</v>
      </c>
      <c r="DJ256" s="15">
        <v>0</v>
      </c>
      <c r="DK256" s="17" t="str">
        <f>IF(IF(DI256&lt;0,1-(DJ256-DI256)/DI256,IF(DI256=0,"",DJ256/DI256))&lt;0,0,IF(DI256&lt;0,1-(DJ256-DI256)/DI256,IF(DI256=0,"",DJ256/DI256)))</f>
        <v/>
      </c>
      <c r="DL256" s="13">
        <v>0</v>
      </c>
      <c r="DM256" s="13">
        <v>0</v>
      </c>
      <c r="DN256" s="13">
        <v>0</v>
      </c>
      <c r="DO256" s="17" t="str">
        <f>IF(IF(DM256&lt;0,1-(DN256-DM256)/DM256,IF(DM256=0,"",DN256/DM256))&lt;0,0,IF(DM256&lt;0,1-(DN256-DM256)/DM256,IF(DM256=0,"",DN256/DM256)))</f>
        <v/>
      </c>
      <c r="DP256" s="18"/>
      <c r="DQ256" s="19" t="e">
        <f>IF(AND(BB256/BA256&gt;1.05, ((BB256-BA256)/VLOOKUP(E256,#REF!,2,0))&gt;10),"YES","")</f>
        <v>#DIV/0!</v>
      </c>
      <c r="DR256" s="18"/>
      <c r="DS256" s="19" t="str">
        <f>AX256</f>
        <v/>
      </c>
      <c r="DT256" s="64" t="s">
        <v>141</v>
      </c>
      <c r="DU256" s="64" t="s">
        <v>162</v>
      </c>
      <c r="DV256" s="64" t="s">
        <v>161</v>
      </c>
      <c r="DW256" s="64" t="s">
        <v>141</v>
      </c>
      <c r="DX256" s="64" t="s">
        <v>160</v>
      </c>
      <c r="DY256" s="65">
        <v>45107</v>
      </c>
      <c r="DZ256" s="64"/>
      <c r="EA256" s="64"/>
    </row>
    <row r="257" spans="1:131" x14ac:dyDescent="0.35">
      <c r="A257" s="4">
        <v>2022</v>
      </c>
      <c r="B257" s="20" t="s">
        <v>132</v>
      </c>
      <c r="C257" s="20" t="s">
        <v>159</v>
      </c>
      <c r="D257" s="20"/>
      <c r="E257" s="20" t="s">
        <v>130</v>
      </c>
      <c r="F257" s="20" t="s">
        <v>126</v>
      </c>
      <c r="G257" s="20"/>
      <c r="H257" s="20">
        <v>12857568</v>
      </c>
      <c r="I257" s="64" t="s">
        <v>158</v>
      </c>
      <c r="J257" s="64"/>
      <c r="K257" s="64" t="s">
        <v>157</v>
      </c>
      <c r="L257" s="20" t="s">
        <v>156</v>
      </c>
      <c r="M257" s="20" t="s">
        <v>155</v>
      </c>
      <c r="N257" s="64" t="s">
        <v>154</v>
      </c>
      <c r="O257" s="20" t="s">
        <v>153</v>
      </c>
      <c r="P257" s="20" t="s">
        <v>152</v>
      </c>
      <c r="Q257" s="20"/>
      <c r="R257" s="20" t="s">
        <v>141</v>
      </c>
      <c r="S257" s="20" t="s">
        <v>151</v>
      </c>
      <c r="T257" s="20" t="s">
        <v>150</v>
      </c>
      <c r="U257" s="65">
        <v>44550</v>
      </c>
      <c r="V257" s="64"/>
      <c r="W257" s="72">
        <v>124285.71090000001</v>
      </c>
      <c r="X257" s="72">
        <v>0</v>
      </c>
      <c r="Y257" s="64" t="s">
        <v>149</v>
      </c>
      <c r="Z257" s="20" t="s">
        <v>141</v>
      </c>
      <c r="AA257" s="64"/>
      <c r="AB257" s="64"/>
      <c r="AC257" s="64" t="s">
        <v>148</v>
      </c>
      <c r="AD257" s="63"/>
      <c r="AE257" s="20">
        <v>2021</v>
      </c>
      <c r="AF257" s="20"/>
      <c r="AG257" s="64" t="s">
        <v>147</v>
      </c>
      <c r="AH257" s="71"/>
      <c r="AI257" s="20" t="s">
        <v>146</v>
      </c>
      <c r="AJ257" s="64" t="s">
        <v>145</v>
      </c>
      <c r="AK257" s="63"/>
      <c r="AL257" s="5">
        <v>0.78065379034609816</v>
      </c>
      <c r="AM257" s="70"/>
      <c r="AN257" s="6">
        <f>IF(AM257="YES",0,AL257*BA257)</f>
        <v>0</v>
      </c>
      <c r="AO257" s="6">
        <f>IF(AM257="YES",0,BA257)</f>
        <v>0</v>
      </c>
      <c r="AP257" s="7">
        <v>3.0576077584554433</v>
      </c>
      <c r="AQ257" s="69"/>
      <c r="AR257" s="8">
        <f>IF(AQ257="YES",0,AP257*BA257)</f>
        <v>0</v>
      </c>
      <c r="AS257" s="8">
        <f>IF(AQ257="YES",0,BA257)</f>
        <v>0</v>
      </c>
      <c r="AT257" s="9">
        <v>0</v>
      </c>
      <c r="AU257" s="9">
        <v>426.59926931618776</v>
      </c>
      <c r="AV257" s="9">
        <v>175</v>
      </c>
      <c r="AW257" s="10">
        <f>IF(IF(AU257&lt;0,1-(AV257-AU257)/AU257,IF(AU257=0,"",AV257/AU257))&lt;0,0,IF(AU257&lt;0,1-(AV257-AU257)/AU257,IF(AU257=0,"",AV257/AU257)))</f>
        <v>0.41022104955902566</v>
      </c>
      <c r="AX257" s="10" t="str">
        <f>IF(AW257&lt;90%,"YES","")</f>
        <v>YES</v>
      </c>
      <c r="AY257" s="68">
        <f>+AV257-AT257</f>
        <v>175</v>
      </c>
      <c r="AZ257" s="10"/>
      <c r="BA257" s="11">
        <v>0</v>
      </c>
      <c r="BB257" s="11">
        <f>W257/1000</f>
        <v>124.28571090000001</v>
      </c>
      <c r="BC257" s="12" t="str">
        <f>IF(AND(BA257=0,BB257=0),"no capex",IF(AND(BA257=0,BB257&lt;&gt;0),"check!",IF(BB257/BA257&lt;0.8,BB257/BA257,IF(BB257/BA257&lt;=1.05,1,IF(BB257/BA257&gt;1.05,MAX(1-(BB257/BA257-1)*2,0),"check!")))))</f>
        <v>check!</v>
      </c>
      <c r="BD257" s="11">
        <v>0</v>
      </c>
      <c r="BE257" s="11">
        <v>0</v>
      </c>
      <c r="BF257" s="12" t="str">
        <f>IF(AND(BD257=0,BE257=0),"no capex",IF(AND(BD257=0,BE257&lt;&gt;0),"check!",IF(BE257/BD257&lt;0.8,BE257/BD257,IF(BE257/BD257&lt;=1.05,1,IF(BE257/BD257&gt;1.05,MAX(1-(BE257/BD257-1)*2,0),"check!")))))</f>
        <v>no capex</v>
      </c>
      <c r="BG257" s="67"/>
      <c r="BH257" s="13">
        <v>0</v>
      </c>
      <c r="BI257" s="13">
        <v>4751.5505551917167</v>
      </c>
      <c r="BJ257" s="13">
        <v>2611</v>
      </c>
      <c r="BK257" s="14">
        <f>IF(BI257=0,"",BJ257/BI257)</f>
        <v>0.54950483419504537</v>
      </c>
      <c r="BL257" s="15">
        <v>0</v>
      </c>
      <c r="BM257" s="15">
        <v>346.32983385</v>
      </c>
      <c r="BN257" s="15">
        <v>153</v>
      </c>
      <c r="BO257" s="16">
        <f>IF(BM257=0,"",BN257/BM257)</f>
        <v>0.44177539745613226</v>
      </c>
      <c r="BP257" s="13">
        <v>0</v>
      </c>
      <c r="BQ257" s="13">
        <v>0</v>
      </c>
      <c r="BR257" s="13">
        <v>0</v>
      </c>
      <c r="BS257" s="14" t="str">
        <f>IF(IF(BQ257&lt;0,1-(BR257-BQ257)/BQ257,IF(BQ257=0,"",BR257/BQ257))&lt;0,0,IF(BQ257&lt;0,1-(BR257-BQ257)/BQ257,IF(BQ257=0,"",BR257/BQ257)))</f>
        <v/>
      </c>
      <c r="BT257" s="15">
        <v>0</v>
      </c>
      <c r="BU257" s="15">
        <v>0</v>
      </c>
      <c r="BV257" s="15">
        <v>0</v>
      </c>
      <c r="BW257" s="16" t="str">
        <f>IF(IF(BU257&lt;0,1-(BV257-BU257)/BU257,IF(BU257=0,"",BV257/BU257))&lt;0,0,IF(BU257&lt;0,1-(BV257-BU257)/BU257,IF(BU257=0,"",BV257/BU257)))</f>
        <v/>
      </c>
      <c r="BX257" s="13">
        <v>0</v>
      </c>
      <c r="BY257" s="13">
        <v>14.131799999999998</v>
      </c>
      <c r="BZ257" s="13">
        <v>26</v>
      </c>
      <c r="CA257" s="14">
        <f>IF(IF(BY257&lt;0,1-(BZ257-BY257)/BY257,IF(BY257=0,"",BZ257/BY257))&lt;0,0,IF(BY257&lt;0,1-(BZ257-BY257)/BY257,IF(BY257=0,"",BZ257/BY257)))</f>
        <v>1.8398222448661885</v>
      </c>
      <c r="CB257" s="15">
        <v>0</v>
      </c>
      <c r="CC257" s="15">
        <v>14.131799999999998</v>
      </c>
      <c r="CD257" s="15">
        <v>26</v>
      </c>
      <c r="CE257" s="16">
        <f>IF(IF(CC257&lt;0,1-(CD257-CC257)/CC257,IF(CC257=0,"",CD257/CC257))&lt;0,0,IF(CC257&lt;0,1-(CD257-CC257)/CC257,IF(CC257=0,"",CD257/CC257)))</f>
        <v>1.8398222448661885</v>
      </c>
      <c r="CF257" s="13">
        <v>0</v>
      </c>
      <c r="CG257" s="13">
        <v>0</v>
      </c>
      <c r="CH257" s="13">
        <v>0</v>
      </c>
      <c r="CI257" s="14" t="str">
        <f>IF(IF(CG257&lt;0,1-(CH257-CG257)/CG257,IF(CG257=0,"",CH257/CG257))&lt;0,0,IF(CG257&lt;0,1-(CH257-CG257)/CG257,IF(CG257=0,"",CH257/CG257)))</f>
        <v/>
      </c>
      <c r="CJ257" s="15">
        <v>0</v>
      </c>
      <c r="CK257" s="15">
        <v>751.63867437143608</v>
      </c>
      <c r="CL257" s="15">
        <v>140</v>
      </c>
      <c r="CM257" s="17">
        <f>IF(IF(CK257&lt;0,1-(CL257-CK257)/CK257,IF(CK257=0,"",CL257/CK257))&lt;0,0,IF(CK257&lt;0,1-(CL257-CK257)/CK257,IF(CK257=0,"",CL257/CK257)))</f>
        <v>0.18625970798678784</v>
      </c>
      <c r="CN257" s="13">
        <v>0</v>
      </c>
      <c r="CO257" s="13">
        <v>-363.77120505524834</v>
      </c>
      <c r="CP257" s="13">
        <v>-1360</v>
      </c>
      <c r="CQ257" s="17">
        <f>IF(IF(CO257&lt;0,1-(CP257-CO257)/CO257,IF(CO257=0,"",CP257/CO257))&lt;0,0,IF(CO257&lt;0,1-(CP257-CO257)/CO257,IF(CO257=0,"",CP257/CO257)))</f>
        <v>0</v>
      </c>
      <c r="CR257" s="15">
        <v>0</v>
      </c>
      <c r="CS257" s="15">
        <v>21.415309041989499</v>
      </c>
      <c r="CT257" s="15">
        <v>25</v>
      </c>
      <c r="CU257" s="17">
        <f>IF(IF(CS257&lt;0,1-(CT257-CS257)/CS257,IF(CS257=0,"",CT257/CS257))&lt;0,0,IF(CS257&lt;0,1-(CT257-CS257)/CS257,IF(CS257=0,"",CT257/CS257)))</f>
        <v>1.1673891771060558</v>
      </c>
      <c r="CV257" s="13">
        <v>0</v>
      </c>
      <c r="CW257" s="13">
        <v>387.86746931618774</v>
      </c>
      <c r="CX257" s="13">
        <v>620</v>
      </c>
      <c r="CY257" s="14">
        <f>IF(IF(CW257&lt;0,1-(CX257-CW257)/CW257,IF(CW257=0,"",CX257/CW257))&lt;0,0,IF(CW257&lt;0,1-(CX257-CW257)/CW257,IF(CW257=0,"",CX257/CW257)))</f>
        <v>1.5984841448370575</v>
      </c>
      <c r="CZ257" s="15">
        <v>0</v>
      </c>
      <c r="DA257" s="66">
        <v>24.6</v>
      </c>
      <c r="DB257" s="15">
        <v>-83</v>
      </c>
      <c r="DC257" s="17">
        <f>IF(IF(DA257&lt;0,1-(DB257-DA257)/DA257,IF(DA257=0,"",DB257/DA257))&lt;0,0,IF(DA257&lt;0,1-(DB257-DA257)/DA257,IF(DA257=0,"",DB257/DA257)))</f>
        <v>0</v>
      </c>
      <c r="DD257" s="13">
        <v>0</v>
      </c>
      <c r="DE257" s="13">
        <v>0</v>
      </c>
      <c r="DF257" s="13">
        <v>0</v>
      </c>
      <c r="DG257" s="14" t="str">
        <f>IF(IF(DE257&lt;0,1-(DF257-DE257)/DE257,IF(DE257=0,"",DF257/DE257))&lt;0,0,IF(DE257&lt;0,1-(DF257-DE257)/DE257,IF(DE257=0,"",DF257/DE257)))</f>
        <v/>
      </c>
      <c r="DH257" s="15">
        <v>0</v>
      </c>
      <c r="DI257" s="15">
        <v>0</v>
      </c>
      <c r="DJ257" s="15">
        <v>0</v>
      </c>
      <c r="DK257" s="17" t="str">
        <f>IF(IF(DI257&lt;0,1-(DJ257-DI257)/DI257,IF(DI257=0,"",DJ257/DI257))&lt;0,0,IF(DI257&lt;0,1-(DJ257-DI257)/DI257,IF(DI257=0,"",DJ257/DI257)))</f>
        <v/>
      </c>
      <c r="DL257" s="13">
        <v>0</v>
      </c>
      <c r="DM257" s="13">
        <v>0</v>
      </c>
      <c r="DN257" s="13">
        <v>0</v>
      </c>
      <c r="DO257" s="17" t="str">
        <f>IF(IF(DM257&lt;0,1-(DN257-DM257)/DM257,IF(DM257=0,"",DN257/DM257))&lt;0,0,IF(DM257&lt;0,1-(DN257-DM257)/DM257,IF(DM257=0,"",DN257/DM257)))</f>
        <v/>
      </c>
      <c r="DP257" s="18"/>
      <c r="DQ257" s="19" t="e">
        <f>IF(AND(BB257/BA257&gt;1.05, ((BB257-BA257)/VLOOKUP(E257,#REF!,2,0))&gt;10),"YES","")</f>
        <v>#DIV/0!</v>
      </c>
      <c r="DR257" s="18"/>
      <c r="DS257" s="19" t="str">
        <f>AX257</f>
        <v>YES</v>
      </c>
      <c r="DT257" s="64" t="s">
        <v>141</v>
      </c>
      <c r="DU257" s="64" t="s">
        <v>143</v>
      </c>
      <c r="DV257" s="64" t="s">
        <v>142</v>
      </c>
      <c r="DW257" s="64" t="s">
        <v>141</v>
      </c>
      <c r="DX257" s="64"/>
      <c r="DY257" s="65"/>
      <c r="DZ257" s="64"/>
      <c r="EA257" s="64"/>
    </row>
  </sheetData>
  <autoFilter ref="A1:EB1" xr:uid="{3EA5C115-B9DE-4185-8D05-DA7D2F0D2139}"/>
  <conditionalFormatting sqref="H2:H257">
    <cfRule type="duplicateValues" dxfId="13" priority="20"/>
  </conditionalFormatting>
  <conditionalFormatting sqref="Y2:Y257">
    <cfRule type="duplicateValues" dxfId="12" priority="18"/>
  </conditionalFormatting>
  <conditionalFormatting sqref="AG2:AG257">
    <cfRule type="duplicateValues" dxfId="11" priority="15"/>
    <cfRule type="duplicateValues" dxfId="10" priority="16"/>
  </conditionalFormatting>
  <conditionalFormatting sqref="AV2:BM257 BO2:BO257 BR2:BU257 BW2:CC257 CE2:CK257 CM2:CM257 CQ2:CS257 CU2:CY257 DC2:DC257 DF2:DG257 DK2:DK257">
    <cfRule type="cellIs" dxfId="9" priority="13" operator="lessThan">
      <formula>0</formula>
    </cfRule>
  </conditionalFormatting>
  <conditionalFormatting sqref="AW2:AW257 AZ2:AZ257 BK2:BK257 BO2:BO257 BS2:BS257 BW2:BW257 CA2:CA257 CE2:CE257 CI2:CI257 CM2:CM257 CQ2:CQ257 CU2:CU257 CY2:CY257 DC2:DC257 DG2:DG257 DK2:DK257 DO2:DO257">
    <cfRule type="cellIs" dxfId="8" priority="9" operator="lessThan">
      <formula>0.8</formula>
    </cfRule>
    <cfRule type="cellIs" dxfId="7" priority="10" operator="lessThan">
      <formula>0.9</formula>
    </cfRule>
    <cfRule type="cellIs" dxfId="6" priority="11" operator="between">
      <formula>0.9</formula>
      <formula>1.1</formula>
    </cfRule>
    <cfRule type="cellIs" dxfId="5" priority="12" operator="greaterThan">
      <formula>1.1</formula>
    </cfRule>
  </conditionalFormatting>
  <conditionalFormatting sqref="BC2:BC257 BF2:BF257">
    <cfRule type="cellIs" dxfId="4" priority="4" operator="equal">
      <formula>"no capex"</formula>
    </cfRule>
    <cfRule type="cellIs" dxfId="3" priority="5" operator="equal">
      <formula>"check!"</formula>
    </cfRule>
    <cfRule type="cellIs" dxfId="2" priority="6" operator="lessThan">
      <formula>0.8</formula>
    </cfRule>
    <cfRule type="cellIs" dxfId="1" priority="7" operator="lessThan">
      <formula>0.9</formula>
    </cfRule>
    <cfRule type="cellIs" dxfId="0" priority="8" operator="greaterThanOrEqual">
      <formula>0.9</formula>
    </cfRule>
  </conditionalFormatting>
  <dataValidations count="1">
    <dataValidation showInputMessage="1" showErrorMessage="1" sqref="DX216 DX64:DX66 DX19:DX20 DX24 DX28 DX32 DX36 DX38 DX15 DX2 O2:R257 B2:B257 L2:M257" xr:uid="{DA5ABE49-E065-4316-8D07-4F0A0DC52446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7757D-34B5-4156-BCF6-21B2E193324C}">
  <dimension ref="B1:H10"/>
  <sheetViews>
    <sheetView workbookViewId="0">
      <selection activeCell="G10" sqref="G10"/>
    </sheetView>
  </sheetViews>
  <sheetFormatPr defaultRowHeight="14.5" x14ac:dyDescent="0.35"/>
  <cols>
    <col min="2" max="2" width="27.36328125" bestFit="1" customWidth="1"/>
    <col min="5" max="5" width="12.81640625" customWidth="1"/>
    <col min="7" max="7" width="53.6328125" customWidth="1"/>
  </cols>
  <sheetData>
    <row r="1" spans="2:8" x14ac:dyDescent="0.35">
      <c r="B1" s="22" t="s">
        <v>122</v>
      </c>
    </row>
    <row r="2" spans="2:8" x14ac:dyDescent="0.35">
      <c r="B2" s="4" t="s">
        <v>131</v>
      </c>
      <c r="E2" t="s">
        <v>133</v>
      </c>
    </row>
    <row r="3" spans="2:8" x14ac:dyDescent="0.35">
      <c r="B3" s="4" t="s">
        <v>132</v>
      </c>
      <c r="E3" t="s">
        <v>134</v>
      </c>
    </row>
    <row r="4" spans="2:8" x14ac:dyDescent="0.35">
      <c r="B4" t="s">
        <v>135</v>
      </c>
      <c r="G4" t="s">
        <v>136</v>
      </c>
    </row>
    <row r="5" spans="2:8" x14ac:dyDescent="0.35">
      <c r="B5" t="s">
        <v>132</v>
      </c>
      <c r="G5">
        <f>2022</f>
        <v>2022</v>
      </c>
      <c r="H5" t="s">
        <v>131</v>
      </c>
    </row>
    <row r="6" spans="2:8" x14ac:dyDescent="0.35">
      <c r="G6">
        <f>2022</f>
        <v>2022</v>
      </c>
      <c r="H6" t="s">
        <v>137</v>
      </c>
    </row>
    <row r="8" spans="2:8" ht="111" customHeight="1" x14ac:dyDescent="0.35">
      <c r="G8" s="61" t="s">
        <v>138</v>
      </c>
    </row>
    <row r="9" spans="2:8" ht="86" customHeight="1" x14ac:dyDescent="0.35">
      <c r="G9" t="s">
        <v>139</v>
      </c>
    </row>
    <row r="10" spans="2:8" x14ac:dyDescent="0.35">
      <c r="G10" t="s">
        <v>140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MasterUSD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Yadav Velavali, Sudhakar SBOBNG-PTIY/FAA</dc:creator>
  <cp:lastModifiedBy>Yadav Velavali, Sudhakar SBOBNG-PTIY/FAA</cp:lastModifiedBy>
  <dcterms:created xsi:type="dcterms:W3CDTF">2022-10-19T04:58:31Z</dcterms:created>
  <dcterms:modified xsi:type="dcterms:W3CDTF">2023-08-25T11:16:16Z</dcterms:modified>
</cp:coreProperties>
</file>