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d Ghaffarzadegan\Dropbox\1- Research\1- In Progress\18-Corona\1-COVID-NSF RAISE\Leah's paper identifiability\Final Models\After meeting the team\SEIRS-type\"/>
    </mc:Choice>
  </mc:AlternateContent>
  <xr:revisionPtr revIDLastSave="0" documentId="13_ncr:1_{25D54268-F963-438D-A5E1-CBB39F750221}" xr6:coauthVersionLast="47" xr6:coauthVersionMax="47" xr10:uidLastSave="{00000000-0000-0000-0000-000000000000}"/>
  <bookViews>
    <workbookView xWindow="36960" yWindow="510" windowWidth="28530" windowHeight="17385" xr2:uid="{C83289F0-91D3-435E-BFF9-F2D7E9F82412}"/>
  </bookViews>
  <sheets>
    <sheet name="Statistics (2)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3" l="1"/>
  <c r="L60" i="3"/>
  <c r="L61" i="3"/>
  <c r="L74" i="3" s="1"/>
  <c r="L62" i="3"/>
  <c r="L63" i="3"/>
  <c r="G59" i="3"/>
  <c r="G60" i="3"/>
  <c r="G61" i="3"/>
  <c r="G62" i="3"/>
  <c r="G70" i="3" s="1"/>
  <c r="G63" i="3"/>
  <c r="G68" i="3" l="1"/>
  <c r="G73" i="3"/>
  <c r="L71" i="3"/>
  <c r="L68" i="3"/>
  <c r="L67" i="3"/>
  <c r="G75" i="3"/>
  <c r="L70" i="3"/>
  <c r="L73" i="3"/>
  <c r="L69" i="3"/>
  <c r="L75" i="3"/>
  <c r="G74" i="3"/>
  <c r="G69" i="3"/>
  <c r="G67" i="3"/>
  <c r="G71" i="3"/>
  <c r="B60" i="3"/>
  <c r="B59" i="3"/>
  <c r="M61" i="3"/>
  <c r="K61" i="3"/>
  <c r="J61" i="3"/>
  <c r="I61" i="3"/>
  <c r="H61" i="3"/>
  <c r="F61" i="3"/>
  <c r="E61" i="3"/>
  <c r="D61" i="3"/>
  <c r="E63" i="3" l="1"/>
  <c r="E75" i="3" s="1"/>
  <c r="F63" i="3"/>
  <c r="F75" i="3" s="1"/>
  <c r="H63" i="3"/>
  <c r="H75" i="3" s="1"/>
  <c r="I63" i="3"/>
  <c r="I75" i="3" s="1"/>
  <c r="J63" i="3"/>
  <c r="J75" i="3" s="1"/>
  <c r="K59" i="3"/>
  <c r="K73" i="3" s="1"/>
  <c r="K63" i="3"/>
  <c r="K75" i="3" s="1"/>
  <c r="M63" i="3"/>
  <c r="M75" i="3" s="1"/>
  <c r="D63" i="3"/>
  <c r="D75" i="3" s="1"/>
  <c r="E74" i="3"/>
  <c r="H74" i="3"/>
  <c r="D74" i="3"/>
  <c r="F74" i="3"/>
  <c r="I74" i="3"/>
  <c r="K74" i="3"/>
  <c r="D60" i="3"/>
  <c r="D68" i="3" s="1"/>
  <c r="D62" i="3"/>
  <c r="D69" i="3" s="1"/>
  <c r="E60" i="3"/>
  <c r="E68" i="3" s="1"/>
  <c r="E62" i="3"/>
  <c r="E69" i="3" s="1"/>
  <c r="F60" i="3"/>
  <c r="F68" i="3" s="1"/>
  <c r="F62" i="3"/>
  <c r="F69" i="3" s="1"/>
  <c r="H60" i="3"/>
  <c r="H68" i="3" s="1"/>
  <c r="H62" i="3"/>
  <c r="H69" i="3" s="1"/>
  <c r="I60" i="3"/>
  <c r="I68" i="3" s="1"/>
  <c r="I62" i="3"/>
  <c r="I69" i="3" s="1"/>
  <c r="J62" i="3"/>
  <c r="J69" i="3" s="1"/>
  <c r="J74" i="3"/>
  <c r="J60" i="3"/>
  <c r="J68" i="3" s="1"/>
  <c r="K60" i="3"/>
  <c r="K68" i="3" s="1"/>
  <c r="K62" i="3"/>
  <c r="K69" i="3" s="1"/>
  <c r="D59" i="3"/>
  <c r="M60" i="3"/>
  <c r="M68" i="3" s="1"/>
  <c r="M62" i="3"/>
  <c r="M69" i="3" s="1"/>
  <c r="M74" i="3"/>
  <c r="E59" i="3"/>
  <c r="F59" i="3"/>
  <c r="H59" i="3"/>
  <c r="I59" i="3"/>
  <c r="J59" i="3"/>
  <c r="M59" i="3"/>
  <c r="M73" i="3" l="1"/>
  <c r="M67" i="3"/>
  <c r="J73" i="3"/>
  <c r="J67" i="3"/>
  <c r="J70" i="3"/>
  <c r="J71" i="3"/>
  <c r="I73" i="3"/>
  <c r="I67" i="3"/>
  <c r="I70" i="3"/>
  <c r="I71" i="3"/>
  <c r="H73" i="3"/>
  <c r="H67" i="3"/>
  <c r="F73" i="3"/>
  <c r="F67" i="3"/>
  <c r="H70" i="3"/>
  <c r="H71" i="3"/>
  <c r="E73" i="3"/>
  <c r="E67" i="3"/>
  <c r="F70" i="3"/>
  <c r="F71" i="3"/>
  <c r="E70" i="3"/>
  <c r="E71" i="3"/>
  <c r="M70" i="3"/>
  <c r="M71" i="3"/>
  <c r="D70" i="3"/>
  <c r="D71" i="3"/>
  <c r="D73" i="3"/>
  <c r="D67" i="3"/>
  <c r="K70" i="3"/>
  <c r="K71" i="3"/>
  <c r="K67" i="3"/>
</calcChain>
</file>

<file path=xl/sharedStrings.xml><?xml version="1.0" encoding="utf-8"?>
<sst xmlns="http://schemas.openxmlformats.org/spreadsheetml/2006/main" count="88" uniqueCount="71">
  <si>
    <t>R-squared</t>
  </si>
  <si>
    <t>Mean Absolute Error (MAE)</t>
  </si>
  <si>
    <t>SEIRS</t>
  </si>
  <si>
    <t>SEIRS with seasonality</t>
  </si>
  <si>
    <t>SEIRSb</t>
  </si>
  <si>
    <t>SEIRb with seasonality</t>
  </si>
  <si>
    <t>SEIRSb with seasonality</t>
  </si>
  <si>
    <t>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</si>
  <si>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</si>
  <si>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</si>
  <si>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</si>
  <si>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</si>
  <si>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</si>
  <si>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</si>
  <si>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</si>
  <si>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</si>
  <si>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</si>
  <si>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</si>
  <si>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</si>
  <si>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</si>
  <si>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</si>
  <si>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</si>
  <si>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</si>
  <si>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</si>
  <si>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</si>
  <si>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</si>
  <si>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</si>
  <si>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</si>
  <si>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</si>
  <si>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</si>
  <si>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</si>
  <si>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</si>
  <si>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</si>
  <si>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</si>
  <si>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</si>
  <si>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</si>
  <si>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</si>
  <si>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</si>
  <si>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</si>
  <si>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</si>
  <si>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</si>
  <si>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</si>
  <si>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</si>
  <si>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</si>
  <si>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</si>
  <si>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</si>
  <si>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</si>
  <si>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</si>
  <si>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</si>
  <si>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</si>
  <si>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</si>
  <si>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</si>
  <si>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</si>
  <si>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</si>
  <si>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</si>
  <si>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</si>
  <si>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</si>
  <si>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</si>
  <si>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</si>
  <si>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</t>
  </si>
  <si>
    <t>USA</t>
  </si>
  <si>
    <t>Median</t>
  </si>
  <si>
    <t>Mean</t>
  </si>
  <si>
    <t>SEIRS w</t>
  </si>
  <si>
    <t>SEIRSb w</t>
  </si>
  <si>
    <t>error up</t>
  </si>
  <si>
    <t>75% delta</t>
  </si>
  <si>
    <t>25% base</t>
  </si>
  <si>
    <t>error down</t>
  </si>
  <si>
    <t>97.5% delta</t>
  </si>
  <si>
    <t>2.5%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</si>
</sst>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6" xfId="0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7" xfId="0" applyFont="1" applyBorder="1"/>
    <xf numFmtId="2" fontId="0" fillId="0" borderId="0" xfId="0" applyNumberFormat="1"/>
    <xf numFmtId="2" fontId="1" fillId="0" borderId="6" xfId="0" applyNumberFormat="1" applyFont="1" applyBorder="1" applyAlignment="1">
      <alignment wrapText="1"/>
    </xf>
    <xf numFmtId="2" fontId="0" fillId="0" borderId="6" xfId="0" applyNumberFormat="1" applyBorder="1"/>
    <xf numFmtId="2" fontId="2" fillId="0" borderId="0" xfId="0" applyNumberFormat="1" applyFont="1"/>
    <xf numFmtId="2" fontId="1" fillId="0" borderId="6" xfId="0" applyNumberFormat="1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" fillId="0" borderId="0" xfId="0" applyFont="1"/>
    <xf numFmtId="2" fontId="5" fillId="0" borderId="0" xfId="0" applyNumberFormat="1" applyFont="1"/>
    <xf numFmtId="0" fontId="4" fillId="0" borderId="15" xfId="0" applyFont="1" applyBorder="1" applyAlignment="1">
      <alignment wrapText="1"/>
    </xf>
    <xf numFmtId="0" fontId="5" fillId="0" borderId="15" xfId="0" applyFont="1" applyBorder="1"/>
    <xf numFmtId="0" fontId="6" fillId="0" borderId="1" xfId="0" applyFont="1" applyBorder="1" applyAlignment="1">
      <alignment wrapText="1"/>
    </xf>
    <xf numFmtId="0" fontId="0" fillId="0" borderId="16" xfId="0" applyBorder="1"/>
    <xf numFmtId="0" fontId="0" fillId="0" borderId="17" xfId="0" applyBorder="1"/>
    <xf numFmtId="0" fontId="5" fillId="0" borderId="18" xfId="0" applyFont="1" applyBorder="1"/>
    <xf numFmtId="2" fontId="0" fillId="0" borderId="16" xfId="0" applyNumberFormat="1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2" fontId="0" fillId="0" borderId="3" xfId="0" applyNumberFormat="1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2" fontId="0" fillId="0" borderId="8" xfId="0" applyNumberFormat="1" applyBorder="1"/>
    <xf numFmtId="2" fontId="0" fillId="0" borderId="4" xfId="0" applyNumberFormat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'Statistics (2)'!$C$70</c:f>
              <c:strCache>
                <c:ptCount val="1"/>
                <c:pt idx="0">
                  <c:v>25% 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'Statistics (2)'!$D$71:$H$71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0.01</c:v>
                  </c:pt>
                  <c:pt idx="2">
                    <c:v>0.18999999999999995</c:v>
                  </c:pt>
                  <c:pt idx="3">
                    <c:v>0.27500000000000002</c:v>
                  </c:pt>
                  <c:pt idx="4">
                    <c:v>0.29000000000000004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0.47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23B-965B-0ACAC8104888}"/>
            </c:ext>
          </c:extLst>
        </c:ser>
        <c:ser>
          <c:idx val="1"/>
          <c:order val="1"/>
          <c:tx>
            <c:strRef>
              <c:f>'Statistics (2)'!$C$69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(2)'!$D$69:$H$69</c:f>
              <c:numCache>
                <c:formatCode>General</c:formatCode>
                <c:ptCount val="5"/>
                <c:pt idx="0">
                  <c:v>0.19</c:v>
                </c:pt>
                <c:pt idx="1">
                  <c:v>0.18431372549019598</c:v>
                </c:pt>
                <c:pt idx="2">
                  <c:v>0.18000000000000005</c:v>
                </c:pt>
                <c:pt idx="3">
                  <c:v>6.0000000000000053E-2</c:v>
                </c:pt>
                <c:pt idx="4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423B-965B-0ACAC8104888}"/>
            </c:ext>
          </c:extLst>
        </c:ser>
        <c:ser>
          <c:idx val="2"/>
          <c:order val="2"/>
          <c:tx>
            <c:strRef>
              <c:f>'Statistics (2)'!$C$68</c:f>
              <c:strCache>
                <c:ptCount val="1"/>
                <c:pt idx="0">
                  <c:v>75% delta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'Statistics (2)'!$D$67:$H$67</c:f>
                <c:numCache>
                  <c:formatCode>General</c:formatCode>
                  <c:ptCount val="5"/>
                  <c:pt idx="0">
                    <c:v>0.41000000000000003</c:v>
                  </c:pt>
                  <c:pt idx="1">
                    <c:v>0.41000000000000003</c:v>
                  </c:pt>
                  <c:pt idx="2">
                    <c:v>0.12</c:v>
                  </c:pt>
                  <c:pt idx="3">
                    <c:v>6.4999999999999947E-2</c:v>
                  </c:pt>
                  <c:pt idx="4">
                    <c:v>5.4999999999999938E-2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(2)'!$D$68:$H$68</c:f>
              <c:numCache>
                <c:formatCode>General</c:formatCode>
                <c:ptCount val="5"/>
                <c:pt idx="0">
                  <c:v>0.16499999999999998</c:v>
                </c:pt>
                <c:pt idx="1">
                  <c:v>0.16068627450980399</c:v>
                </c:pt>
                <c:pt idx="2">
                  <c:v>0.17999999999999994</c:v>
                </c:pt>
                <c:pt idx="3">
                  <c:v>0.125</c:v>
                </c:pt>
                <c:pt idx="4">
                  <c:v>0.11499999999999999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9-423B-965B-0ACAC810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133392"/>
        <c:axId val="1768411296"/>
      </c:barChart>
      <c:catAx>
        <c:axId val="147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layout>
            <c:manualLayout>
              <c:xMode val="edge"/>
              <c:yMode val="edge"/>
              <c:x val="0.48078854273650579"/>
              <c:y val="0.90162150397214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11296"/>
        <c:crosses val="autoZero"/>
        <c:auto val="1"/>
        <c:lblAlgn val="ctr"/>
        <c:lblOffset val="100"/>
        <c:noMultiLvlLbl val="0"/>
      </c:catAx>
      <c:valAx>
        <c:axId val="1768411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333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'Statistics (2)'!$C$70</c:f>
              <c:strCache>
                <c:ptCount val="1"/>
                <c:pt idx="0">
                  <c:v>25% 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'Statistics (2)'!$D$71:$H$71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0.01</c:v>
                  </c:pt>
                  <c:pt idx="2">
                    <c:v>0.18999999999999995</c:v>
                  </c:pt>
                  <c:pt idx="3">
                    <c:v>0.27500000000000002</c:v>
                  </c:pt>
                  <c:pt idx="4">
                    <c:v>0.29000000000000004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(2)'!$I$70:$M$70</c:f>
              <c:numCache>
                <c:formatCode>General</c:formatCode>
                <c:ptCount val="5"/>
                <c:pt idx="0" formatCode="0.00">
                  <c:v>3.5977618295690208</c:v>
                </c:pt>
                <c:pt idx="1">
                  <c:v>2.355</c:v>
                </c:pt>
                <c:pt idx="2">
                  <c:v>1.05</c:v>
                </c:pt>
                <c:pt idx="3">
                  <c:v>1.0449999999999999</c:v>
                </c:pt>
                <c:pt idx="4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4072-BA62-FD9363BCC14A}"/>
            </c:ext>
          </c:extLst>
        </c:ser>
        <c:ser>
          <c:idx val="1"/>
          <c:order val="1"/>
          <c:tx>
            <c:strRef>
              <c:f>'Statistics (2)'!$C$69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(2)'!$I$69:$M$69</c:f>
              <c:numCache>
                <c:formatCode>General</c:formatCode>
                <c:ptCount val="5"/>
                <c:pt idx="0" formatCode="0.00">
                  <c:v>0.50223817043097885</c:v>
                </c:pt>
                <c:pt idx="1">
                  <c:v>0.91147058823529425</c:v>
                </c:pt>
                <c:pt idx="2">
                  <c:v>0.37999999999999989</c:v>
                </c:pt>
                <c:pt idx="3">
                  <c:v>0.375</c:v>
                </c:pt>
                <c:pt idx="4">
                  <c:v>0.30499999999999994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4072-BA62-FD9363BCC14A}"/>
            </c:ext>
          </c:extLst>
        </c:ser>
        <c:ser>
          <c:idx val="2"/>
          <c:order val="2"/>
          <c:tx>
            <c:strRef>
              <c:f>'Statistics (2)'!$C$68</c:f>
              <c:strCache>
                <c:ptCount val="1"/>
                <c:pt idx="0">
                  <c:v>75% delta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'Statistics (2)'!$D$67:$H$67</c:f>
                <c:numCache>
                  <c:formatCode>General</c:formatCode>
                  <c:ptCount val="5"/>
                  <c:pt idx="0">
                    <c:v>0.41000000000000003</c:v>
                  </c:pt>
                  <c:pt idx="1">
                    <c:v>0.41000000000000003</c:v>
                  </c:pt>
                  <c:pt idx="2">
                    <c:v>0.12</c:v>
                  </c:pt>
                  <c:pt idx="3">
                    <c:v>6.4999999999999947E-2</c:v>
                  </c:pt>
                  <c:pt idx="4">
                    <c:v>5.4999999999999938E-2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(2)'!$I$68:$M$68</c:f>
              <c:numCache>
                <c:formatCode>General</c:formatCode>
                <c:ptCount val="5"/>
                <c:pt idx="0" formatCode="0.00">
                  <c:v>0.61564596791838611</c:v>
                </c:pt>
                <c:pt idx="1">
                  <c:v>1.1035294117647059</c:v>
                </c:pt>
                <c:pt idx="2">
                  <c:v>0.2350000000000001</c:v>
                </c:pt>
                <c:pt idx="3">
                  <c:v>0.26</c:v>
                </c:pt>
                <c:pt idx="4">
                  <c:v>0.2649999999999999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4072-BA62-FD9363BC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133392"/>
        <c:axId val="1768411296"/>
      </c:barChart>
      <c:catAx>
        <c:axId val="147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11296"/>
        <c:crosses val="autoZero"/>
        <c:auto val="1"/>
        <c:lblAlgn val="ctr"/>
        <c:lblOffset val="100"/>
        <c:noMultiLvlLbl val="0"/>
      </c:catAx>
      <c:valAx>
        <c:axId val="1768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'Statistics (2)'!$C$55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(2)'!$D$55:$H$55</c:f>
              <c:numCache>
                <c:formatCode>0.00</c:formatCode>
                <c:ptCount val="5"/>
                <c:pt idx="0" formatCode="General">
                  <c:v>0.19</c:v>
                </c:pt>
                <c:pt idx="1">
                  <c:v>0.19431372549019599</c:v>
                </c:pt>
                <c:pt idx="2" formatCode="General">
                  <c:v>0.65</c:v>
                </c:pt>
                <c:pt idx="3" formatCode="General">
                  <c:v>0.78</c:v>
                </c:pt>
                <c:pt idx="4" formatCode="General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2-439E-BBCE-2A11911087D0}"/>
            </c:ext>
          </c:extLst>
        </c:ser>
        <c:ser>
          <c:idx val="1"/>
          <c:order val="1"/>
          <c:tx>
            <c:strRef>
              <c:f>'Statistics (2)'!$C$56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(2)'!$D$56:$H$56</c:f>
              <c:numCache>
                <c:formatCode>General</c:formatCode>
                <c:ptCount val="5"/>
                <c:pt idx="0">
                  <c:v>0.04</c:v>
                </c:pt>
                <c:pt idx="1">
                  <c:v>0.42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439E-BBCE-2A119110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14352"/>
        <c:axId val="1992326016"/>
      </c:lineChart>
      <c:catAx>
        <c:axId val="1837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6016"/>
        <c:crosses val="autoZero"/>
        <c:auto val="1"/>
        <c:lblAlgn val="ctr"/>
        <c:lblOffset val="100"/>
        <c:noMultiLvlLbl val="0"/>
      </c:catAx>
      <c:valAx>
        <c:axId val="199232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143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'Statistics (2)'!$C$55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(2)'!$I$55:$M$55</c:f>
              <c:numCache>
                <c:formatCode>0.00</c:formatCode>
                <c:ptCount val="5"/>
                <c:pt idx="0">
                  <c:v>4.0999999999999996</c:v>
                </c:pt>
                <c:pt idx="1">
                  <c:v>3.2664705882352942</c:v>
                </c:pt>
                <c:pt idx="2" formatCode="General">
                  <c:v>1.43</c:v>
                </c:pt>
                <c:pt idx="3" formatCode="General">
                  <c:v>1.42</c:v>
                </c:pt>
                <c:pt idx="4" formatCode="General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7-4949-92A7-35C032ADF5EF}"/>
            </c:ext>
          </c:extLst>
        </c:ser>
        <c:ser>
          <c:idx val="1"/>
          <c:order val="1"/>
          <c:tx>
            <c:strRef>
              <c:f>'Statistics (2)'!$C$56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(2)'!$I$56:$M$56</c:f>
              <c:numCache>
                <c:formatCode>General</c:formatCode>
                <c:ptCount val="5"/>
                <c:pt idx="0" formatCode="0.00">
                  <c:v>3.0889766433469452</c:v>
                </c:pt>
                <c:pt idx="1">
                  <c:v>2.08</c:v>
                </c:pt>
                <c:pt idx="2">
                  <c:v>0.67</c:v>
                </c:pt>
                <c:pt idx="3">
                  <c:v>0.7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7-4949-92A7-35C032AD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14352"/>
        <c:axId val="1992326016"/>
      </c:lineChart>
      <c:catAx>
        <c:axId val="1837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6016"/>
        <c:crosses val="autoZero"/>
        <c:auto val="1"/>
        <c:lblAlgn val="ctr"/>
        <c:lblOffset val="100"/>
        <c:noMultiLvlLbl val="0"/>
      </c:catAx>
      <c:valAx>
        <c:axId val="1992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143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'Statistics (2)'!$C$57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(2)'!$D$57:$H$57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0.7</c:v>
                </c:pt>
                <c:pt idx="3">
                  <c:v>0.83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A7B-AFA7-62CEEC931039}"/>
            </c:ext>
          </c:extLst>
        </c:ser>
        <c:ser>
          <c:idx val="1"/>
          <c:order val="1"/>
          <c:tx>
            <c:strRef>
              <c:f>'Statistics (2)'!$C$56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(2)'!$D$56:$H$56</c:f>
              <c:numCache>
                <c:formatCode>General</c:formatCode>
                <c:ptCount val="5"/>
                <c:pt idx="0">
                  <c:v>0.04</c:v>
                </c:pt>
                <c:pt idx="1">
                  <c:v>0.42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E-4A7B-AFA7-62CEEC9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14352"/>
        <c:axId val="1992326016"/>
      </c:lineChart>
      <c:catAx>
        <c:axId val="1837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6016"/>
        <c:crosses val="autoZero"/>
        <c:auto val="1"/>
        <c:lblAlgn val="ctr"/>
        <c:lblOffset val="100"/>
        <c:noMultiLvlLbl val="0"/>
      </c:catAx>
      <c:valAx>
        <c:axId val="199232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143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'Statistics (2)'!$C$57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(2)'!$I$57:$M$57</c:f>
              <c:numCache>
                <c:formatCode>General</c:formatCode>
                <c:ptCount val="5"/>
                <c:pt idx="0" formatCode="0.00">
                  <c:v>4.1403753919808324</c:v>
                </c:pt>
                <c:pt idx="1">
                  <c:v>3.22</c:v>
                </c:pt>
                <c:pt idx="2">
                  <c:v>1.43</c:v>
                </c:pt>
                <c:pt idx="3">
                  <c:v>1.4</c:v>
                </c:pt>
                <c:pt idx="4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8-4C16-8ACC-BEF7C706C43B}"/>
            </c:ext>
          </c:extLst>
        </c:ser>
        <c:ser>
          <c:idx val="1"/>
          <c:order val="1"/>
          <c:tx>
            <c:strRef>
              <c:f>'Statistics (2)'!$C$56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'Statistics (2)'!$D$66:$H$66</c:f>
              <c:strCache>
                <c:ptCount val="5"/>
                <c:pt idx="0">
                  <c:v>SEIRS</c:v>
                </c:pt>
                <c:pt idx="1">
                  <c:v>SEIRS with seasonality</c:v>
                </c:pt>
                <c:pt idx="2">
                  <c:v>SEIRSb</c:v>
                </c:pt>
                <c:pt idx="3">
                  <c:v>SEIRb with seasonality</c:v>
                </c:pt>
                <c:pt idx="4">
                  <c:v>SEIRSb with seasonality</c:v>
                </c:pt>
              </c:strCache>
            </c:strRef>
          </c:cat>
          <c:val>
            <c:numRef>
              <c:f>'Statistics (2)'!$I$56:$M$56</c:f>
              <c:numCache>
                <c:formatCode>General</c:formatCode>
                <c:ptCount val="5"/>
                <c:pt idx="0" formatCode="0.00">
                  <c:v>3.0889766433469452</c:v>
                </c:pt>
                <c:pt idx="1">
                  <c:v>2.08</c:v>
                </c:pt>
                <c:pt idx="2">
                  <c:v>0.67</c:v>
                </c:pt>
                <c:pt idx="3">
                  <c:v>0.7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8-4C16-8ACC-BEF7C706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214352"/>
        <c:axId val="1992326016"/>
      </c:lineChart>
      <c:catAx>
        <c:axId val="18372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6016"/>
        <c:crosses val="autoZero"/>
        <c:auto val="1"/>
        <c:lblAlgn val="ctr"/>
        <c:lblOffset val="100"/>
        <c:noMultiLvlLbl val="0"/>
      </c:catAx>
      <c:valAx>
        <c:axId val="1992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143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38</xdr:row>
      <xdr:rowOff>14287</xdr:rowOff>
    </xdr:from>
    <xdr:to>
      <xdr:col>21</xdr:col>
      <xdr:colOff>257175</xdr:colOff>
      <xdr:row>53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C1FB-660E-4D93-B536-C46651611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38</xdr:row>
      <xdr:rowOff>0</xdr:rowOff>
    </xdr:from>
    <xdr:to>
      <xdr:col>28</xdr:col>
      <xdr:colOff>419100</xdr:colOff>
      <xdr:row>53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1E917-B888-4EBD-B8CA-1EDDC357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190499</xdr:colOff>
      <xdr:row>1</xdr:row>
      <xdr:rowOff>138111</xdr:rowOff>
    </xdr:from>
    <xdr:to>
      <xdr:col>19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2709B-F6CD-4E2F-B98C-F47E82C81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1</xdr:row>
      <xdr:rowOff>152400</xdr:rowOff>
    </xdr:from>
    <xdr:to>
      <xdr:col>25</xdr:col>
      <xdr:colOff>314326</xdr:colOff>
      <xdr:row>17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9E185-E9EC-49D7-BA76-75228C2E1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219075</xdr:colOff>
      <xdr:row>18</xdr:row>
      <xdr:rowOff>104775</xdr:rowOff>
    </xdr:from>
    <xdr:to>
      <xdr:col>19</xdr:col>
      <xdr:colOff>504826</xdr:colOff>
      <xdr:row>36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4557D0-1B0B-4468-A74C-26C5468E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85725</xdr:colOff>
      <xdr:row>18</xdr:row>
      <xdr:rowOff>133350</xdr:rowOff>
    </xdr:from>
    <xdr:to>
      <xdr:col>25</xdr:col>
      <xdr:colOff>371476</xdr:colOff>
      <xdr:row>36</xdr:row>
      <xdr:rowOff>33339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2873-470F-4E87-B361-43400737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24C0-1B93-48A4-8654-3D5E611884ED}">
  <dimension ref="B1:N75"/>
  <sheetViews>
    <sheetView tabSelected="1" topLeftCell="A27" workbookViewId="0">
      <selection activeCell="K18" sqref="K18"/>
    </sheetView>
  </sheetViews>
  <sheetFormatPr defaultRowHeight="15"/>
  <cols>
    <col min="3" max="3" width="18.7109375" bestFit="1" customWidth="1"/>
    <col min="4" max="8" width="11" customWidth="1"/>
    <col min="9" max="9" width="11" style="20" customWidth="1"/>
    <col min="10" max="14" width="11" customWidth="1"/>
  </cols>
  <sheetData>
    <row r="1" spans="2:14" ht="15.75" thickBot="1"/>
    <row r="2" spans="2:14">
      <c r="B2" s="46"/>
      <c r="C2" s="47"/>
      <c r="D2" s="50" t="s">
        <v>0</v>
      </c>
      <c r="E2" s="51"/>
      <c r="F2" s="51"/>
      <c r="G2" s="52"/>
      <c r="H2" s="53"/>
      <c r="I2" s="50" t="s">
        <v>1</v>
      </c>
      <c r="J2" s="51"/>
      <c r="K2" s="51"/>
      <c r="L2" s="52"/>
      <c r="M2" s="53"/>
      <c r="N2" s="25"/>
    </row>
    <row r="3" spans="2:14" ht="39.75" customHeight="1" thickBot="1">
      <c r="B3" s="48"/>
      <c r="C3" s="49"/>
      <c r="D3" s="17" t="s">
        <v>2</v>
      </c>
      <c r="E3" s="18" t="s">
        <v>3</v>
      </c>
      <c r="F3" s="18" t="s">
        <v>4</v>
      </c>
      <c r="G3" s="31" t="s">
        <v>5</v>
      </c>
      <c r="H3" s="29" t="s">
        <v>6</v>
      </c>
      <c r="I3" s="21" t="s">
        <v>2</v>
      </c>
      <c r="J3" s="18" t="s">
        <v>3</v>
      </c>
      <c r="K3" s="18" t="s">
        <v>4</v>
      </c>
      <c r="L3" s="31" t="s">
        <v>5</v>
      </c>
      <c r="M3" s="29" t="s">
        <v>6</v>
      </c>
      <c r="N3" s="26"/>
    </row>
    <row r="4" spans="2:14">
      <c r="B4" s="54" t="s">
        <v>7</v>
      </c>
      <c r="C4" s="3" t="s">
        <v>8</v>
      </c>
      <c r="D4" s="6">
        <v>0.61</v>
      </c>
      <c r="E4" s="2">
        <v>0.61</v>
      </c>
      <c r="F4" s="2">
        <v>0.68</v>
      </c>
      <c r="G4" s="2">
        <v>0.79</v>
      </c>
      <c r="H4" s="30">
        <v>0.8</v>
      </c>
      <c r="I4" s="22">
        <v>4.4348903584216783</v>
      </c>
      <c r="J4" s="2">
        <v>4.43</v>
      </c>
      <c r="K4" s="2">
        <v>2.71</v>
      </c>
      <c r="L4" s="2">
        <v>2.63</v>
      </c>
      <c r="M4" s="30">
        <v>2.4900000000000002</v>
      </c>
      <c r="N4" s="28"/>
    </row>
    <row r="5" spans="2:14">
      <c r="B5" s="55"/>
      <c r="C5" s="4" t="s">
        <v>9</v>
      </c>
      <c r="D5" s="6">
        <v>0.01</v>
      </c>
      <c r="E5" s="2">
        <v>0.01</v>
      </c>
      <c r="F5" s="2">
        <v>0.49</v>
      </c>
      <c r="G5" s="2">
        <v>0.48</v>
      </c>
      <c r="H5" s="30">
        <v>0.49</v>
      </c>
      <c r="I5" s="22">
        <v>2.432516193010632</v>
      </c>
      <c r="J5" s="2">
        <v>1.02</v>
      </c>
      <c r="K5" s="2">
        <v>0.86</v>
      </c>
      <c r="L5" s="2">
        <v>0.86</v>
      </c>
      <c r="M5" s="30">
        <v>0.84</v>
      </c>
      <c r="N5" s="28"/>
    </row>
    <row r="6" spans="2:14">
      <c r="B6" s="55"/>
      <c r="C6" s="4" t="s">
        <v>10</v>
      </c>
      <c r="D6" s="6">
        <v>0.56999999999999995</v>
      </c>
      <c r="E6" s="2">
        <v>0.56999999999999995</v>
      </c>
      <c r="F6" s="2">
        <v>0.35</v>
      </c>
      <c r="G6" s="2">
        <v>0.59</v>
      </c>
      <c r="H6" s="30">
        <v>0.77</v>
      </c>
      <c r="I6" s="22">
        <v>4.7799761727606231</v>
      </c>
      <c r="J6" s="2">
        <v>4.78</v>
      </c>
      <c r="K6" s="2">
        <v>2.9</v>
      </c>
      <c r="L6" s="2">
        <v>2.86</v>
      </c>
      <c r="M6" s="30">
        <v>2.19</v>
      </c>
      <c r="N6" s="28"/>
    </row>
    <row r="7" spans="2:14">
      <c r="B7" s="55"/>
      <c r="C7" s="4" t="s">
        <v>11</v>
      </c>
      <c r="D7" s="6">
        <v>0.63</v>
      </c>
      <c r="E7" s="2">
        <v>0.63</v>
      </c>
      <c r="F7" s="2">
        <v>0.67</v>
      </c>
      <c r="G7" s="2">
        <v>0.74</v>
      </c>
      <c r="H7" s="30">
        <v>0.74</v>
      </c>
      <c r="I7" s="22">
        <v>4.631703947544306</v>
      </c>
      <c r="J7" s="2">
        <v>4.63</v>
      </c>
      <c r="K7" s="2">
        <v>1.77</v>
      </c>
      <c r="L7" s="2">
        <v>1.61</v>
      </c>
      <c r="M7" s="30">
        <v>1.42</v>
      </c>
      <c r="N7" s="28"/>
    </row>
    <row r="8" spans="2:14">
      <c r="B8" s="55"/>
      <c r="C8" s="4" t="s">
        <v>12</v>
      </c>
      <c r="D8" s="6">
        <v>0</v>
      </c>
      <c r="E8" s="2">
        <v>0.01</v>
      </c>
      <c r="F8" s="2">
        <v>0.83</v>
      </c>
      <c r="G8" s="2">
        <v>0.9</v>
      </c>
      <c r="H8" s="30">
        <v>0.9</v>
      </c>
      <c r="I8" s="22">
        <v>3.9426166013895787</v>
      </c>
      <c r="J8" s="2">
        <v>2.96</v>
      </c>
      <c r="K8" s="2">
        <v>1.43</v>
      </c>
      <c r="L8" s="2">
        <v>1.38</v>
      </c>
      <c r="M8" s="30">
        <v>1.01</v>
      </c>
      <c r="N8" s="28"/>
    </row>
    <row r="9" spans="2:14">
      <c r="B9" s="55"/>
      <c r="C9" s="4" t="s">
        <v>13</v>
      </c>
      <c r="D9" s="6">
        <v>0.02</v>
      </c>
      <c r="E9" s="2">
        <v>0.02</v>
      </c>
      <c r="F9" s="2">
        <v>0.43</v>
      </c>
      <c r="G9" s="2">
        <v>0.83</v>
      </c>
      <c r="H9" s="30">
        <v>0.83</v>
      </c>
      <c r="I9" s="22">
        <v>3.5793115489521812</v>
      </c>
      <c r="J9" s="2">
        <v>2.0299999999999998</v>
      </c>
      <c r="K9" s="2">
        <v>1.37</v>
      </c>
      <c r="L9" s="2">
        <v>1.41</v>
      </c>
      <c r="M9" s="30">
        <v>0.87</v>
      </c>
      <c r="N9" s="28"/>
    </row>
    <row r="10" spans="2:14">
      <c r="B10" s="55"/>
      <c r="C10" s="4" t="s">
        <v>14</v>
      </c>
      <c r="D10" s="6">
        <v>0.03</v>
      </c>
      <c r="E10" s="2">
        <v>0.03</v>
      </c>
      <c r="F10" s="2">
        <v>0.96</v>
      </c>
      <c r="G10" s="2">
        <v>0.97</v>
      </c>
      <c r="H10" s="30">
        <v>0.97</v>
      </c>
      <c r="I10" s="22">
        <v>5.4732089864655915</v>
      </c>
      <c r="J10" s="2">
        <v>4.2300000000000004</v>
      </c>
      <c r="K10" s="2">
        <v>1.03</v>
      </c>
      <c r="L10" s="2">
        <v>1.1599999999999999</v>
      </c>
      <c r="M10" s="30">
        <v>0.98</v>
      </c>
      <c r="N10" s="28"/>
    </row>
    <row r="11" spans="2:14">
      <c r="B11" s="55"/>
      <c r="C11" s="4" t="s">
        <v>15</v>
      </c>
      <c r="D11" s="6">
        <v>0.02</v>
      </c>
      <c r="E11" s="2">
        <v>0.02</v>
      </c>
      <c r="F11" s="2">
        <v>0.72</v>
      </c>
      <c r="G11" s="2">
        <v>0.84</v>
      </c>
      <c r="H11" s="30">
        <v>0.85</v>
      </c>
      <c r="I11" s="22">
        <v>4.0734573671064043</v>
      </c>
      <c r="J11" s="2">
        <v>2.98</v>
      </c>
      <c r="K11" s="2">
        <v>1.24</v>
      </c>
      <c r="L11" s="2">
        <v>1.33</v>
      </c>
      <c r="M11" s="30">
        <v>1.01</v>
      </c>
      <c r="N11" s="28"/>
    </row>
    <row r="12" spans="2:14">
      <c r="B12" s="55"/>
      <c r="C12" s="4" t="s">
        <v>16</v>
      </c>
      <c r="D12" s="6">
        <v>0.02</v>
      </c>
      <c r="E12" s="2">
        <v>0.03</v>
      </c>
      <c r="F12" s="2">
        <v>0.94</v>
      </c>
      <c r="G12" s="2">
        <v>0.95</v>
      </c>
      <c r="H12" s="30">
        <v>0.95</v>
      </c>
      <c r="I12" s="22">
        <v>4.2721192051646977</v>
      </c>
      <c r="J12" s="2">
        <v>3.08</v>
      </c>
      <c r="K12" s="2">
        <v>0.85</v>
      </c>
      <c r="L12" s="2">
        <v>0.9</v>
      </c>
      <c r="M12" s="30">
        <v>0.85</v>
      </c>
      <c r="N12" s="28"/>
    </row>
    <row r="13" spans="2:14">
      <c r="B13" s="55"/>
      <c r="C13" s="4" t="s">
        <v>17</v>
      </c>
      <c r="D13" s="6">
        <v>0</v>
      </c>
      <c r="E13" s="2">
        <v>0</v>
      </c>
      <c r="F13" s="2">
        <v>0.7</v>
      </c>
      <c r="G13" s="2">
        <v>0.82</v>
      </c>
      <c r="H13" s="30">
        <v>0.84</v>
      </c>
      <c r="I13" s="22">
        <v>3.8839358731952642</v>
      </c>
      <c r="J13" s="2">
        <v>2.86</v>
      </c>
      <c r="K13" s="2">
        <v>1.1100000000000001</v>
      </c>
      <c r="L13" s="4">
        <v>1.1000000000000001</v>
      </c>
      <c r="M13" s="19">
        <v>0.89</v>
      </c>
      <c r="N13" s="28"/>
    </row>
    <row r="14" spans="2:14">
      <c r="B14" s="55"/>
      <c r="C14" s="4" t="s">
        <v>18</v>
      </c>
      <c r="D14" s="6">
        <v>0</v>
      </c>
      <c r="E14" s="2">
        <v>0</v>
      </c>
      <c r="F14" s="2">
        <v>0.34</v>
      </c>
      <c r="G14" s="2">
        <v>0.49</v>
      </c>
      <c r="H14" s="30">
        <v>0.51</v>
      </c>
      <c r="I14" s="22">
        <v>4.2701777191817909</v>
      </c>
      <c r="J14" s="2">
        <v>3.39</v>
      </c>
      <c r="K14" s="2">
        <v>1.96</v>
      </c>
      <c r="L14" s="4">
        <v>1.97</v>
      </c>
      <c r="M14" s="19">
        <v>1.71</v>
      </c>
      <c r="N14" s="28"/>
    </row>
    <row r="15" spans="2:14">
      <c r="B15" s="55"/>
      <c r="C15" s="4" t="s">
        <v>19</v>
      </c>
      <c r="D15" s="6">
        <v>0</v>
      </c>
      <c r="E15" s="2">
        <v>0.01</v>
      </c>
      <c r="F15" s="2">
        <v>0.28999999999999998</v>
      </c>
      <c r="G15" s="2">
        <v>0.41</v>
      </c>
      <c r="H15" s="30">
        <v>0.41</v>
      </c>
      <c r="I15" s="22">
        <v>2.3597392011444844</v>
      </c>
      <c r="J15" s="2">
        <v>0.64</v>
      </c>
      <c r="K15" s="2">
        <v>0.47</v>
      </c>
      <c r="L15" s="4">
        <v>0.47</v>
      </c>
      <c r="M15" s="19">
        <v>0.43</v>
      </c>
      <c r="N15" s="28"/>
    </row>
    <row r="16" spans="2:14">
      <c r="B16" s="55"/>
      <c r="C16" s="4" t="s">
        <v>20</v>
      </c>
      <c r="D16" s="6">
        <v>0.02</v>
      </c>
      <c r="E16" s="2">
        <v>0.03</v>
      </c>
      <c r="F16" s="2">
        <v>0.82</v>
      </c>
      <c r="G16" s="2">
        <v>0.85</v>
      </c>
      <c r="H16" s="30">
        <v>0.85</v>
      </c>
      <c r="I16" s="22">
        <v>3.3334954492841455</v>
      </c>
      <c r="J16" s="2">
        <v>1.97</v>
      </c>
      <c r="K16" s="2">
        <v>0.92</v>
      </c>
      <c r="L16" s="4">
        <v>0.91</v>
      </c>
      <c r="M16" s="19">
        <v>0.86</v>
      </c>
      <c r="N16" s="28"/>
    </row>
    <row r="17" spans="2:14">
      <c r="B17" s="55"/>
      <c r="C17" s="4" t="s">
        <v>21</v>
      </c>
      <c r="D17" s="6">
        <v>0.03</v>
      </c>
      <c r="E17" s="2">
        <v>0.04</v>
      </c>
      <c r="F17" s="2">
        <v>0.48</v>
      </c>
      <c r="G17" s="2">
        <v>0.96</v>
      </c>
      <c r="H17" s="30">
        <v>0.96</v>
      </c>
      <c r="I17" s="22">
        <v>4.823647656312235</v>
      </c>
      <c r="J17" s="2">
        <v>3.62</v>
      </c>
      <c r="K17" s="2">
        <v>1.7</v>
      </c>
      <c r="L17" s="4">
        <v>1.75</v>
      </c>
      <c r="M17" s="19">
        <v>0.83</v>
      </c>
      <c r="N17" s="28"/>
    </row>
    <row r="18" spans="2:14">
      <c r="B18" s="55"/>
      <c r="C18" s="4" t="s">
        <v>22</v>
      </c>
      <c r="D18" s="6">
        <v>0.71</v>
      </c>
      <c r="E18" s="2">
        <v>0.71</v>
      </c>
      <c r="F18" s="2">
        <v>0.83</v>
      </c>
      <c r="G18" s="4">
        <v>0.94</v>
      </c>
      <c r="H18" s="19">
        <v>0.94</v>
      </c>
      <c r="I18" s="22">
        <v>4.8375171149341165</v>
      </c>
      <c r="J18" s="2">
        <v>4.84</v>
      </c>
      <c r="K18" s="2">
        <v>1.32</v>
      </c>
      <c r="L18" s="4">
        <v>1.32</v>
      </c>
      <c r="M18" s="19">
        <v>0.77</v>
      </c>
      <c r="N18" s="28"/>
    </row>
    <row r="19" spans="2:14">
      <c r="B19" s="55"/>
      <c r="C19" s="4" t="s">
        <v>23</v>
      </c>
      <c r="D19" s="6">
        <v>0.02</v>
      </c>
      <c r="E19" s="2">
        <v>0.03</v>
      </c>
      <c r="F19" s="2">
        <v>0.64</v>
      </c>
      <c r="G19" s="4">
        <v>0.68</v>
      </c>
      <c r="H19" s="19">
        <v>0.68</v>
      </c>
      <c r="I19" s="22">
        <v>4.6914930794749052</v>
      </c>
      <c r="J19" s="2">
        <v>3.54</v>
      </c>
      <c r="K19" s="2">
        <v>1.99</v>
      </c>
      <c r="L19" s="4">
        <v>1.95</v>
      </c>
      <c r="M19" s="19">
        <v>1.53</v>
      </c>
      <c r="N19" s="28"/>
    </row>
    <row r="20" spans="2:14">
      <c r="B20" s="55"/>
      <c r="C20" s="4" t="s">
        <v>24</v>
      </c>
      <c r="D20" s="6">
        <v>0.74</v>
      </c>
      <c r="E20" s="2">
        <v>0.74</v>
      </c>
      <c r="F20" s="2">
        <v>0.79</v>
      </c>
      <c r="G20" s="4">
        <v>0.81</v>
      </c>
      <c r="H20" s="19">
        <v>0.82</v>
      </c>
      <c r="I20" s="22">
        <v>4.1403753919808324</v>
      </c>
      <c r="J20" s="2">
        <v>4.1399999999999997</v>
      </c>
      <c r="K20" s="2">
        <v>1.88</v>
      </c>
      <c r="L20" s="4">
        <v>1.82</v>
      </c>
      <c r="M20" s="19">
        <v>1.67</v>
      </c>
      <c r="N20" s="28"/>
    </row>
    <row r="21" spans="2:14">
      <c r="B21" s="55"/>
      <c r="C21" s="4" t="s">
        <v>25</v>
      </c>
      <c r="D21" s="6">
        <v>0.03</v>
      </c>
      <c r="E21" s="2">
        <v>0.03</v>
      </c>
      <c r="F21" s="2">
        <v>0.53</v>
      </c>
      <c r="G21" s="4">
        <v>0.54</v>
      </c>
      <c r="H21" s="19">
        <v>0.54</v>
      </c>
      <c r="I21" s="22">
        <v>3.4090070038282758</v>
      </c>
      <c r="J21" s="2">
        <v>2.82</v>
      </c>
      <c r="K21" s="2">
        <v>1.56</v>
      </c>
      <c r="L21" s="4">
        <v>1.46</v>
      </c>
      <c r="M21" s="19">
        <v>1.48</v>
      </c>
      <c r="N21" s="28"/>
    </row>
    <row r="22" spans="2:14">
      <c r="B22" s="55"/>
      <c r="C22" s="4" t="s">
        <v>26</v>
      </c>
      <c r="D22" s="6">
        <v>0.08</v>
      </c>
      <c r="E22" s="2">
        <v>0.1</v>
      </c>
      <c r="F22" s="2">
        <v>0.64</v>
      </c>
      <c r="G22" s="4">
        <v>0.71</v>
      </c>
      <c r="H22" s="19">
        <v>0.68</v>
      </c>
      <c r="I22" s="22">
        <v>5.3997637735613333</v>
      </c>
      <c r="J22" s="2">
        <v>4.32</v>
      </c>
      <c r="K22" s="2">
        <v>1.65</v>
      </c>
      <c r="L22" s="4">
        <v>1.59</v>
      </c>
      <c r="M22" s="19">
        <v>1.64</v>
      </c>
      <c r="N22" s="28"/>
    </row>
    <row r="23" spans="2:14">
      <c r="B23" s="55"/>
      <c r="C23" s="4" t="s">
        <v>27</v>
      </c>
      <c r="D23" s="6">
        <v>0</v>
      </c>
      <c r="E23" s="2">
        <v>0</v>
      </c>
      <c r="F23" s="2">
        <v>0.69</v>
      </c>
      <c r="G23" s="4">
        <v>0.75</v>
      </c>
      <c r="H23" s="19">
        <v>0.75</v>
      </c>
      <c r="I23" s="22">
        <v>2.5622323987781934</v>
      </c>
      <c r="J23" s="2">
        <v>1.07</v>
      </c>
      <c r="K23" s="2">
        <v>0.73</v>
      </c>
      <c r="L23" s="4">
        <v>0.73</v>
      </c>
      <c r="M23" s="19">
        <v>0.65</v>
      </c>
      <c r="N23" s="28"/>
    </row>
    <row r="24" spans="2:14">
      <c r="B24" s="55"/>
      <c r="C24" s="4" t="s">
        <v>28</v>
      </c>
      <c r="D24" s="6">
        <v>0.02</v>
      </c>
      <c r="E24" s="2">
        <v>0</v>
      </c>
      <c r="F24" s="2">
        <v>0.62</v>
      </c>
      <c r="G24" s="4">
        <v>0.65</v>
      </c>
      <c r="H24" s="19">
        <v>0.67</v>
      </c>
      <c r="I24" s="22">
        <v>3.6702025668940976</v>
      </c>
      <c r="J24" s="2">
        <v>2.85</v>
      </c>
      <c r="K24" s="2">
        <v>1.05</v>
      </c>
      <c r="L24" s="4">
        <v>1.1399999999999999</v>
      </c>
      <c r="M24" s="19">
        <v>0.81</v>
      </c>
      <c r="N24" s="28"/>
    </row>
    <row r="25" spans="2:14">
      <c r="B25" s="55"/>
      <c r="C25" s="4" t="s">
        <v>29</v>
      </c>
      <c r="D25" s="6">
        <v>0.03</v>
      </c>
      <c r="E25" s="2">
        <v>0.03</v>
      </c>
      <c r="F25" s="2">
        <v>0.91</v>
      </c>
      <c r="G25" s="4">
        <v>0.92</v>
      </c>
      <c r="H25" s="19">
        <v>0.91</v>
      </c>
      <c r="I25" s="22">
        <v>5.3984715464652231</v>
      </c>
      <c r="J25" s="2">
        <v>4.13</v>
      </c>
      <c r="K25" s="2">
        <v>0.97</v>
      </c>
      <c r="L25" s="4">
        <v>1.02</v>
      </c>
      <c r="M25" s="19">
        <v>0.93</v>
      </c>
      <c r="N25" s="28"/>
    </row>
    <row r="26" spans="2:14">
      <c r="B26" s="55"/>
      <c r="C26" s="4" t="s">
        <v>30</v>
      </c>
      <c r="D26" s="6">
        <v>0.01</v>
      </c>
      <c r="E26" s="2">
        <v>0.01</v>
      </c>
      <c r="F26" s="2">
        <v>0.65</v>
      </c>
      <c r="G26" s="4">
        <v>0.78</v>
      </c>
      <c r="H26" s="19">
        <v>0.79</v>
      </c>
      <c r="I26" s="22">
        <v>4.1382196763753996</v>
      </c>
      <c r="J26" s="2">
        <v>3.33</v>
      </c>
      <c r="K26" s="2">
        <v>1.66</v>
      </c>
      <c r="L26" s="4">
        <v>1.81</v>
      </c>
      <c r="M26" s="19">
        <v>1.37</v>
      </c>
      <c r="N26" s="28"/>
    </row>
    <row r="27" spans="2:14">
      <c r="B27" s="55"/>
      <c r="C27" s="4" t="s">
        <v>31</v>
      </c>
      <c r="D27" s="6">
        <v>0.01</v>
      </c>
      <c r="E27" s="2">
        <v>0.02</v>
      </c>
      <c r="F27" s="2">
        <v>0.27</v>
      </c>
      <c r="G27" s="4">
        <v>0.92</v>
      </c>
      <c r="H27" s="19">
        <v>0.92</v>
      </c>
      <c r="I27" s="22">
        <v>3.6961411587345907</v>
      </c>
      <c r="J27" s="2">
        <v>2.35</v>
      </c>
      <c r="K27" s="2">
        <v>1.47</v>
      </c>
      <c r="L27" s="4">
        <v>1.46</v>
      </c>
      <c r="M27" s="19">
        <v>0.67</v>
      </c>
      <c r="N27" s="28"/>
    </row>
    <row r="28" spans="2:14">
      <c r="B28" s="55"/>
      <c r="C28" s="4" t="s">
        <v>32</v>
      </c>
      <c r="D28" s="6">
        <v>0.43</v>
      </c>
      <c r="E28" s="2">
        <v>0.43</v>
      </c>
      <c r="F28" s="2">
        <v>0.35</v>
      </c>
      <c r="G28" s="4">
        <v>0.73</v>
      </c>
      <c r="H28" s="19">
        <v>0.75</v>
      </c>
      <c r="I28" s="22">
        <v>5.5467797332145015</v>
      </c>
      <c r="J28" s="2">
        <v>5.55</v>
      </c>
      <c r="K28" s="2">
        <v>2.58</v>
      </c>
      <c r="L28" s="4">
        <v>2.54</v>
      </c>
      <c r="M28" s="19">
        <v>1.62</v>
      </c>
      <c r="N28" s="28"/>
    </row>
    <row r="29" spans="2:14">
      <c r="B29" s="55"/>
      <c r="C29" s="4" t="s">
        <v>33</v>
      </c>
      <c r="D29" s="6">
        <v>0.01</v>
      </c>
      <c r="E29" s="2">
        <v>0.02</v>
      </c>
      <c r="F29" s="2">
        <v>0.76</v>
      </c>
      <c r="G29" s="4">
        <v>0.8</v>
      </c>
      <c r="H29" s="19">
        <v>0.8</v>
      </c>
      <c r="I29" s="22">
        <v>4.0251328479789343</v>
      </c>
      <c r="J29" s="2">
        <v>2.87</v>
      </c>
      <c r="K29" s="2">
        <v>1.79</v>
      </c>
      <c r="L29" s="4">
        <v>1.67</v>
      </c>
      <c r="M29" s="19">
        <v>1.52</v>
      </c>
      <c r="N29" s="28"/>
    </row>
    <row r="30" spans="2:14">
      <c r="B30" s="55"/>
      <c r="C30" s="4" t="s">
        <v>34</v>
      </c>
      <c r="D30" s="6">
        <v>0</v>
      </c>
      <c r="E30" s="2">
        <v>0</v>
      </c>
      <c r="F30" s="2">
        <v>0.75</v>
      </c>
      <c r="G30" s="4">
        <v>0.78</v>
      </c>
      <c r="H30" s="19">
        <v>0.77</v>
      </c>
      <c r="I30" s="22">
        <v>3.6460388422274161</v>
      </c>
      <c r="J30" s="2">
        <v>2.63</v>
      </c>
      <c r="K30" s="2">
        <v>1.31</v>
      </c>
      <c r="L30" s="4">
        <v>1.31</v>
      </c>
      <c r="M30" s="19">
        <v>1.27</v>
      </c>
      <c r="N30" s="28"/>
    </row>
    <row r="31" spans="2:14">
      <c r="B31" s="55"/>
      <c r="C31" s="4" t="s">
        <v>35</v>
      </c>
      <c r="D31" s="6">
        <v>0.04</v>
      </c>
      <c r="E31" s="2">
        <v>0.04</v>
      </c>
      <c r="F31" s="2">
        <v>0.8</v>
      </c>
      <c r="G31" s="4">
        <v>0.85</v>
      </c>
      <c r="H31" s="19">
        <v>0.85</v>
      </c>
      <c r="I31" s="22">
        <v>3.6162121101858609</v>
      </c>
      <c r="J31" s="2">
        <v>2.31</v>
      </c>
      <c r="K31" s="2">
        <v>1.25</v>
      </c>
      <c r="L31" s="4">
        <v>1.24</v>
      </c>
      <c r="M31" s="19">
        <v>1.03</v>
      </c>
      <c r="N31" s="28"/>
    </row>
    <row r="32" spans="2:14">
      <c r="B32" s="55"/>
      <c r="C32" s="4" t="s">
        <v>36</v>
      </c>
      <c r="D32" s="6">
        <v>0.02</v>
      </c>
      <c r="E32" s="2">
        <v>0.03</v>
      </c>
      <c r="F32" s="2">
        <v>0.78</v>
      </c>
      <c r="G32" s="4">
        <v>0.78</v>
      </c>
      <c r="H32" s="19">
        <v>0.82</v>
      </c>
      <c r="I32" s="22">
        <v>4.3475074948337413</v>
      </c>
      <c r="J32" s="2">
        <v>3.22</v>
      </c>
      <c r="K32" s="2">
        <v>1.56</v>
      </c>
      <c r="L32" s="4">
        <v>1.56</v>
      </c>
      <c r="M32" s="19">
        <v>1.32</v>
      </c>
      <c r="N32" s="28"/>
    </row>
    <row r="33" spans="2:14">
      <c r="B33" s="55"/>
      <c r="C33" s="4" t="s">
        <v>37</v>
      </c>
      <c r="D33" s="6">
        <v>0</v>
      </c>
      <c r="E33" s="2">
        <v>0.01</v>
      </c>
      <c r="F33" s="2">
        <v>0.43</v>
      </c>
      <c r="G33" s="4">
        <v>0.9</v>
      </c>
      <c r="H33" s="19">
        <v>0.9</v>
      </c>
      <c r="I33" s="22">
        <v>3.1003392168889832</v>
      </c>
      <c r="J33" s="2">
        <v>1.73</v>
      </c>
      <c r="K33" s="2">
        <v>1.01</v>
      </c>
      <c r="L33" s="4">
        <v>1.01</v>
      </c>
      <c r="M33" s="19">
        <v>0.68</v>
      </c>
      <c r="N33" s="28"/>
    </row>
    <row r="34" spans="2:14">
      <c r="B34" s="55"/>
      <c r="C34" s="4" t="s">
        <v>38</v>
      </c>
      <c r="D34" s="6">
        <v>0.02</v>
      </c>
      <c r="E34" s="2">
        <v>0.01</v>
      </c>
      <c r="F34" s="2">
        <v>0.96</v>
      </c>
      <c r="G34" s="4">
        <v>0.97</v>
      </c>
      <c r="H34" s="19">
        <v>0.96</v>
      </c>
      <c r="I34" s="22">
        <v>6.0256727166091437</v>
      </c>
      <c r="J34" s="2">
        <v>5.12</v>
      </c>
      <c r="K34" s="2">
        <v>1.4</v>
      </c>
      <c r="L34" s="4">
        <v>1.4</v>
      </c>
      <c r="M34" s="19">
        <v>1.37</v>
      </c>
      <c r="N34" s="28"/>
    </row>
    <row r="35" spans="2:14">
      <c r="B35" s="55"/>
      <c r="C35" s="4" t="s">
        <v>39</v>
      </c>
      <c r="D35" s="6">
        <v>0.77</v>
      </c>
      <c r="E35" s="2">
        <v>0.77</v>
      </c>
      <c r="F35" s="2">
        <v>0.87</v>
      </c>
      <c r="G35" s="4">
        <v>0.88</v>
      </c>
      <c r="H35" s="19">
        <v>0.89</v>
      </c>
      <c r="I35" s="22">
        <v>4.4357494665375246</v>
      </c>
      <c r="J35" s="2">
        <v>4.4400000000000004</v>
      </c>
      <c r="K35" s="2">
        <v>1.47</v>
      </c>
      <c r="L35" s="4">
        <v>1.46</v>
      </c>
      <c r="M35" s="19">
        <v>1.04</v>
      </c>
      <c r="N35" s="28"/>
    </row>
    <row r="36" spans="2:14">
      <c r="B36" s="55"/>
      <c r="C36" s="4" t="s">
        <v>40</v>
      </c>
      <c r="D36" s="6">
        <v>0.01</v>
      </c>
      <c r="E36" s="2">
        <v>0.01</v>
      </c>
      <c r="F36" s="2">
        <v>0.96</v>
      </c>
      <c r="G36" s="4">
        <v>0.97</v>
      </c>
      <c r="H36" s="19">
        <v>0.96</v>
      </c>
      <c r="I36" s="22">
        <v>5.8937412341503483</v>
      </c>
      <c r="J36" s="2">
        <v>4.97</v>
      </c>
      <c r="K36" s="2">
        <v>1.18</v>
      </c>
      <c r="L36" s="4">
        <v>1.04</v>
      </c>
      <c r="M36" s="19">
        <v>1.1499999999999999</v>
      </c>
      <c r="N36" s="28"/>
    </row>
    <row r="37" spans="2:14">
      <c r="B37" s="55"/>
      <c r="C37" s="4" t="s">
        <v>41</v>
      </c>
      <c r="D37" s="6">
        <v>0</v>
      </c>
      <c r="E37" s="2">
        <v>0.01</v>
      </c>
      <c r="F37" s="2">
        <v>0.71</v>
      </c>
      <c r="G37" s="4">
        <v>0.84</v>
      </c>
      <c r="H37" s="19">
        <v>0.84</v>
      </c>
      <c r="I37" s="22">
        <v>3.3880242754138066</v>
      </c>
      <c r="J37" s="2">
        <v>2.1800000000000002</v>
      </c>
      <c r="K37" s="2">
        <v>1.1399999999999999</v>
      </c>
      <c r="L37" s="4">
        <v>1.1200000000000001</v>
      </c>
      <c r="M37" s="19">
        <v>0.78</v>
      </c>
      <c r="N37" s="28"/>
    </row>
    <row r="38" spans="2:14">
      <c r="B38" s="55"/>
      <c r="C38" s="4" t="s">
        <v>42</v>
      </c>
      <c r="D38" s="6">
        <v>0.86</v>
      </c>
      <c r="E38" s="2">
        <v>0.86</v>
      </c>
      <c r="F38" s="2">
        <v>0.9</v>
      </c>
      <c r="G38" s="4">
        <v>0.91</v>
      </c>
      <c r="H38" s="19">
        <v>0.91</v>
      </c>
      <c r="I38" s="22">
        <v>4.2221641976157489</v>
      </c>
      <c r="J38" s="2">
        <v>4.22</v>
      </c>
      <c r="K38" s="2">
        <v>1.45</v>
      </c>
      <c r="L38" s="4">
        <v>1.4</v>
      </c>
      <c r="M38" s="19">
        <v>1.33</v>
      </c>
      <c r="N38" s="28"/>
    </row>
    <row r="39" spans="2:14">
      <c r="B39" s="55"/>
      <c r="C39" s="4" t="s">
        <v>43</v>
      </c>
      <c r="D39" s="6">
        <v>0.76</v>
      </c>
      <c r="E39" s="2">
        <v>0.76</v>
      </c>
      <c r="F39" s="2">
        <v>0.91</v>
      </c>
      <c r="G39" s="4">
        <v>0.97</v>
      </c>
      <c r="H39" s="19">
        <v>0.97</v>
      </c>
      <c r="I39" s="22">
        <v>4.8033476216090349</v>
      </c>
      <c r="J39" s="2">
        <v>4.8</v>
      </c>
      <c r="K39" s="2">
        <v>1.06</v>
      </c>
      <c r="L39" s="4">
        <v>1.05</v>
      </c>
      <c r="M39" s="19">
        <v>0.61</v>
      </c>
      <c r="N39" s="28"/>
    </row>
    <row r="40" spans="2:14">
      <c r="B40" s="55"/>
      <c r="C40" s="4" t="s">
        <v>44</v>
      </c>
      <c r="D40" s="6">
        <v>0.05</v>
      </c>
      <c r="E40" s="2">
        <v>0.1</v>
      </c>
      <c r="F40" s="2">
        <v>0.18</v>
      </c>
      <c r="G40" s="4">
        <v>0.19</v>
      </c>
      <c r="H40" s="19">
        <v>0.19</v>
      </c>
      <c r="I40" s="22">
        <v>4.1953856293936651</v>
      </c>
      <c r="J40" s="2">
        <v>4.07</v>
      </c>
      <c r="K40" s="2">
        <v>2.59</v>
      </c>
      <c r="L40" s="4">
        <v>2.52</v>
      </c>
      <c r="M40" s="19">
        <v>2.5299999999999998</v>
      </c>
      <c r="N40" s="28"/>
    </row>
    <row r="41" spans="2:14">
      <c r="B41" s="55"/>
      <c r="C41" s="4" t="s">
        <v>45</v>
      </c>
      <c r="D41" s="6">
        <v>0</v>
      </c>
      <c r="E41" s="2">
        <v>0</v>
      </c>
      <c r="F41" s="2">
        <v>0.74</v>
      </c>
      <c r="G41" s="4">
        <v>0.74</v>
      </c>
      <c r="H41" s="19">
        <v>0.74</v>
      </c>
      <c r="I41" s="22">
        <v>2.5728624189735583</v>
      </c>
      <c r="J41" s="2">
        <v>1.1399999999999999</v>
      </c>
      <c r="K41" s="2">
        <v>0.64</v>
      </c>
      <c r="L41" s="4">
        <v>0.64</v>
      </c>
      <c r="M41" s="19">
        <v>0.56000000000000005</v>
      </c>
      <c r="N41" s="28"/>
    </row>
    <row r="42" spans="2:14">
      <c r="B42" s="55"/>
      <c r="C42" s="4" t="s">
        <v>46</v>
      </c>
      <c r="D42" s="6">
        <v>0.54</v>
      </c>
      <c r="E42" s="2">
        <v>0.54</v>
      </c>
      <c r="F42" s="2">
        <v>0.4</v>
      </c>
      <c r="G42" s="4">
        <v>0.93</v>
      </c>
      <c r="H42" s="19">
        <v>0.93</v>
      </c>
      <c r="I42" s="22">
        <v>4.8847747841043825</v>
      </c>
      <c r="J42" s="2">
        <v>4.88</v>
      </c>
      <c r="K42" s="2">
        <v>2.12</v>
      </c>
      <c r="L42" s="4">
        <v>2.2799999999999998</v>
      </c>
      <c r="M42" s="19">
        <v>1.3</v>
      </c>
      <c r="N42" s="28"/>
    </row>
    <row r="43" spans="2:14">
      <c r="B43" s="55"/>
      <c r="C43" s="4" t="s">
        <v>47</v>
      </c>
      <c r="D43" s="6">
        <v>0.28000000000000003</v>
      </c>
      <c r="E43" s="2">
        <v>0.28000000000000003</v>
      </c>
      <c r="F43" s="2">
        <v>0.71</v>
      </c>
      <c r="G43" s="4">
        <v>0.95</v>
      </c>
      <c r="H43" s="19">
        <v>0.96</v>
      </c>
      <c r="I43" s="22">
        <v>5.7956025735050511</v>
      </c>
      <c r="J43" s="2">
        <v>5.8</v>
      </c>
      <c r="K43" s="2">
        <v>1.86</v>
      </c>
      <c r="L43" s="4">
        <v>2.02</v>
      </c>
      <c r="M43" s="19">
        <v>0.9</v>
      </c>
      <c r="N43" s="28"/>
    </row>
    <row r="44" spans="2:14">
      <c r="B44" s="55"/>
      <c r="C44" s="4" t="s">
        <v>48</v>
      </c>
      <c r="D44" s="6">
        <v>0.01</v>
      </c>
      <c r="E44" s="2">
        <v>0.02</v>
      </c>
      <c r="F44" s="2">
        <v>0.46</v>
      </c>
      <c r="G44" s="4">
        <v>0.68</v>
      </c>
      <c r="H44" s="19">
        <v>0.67</v>
      </c>
      <c r="I44" s="22">
        <v>4.4071534515527491</v>
      </c>
      <c r="J44" s="2">
        <v>3.33</v>
      </c>
      <c r="K44" s="2">
        <v>1.64</v>
      </c>
      <c r="L44" s="4">
        <v>1.74</v>
      </c>
      <c r="M44" s="19">
        <v>1.23</v>
      </c>
      <c r="N44" s="28"/>
    </row>
    <row r="45" spans="2:14">
      <c r="B45" s="55"/>
      <c r="C45" s="4" t="s">
        <v>49</v>
      </c>
      <c r="D45" s="6">
        <v>0.86</v>
      </c>
      <c r="E45" s="2">
        <v>0.86</v>
      </c>
      <c r="F45" s="2">
        <v>0.93</v>
      </c>
      <c r="G45" s="4">
        <v>0.94</v>
      </c>
      <c r="H45" s="19">
        <v>0.94</v>
      </c>
      <c r="I45" s="22">
        <v>3.8123431600980435</v>
      </c>
      <c r="J45" s="2">
        <v>3.81</v>
      </c>
      <c r="K45" s="2">
        <v>1.67</v>
      </c>
      <c r="L45" s="4">
        <v>1.69</v>
      </c>
      <c r="M45" s="19">
        <v>1.54</v>
      </c>
      <c r="N45" s="28"/>
    </row>
    <row r="46" spans="2:14">
      <c r="B46" s="55"/>
      <c r="C46" s="4" t="s">
        <v>50</v>
      </c>
      <c r="D46" s="6">
        <v>0.71</v>
      </c>
      <c r="E46" s="2">
        <v>0.71</v>
      </c>
      <c r="F46" s="2">
        <v>0.78</v>
      </c>
      <c r="G46" s="4">
        <v>0.85</v>
      </c>
      <c r="H46" s="19">
        <v>0.84</v>
      </c>
      <c r="I46" s="22">
        <v>4.4174790310881331</v>
      </c>
      <c r="J46" s="2">
        <v>4.42</v>
      </c>
      <c r="K46" s="2">
        <v>1.56</v>
      </c>
      <c r="L46" s="4">
        <v>1.5</v>
      </c>
      <c r="M46" s="19">
        <v>1.17</v>
      </c>
      <c r="N46" s="28"/>
    </row>
    <row r="47" spans="2:14">
      <c r="B47" s="55"/>
      <c r="C47" s="4" t="s">
        <v>51</v>
      </c>
      <c r="D47" s="6">
        <v>0.01</v>
      </c>
      <c r="E47" s="2">
        <v>0.02</v>
      </c>
      <c r="F47" s="2">
        <v>0.54</v>
      </c>
      <c r="G47" s="4">
        <v>0.81</v>
      </c>
      <c r="H47" s="19">
        <v>0.85</v>
      </c>
      <c r="I47" s="22">
        <v>4.1427149393554021</v>
      </c>
      <c r="J47" s="2">
        <v>3.11</v>
      </c>
      <c r="K47" s="2">
        <v>1.49</v>
      </c>
      <c r="L47" s="4">
        <v>1.54</v>
      </c>
      <c r="M47" s="19">
        <v>0.99</v>
      </c>
      <c r="N47" s="28"/>
    </row>
    <row r="48" spans="2:14">
      <c r="B48" s="55"/>
      <c r="C48" s="4" t="s">
        <v>52</v>
      </c>
      <c r="D48" s="6">
        <v>0</v>
      </c>
      <c r="E48" s="2">
        <v>0.01</v>
      </c>
      <c r="F48" s="2">
        <v>0.84</v>
      </c>
      <c r="G48" s="4">
        <v>0.89</v>
      </c>
      <c r="H48" s="19">
        <v>0.87</v>
      </c>
      <c r="I48" s="22">
        <v>2.593784933204927</v>
      </c>
      <c r="J48" s="2">
        <v>1.23</v>
      </c>
      <c r="K48" s="2">
        <v>0.53</v>
      </c>
      <c r="L48" s="4">
        <v>0.52</v>
      </c>
      <c r="M48" s="19">
        <v>0.43</v>
      </c>
      <c r="N48" s="28"/>
    </row>
    <row r="49" spans="2:14">
      <c r="B49" s="55"/>
      <c r="C49" s="4" t="s">
        <v>53</v>
      </c>
      <c r="D49" s="6">
        <v>0</v>
      </c>
      <c r="E49" s="2">
        <v>0</v>
      </c>
      <c r="F49" s="2">
        <v>0.33</v>
      </c>
      <c r="G49" s="4">
        <v>0.86</v>
      </c>
      <c r="H49" s="19">
        <v>0.86</v>
      </c>
      <c r="I49" s="22">
        <v>2.243599064219723</v>
      </c>
      <c r="J49" s="2">
        <v>0.72</v>
      </c>
      <c r="K49" s="2">
        <v>0.59</v>
      </c>
      <c r="L49" s="4">
        <v>0.59</v>
      </c>
      <c r="M49" s="19">
        <v>0.32</v>
      </c>
      <c r="N49" s="28"/>
    </row>
    <row r="50" spans="2:14">
      <c r="B50" s="55"/>
      <c r="C50" s="4" t="s">
        <v>54</v>
      </c>
      <c r="D50" s="6">
        <v>0</v>
      </c>
      <c r="E50" s="2">
        <v>0</v>
      </c>
      <c r="F50" s="2">
        <v>0.13</v>
      </c>
      <c r="G50" s="4">
        <v>0.28000000000000003</v>
      </c>
      <c r="H50" s="19">
        <v>0.28000000000000003</v>
      </c>
      <c r="I50" s="22">
        <v>3.4765110787127322</v>
      </c>
      <c r="J50" s="2">
        <v>2.36</v>
      </c>
      <c r="K50" s="2">
        <v>1.57</v>
      </c>
      <c r="L50" s="4">
        <v>1.55</v>
      </c>
      <c r="M50" s="19">
        <v>1.39</v>
      </c>
      <c r="N50" s="28"/>
    </row>
    <row r="51" spans="2:14">
      <c r="B51" s="55"/>
      <c r="C51" s="4" t="s">
        <v>55</v>
      </c>
      <c r="D51" s="6">
        <v>0</v>
      </c>
      <c r="E51" s="2">
        <v>0.01</v>
      </c>
      <c r="F51" s="2">
        <v>0.33</v>
      </c>
      <c r="G51" s="4">
        <v>0.63</v>
      </c>
      <c r="H51" s="19">
        <v>0.66</v>
      </c>
      <c r="I51" s="22">
        <v>2.7547577741987652</v>
      </c>
      <c r="J51" s="2">
        <v>1.32</v>
      </c>
      <c r="K51" s="2">
        <v>0.69</v>
      </c>
      <c r="L51" s="4">
        <v>0.7</v>
      </c>
      <c r="M51" s="19">
        <v>0.63</v>
      </c>
      <c r="N51" s="28"/>
    </row>
    <row r="52" spans="2:14">
      <c r="B52" s="55"/>
      <c r="C52" s="4" t="s">
        <v>56</v>
      </c>
      <c r="D52" s="6">
        <v>0</v>
      </c>
      <c r="E52" s="2">
        <v>0.01</v>
      </c>
      <c r="F52" s="2">
        <v>0.69</v>
      </c>
      <c r="G52" s="4">
        <v>0.69</v>
      </c>
      <c r="H52" s="19">
        <v>0.69</v>
      </c>
      <c r="I52" s="22">
        <v>4.0960456336302329</v>
      </c>
      <c r="J52" s="2">
        <v>3.16</v>
      </c>
      <c r="K52" s="2">
        <v>1.53</v>
      </c>
      <c r="L52" s="4">
        <v>1.53</v>
      </c>
      <c r="M52" s="19">
        <v>1.5</v>
      </c>
      <c r="N52" s="28"/>
    </row>
    <row r="53" spans="2:14">
      <c r="B53" s="55"/>
      <c r="C53" s="4" t="s">
        <v>57</v>
      </c>
      <c r="D53" s="6">
        <v>0.01</v>
      </c>
      <c r="E53" s="2">
        <v>0.02</v>
      </c>
      <c r="F53" s="2">
        <v>0.87</v>
      </c>
      <c r="G53" s="4">
        <v>0.88</v>
      </c>
      <c r="H53" s="19">
        <v>0.88</v>
      </c>
      <c r="I53" s="22">
        <v>3.7227669421883496</v>
      </c>
      <c r="J53" s="2">
        <v>2.4500000000000002</v>
      </c>
      <c r="K53" s="2">
        <v>1.05</v>
      </c>
      <c r="L53" s="4">
        <v>1.04</v>
      </c>
      <c r="M53" s="19">
        <v>0.91</v>
      </c>
      <c r="N53" s="28"/>
    </row>
    <row r="54" spans="2:14" ht="15.75" thickBot="1">
      <c r="B54" s="55"/>
      <c r="C54" s="5" t="s">
        <v>58</v>
      </c>
      <c r="D54" s="32">
        <v>0.7</v>
      </c>
      <c r="E54" s="33">
        <v>0.7</v>
      </c>
      <c r="F54" s="33">
        <v>0.85</v>
      </c>
      <c r="G54" s="5">
        <v>0.86</v>
      </c>
      <c r="H54" s="34">
        <v>0.86</v>
      </c>
      <c r="I54" s="35">
        <v>4.7397988563618672</v>
      </c>
      <c r="J54" s="33">
        <v>4.74</v>
      </c>
      <c r="K54" s="33">
        <v>1.38</v>
      </c>
      <c r="L54" s="5">
        <v>1.35</v>
      </c>
      <c r="M54" s="34">
        <v>1.37</v>
      </c>
      <c r="N54" s="28"/>
    </row>
    <row r="55" spans="2:14" s="1" customFormat="1">
      <c r="B55" s="14"/>
      <c r="C55" s="14" t="s">
        <v>59</v>
      </c>
      <c r="D55" s="36">
        <v>0.19</v>
      </c>
      <c r="E55" s="45">
        <v>0.19431372549019599</v>
      </c>
      <c r="F55" s="37">
        <v>0.65</v>
      </c>
      <c r="G55" s="3">
        <v>0.78</v>
      </c>
      <c r="H55" s="38">
        <v>0.79</v>
      </c>
      <c r="I55" s="39">
        <v>4.0999999999999996</v>
      </c>
      <c r="J55" s="45">
        <v>3.2664705882352942</v>
      </c>
      <c r="K55" s="37">
        <v>1.43</v>
      </c>
      <c r="L55" s="3">
        <v>1.42</v>
      </c>
      <c r="M55" s="38">
        <v>1.1399999999999999</v>
      </c>
      <c r="N55" s="28"/>
    </row>
    <row r="56" spans="2:14" s="1" customFormat="1">
      <c r="B56" s="15"/>
      <c r="C56" s="15" t="s">
        <v>60</v>
      </c>
      <c r="D56" s="6">
        <v>0.04</v>
      </c>
      <c r="E56" s="2">
        <v>0.42</v>
      </c>
      <c r="F56" s="2">
        <v>0.93</v>
      </c>
      <c r="G56" s="4">
        <v>0.94</v>
      </c>
      <c r="H56" s="19">
        <v>0.95</v>
      </c>
      <c r="I56" s="22">
        <v>3.0889766433469452</v>
      </c>
      <c r="J56" s="2">
        <v>2.08</v>
      </c>
      <c r="K56" s="2">
        <v>0.67</v>
      </c>
      <c r="L56" s="4">
        <v>0.7</v>
      </c>
      <c r="M56" s="19">
        <v>0.47</v>
      </c>
      <c r="N56" s="28"/>
    </row>
    <row r="57" spans="2:14" s="1" customFormat="1" ht="15" customHeight="1" thickBot="1">
      <c r="B57" s="16"/>
      <c r="C57" s="16" t="s">
        <v>61</v>
      </c>
      <c r="D57" s="40">
        <v>0.02</v>
      </c>
      <c r="E57" s="41">
        <v>0.02</v>
      </c>
      <c r="F57" s="41">
        <v>0.7</v>
      </c>
      <c r="G57" s="42">
        <v>0.83</v>
      </c>
      <c r="H57" s="43">
        <v>0.84</v>
      </c>
      <c r="I57" s="44">
        <v>4.1403753919808324</v>
      </c>
      <c r="J57" s="41">
        <v>3.22</v>
      </c>
      <c r="K57" s="41">
        <v>1.43</v>
      </c>
      <c r="L57" s="42">
        <v>1.4</v>
      </c>
      <c r="M57" s="43">
        <v>1.03</v>
      </c>
      <c r="N57" s="28"/>
    </row>
    <row r="58" spans="2:14" s="1" customFormat="1" ht="15" customHeight="1">
      <c r="B58" s="12"/>
      <c r="C58" s="12"/>
      <c r="D58" s="13"/>
      <c r="E58" s="13"/>
      <c r="F58" s="13"/>
      <c r="G58" s="13"/>
      <c r="H58" s="13"/>
      <c r="I58" s="23"/>
      <c r="J58" s="13"/>
      <c r="K58" s="13"/>
      <c r="L58" s="13"/>
      <c r="M58" s="13"/>
      <c r="N58" s="13"/>
    </row>
    <row r="59" spans="2:14">
      <c r="B59" s="10">
        <f>C59-C63</f>
        <v>0.95</v>
      </c>
      <c r="C59" s="10">
        <v>0.97499999999999998</v>
      </c>
      <c r="D59">
        <f>PERCENTILE(D4:D54,0.95)</f>
        <v>0.76500000000000001</v>
      </c>
      <c r="E59">
        <f t="shared" ref="E59:M59" si="0">PERCENTILE(E4:E54,0.95)</f>
        <v>0.76500000000000001</v>
      </c>
      <c r="F59">
        <f t="shared" si="0"/>
        <v>0.95</v>
      </c>
      <c r="G59">
        <f t="shared" ref="G59" si="1">PERCENTILE(G4:G54,0.95)</f>
        <v>0.97</v>
      </c>
      <c r="H59">
        <f t="shared" si="0"/>
        <v>0.96</v>
      </c>
      <c r="I59" s="20">
        <f t="shared" si="0"/>
        <v>5.6711911533597767</v>
      </c>
      <c r="J59">
        <f t="shared" si="0"/>
        <v>5.0449999999999999</v>
      </c>
      <c r="K59">
        <f t="shared" si="0"/>
        <v>2.585</v>
      </c>
      <c r="L59">
        <f t="shared" ref="L59" si="2">PERCENTILE(L4:L54,0.95)</f>
        <v>2.5300000000000002</v>
      </c>
      <c r="M59">
        <f t="shared" si="0"/>
        <v>1.95</v>
      </c>
    </row>
    <row r="60" spans="2:14">
      <c r="B60" s="10">
        <f>C60-C62</f>
        <v>0.5</v>
      </c>
      <c r="C60" s="10">
        <v>0.75</v>
      </c>
      <c r="D60">
        <f>PERCENTILE(D4:D54,0.75)</f>
        <v>0.35499999999999998</v>
      </c>
      <c r="E60">
        <f t="shared" ref="E60:M60" si="3">PERCENTILE(E4:E54,0.75)</f>
        <v>0.35499999999999998</v>
      </c>
      <c r="F60">
        <f t="shared" si="3"/>
        <v>0.83</v>
      </c>
      <c r="G60">
        <f t="shared" ref="G60" si="4">PERCENTILE(G4:G54,0.75)</f>
        <v>0.90500000000000003</v>
      </c>
      <c r="H60">
        <f t="shared" si="3"/>
        <v>0.90500000000000003</v>
      </c>
      <c r="I60" s="20">
        <f t="shared" si="3"/>
        <v>4.7156459679183858</v>
      </c>
      <c r="J60">
        <f t="shared" si="3"/>
        <v>4.37</v>
      </c>
      <c r="K60">
        <f t="shared" si="3"/>
        <v>1.665</v>
      </c>
      <c r="L60">
        <f t="shared" ref="L60" si="5">PERCENTILE(L4:L54,0.75)</f>
        <v>1.68</v>
      </c>
      <c r="M60">
        <f t="shared" si="3"/>
        <v>1.4049999999999998</v>
      </c>
    </row>
    <row r="61" spans="2:14">
      <c r="C61" s="11" t="s">
        <v>62</v>
      </c>
      <c r="D61">
        <f>D55</f>
        <v>0.19</v>
      </c>
      <c r="E61">
        <f t="shared" ref="E61:M61" si="6">E55</f>
        <v>0.19431372549019599</v>
      </c>
      <c r="F61">
        <f t="shared" si="6"/>
        <v>0.65</v>
      </c>
      <c r="G61">
        <f t="shared" ref="G61" si="7">G55</f>
        <v>0.78</v>
      </c>
      <c r="H61">
        <f t="shared" si="6"/>
        <v>0.79</v>
      </c>
      <c r="I61" s="20">
        <f t="shared" si="6"/>
        <v>4.0999999999999996</v>
      </c>
      <c r="J61">
        <f t="shared" si="6"/>
        <v>3.2664705882352942</v>
      </c>
      <c r="K61">
        <f t="shared" si="6"/>
        <v>1.43</v>
      </c>
      <c r="L61">
        <f t="shared" ref="L61" si="8">L55</f>
        <v>1.42</v>
      </c>
      <c r="M61">
        <f t="shared" si="6"/>
        <v>1.1399999999999999</v>
      </c>
    </row>
    <row r="62" spans="2:14">
      <c r="C62" s="11">
        <v>0.25</v>
      </c>
      <c r="D62">
        <f>PERCENTILE(D4:D54,0.25)</f>
        <v>0</v>
      </c>
      <c r="E62">
        <f t="shared" ref="E62:M62" si="9">PERCENTILE(E4:E54,0.25)</f>
        <v>0.01</v>
      </c>
      <c r="F62">
        <f t="shared" si="9"/>
        <v>0.47</v>
      </c>
      <c r="G62">
        <f t="shared" ref="G62" si="10">PERCENTILE(G4:G54,0.25)</f>
        <v>0.72</v>
      </c>
      <c r="H62">
        <f t="shared" si="9"/>
        <v>0.74</v>
      </c>
      <c r="I62" s="20">
        <f t="shared" si="9"/>
        <v>3.5977618295690208</v>
      </c>
      <c r="J62">
        <f t="shared" si="9"/>
        <v>2.355</v>
      </c>
      <c r="K62">
        <f t="shared" si="9"/>
        <v>1.05</v>
      </c>
      <c r="L62">
        <f t="shared" ref="L62" si="11">PERCENTILE(L4:L54,0.25)</f>
        <v>1.0449999999999999</v>
      </c>
      <c r="M62">
        <f t="shared" si="9"/>
        <v>0.83499999999999996</v>
      </c>
    </row>
    <row r="63" spans="2:14">
      <c r="C63" s="10">
        <v>2.5000000000000001E-2</v>
      </c>
      <c r="D63">
        <f>PERCENTILE(D4:D54,0.05)</f>
        <v>0</v>
      </c>
      <c r="E63">
        <f t="shared" ref="E63:M63" si="12">PERCENTILE(E4:E54,0.05)</f>
        <v>0</v>
      </c>
      <c r="F63">
        <f t="shared" si="12"/>
        <v>0.28000000000000003</v>
      </c>
      <c r="G63">
        <f t="shared" ref="G63" si="13">PERCENTILE(G4:G54,0.05)</f>
        <v>0.44499999999999995</v>
      </c>
      <c r="H63">
        <f t="shared" si="12"/>
        <v>0.44999999999999996</v>
      </c>
      <c r="I63" s="20">
        <f t="shared" si="12"/>
        <v>2.4973742958944127</v>
      </c>
      <c r="J63">
        <f t="shared" si="12"/>
        <v>1.0449999999999999</v>
      </c>
      <c r="K63">
        <f t="shared" si="12"/>
        <v>0.61499999999999999</v>
      </c>
      <c r="L63">
        <f t="shared" ref="L63" si="14">PERCENTILE(L4:L54,0.05)</f>
        <v>0.61499999999999999</v>
      </c>
      <c r="M63">
        <f t="shared" si="12"/>
        <v>0.495</v>
      </c>
    </row>
    <row r="64" spans="2:14" ht="15.75" thickBot="1">
      <c r="C64" s="10"/>
    </row>
    <row r="65" spans="3:14">
      <c r="D65" s="50" t="s">
        <v>0</v>
      </c>
      <c r="E65" s="51"/>
      <c r="F65" s="51"/>
      <c r="G65" s="52"/>
      <c r="H65" s="53"/>
      <c r="I65" s="50" t="s">
        <v>1</v>
      </c>
      <c r="J65" s="51"/>
      <c r="K65" s="51"/>
      <c r="L65" s="52"/>
      <c r="M65" s="53"/>
      <c r="N65" s="25"/>
    </row>
    <row r="66" spans="3:14">
      <c r="D66" s="7" t="s">
        <v>2</v>
      </c>
      <c r="E66" s="8" t="s">
        <v>3</v>
      </c>
      <c r="F66" s="8" t="s">
        <v>4</v>
      </c>
      <c r="G66" s="9" t="s">
        <v>5</v>
      </c>
      <c r="H66" s="9" t="s">
        <v>6</v>
      </c>
      <c r="I66" s="24" t="s">
        <v>2</v>
      </c>
      <c r="J66" s="8" t="s">
        <v>63</v>
      </c>
      <c r="K66" s="8" t="s">
        <v>4</v>
      </c>
      <c r="L66" s="9" t="s">
        <v>5</v>
      </c>
      <c r="M66" s="9" t="s">
        <v>64</v>
      </c>
      <c r="N66" s="27"/>
    </row>
    <row r="67" spans="3:14">
      <c r="C67" t="s">
        <v>65</v>
      </c>
      <c r="D67">
        <f>D59-D60</f>
        <v>0.41000000000000003</v>
      </c>
      <c r="E67">
        <f t="shared" ref="E67:M69" si="15">E59-E60</f>
        <v>0.41000000000000003</v>
      </c>
      <c r="F67">
        <f t="shared" si="15"/>
        <v>0.12</v>
      </c>
      <c r="G67">
        <f t="shared" ref="G67" si="16">G59-G60</f>
        <v>6.4999999999999947E-2</v>
      </c>
      <c r="H67">
        <f t="shared" si="15"/>
        <v>5.4999999999999938E-2</v>
      </c>
      <c r="I67" s="20">
        <f t="shared" si="15"/>
        <v>0.955545185441391</v>
      </c>
      <c r="J67">
        <f t="shared" si="15"/>
        <v>0.67499999999999982</v>
      </c>
      <c r="K67">
        <f t="shared" si="15"/>
        <v>0.91999999999999993</v>
      </c>
      <c r="L67">
        <f t="shared" ref="L67" si="17">L59-L60</f>
        <v>0.85000000000000031</v>
      </c>
      <c r="M67">
        <f t="shared" si="15"/>
        <v>0.54500000000000015</v>
      </c>
    </row>
    <row r="68" spans="3:14">
      <c r="C68" t="s">
        <v>66</v>
      </c>
      <c r="D68">
        <f>D60-D61</f>
        <v>0.16499999999999998</v>
      </c>
      <c r="E68">
        <f t="shared" si="15"/>
        <v>0.16068627450980399</v>
      </c>
      <c r="F68">
        <f t="shared" si="15"/>
        <v>0.17999999999999994</v>
      </c>
      <c r="G68">
        <f t="shared" ref="G68" si="18">G60-G61</f>
        <v>0.125</v>
      </c>
      <c r="H68">
        <f t="shared" si="15"/>
        <v>0.11499999999999999</v>
      </c>
      <c r="I68" s="20">
        <f t="shared" si="15"/>
        <v>0.61564596791838611</v>
      </c>
      <c r="J68">
        <f t="shared" si="15"/>
        <v>1.1035294117647059</v>
      </c>
      <c r="K68">
        <f t="shared" si="15"/>
        <v>0.2350000000000001</v>
      </c>
      <c r="L68">
        <f t="shared" ref="L68" si="19">L60-L61</f>
        <v>0.26</v>
      </c>
      <c r="M68">
        <f t="shared" si="15"/>
        <v>0.2649999999999999</v>
      </c>
    </row>
    <row r="69" spans="3:14">
      <c r="C69" t="s">
        <v>62</v>
      </c>
      <c r="D69">
        <f>D61-D62</f>
        <v>0.19</v>
      </c>
      <c r="E69">
        <f t="shared" si="15"/>
        <v>0.18431372549019598</v>
      </c>
      <c r="F69">
        <f t="shared" si="15"/>
        <v>0.18000000000000005</v>
      </c>
      <c r="G69">
        <f t="shared" ref="G69" si="20">G61-G62</f>
        <v>6.0000000000000053E-2</v>
      </c>
      <c r="H69">
        <f t="shared" si="15"/>
        <v>5.0000000000000044E-2</v>
      </c>
      <c r="I69" s="20">
        <f t="shared" si="15"/>
        <v>0.50223817043097885</v>
      </c>
      <c r="J69">
        <f t="shared" si="15"/>
        <v>0.91147058823529425</v>
      </c>
      <c r="K69">
        <f t="shared" si="15"/>
        <v>0.37999999999999989</v>
      </c>
      <c r="L69">
        <f t="shared" ref="L69" si="21">L61-L62</f>
        <v>0.375</v>
      </c>
      <c r="M69">
        <f t="shared" si="15"/>
        <v>0.30499999999999994</v>
      </c>
    </row>
    <row r="70" spans="3:14">
      <c r="C70" t="s">
        <v>67</v>
      </c>
      <c r="D70">
        <f>D62</f>
        <v>0</v>
      </c>
      <c r="E70">
        <f t="shared" ref="E70:M70" si="22">E62</f>
        <v>0.01</v>
      </c>
      <c r="F70">
        <f t="shared" si="22"/>
        <v>0.47</v>
      </c>
      <c r="G70">
        <f t="shared" ref="G70" si="23">G62</f>
        <v>0.72</v>
      </c>
      <c r="H70">
        <f t="shared" si="22"/>
        <v>0.74</v>
      </c>
      <c r="I70" s="20">
        <f t="shared" si="22"/>
        <v>3.5977618295690208</v>
      </c>
      <c r="J70">
        <f t="shared" si="22"/>
        <v>2.355</v>
      </c>
      <c r="K70">
        <f t="shared" si="22"/>
        <v>1.05</v>
      </c>
      <c r="L70">
        <f t="shared" ref="L70" si="24">L62</f>
        <v>1.0449999999999999</v>
      </c>
      <c r="M70">
        <f t="shared" si="22"/>
        <v>0.83499999999999996</v>
      </c>
    </row>
    <row r="71" spans="3:14">
      <c r="C71" t="s">
        <v>68</v>
      </c>
      <c r="D71">
        <f>D62-D63</f>
        <v>0</v>
      </c>
      <c r="E71">
        <f t="shared" ref="E71:M71" si="25">E62-E63</f>
        <v>0.01</v>
      </c>
      <c r="F71">
        <f t="shared" si="25"/>
        <v>0.18999999999999995</v>
      </c>
      <c r="G71">
        <f t="shared" ref="G71" si="26">G62-G63</f>
        <v>0.27500000000000002</v>
      </c>
      <c r="H71">
        <f t="shared" si="25"/>
        <v>0.29000000000000004</v>
      </c>
      <c r="I71" s="20">
        <f t="shared" si="25"/>
        <v>1.1003875336746081</v>
      </c>
      <c r="J71">
        <f t="shared" si="25"/>
        <v>1.31</v>
      </c>
      <c r="K71">
        <f t="shared" si="25"/>
        <v>0.43500000000000005</v>
      </c>
      <c r="L71">
        <f t="shared" ref="L71" si="27">L62-L63</f>
        <v>0.42999999999999994</v>
      </c>
      <c r="M71">
        <f t="shared" si="25"/>
        <v>0.33999999999999997</v>
      </c>
    </row>
    <row r="73" spans="3:14">
      <c r="C73" t="s">
        <v>69</v>
      </c>
      <c r="D73">
        <f>D59-D61</f>
        <v>0.57499999999999996</v>
      </c>
      <c r="E73">
        <f t="shared" ref="E73:M73" si="28">E59-E61</f>
        <v>0.57068627450980403</v>
      </c>
      <c r="F73">
        <f t="shared" si="28"/>
        <v>0.29999999999999993</v>
      </c>
      <c r="G73">
        <f t="shared" ref="G73" si="29">G59-G61</f>
        <v>0.18999999999999995</v>
      </c>
      <c r="H73">
        <f t="shared" si="28"/>
        <v>0.16999999999999993</v>
      </c>
      <c r="I73" s="20">
        <f t="shared" si="28"/>
        <v>1.5711911533597771</v>
      </c>
      <c r="J73">
        <f t="shared" si="28"/>
        <v>1.7785294117647057</v>
      </c>
      <c r="K73">
        <f t="shared" si="28"/>
        <v>1.155</v>
      </c>
      <c r="L73">
        <f t="shared" ref="L73" si="30">L59-L61</f>
        <v>1.1100000000000003</v>
      </c>
      <c r="M73">
        <f t="shared" si="28"/>
        <v>0.81</v>
      </c>
    </row>
    <row r="74" spans="3:14">
      <c r="C74" t="s">
        <v>62</v>
      </c>
      <c r="D74">
        <f>D61</f>
        <v>0.19</v>
      </c>
      <c r="E74">
        <f t="shared" ref="E74:M74" si="31">E61</f>
        <v>0.19431372549019599</v>
      </c>
      <c r="F74">
        <f t="shared" si="31"/>
        <v>0.65</v>
      </c>
      <c r="G74">
        <f t="shared" ref="G74" si="32">G61</f>
        <v>0.78</v>
      </c>
      <c r="H74">
        <f t="shared" si="31"/>
        <v>0.79</v>
      </c>
      <c r="I74" s="20">
        <f t="shared" si="31"/>
        <v>4.0999999999999996</v>
      </c>
      <c r="J74">
        <f t="shared" si="31"/>
        <v>3.2664705882352942</v>
      </c>
      <c r="K74">
        <f t="shared" si="31"/>
        <v>1.43</v>
      </c>
      <c r="L74">
        <f t="shared" ref="L74" si="33">L61</f>
        <v>1.42</v>
      </c>
      <c r="M74">
        <f t="shared" si="31"/>
        <v>1.1399999999999999</v>
      </c>
    </row>
    <row r="75" spans="3:14">
      <c r="C75" t="s">
        <v>70</v>
      </c>
      <c r="D75">
        <f>D61-D63</f>
        <v>0.19</v>
      </c>
      <c r="E75">
        <f t="shared" ref="E75:M75" si="34">E61-E63</f>
        <v>0.19431372549019599</v>
      </c>
      <c r="F75">
        <f t="shared" si="34"/>
        <v>0.37</v>
      </c>
      <c r="G75">
        <f t="shared" ref="G75" si="35">G61-G63</f>
        <v>0.33500000000000008</v>
      </c>
      <c r="H75">
        <f t="shared" si="34"/>
        <v>0.34000000000000008</v>
      </c>
      <c r="I75" s="20">
        <f t="shared" si="34"/>
        <v>1.6026257041055869</v>
      </c>
      <c r="J75">
        <f t="shared" si="34"/>
        <v>2.2214705882352943</v>
      </c>
      <c r="K75">
        <f t="shared" si="34"/>
        <v>0.81499999999999995</v>
      </c>
      <c r="L75">
        <f t="shared" ref="L75" si="36">L61-L63</f>
        <v>0.80499999999999994</v>
      </c>
      <c r="M75">
        <f t="shared" si="34"/>
        <v>0.64499999999999991</v>
      </c>
    </row>
  </sheetData>
  <mergeCells count="6">
    <mergeCell ref="B2:C3"/>
    <mergeCell ref="D2:H2"/>
    <mergeCell ref="I2:M2"/>
    <mergeCell ref="B4:B54"/>
    <mergeCell ref="D65:H65"/>
    <mergeCell ref="I65:M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Ghaffarzadegan, Navid</dc:creator>
  <cp:keywords/>
  <dc:description/>
  <cp:lastModifiedBy>Saucedo, Omar</cp:lastModifiedBy>
  <cp:revision/>
  <dcterms:created xsi:type="dcterms:W3CDTF">2024-04-06T23:49:30Z</dcterms:created>
  <dcterms:modified xsi:type="dcterms:W3CDTF">2024-06-26T15:11:25Z</dcterms:modified>
  <cp:category/>
  <cp:contentStatus/>
</cp:coreProperties>
</file>