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bookViews>
    <workbookView xWindow="-90" yWindow="330" windowWidth="11910" windowHeight="5175" tabRatio="632" activeTab="4"/>
  </bookViews>
  <sheets>
    <sheet name="Revision History" sheetId="10" r:id="rId1"/>
    <sheet name="Percentage" sheetId="6" r:id="rId2"/>
    <sheet name="Pre-Install" sheetId="1" r:id="rId3"/>
    <sheet name="Install" sheetId="3" r:id="rId4"/>
    <sheet name="Post-Install" sheetId="4" r:id="rId5"/>
    <sheet name="Release to Product Support" sheetId="7" r:id="rId6"/>
  </sheets>
  <definedNames>
    <definedName name="_xlnm.Print_Area" localSheetId="3">Install!$A$1:$I$24</definedName>
    <definedName name="_xlnm.Print_Area" localSheetId="2">'Pre-Install'!$A$1:$I$54</definedName>
    <definedName name="_xlnm.Print_Area" localSheetId="5">'Release to Product Support'!$A$1:$I$15</definedName>
    <definedName name="_xlnm.Print_Area" localSheetId="0">'Revision History'!$A$1:$D$2</definedName>
    <definedName name="_xlnm.Print_Titles" localSheetId="3">Install!$1:$9</definedName>
    <definedName name="_xlnm.Print_Titles" localSheetId="4">'Post-Install'!$1:$9</definedName>
    <definedName name="_xlnm.Print_Titles" localSheetId="2">'Pre-Install'!$1:$9</definedName>
    <definedName name="_xlnm.Print_Titles" localSheetId="5">'Release to Product Support'!$1:$9</definedName>
  </definedNames>
  <calcPr calcId="145621"/>
</workbook>
</file>

<file path=xl/calcChain.xml><?xml version="1.0" encoding="utf-8"?>
<calcChain xmlns="http://schemas.openxmlformats.org/spreadsheetml/2006/main">
  <c r="E26" i="4" l="1"/>
  <c r="E25" i="4"/>
  <c r="E24" i="4"/>
  <c r="E52" i="1" l="1"/>
  <c r="E51" i="1"/>
  <c r="E50" i="1"/>
  <c r="E49" i="1"/>
  <c r="E47" i="1"/>
  <c r="E46" i="1"/>
  <c r="N5" i="1" l="1"/>
  <c r="N3" i="1" l="1"/>
  <c r="N2" i="1"/>
  <c r="M3" i="1"/>
  <c r="M4" i="1"/>
  <c r="B49" i="1"/>
  <c r="N7" i="7" l="1"/>
  <c r="M7" i="7"/>
  <c r="G7" i="7" l="1"/>
  <c r="G7" i="3"/>
  <c r="E16" i="6" s="1"/>
  <c r="E29" i="4"/>
  <c r="I5" i="7"/>
  <c r="G5" i="7"/>
  <c r="I5" i="3"/>
  <c r="E1" i="4"/>
  <c r="E1" i="3"/>
  <c r="E1" i="7"/>
  <c r="E2" i="7"/>
  <c r="E4" i="4"/>
  <c r="G2" i="3"/>
  <c r="E3" i="3"/>
  <c r="E2" i="3"/>
  <c r="E4" i="3"/>
  <c r="G2" i="4"/>
  <c r="G2" i="7"/>
  <c r="G1" i="7"/>
  <c r="E4" i="7"/>
  <c r="E3" i="7"/>
  <c r="I1" i="7"/>
  <c r="I1" i="4"/>
  <c r="G1" i="4"/>
  <c r="G1" i="3"/>
  <c r="I1" i="3"/>
  <c r="F3" i="3"/>
  <c r="G3" i="7"/>
  <c r="G3" i="4"/>
  <c r="G3" i="3"/>
  <c r="E2" i="4"/>
  <c r="E3" i="4"/>
  <c r="F2" i="3"/>
  <c r="A4" i="3"/>
  <c r="A3" i="3"/>
  <c r="A2" i="3"/>
  <c r="A1" i="3"/>
  <c r="N4" i="1"/>
  <c r="N2" i="4"/>
  <c r="N3" i="4"/>
  <c r="N4" i="4"/>
  <c r="N5" i="4"/>
  <c r="M2" i="4"/>
  <c r="M3" i="4"/>
  <c r="M4" i="4"/>
  <c r="E30" i="4"/>
  <c r="E31" i="4"/>
  <c r="E32" i="4"/>
  <c r="E33" i="4"/>
  <c r="E34" i="4"/>
  <c r="E35" i="4"/>
  <c r="E36" i="4"/>
  <c r="E37" i="4"/>
  <c r="E38" i="4"/>
  <c r="E13" i="4"/>
  <c r="E14" i="4"/>
  <c r="E15" i="4"/>
  <c r="A4" i="7"/>
  <c r="F3" i="7"/>
  <c r="A3" i="7"/>
  <c r="F2" i="7"/>
  <c r="A2" i="7"/>
  <c r="A1" i="7"/>
  <c r="B15" i="4"/>
  <c r="B14" i="4"/>
  <c r="B13" i="4"/>
  <c r="B26" i="4"/>
  <c r="B25" i="4"/>
  <c r="B24" i="4"/>
  <c r="B38" i="4"/>
  <c r="B37" i="4"/>
  <c r="B36" i="4"/>
  <c r="B35" i="4"/>
  <c r="B34" i="4"/>
  <c r="B33" i="4"/>
  <c r="B32" i="4"/>
  <c r="B31" i="4"/>
  <c r="B30" i="4"/>
  <c r="B29" i="4"/>
  <c r="A11" i="7"/>
  <c r="A12" i="7" s="1"/>
  <c r="A13" i="7" s="1"/>
  <c r="A14" i="7" s="1"/>
  <c r="A15" i="7" s="1"/>
  <c r="A11" i="3"/>
  <c r="A12" i="3"/>
  <c r="A20" i="3" s="1"/>
  <c r="A21" i="3" s="1"/>
  <c r="A22" i="3" s="1"/>
  <c r="A23" i="3" s="1"/>
  <c r="A24" i="3" s="1"/>
  <c r="A38" i="1"/>
  <c r="A39" i="1" s="1"/>
  <c r="A40" i="1" s="1"/>
  <c r="A41" i="1" s="1"/>
  <c r="A42" i="1" s="1"/>
  <c r="A43" i="1" s="1"/>
  <c r="A44" i="1" s="1"/>
  <c r="A45" i="1" s="1"/>
  <c r="A48" i="1" s="1"/>
  <c r="A53" i="1" s="1"/>
  <c r="A54" i="1" s="1"/>
  <c r="A11" i="4"/>
  <c r="A12" i="4" s="1"/>
  <c r="A16" i="4" s="1"/>
  <c r="A17" i="4" s="1"/>
  <c r="A20" i="4" s="1"/>
  <c r="A21" i="4" s="1"/>
  <c r="A22" i="4" s="1"/>
  <c r="A23" i="4" s="1"/>
  <c r="A39" i="4"/>
  <c r="A40" i="4" s="1"/>
  <c r="A41" i="4" s="1"/>
  <c r="A42" i="4" s="1"/>
  <c r="A43" i="4" s="1"/>
  <c r="A44" i="4" s="1"/>
  <c r="A45" i="4" s="1"/>
  <c r="A46" i="4" s="1"/>
  <c r="F3" i="4"/>
  <c r="F2" i="4"/>
  <c r="F1" i="4"/>
  <c r="A4" i="4"/>
  <c r="A3" i="4"/>
  <c r="A2" i="4"/>
  <c r="A1" i="4"/>
  <c r="F4" i="3"/>
  <c r="F4" i="7"/>
  <c r="F4" i="4"/>
  <c r="I5" i="4" l="1"/>
  <c r="G5" i="4"/>
  <c r="I5" i="1"/>
  <c r="G5" i="1"/>
  <c r="N9" i="4"/>
  <c r="G7" i="4" l="1"/>
  <c r="E17" i="6" s="1"/>
  <c r="G7" i="1"/>
  <c r="E15" i="6" s="1"/>
  <c r="E19" i="6" l="1"/>
</calcChain>
</file>

<file path=xl/comments1.xml><?xml version="1.0" encoding="utf-8"?>
<comments xmlns="http://schemas.openxmlformats.org/spreadsheetml/2006/main">
  <authors>
    <author>Author</author>
  </authors>
  <commentList>
    <comment ref="E1" authorId="0">
      <text>
        <r>
          <rPr>
            <b/>
            <sz val="8"/>
            <color indexed="81"/>
            <rFont val="Tahoma"/>
            <family val="2"/>
          </rPr>
          <t xml:space="preserve">Enter patch number (e.g., XYZ*3*2)
</t>
        </r>
        <r>
          <rPr>
            <sz val="8"/>
            <color indexed="81"/>
            <rFont val="Tahoma"/>
            <family val="2"/>
          </rPr>
          <t xml:space="preserve">
</t>
        </r>
      </text>
    </comment>
    <comment ref="G1" authorId="0">
      <text>
        <r>
          <rPr>
            <b/>
            <sz val="8"/>
            <color indexed="81"/>
            <rFont val="Tahoma"/>
            <family val="2"/>
          </rPr>
          <t xml:space="preserve">Test version of patch that SQA analyst is currently reviewing
</t>
        </r>
        <r>
          <rPr>
            <sz val="8"/>
            <color indexed="81"/>
            <rFont val="Tahoma"/>
            <family val="2"/>
          </rPr>
          <t xml:space="preserve">
</t>
        </r>
      </text>
    </comment>
    <comment ref="I1" authorId="0">
      <text>
        <r>
          <rPr>
            <b/>
            <sz val="8"/>
            <color indexed="81"/>
            <rFont val="Tahoma"/>
            <family val="2"/>
          </rPr>
          <t>Number of reviews the SQA analyst has performed on this patch to date</t>
        </r>
        <r>
          <rPr>
            <sz val="8"/>
            <color indexed="81"/>
            <rFont val="Tahoma"/>
            <family val="2"/>
          </rPr>
          <t xml:space="preserve">
</t>
        </r>
      </text>
    </comment>
    <comment ref="E2" authorId="0">
      <text>
        <r>
          <rPr>
            <b/>
            <sz val="8"/>
            <color indexed="81"/>
            <rFont val="Tahoma"/>
            <family val="2"/>
          </rPr>
          <t xml:space="preserve">Date SQA analyst received this test version under review. (time could be entered if necessary)
</t>
        </r>
        <r>
          <rPr>
            <sz val="8"/>
            <color indexed="81"/>
            <rFont val="Tahoma"/>
            <family val="2"/>
          </rPr>
          <t xml:space="preserve">
</t>
        </r>
      </text>
    </comment>
    <comment ref="G2" authorId="0">
      <text>
        <r>
          <rPr>
            <sz val="8"/>
            <color indexed="81"/>
            <rFont val="Tahoma"/>
            <family val="2"/>
          </rPr>
          <t>Date the patch was completed on FORUM; optionally could be used for the date the review of this version was completed</t>
        </r>
        <r>
          <rPr>
            <sz val="8"/>
            <color indexed="81"/>
            <rFont val="Tahoma"/>
            <family val="2"/>
          </rPr>
          <t xml:space="preserve">
</t>
        </r>
      </text>
    </comment>
    <comment ref="E3" authorId="0">
      <text>
        <r>
          <rPr>
            <b/>
            <sz val="8"/>
            <color indexed="81"/>
            <rFont val="Tahoma"/>
            <family val="2"/>
          </rPr>
          <t>Enter name of primary developer</t>
        </r>
        <r>
          <rPr>
            <sz val="8"/>
            <color indexed="81"/>
            <rFont val="Tahoma"/>
            <family val="2"/>
          </rPr>
          <t xml:space="preserve">
</t>
        </r>
      </text>
    </comment>
    <comment ref="G3" authorId="0">
      <text>
        <r>
          <rPr>
            <b/>
            <sz val="8"/>
            <color indexed="81"/>
            <rFont val="Tahoma"/>
            <family val="2"/>
          </rPr>
          <t>Enter name of secondary developer</t>
        </r>
        <r>
          <rPr>
            <sz val="8"/>
            <color indexed="81"/>
            <rFont val="Tahoma"/>
            <family val="2"/>
          </rPr>
          <t xml:space="preserve">
</t>
        </r>
      </text>
    </comment>
    <comment ref="E4" authorId="0">
      <text>
        <r>
          <rPr>
            <b/>
            <sz val="8"/>
            <color indexed="81"/>
            <rFont val="Tahoma"/>
            <family val="2"/>
          </rPr>
          <t>Name of SQA analyst(s) reviewing this patch iteration</t>
        </r>
        <r>
          <rPr>
            <sz val="8"/>
            <color indexed="81"/>
            <rFont val="Tahoma"/>
            <family val="2"/>
          </rPr>
          <t xml:space="preserve">
</t>
        </r>
      </text>
    </comment>
    <comment ref="F4" authorId="0">
      <text>
        <r>
          <rPr>
            <b/>
            <sz val="8"/>
            <color indexed="81"/>
            <rFont val="Tahoma"/>
            <family val="2"/>
          </rPr>
          <t xml:space="preserve">Current version of approved checklist; always retrieve the most current version from OED ProPath
</t>
        </r>
        <r>
          <rPr>
            <sz val="8"/>
            <color indexed="81"/>
            <rFont val="Tahoma"/>
            <family val="2"/>
          </rPr>
          <t xml:space="preserve">
</t>
        </r>
      </text>
    </comment>
    <comment ref="G7" authorId="0">
      <text>
        <r>
          <rPr>
            <b/>
            <sz val="8"/>
            <color indexed="81"/>
            <rFont val="Tahoma"/>
            <family val="2"/>
          </rPr>
          <t>Author:</t>
        </r>
        <r>
          <rPr>
            <b/>
            <sz val="8"/>
            <color indexed="81"/>
            <rFont val="Tahoma"/>
            <family val="2"/>
          </rPr>
          <t xml:space="preserve">
</t>
        </r>
      </text>
    </comment>
    <comment ref="C9" authorId="0">
      <text>
        <r>
          <rPr>
            <b/>
            <sz val="8"/>
            <color indexed="81"/>
            <rFont val="Tahoma"/>
            <family val="2"/>
          </rPr>
          <t>Select a status from list box "Y" (or) "N/A"</t>
        </r>
        <r>
          <rPr>
            <sz val="8"/>
            <color indexed="81"/>
            <rFont val="Tahoma"/>
            <family val="2"/>
          </rPr>
          <t>.</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C9" authorId="0">
      <text>
        <r>
          <rPr>
            <b/>
            <sz val="8"/>
            <color indexed="81"/>
            <rFont val="Tahoma"/>
            <family val="2"/>
          </rPr>
          <t>Select a status from list box "Y" (or) "N/A"</t>
        </r>
        <r>
          <rPr>
            <sz val="8"/>
            <color indexed="81"/>
            <rFont val="Tahoma"/>
            <family val="2"/>
          </rPr>
          <t>.</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C9" authorId="0">
      <text>
        <r>
          <rPr>
            <b/>
            <sz val="8"/>
            <color indexed="8"/>
            <rFont val="Tahoma"/>
            <family val="2"/>
          </rPr>
          <t>Select a status from list box "Y" (or) "N/A"</t>
        </r>
        <r>
          <rPr>
            <sz val="8"/>
            <color indexed="8"/>
            <rFont val="Tahoma"/>
            <family val="2"/>
          </rPr>
          <t>.</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C9" authorId="0">
      <text>
        <r>
          <rPr>
            <b/>
            <sz val="8"/>
            <color indexed="81"/>
            <rFont val="Tahoma"/>
            <family val="2"/>
          </rPr>
          <t>Select a status from list box "Y" (or) "N/A".</t>
        </r>
      </text>
    </comment>
  </commentList>
</comments>
</file>

<file path=xl/sharedStrings.xml><?xml version="1.0" encoding="utf-8"?>
<sst xmlns="http://schemas.openxmlformats.org/spreadsheetml/2006/main" count="302" uniqueCount="169">
  <si>
    <t>Complete?</t>
  </si>
  <si>
    <t>Comments</t>
  </si>
  <si>
    <t>Ensure full name is used for other packages such as VA FileMan, TaskMan, MailMan, etc.</t>
  </si>
  <si>
    <t>a.</t>
  </si>
  <si>
    <t>b.</t>
  </si>
  <si>
    <t>c.</t>
  </si>
  <si>
    <t>d.</t>
  </si>
  <si>
    <t>e.</t>
  </si>
  <si>
    <t>f.</t>
  </si>
  <si>
    <t>Date Received:</t>
  </si>
  <si>
    <t>SQA Analyst:</t>
  </si>
  <si>
    <t>Date Completed:</t>
  </si>
  <si>
    <t>Instructions:</t>
  </si>
  <si>
    <t>Percentage Complete</t>
  </si>
  <si>
    <t>Total Percent Complete</t>
  </si>
  <si>
    <t>w.</t>
  </si>
  <si>
    <t>Step</t>
  </si>
  <si>
    <t>u.</t>
  </si>
  <si>
    <t>x.</t>
  </si>
  <si>
    <t>v.</t>
  </si>
  <si>
    <t>t.</t>
  </si>
  <si>
    <t>s.</t>
  </si>
  <si>
    <t>r.</t>
  </si>
  <si>
    <t>q.</t>
  </si>
  <si>
    <t>p.</t>
  </si>
  <si>
    <t>n.</t>
  </si>
  <si>
    <t>m.</t>
  </si>
  <si>
    <t>l.</t>
  </si>
  <si>
    <t>k.</t>
  </si>
  <si>
    <t>j.</t>
  </si>
  <si>
    <t>g</t>
  </si>
  <si>
    <t>As you respond to the questions on each tab, the percentage completed for that tab and the overall percentage on this tab is updated automatically with each question weighted equally.</t>
  </si>
  <si>
    <t>SQA Review #</t>
  </si>
  <si>
    <t>The online help is designed for 1024x768 resolution viewing.</t>
  </si>
  <si>
    <t>Review sets and kills of IO variables</t>
  </si>
  <si>
    <t>Perform ^XINDEX</t>
  </si>
  <si>
    <t xml:space="preserve">Patch # </t>
  </si>
  <si>
    <t>Primary Developer:</t>
  </si>
  <si>
    <t>Check error log (D ^XTER)</t>
  </si>
  <si>
    <t xml:space="preserve"> </t>
  </si>
  <si>
    <t>Perform editorial review</t>
  </si>
  <si>
    <t>Run spelling and grammar check</t>
  </si>
  <si>
    <t>Question manual deletion of routines</t>
  </si>
  <si>
    <t>Ensure patch number list is in order of release</t>
  </si>
  <si>
    <t>Verify checksums in Transport Global</t>
  </si>
  <si>
    <t>Confirm exported routine list is correctly namespaced</t>
  </si>
  <si>
    <t>Install Package(s)</t>
  </si>
  <si>
    <t>Compare Transport Global to Current System</t>
  </si>
  <si>
    <t>Compare time required to install with installation instructions</t>
  </si>
  <si>
    <t>Verify the "after" patch installation checksums, if applicable</t>
  </si>
  <si>
    <t>Ensure exported protocols are properly attached to menus, if applicable</t>
  </si>
  <si>
    <t>Perform user documentation review, if applicable</t>
  </si>
  <si>
    <t>o.</t>
  </si>
  <si>
    <t>Ensure test plan/problem duplication is available, if applicable</t>
  </si>
  <si>
    <t>Collect the before patch installation checksum(s), if applicable</t>
  </si>
  <si>
    <t>Load the patch</t>
  </si>
  <si>
    <t>Print Transport Global</t>
  </si>
  <si>
    <t>h.</t>
  </si>
  <si>
    <t>i.</t>
  </si>
  <si>
    <t>Save the patch description</t>
  </si>
  <si>
    <t>Ensure instructions for disabling options/protocols are included</t>
  </si>
  <si>
    <t>Validate accuracy of patch name(s) found in the description</t>
  </si>
  <si>
    <t>Ensure format is correct for files: FILE NAME (#number)</t>
  </si>
  <si>
    <t>Ensure format is correct for fields: FIELD NAME (#number)</t>
  </si>
  <si>
    <t>Ensure dependencies on other packages/patches listed</t>
  </si>
  <si>
    <t>Ensure database changes have been approved by database administrator</t>
  </si>
  <si>
    <t>Ensure estimate of disk space and journal file consumption is included, if applicable</t>
  </si>
  <si>
    <t>Ensure reference is made to any documentation that will be sent out separately, if applicable</t>
  </si>
  <si>
    <t>Compare the Installation Guide to the patch description's installation instructions, if applicable</t>
  </si>
  <si>
    <t>Understand the problem or new features of the patch</t>
  </si>
  <si>
    <t>Checklist Description</t>
  </si>
  <si>
    <t>g.</t>
  </si>
  <si>
    <t>Ensure time required to install patch is included</t>
  </si>
  <si>
    <t>Ensure patch priority is listed</t>
  </si>
  <si>
    <t>Save a copy of the "before" components (other than routines), if applicable</t>
  </si>
  <si>
    <t>Duplicate problem and save the results, if applicable</t>
  </si>
  <si>
    <t>Backup a Transport Global</t>
  </si>
  <si>
    <t>Check first, second, and third routine lines</t>
  </si>
  <si>
    <t>Ensure exported options are properly attached to menus, if applicable</t>
  </si>
  <si>
    <t>Review file changes, if applicable</t>
  </si>
  <si>
    <t>Save copy of “after” components (other than routines), if applicable</t>
  </si>
  <si>
    <t>Confirm fields which contain executable code are write protected in the DD with "@" or are defined as VA FileMan data type of "M", if applicable</t>
  </si>
  <si>
    <t>Test the patch to confirm that the patch has corrected the problem, if applicable</t>
  </si>
  <si>
    <t>Ensure Patch Tracking Message has been delivered to appropriate staff, if applicable</t>
  </si>
  <si>
    <t>Perform ^%RCHECK on all patch routines and save results, if applicable</t>
  </si>
  <si>
    <t>Ensure format is correct for options: Menu Text [INTERNAL OPTION NAME]</t>
  </si>
  <si>
    <t>Environment check, if applicable</t>
  </si>
  <si>
    <t>Do a routine search (^%RFIND) for the following items, if applicable</t>
  </si>
  <si>
    <t>Secondary Developer:</t>
  </si>
  <si>
    <t>Confirm presence of appropriate Required Builds</t>
  </si>
  <si>
    <t>Confirm all expected routines are included in the build (listed in the routine multiple)</t>
  </si>
  <si>
    <t>Deliver report of findings to the developer and development manager</t>
  </si>
  <si>
    <t>Confirm there is a statement regarding whether or not users can be on the system</t>
  </si>
  <si>
    <t xml:space="preserve">Ensure the documentation file names in the patch description match the actual file names, if applicable </t>
  </si>
  <si>
    <t>Spell check routines for anything displayed to the user</t>
  </si>
  <si>
    <t xml:space="preserve">Version # </t>
  </si>
  <si>
    <t xml:space="preserve">Change Request </t>
  </si>
  <si>
    <t>Details</t>
  </si>
  <si>
    <t>Release Date</t>
  </si>
  <si>
    <t>Test Iteration:</t>
  </si>
  <si>
    <t>If this is an ENHANCEMENT type patch, compare the description to the New Service Request (NSR), if applicable</t>
  </si>
  <si>
    <t>Ensure Patient Safety Issues (PSIs) addressed in this patch are identified to include the PSI number</t>
  </si>
  <si>
    <t>N/A</t>
  </si>
  <si>
    <t>Review final description in the National Patch Module, if applicable</t>
  </si>
  <si>
    <t>Store remaining final patch review documents</t>
  </si>
  <si>
    <t>Check Patch Tracking Message (PTM) for test site sign-offs</t>
  </si>
  <si>
    <t>Provide end-user documentation to Product Support, if applicable</t>
  </si>
  <si>
    <t>Reply to the PTM to inform others of patch status change to COMPLETED/NOT RELEASED</t>
  </si>
  <si>
    <t>Ensure there are no variables, new with this patch, that were not explicitly killed</t>
  </si>
  <si>
    <t>Ensure there are no warnings or errors listed</t>
  </si>
  <si>
    <t>Check for necessary integration agreements</t>
  </si>
  <si>
    <t>Post-Install</t>
  </si>
  <si>
    <t>Release to Product Support</t>
  </si>
  <si>
    <t>Confirm TYPE = SINGLE PACKAGE</t>
  </si>
  <si>
    <t>Confirm NATIONAL TRACKING = YES</t>
  </si>
  <si>
    <t>Confirm ALPHA/BETA TESTING = NO</t>
  </si>
  <si>
    <t>Install</t>
  </si>
  <si>
    <t>Pre-Install</t>
  </si>
  <si>
    <t>Verify Primary Developer's Checklist</t>
  </si>
  <si>
    <t>Verify Secondary Developer’s Review Checklist</t>
  </si>
  <si>
    <r>
      <t xml:space="preserve">This opens a pull-down menu with options </t>
    </r>
    <r>
      <rPr>
        <b/>
        <sz val="10"/>
        <rFont val="Arial"/>
        <family val="2"/>
      </rPr>
      <t>Y</t>
    </r>
    <r>
      <rPr>
        <sz val="10"/>
        <rFont val="Arial"/>
        <family val="2"/>
      </rPr>
      <t xml:space="preserve"> and </t>
    </r>
    <r>
      <rPr>
        <b/>
        <sz val="10"/>
        <rFont val="Arial"/>
        <family val="2"/>
      </rPr>
      <t>N/A</t>
    </r>
    <r>
      <rPr>
        <sz val="10"/>
        <rFont val="Arial"/>
        <family val="2"/>
      </rPr>
      <t xml:space="preserve">. Select the appropriate response, either </t>
    </r>
    <r>
      <rPr>
        <b/>
        <sz val="10"/>
        <rFont val="Arial"/>
        <family val="2"/>
      </rPr>
      <t>Y</t>
    </r>
    <r>
      <rPr>
        <sz val="10"/>
        <rFont val="Arial"/>
        <family val="2"/>
      </rPr>
      <t xml:space="preserve">es, the item is complete, or </t>
    </r>
    <r>
      <rPr>
        <b/>
        <sz val="10"/>
        <rFont val="Arial"/>
        <family val="2"/>
      </rPr>
      <t>N/A</t>
    </r>
    <r>
      <rPr>
        <sz val="10"/>
        <rFont val="Arial"/>
        <family val="2"/>
      </rPr>
      <t xml:space="preserve"> , not applicable. </t>
    </r>
    <r>
      <rPr>
        <b/>
        <sz val="10"/>
        <rFont val="Arial"/>
        <family val="2"/>
      </rPr>
      <t>N/A</t>
    </r>
    <r>
      <rPr>
        <sz val="10"/>
        <rFont val="Arial"/>
        <family val="2"/>
      </rPr>
      <t xml:space="preserve"> is an acceptable entry for the checklist since not all checklist items apply to every patch. If </t>
    </r>
    <r>
      <rPr>
        <b/>
        <sz val="10"/>
        <rFont val="Arial"/>
        <family val="2"/>
      </rPr>
      <t>N/A</t>
    </r>
    <r>
      <rPr>
        <sz val="10"/>
        <rFont val="Arial"/>
        <family val="2"/>
      </rPr>
      <t xml:space="preserve"> is entered the reason as to why the checklist item is not applicable must be entered in the “Comments” column. Simply saying it is not applicable is not acceptable for a comment.</t>
    </r>
  </si>
  <si>
    <t>When completing the header information, only fill in the Pre-Install tab. All the subsequent tabs update automatically based on this information.</t>
  </si>
  <si>
    <t xml:space="preserve">Vista SQA Checklist </t>
  </si>
  <si>
    <t>To use the checklist, select which tab you wish to complete and click on the "Complete?" column.</t>
  </si>
  <si>
    <t>Ensure patch subject is clear and in all caps</t>
  </si>
  <si>
    <t>Verify Remedy ticket(s)</t>
  </si>
  <si>
    <t>Ensure that modifications of routines and files have been reviewed by the Blood Bank Modernization (BBM) team for potential effects on Blood Bank software in accordance with BBM team Review of VISTA Patches, if applicable</t>
  </si>
  <si>
    <t>Review file/global changes and save a "before" capture, if applicable</t>
  </si>
  <si>
    <t>Vista SQA Checklist - IV of IV</t>
  </si>
  <si>
    <t>Vista SQA Checklist - III of IV</t>
  </si>
  <si>
    <t>Vista SQA Checklist - II of IV</t>
  </si>
  <si>
    <t>Vista SQA Checklist - I of IV</t>
  </si>
  <si>
    <t>Ensure patch category(s) listed</t>
  </si>
  <si>
    <t xml:space="preserve">Ensure abbreviations and acronyms are defined on first reference </t>
  </si>
  <si>
    <t>For issues or suggestions create a new BMC Remedy incident making OIT PD Vista SQA Checklist Committee the Assigned Group and Assignee.</t>
  </si>
  <si>
    <t>Checklist Version: 5.0</t>
  </si>
  <si>
    <t>For ICD-9 changes e-mail VA OIT PD ICD_10_Test_Manager with subject ICD-9 Change, including patch number, change, &amp; PM name</t>
  </si>
  <si>
    <t>Confirm NATIONAL PACKAGE = PACKAGE OF PATCH</t>
  </si>
  <si>
    <t>Change patch status to COMPLETED/NOT RELEASED, if applicable</t>
  </si>
  <si>
    <t>Ensure description lists all BMC Remedy incidents or states N/A</t>
  </si>
  <si>
    <t>If Health Level Seven (HL7) segments are included, check that new segment approval has been obtained from Message Administration, if applicable</t>
  </si>
  <si>
    <t>Retrieve the MailMan message/Host file, if applicable</t>
  </si>
  <si>
    <t>The SQA Analyst will review each patch received from the developer that is associated with a project using a separate Vista SQA Checklist per patch. This checklist is divided into four review sections to fillout: Pre-Install, Install, Post-Install, and Release to Product Support. The Release to Product Support tab intentionally has not been included in the Total Percent Complete box. The Release to Product Support tab is a guide and reminder for SQA of the final steps needed to send the patch to Product Support.</t>
  </si>
  <si>
    <t>Capture work preformed throughout the SQA Analyst review. Store artifacts associated with the review (including captures) appropriately during the review. When finalizing the project assure that the final artifacts are stored.</t>
  </si>
  <si>
    <t xml:space="preserve">The SQA Review Checklist has been enhanced and is included in ProPath release 18.5:
• Vista SQA Checklist is the new name. The version is 5.0
   with ProPath release 18.5.
• The Vista SQA Checklist version 5.0 includes the following:
    1. Restores individual tabs to delineate Pre-Install, Install,
        Post-Install and Release to Product Support sections
    2. Uses upgraded help which now:
         a. Allows automatic navigation to a specific help step
             by using the Contents section of the help
         b. Simplifies matching the Vista SQA Checklist step
             with the desired Vista SQA Checklist Help step
</t>
  </si>
  <si>
    <t xml:space="preserve">Add a new worksheet to include any additional steps you need to check for your project. Any added worksheets and steps will not be included in the percentages. </t>
  </si>
  <si>
    <t>02/07/2014</t>
  </si>
  <si>
    <t>Y</t>
  </si>
  <si>
    <t>A few entries included both field and field numbers.  Removed file numbers.</t>
  </si>
  <si>
    <t>1 speling and 1 missing space</t>
  </si>
  <si>
    <t>enhancement but no NSR</t>
  </si>
  <si>
    <t>No tickets</t>
  </si>
  <si>
    <t>no PSI issues</t>
  </si>
  <si>
    <t>Ran on PATVEE</t>
  </si>
  <si>
    <t>no HL7</t>
  </si>
  <si>
    <t>SQA analyst completed replication of issue and testing</t>
  </si>
  <si>
    <t>no environment check</t>
  </si>
  <si>
    <t>IB*2.0*577</t>
  </si>
  <si>
    <t>Vito D'Amico, Jeff Alfini, Kathy McCole</t>
  </si>
  <si>
    <t>Vito D'Amico, Jeff Alfini, Kathy McCole, John Smith, Bill Jutzi</t>
  </si>
  <si>
    <t>Mary Simons, Bill Jutzi</t>
  </si>
  <si>
    <t>Artifact not required at the time of build</t>
  </si>
  <si>
    <t>on extra space in IBY577PR</t>
  </si>
  <si>
    <t xml:space="preserve">A couple of routines snuck thru (IBCSC8, IBCSC9) with old line 3. </t>
  </si>
  <si>
    <t>SQA analyst confirmed</t>
  </si>
  <si>
    <t>patch tracking message via outlook</t>
  </si>
  <si>
    <t>install instructions arein PD</t>
  </si>
  <si>
    <t>To be verified at National Release</t>
  </si>
  <si>
    <t>to be verified at national release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</si>
</sst>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27" x14ac:knownFonts="1">
    <font>
      <sz val="10"/>
      <name val="Arial"/>
    </font>
    <font>
      <b/>
      <sz val="11"/>
      <name val="Arial"/>
      <family val="2"/>
    </font>
    <font>
      <b/>
      <sz val="10"/>
      <name val="Arial"/>
      <family val="2"/>
    </font>
    <font>
      <sz val="8"/>
      <name val="Arial"/>
      <family val="2"/>
    </font>
    <font>
      <b/>
      <sz val="8"/>
      <name val="Arial"/>
      <family val="2"/>
    </font>
    <font>
      <b/>
      <sz val="11"/>
      <color indexed="10"/>
      <name val="Arial"/>
      <family val="2"/>
    </font>
    <font>
      <b/>
      <sz val="8"/>
      <color indexed="18"/>
      <name val="Arial"/>
      <family val="2"/>
    </font>
    <font>
      <sz val="8"/>
      <color indexed="81"/>
      <name val="Tahoma"/>
      <family val="2"/>
    </font>
    <font>
      <b/>
      <sz val="11"/>
      <color indexed="62"/>
      <name val="Arial"/>
      <family val="2"/>
    </font>
    <font>
      <b/>
      <sz val="11"/>
      <color indexed="17"/>
      <name val="Arial"/>
      <family val="2"/>
    </font>
    <font>
      <sz val="10"/>
      <name val="Arial"/>
      <family val="2"/>
    </font>
    <font>
      <b/>
      <sz val="12"/>
      <color indexed="56"/>
      <name val="Arial"/>
      <family val="2"/>
    </font>
    <font>
      <b/>
      <sz val="8"/>
      <color indexed="8"/>
      <name val="Tahoma"/>
      <family val="2"/>
    </font>
    <font>
      <sz val="8"/>
      <color indexed="8"/>
      <name val="Tahoma"/>
      <family val="2"/>
    </font>
    <font>
      <b/>
      <sz val="8"/>
      <color indexed="81"/>
      <name val="Tahoma"/>
      <family val="2"/>
    </font>
    <font>
      <b/>
      <sz val="10"/>
      <color indexed="10"/>
      <name val="Arial"/>
      <family val="2"/>
    </font>
    <font>
      <b/>
      <sz val="9"/>
      <name val="Arial"/>
      <family val="2"/>
    </font>
    <font>
      <b/>
      <sz val="16"/>
      <color indexed="60"/>
      <name val="Arial"/>
      <family val="2"/>
    </font>
    <font>
      <sz val="10"/>
      <color indexed="12"/>
      <name val="Arial"/>
      <family val="2"/>
    </font>
    <font>
      <b/>
      <sz val="8"/>
      <color indexed="9"/>
      <name val="Arial"/>
      <family val="2"/>
    </font>
    <font>
      <b/>
      <sz val="8"/>
      <color indexed="48"/>
      <name val="Arial"/>
      <family val="2"/>
    </font>
    <font>
      <sz val="10"/>
      <color indexed="48"/>
      <name val="Arial"/>
      <family val="2"/>
    </font>
    <font>
      <sz val="8"/>
      <name val="Arial"/>
      <family val="2"/>
    </font>
    <font>
      <b/>
      <sz val="8"/>
      <color indexed="62"/>
      <name val="Arial"/>
      <family val="2"/>
    </font>
    <font>
      <u/>
      <sz val="10"/>
      <color theme="10"/>
      <name val="Arial"/>
      <family val="2"/>
    </font>
    <font>
      <sz val="10"/>
      <color theme="0"/>
      <name val="Arial"/>
      <family val="2"/>
    </font>
    <font>
      <sz val="8"/>
      <name val="Castellar"/>
      <family val="1"/>
    </font>
  </fonts>
  <fills count="15">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22"/>
        <bgColor indexed="22"/>
      </patternFill>
    </fill>
    <fill>
      <patternFill patternType="solid">
        <fgColor indexed="9"/>
        <bgColor indexed="64"/>
      </patternFill>
    </fill>
    <fill>
      <patternFill patternType="solid">
        <fgColor indexed="9"/>
        <bgColor indexed="22"/>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theme="0"/>
        <bgColor indexed="64"/>
      </patternFill>
    </fill>
    <fill>
      <patternFill patternType="solid">
        <fgColor theme="0"/>
        <bgColor indexed="22"/>
      </patternFill>
    </fill>
    <fill>
      <patternFill patternType="solid">
        <fgColor rgb="FFFFFF00"/>
        <bgColor indexed="64"/>
      </patternFill>
    </fill>
  </fills>
  <borders count="93">
    <border>
      <left/>
      <right/>
      <top/>
      <bottom/>
      <diagonal/>
    </border>
    <border>
      <left style="double">
        <color indexed="10"/>
      </left>
      <right style="double">
        <color indexed="10"/>
      </right>
      <top style="double">
        <color indexed="10"/>
      </top>
      <bottom/>
      <diagonal/>
    </border>
    <border>
      <left style="double">
        <color indexed="10"/>
      </left>
      <right style="double">
        <color indexed="10"/>
      </right>
      <top/>
      <bottom/>
      <diagonal/>
    </border>
    <border>
      <left style="double">
        <color indexed="18"/>
      </left>
      <right style="double">
        <color indexed="18"/>
      </right>
      <top style="double">
        <color indexed="18"/>
      </top>
      <bottom style="double">
        <color indexed="18"/>
      </bottom>
      <diagonal/>
    </border>
    <border>
      <left style="hair">
        <color indexed="18"/>
      </left>
      <right style="hair">
        <color indexed="18"/>
      </right>
      <top style="hair">
        <color indexed="18"/>
      </top>
      <bottom style="hair">
        <color indexed="18"/>
      </bottom>
      <diagonal/>
    </border>
    <border>
      <left style="hair">
        <color indexed="64"/>
      </left>
      <right style="hair">
        <color indexed="64"/>
      </right>
      <top style="hair">
        <color indexed="64"/>
      </top>
      <bottom style="medium">
        <color indexed="18"/>
      </bottom>
      <diagonal/>
    </border>
    <border>
      <left style="hair">
        <color indexed="64"/>
      </left>
      <right style="hair">
        <color indexed="64"/>
      </right>
      <top style="hair">
        <color indexed="64"/>
      </top>
      <bottom style="hair">
        <color indexed="64"/>
      </bottom>
      <diagonal/>
    </border>
    <border>
      <left/>
      <right/>
      <top style="medium">
        <color indexed="64"/>
      </top>
      <bottom/>
      <diagonal/>
    </border>
    <border>
      <left style="hair">
        <color indexed="18"/>
      </left>
      <right style="hair">
        <color indexed="18"/>
      </right>
      <top style="hair">
        <color indexed="18"/>
      </top>
      <bottom style="medium">
        <color indexed="18"/>
      </bottom>
      <diagonal/>
    </border>
    <border>
      <left style="double">
        <color indexed="12"/>
      </left>
      <right style="double">
        <color indexed="12"/>
      </right>
      <top style="double">
        <color indexed="12"/>
      </top>
      <bottom style="double">
        <color indexed="12"/>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medium">
        <color indexed="18"/>
      </bottom>
      <diagonal/>
    </border>
    <border>
      <left style="hair">
        <color indexed="8"/>
      </left>
      <right style="hair">
        <color indexed="8"/>
      </right>
      <top style="medium">
        <color indexed="18"/>
      </top>
      <bottom style="hair">
        <color indexed="8"/>
      </bottom>
      <diagonal/>
    </border>
    <border>
      <left style="medium">
        <color indexed="18"/>
      </left>
      <right style="hair">
        <color indexed="8"/>
      </right>
      <top style="hair">
        <color indexed="8"/>
      </top>
      <bottom style="hair">
        <color indexed="8"/>
      </bottom>
      <diagonal/>
    </border>
    <border>
      <left style="double">
        <color indexed="12"/>
      </left>
      <right style="double">
        <color indexed="12"/>
      </right>
      <top style="double">
        <color indexed="12"/>
      </top>
      <bottom style="medium">
        <color indexed="64"/>
      </bottom>
      <diagonal/>
    </border>
    <border>
      <left style="double">
        <color indexed="12"/>
      </left>
      <right style="medium">
        <color indexed="64"/>
      </right>
      <top style="double">
        <color indexed="12"/>
      </top>
      <bottom style="medium">
        <color indexed="64"/>
      </bottom>
      <diagonal/>
    </border>
    <border>
      <left style="hair">
        <color indexed="64"/>
      </left>
      <right style="hair">
        <color indexed="64"/>
      </right>
      <top style="medium">
        <color indexed="18"/>
      </top>
      <bottom style="hair">
        <color indexed="64"/>
      </bottom>
      <diagonal/>
    </border>
    <border>
      <left style="medium">
        <color indexed="18"/>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8"/>
      </left>
      <right style="hair">
        <color indexed="64"/>
      </right>
      <top style="medium">
        <color indexed="18"/>
      </top>
      <bottom style="hair">
        <color indexed="8"/>
      </bottom>
      <diagonal/>
    </border>
    <border>
      <left style="hair">
        <color indexed="8"/>
      </left>
      <right style="hair">
        <color indexed="64"/>
      </right>
      <top style="hair">
        <color indexed="8"/>
      </top>
      <bottom style="hair">
        <color indexed="8"/>
      </bottom>
      <diagonal/>
    </border>
    <border>
      <left style="hair">
        <color indexed="8"/>
      </left>
      <right style="hair">
        <color indexed="64"/>
      </right>
      <top style="hair">
        <color indexed="8"/>
      </top>
      <bottom style="medium">
        <color indexed="18"/>
      </bottom>
      <diagonal/>
    </border>
    <border>
      <left style="medium">
        <color indexed="64"/>
      </left>
      <right/>
      <top style="medium">
        <color indexed="64"/>
      </top>
      <bottom style="medium">
        <color indexed="64"/>
      </bottom>
      <diagonal/>
    </border>
    <border>
      <left style="double">
        <color indexed="10"/>
      </left>
      <right style="double">
        <color indexed="10"/>
      </right>
      <top/>
      <bottom style="double">
        <color indexed="10"/>
      </bottom>
      <diagonal/>
    </border>
    <border>
      <left style="medium">
        <color indexed="18"/>
      </left>
      <right style="hair">
        <color indexed="64"/>
      </right>
      <top style="hair">
        <color indexed="64"/>
      </top>
      <bottom style="medium">
        <color indexed="18"/>
      </bottom>
      <diagonal/>
    </border>
    <border>
      <left style="medium">
        <color indexed="18"/>
      </left>
      <right style="hair">
        <color indexed="18"/>
      </right>
      <top style="hair">
        <color indexed="18"/>
      </top>
      <bottom style="hair">
        <color indexed="18"/>
      </bottom>
      <diagonal/>
    </border>
    <border>
      <left style="medium">
        <color indexed="18"/>
      </left>
      <right style="hair">
        <color indexed="18"/>
      </right>
      <top style="hair">
        <color indexed="18"/>
      </top>
      <bottom style="medium">
        <color indexed="18"/>
      </bottom>
      <diagonal/>
    </border>
    <border>
      <left style="medium">
        <color indexed="18"/>
      </left>
      <right style="hair">
        <color indexed="8"/>
      </right>
      <top style="hair">
        <color indexed="8"/>
      </top>
      <bottom style="medium">
        <color indexed="18"/>
      </bottom>
      <diagonal/>
    </border>
    <border>
      <left style="hair">
        <color indexed="64"/>
      </left>
      <right style="hair">
        <color indexed="64"/>
      </right>
      <top style="hair">
        <color indexed="64"/>
      </top>
      <bottom style="medium">
        <color indexed="64"/>
      </bottom>
      <diagonal/>
    </border>
    <border>
      <left style="hair">
        <color indexed="8"/>
      </left>
      <right style="hair">
        <color indexed="8"/>
      </right>
      <top style="hair">
        <color indexed="8"/>
      </top>
      <bottom style="medium">
        <color indexed="64"/>
      </bottom>
      <diagonal/>
    </border>
    <border>
      <left style="hair">
        <color indexed="18"/>
      </left>
      <right style="hair">
        <color indexed="18"/>
      </right>
      <top style="hair">
        <color indexed="18"/>
      </top>
      <bottom style="medium">
        <color indexed="64"/>
      </bottom>
      <diagonal/>
    </border>
    <border>
      <left style="hair">
        <color indexed="64"/>
      </left>
      <right style="medium">
        <color indexed="18"/>
      </right>
      <top style="hair">
        <color indexed="64"/>
      </top>
      <bottom style="hair">
        <color indexed="64"/>
      </bottom>
      <diagonal/>
    </border>
    <border>
      <left/>
      <right style="double">
        <color indexed="12"/>
      </right>
      <top/>
      <bottom style="double">
        <color indexed="12"/>
      </bottom>
      <diagonal/>
    </border>
    <border>
      <left style="hair">
        <color indexed="18"/>
      </left>
      <right style="hair">
        <color indexed="18"/>
      </right>
      <top style="medium">
        <color indexed="18"/>
      </top>
      <bottom style="hair">
        <color indexed="18"/>
      </bottom>
      <diagonal/>
    </border>
    <border>
      <left style="thin">
        <color indexed="18"/>
      </left>
      <right/>
      <top style="double">
        <color indexed="64"/>
      </top>
      <bottom style="thin">
        <color indexed="18"/>
      </bottom>
      <diagonal/>
    </border>
    <border>
      <left/>
      <right/>
      <top style="double">
        <color indexed="64"/>
      </top>
      <bottom style="thin">
        <color indexed="18"/>
      </bottom>
      <diagonal/>
    </border>
    <border>
      <left/>
      <right style="thin">
        <color indexed="18"/>
      </right>
      <top style="double">
        <color indexed="64"/>
      </top>
      <bottom style="thin">
        <color indexed="18"/>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18"/>
      </left>
      <right/>
      <top style="double">
        <color indexed="64"/>
      </top>
      <bottom style="double">
        <color indexed="64"/>
      </bottom>
      <diagonal/>
    </border>
    <border>
      <left/>
      <right style="thin">
        <color indexed="18"/>
      </right>
      <top style="double">
        <color indexed="64"/>
      </top>
      <bottom style="double">
        <color indexed="64"/>
      </bottom>
      <diagonal/>
    </border>
    <border>
      <left style="thin">
        <color indexed="18"/>
      </left>
      <right/>
      <top style="double">
        <color indexed="64"/>
      </top>
      <bottom style="double">
        <color indexed="18"/>
      </bottom>
      <diagonal/>
    </border>
    <border>
      <left/>
      <right/>
      <top style="double">
        <color indexed="64"/>
      </top>
      <bottom style="double">
        <color indexed="18"/>
      </bottom>
      <diagonal/>
    </border>
    <border>
      <left/>
      <right style="thin">
        <color indexed="18"/>
      </right>
      <top style="double">
        <color indexed="64"/>
      </top>
      <bottom style="double">
        <color indexed="18"/>
      </bottom>
      <diagonal/>
    </border>
    <border>
      <left style="hair">
        <color indexed="64"/>
      </left>
      <right style="medium">
        <color indexed="18"/>
      </right>
      <top style="medium">
        <color indexed="18"/>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18"/>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12"/>
      </left>
      <right style="double">
        <color indexed="64"/>
      </right>
      <top style="double">
        <color indexed="12"/>
      </top>
      <bottom style="double">
        <color indexed="12"/>
      </bottom>
      <diagonal/>
    </border>
    <border>
      <left style="double">
        <color indexed="64"/>
      </left>
      <right style="double">
        <color indexed="64"/>
      </right>
      <top style="double">
        <color indexed="12"/>
      </top>
      <bottom style="double">
        <color indexed="12"/>
      </bottom>
      <diagonal/>
    </border>
    <border>
      <left style="double">
        <color indexed="64"/>
      </left>
      <right style="double">
        <color indexed="12"/>
      </right>
      <top style="double">
        <color indexed="12"/>
      </top>
      <bottom style="double">
        <color indexed="12"/>
      </bottom>
      <diagonal/>
    </border>
    <border>
      <left style="medium">
        <color indexed="18"/>
      </left>
      <right style="hair">
        <color indexed="64"/>
      </right>
      <top style="medium">
        <color indexed="18"/>
      </top>
      <bottom style="hair">
        <color indexed="64"/>
      </bottom>
      <diagonal/>
    </border>
    <border>
      <left/>
      <right/>
      <top style="double">
        <color indexed="12"/>
      </top>
      <bottom style="medium">
        <color indexed="18"/>
      </bottom>
      <diagonal/>
    </border>
    <border>
      <left style="hair">
        <color indexed="64"/>
      </left>
      <right style="medium">
        <color indexed="18"/>
      </right>
      <top style="hair">
        <color indexed="64"/>
      </top>
      <bottom style="medium">
        <color indexed="1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18"/>
      </left>
      <right style="medium">
        <color indexed="18"/>
      </right>
      <top style="hair">
        <color indexed="18"/>
      </top>
      <bottom style="hair">
        <color indexed="18"/>
      </bottom>
      <diagonal/>
    </border>
    <border>
      <left style="medium">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style="hair">
        <color indexed="18"/>
      </left>
      <right style="medium">
        <color indexed="18"/>
      </right>
      <top style="hair">
        <color indexed="18"/>
      </top>
      <bottom style="medium">
        <color indexed="18"/>
      </bottom>
      <diagonal/>
    </border>
    <border>
      <left style="medium">
        <color indexed="64"/>
      </left>
      <right style="double">
        <color indexed="12"/>
      </right>
      <top style="medium">
        <color indexed="64"/>
      </top>
      <bottom style="double">
        <color indexed="12"/>
      </bottom>
      <diagonal/>
    </border>
    <border>
      <left style="double">
        <color indexed="12"/>
      </left>
      <right style="double">
        <color indexed="12"/>
      </right>
      <top style="medium">
        <color indexed="64"/>
      </top>
      <bottom style="double">
        <color indexed="12"/>
      </bottom>
      <diagonal/>
    </border>
    <border>
      <left style="double">
        <color indexed="12"/>
      </left>
      <right style="medium">
        <color indexed="64"/>
      </right>
      <top style="medium">
        <color indexed="64"/>
      </top>
      <bottom style="double">
        <color indexed="12"/>
      </bottom>
      <diagonal/>
    </border>
    <border>
      <left style="medium">
        <color indexed="64"/>
      </left>
      <right style="double">
        <color indexed="12"/>
      </right>
      <top style="double">
        <color indexed="12"/>
      </top>
      <bottom style="medium">
        <color indexed="64"/>
      </bottom>
      <diagonal/>
    </border>
    <border>
      <left style="hair">
        <color indexed="8"/>
      </left>
      <right style="medium">
        <color indexed="18"/>
      </right>
      <top style="hair">
        <color indexed="8"/>
      </top>
      <bottom style="hair">
        <color indexed="8"/>
      </bottom>
      <diagonal/>
    </border>
    <border>
      <left style="medium">
        <color indexed="18"/>
      </left>
      <right style="hair">
        <color indexed="8"/>
      </right>
      <top style="medium">
        <color indexed="18"/>
      </top>
      <bottom style="hair">
        <color indexed="8"/>
      </bottom>
      <diagonal/>
    </border>
    <border>
      <left style="hair">
        <color indexed="8"/>
      </left>
      <right style="medium">
        <color indexed="18"/>
      </right>
      <top style="medium">
        <color indexed="18"/>
      </top>
      <bottom style="hair">
        <color indexed="8"/>
      </bottom>
      <diagonal/>
    </border>
    <border>
      <left/>
      <right style="hair">
        <color indexed="8"/>
      </right>
      <top style="medium">
        <color indexed="18"/>
      </top>
      <bottom style="hair">
        <color indexed="8"/>
      </bottom>
      <diagonal/>
    </border>
    <border>
      <left/>
      <right style="hair">
        <color indexed="8"/>
      </right>
      <top/>
      <bottom style="medium">
        <color indexed="18"/>
      </bottom>
      <diagonal/>
    </border>
    <border>
      <left style="hair">
        <color indexed="8"/>
      </left>
      <right style="hair">
        <color indexed="8"/>
      </right>
      <top/>
      <bottom style="medium">
        <color indexed="18"/>
      </bottom>
      <diagonal/>
    </border>
    <border>
      <left style="hair">
        <color indexed="8"/>
      </left>
      <right style="medium">
        <color indexed="18"/>
      </right>
      <top/>
      <bottom style="medium">
        <color indexed="18"/>
      </bottom>
      <diagonal/>
    </border>
    <border>
      <left/>
      <right style="hair">
        <color indexed="8"/>
      </right>
      <top style="hair">
        <color indexed="8"/>
      </top>
      <bottom style="hair">
        <color indexed="64"/>
      </bottom>
      <diagonal/>
    </border>
    <border>
      <left style="hair">
        <color indexed="8"/>
      </left>
      <right style="hair">
        <color indexed="8"/>
      </right>
      <top style="hair">
        <color indexed="8"/>
      </top>
      <bottom style="hair">
        <color indexed="64"/>
      </bottom>
      <diagonal/>
    </border>
    <border>
      <left style="hair">
        <color indexed="8"/>
      </left>
      <right style="medium">
        <color indexed="18"/>
      </right>
      <top style="hair">
        <color indexed="8"/>
      </top>
      <bottom style="hair">
        <color indexed="64"/>
      </bottom>
      <diagonal/>
    </border>
    <border>
      <left/>
      <right style="hair">
        <color indexed="8"/>
      </right>
      <top style="hair">
        <color indexed="8"/>
      </top>
      <bottom style="hair">
        <color indexed="8"/>
      </bottom>
      <diagonal/>
    </border>
    <border>
      <left style="hair">
        <color indexed="64"/>
      </left>
      <right style="hair">
        <color indexed="8"/>
      </right>
      <top style="hair">
        <color indexed="8"/>
      </top>
      <bottom style="medium">
        <color rgb="FF002060"/>
      </bottom>
      <diagonal/>
    </border>
    <border>
      <left style="hair">
        <color indexed="64"/>
      </left>
      <right style="hair">
        <color indexed="64"/>
      </right>
      <top style="medium">
        <color rgb="FF002060"/>
      </top>
      <bottom style="hair">
        <color indexed="8"/>
      </bottom>
      <diagonal/>
    </border>
    <border>
      <left style="medium">
        <color indexed="18"/>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medium">
        <color indexed="18"/>
      </bottom>
      <diagonal/>
    </border>
    <border>
      <left style="hair">
        <color indexed="8"/>
      </left>
      <right/>
      <top style="hair">
        <color indexed="8"/>
      </top>
      <bottom style="hair">
        <color indexed="64"/>
      </bottom>
      <diagonal/>
    </border>
    <border>
      <left/>
      <right/>
      <top style="hair">
        <color indexed="8"/>
      </top>
      <bottom style="hair">
        <color indexed="64"/>
      </bottom>
      <diagonal/>
    </border>
    <border>
      <left/>
      <right style="medium">
        <color indexed="18"/>
      </right>
      <top style="hair">
        <color indexed="8"/>
      </top>
      <bottom style="hair">
        <color indexed="64"/>
      </bottom>
      <diagonal/>
    </border>
    <border>
      <left style="hair">
        <color indexed="8"/>
      </left>
      <right/>
      <top style="hair">
        <color indexed="64"/>
      </top>
      <bottom style="medium">
        <color indexed="18"/>
      </bottom>
      <diagonal/>
    </border>
    <border>
      <left/>
      <right/>
      <top style="hair">
        <color indexed="64"/>
      </top>
      <bottom style="medium">
        <color indexed="18"/>
      </bottom>
      <diagonal/>
    </border>
    <border>
      <left/>
      <right style="medium">
        <color indexed="18"/>
      </right>
      <top style="hair">
        <color indexed="64"/>
      </top>
      <bottom style="medium">
        <color indexed="18"/>
      </bottom>
      <diagonal/>
    </border>
  </borders>
  <cellStyleXfs count="2">
    <xf numFmtId="0" fontId="0" fillId="0" borderId="0"/>
    <xf numFmtId="0" fontId="24" fillId="0" borderId="0" applyNumberFormat="0" applyFill="0" applyBorder="0" applyAlignment="0" applyProtection="0"/>
  </cellStyleXfs>
  <cellXfs count="362">
    <xf numFmtId="0" fontId="0" fillId="0" borderId="0" xfId="0"/>
    <xf numFmtId="0" fontId="0" fillId="0" borderId="0" xfId="0" applyBorder="1" applyAlignment="1">
      <alignment vertical="center"/>
    </xf>
    <xf numFmtId="0" fontId="0" fillId="0" borderId="0" xfId="0" applyAlignment="1">
      <alignment vertical="center"/>
    </xf>
    <xf numFmtId="49" fontId="0" fillId="0" borderId="0" xfId="0" applyNumberFormat="1" applyBorder="1" applyAlignment="1">
      <alignment horizontal="left" vertical="center"/>
    </xf>
    <xf numFmtId="1" fontId="0" fillId="0" borderId="0" xfId="0" applyNumberFormat="1" applyBorder="1" applyAlignment="1">
      <alignment horizontal="left" vertical="center"/>
    </xf>
    <xf numFmtId="1" fontId="0" fillId="0" borderId="0" xfId="0" applyNumberFormat="1" applyBorder="1" applyAlignment="1">
      <alignment vertical="center"/>
    </xf>
    <xf numFmtId="49" fontId="0" fillId="0" borderId="0" xfId="0" applyNumberFormat="1" applyBorder="1" applyAlignment="1">
      <alignment horizontal="left" vertical="center" wrapText="1"/>
    </xf>
    <xf numFmtId="49" fontId="4" fillId="0" borderId="0" xfId="0" applyNumberFormat="1" applyFont="1" applyBorder="1" applyAlignment="1">
      <alignment horizontal="left" vertical="center"/>
    </xf>
    <xf numFmtId="49" fontId="3" fillId="0" borderId="0" xfId="0" applyNumberFormat="1" applyFont="1" applyBorder="1" applyAlignment="1">
      <alignment vertical="center" wrapText="1"/>
    </xf>
    <xf numFmtId="0" fontId="0" fillId="0" borderId="0" xfId="0" applyNumberFormat="1" applyBorder="1" applyAlignment="1" applyProtection="1">
      <alignment horizontal="left" vertical="center"/>
      <protection hidden="1"/>
    </xf>
    <xf numFmtId="0" fontId="4" fillId="0" borderId="0" xfId="0" applyNumberFormat="1" applyFont="1" applyBorder="1" applyAlignment="1" applyProtection="1">
      <alignment horizontal="left" vertical="center"/>
      <protection hidden="1"/>
    </xf>
    <xf numFmtId="0" fontId="3" fillId="0" borderId="0" xfId="0" applyNumberFormat="1" applyFont="1" applyBorder="1" applyAlignment="1" applyProtection="1">
      <alignment vertical="center" wrapText="1"/>
      <protection hidden="1"/>
    </xf>
    <xf numFmtId="0" fontId="0" fillId="0" borderId="0" xfId="0" applyNumberFormat="1" applyBorder="1" applyAlignment="1" applyProtection="1">
      <alignment horizontal="left" vertical="center" wrapText="1"/>
      <protection hidden="1"/>
    </xf>
    <xf numFmtId="1" fontId="6" fillId="0" borderId="0" xfId="0" applyNumberFormat="1" applyFont="1" applyFill="1" applyBorder="1" applyAlignment="1">
      <alignment horizontal="left" vertical="center"/>
    </xf>
    <xf numFmtId="0" fontId="6" fillId="0" borderId="0" xfId="0" applyFont="1" applyFill="1" applyBorder="1" applyAlignment="1">
      <alignment horizontal="left" vertical="center"/>
    </xf>
    <xf numFmtId="0" fontId="0" fillId="0" borderId="0" xfId="0" applyAlignment="1">
      <alignment horizontal="center" vertical="center"/>
    </xf>
    <xf numFmtId="0" fontId="0" fillId="0" borderId="0" xfId="0" applyBorder="1" applyAlignment="1" applyProtection="1">
      <alignment vertical="center"/>
      <protection hidden="1"/>
    </xf>
    <xf numFmtId="0" fontId="0" fillId="2" borderId="0" xfId="0" applyFill="1"/>
    <xf numFmtId="0" fontId="0" fillId="0" borderId="0" xfId="0" applyAlignment="1" applyProtection="1">
      <alignment vertical="center"/>
      <protection hidden="1"/>
    </xf>
    <xf numFmtId="49" fontId="0" fillId="0" borderId="0" xfId="0" applyNumberFormat="1" applyAlignment="1">
      <alignment wrapText="1"/>
    </xf>
    <xf numFmtId="0" fontId="0" fillId="0" borderId="0" xfId="0" applyNumberFormat="1"/>
    <xf numFmtId="0" fontId="0" fillId="0" borderId="0" xfId="0" applyNumberFormat="1" applyAlignment="1">
      <alignment wrapText="1"/>
    </xf>
    <xf numFmtId="10" fontId="0" fillId="0" borderId="0" xfId="0" applyNumberFormat="1"/>
    <xf numFmtId="10" fontId="0" fillId="2" borderId="0" xfId="0" applyNumberFormat="1" applyFill="1"/>
    <xf numFmtId="0" fontId="4" fillId="0" borderId="1" xfId="0" applyFont="1" applyBorder="1"/>
    <xf numFmtId="0" fontId="4" fillId="0" borderId="2" xfId="0" applyFont="1" applyBorder="1"/>
    <xf numFmtId="10" fontId="4" fillId="0" borderId="1" xfId="0" applyNumberFormat="1" applyFont="1" applyBorder="1" applyAlignment="1">
      <alignment horizontal="center"/>
    </xf>
    <xf numFmtId="10" fontId="4" fillId="0" borderId="2" xfId="0" applyNumberFormat="1" applyFont="1" applyBorder="1" applyAlignment="1">
      <alignment horizontal="center"/>
    </xf>
    <xf numFmtId="10" fontId="16" fillId="0" borderId="3" xfId="0" applyNumberFormat="1" applyFont="1" applyBorder="1" applyAlignment="1">
      <alignment horizontal="center"/>
    </xf>
    <xf numFmtId="0" fontId="16" fillId="0" borderId="3" xfId="0" applyFont="1" applyFill="1" applyBorder="1"/>
    <xf numFmtId="49" fontId="0" fillId="0" borderId="0" xfId="0" applyNumberFormat="1" applyBorder="1" applyAlignment="1">
      <alignment vertical="center"/>
    </xf>
    <xf numFmtId="49" fontId="0" fillId="0" borderId="0" xfId="0" applyNumberFormat="1" applyBorder="1" applyAlignment="1">
      <alignment horizontal="center" vertical="center" wrapText="1"/>
    </xf>
    <xf numFmtId="49" fontId="0" fillId="0" borderId="0" xfId="0" applyNumberFormat="1" applyBorder="1" applyAlignment="1">
      <alignment horizontal="center" vertical="center"/>
    </xf>
    <xf numFmtId="1" fontId="0" fillId="0" borderId="0" xfId="0" applyNumberFormat="1" applyBorder="1" applyAlignment="1">
      <alignment horizontal="center" vertical="center" wrapText="1"/>
    </xf>
    <xf numFmtId="0" fontId="0" fillId="0" borderId="0" xfId="0" applyBorder="1" applyAlignment="1" applyProtection="1">
      <alignment vertical="center"/>
      <protection locked="0" hidden="1"/>
    </xf>
    <xf numFmtId="0" fontId="0" fillId="0" borderId="0" xfId="0" applyBorder="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xf>
    <xf numFmtId="1" fontId="0" fillId="0" borderId="0" xfId="0" applyNumberFormat="1" applyBorder="1" applyAlignment="1" applyProtection="1">
      <alignment vertical="center"/>
      <protection locked="0"/>
    </xf>
    <xf numFmtId="0" fontId="0" fillId="0" borderId="0" xfId="0" applyAlignment="1" applyProtection="1">
      <alignment vertical="center"/>
      <protection locked="0"/>
    </xf>
    <xf numFmtId="0" fontId="2" fillId="0" borderId="0" xfId="0" applyFont="1" applyBorder="1" applyAlignment="1" applyProtection="1">
      <alignment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vertical="center"/>
    </xf>
    <xf numFmtId="49" fontId="0" fillId="0" borderId="0" xfId="0" applyNumberFormat="1" applyAlignment="1" applyProtection="1">
      <alignment vertical="center"/>
      <protection locked="0"/>
    </xf>
    <xf numFmtId="0" fontId="18" fillId="0" borderId="0" xfId="0" applyFont="1" applyFill="1" applyAlignment="1" applyProtection="1">
      <alignment vertical="center"/>
    </xf>
    <xf numFmtId="0" fontId="2" fillId="0" borderId="0" xfId="0" applyFont="1" applyBorder="1" applyAlignment="1" applyProtection="1">
      <alignment vertical="center" wrapText="1"/>
    </xf>
    <xf numFmtId="0" fontId="3"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3" fillId="0" borderId="4" xfId="0" applyFont="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49" fontId="3" fillId="0" borderId="5" xfId="0" applyNumberFormat="1" applyFont="1" applyBorder="1" applyAlignment="1">
      <alignment vertical="center" wrapText="1"/>
    </xf>
    <xf numFmtId="49" fontId="3" fillId="0" borderId="6" xfId="0" applyNumberFormat="1" applyFont="1" applyBorder="1" applyAlignment="1">
      <alignment vertical="center" wrapText="1"/>
    </xf>
    <xf numFmtId="0" fontId="3" fillId="0" borderId="0" xfId="0" applyNumberFormat="1" applyFont="1" applyFill="1" applyBorder="1" applyAlignment="1" applyProtection="1">
      <alignment vertical="center"/>
    </xf>
    <xf numFmtId="0" fontId="6" fillId="0" borderId="7" xfId="0" applyFont="1" applyFill="1" applyBorder="1" applyAlignment="1">
      <alignment horizontal="left" vertical="center"/>
    </xf>
    <xf numFmtId="49" fontId="3" fillId="0" borderId="0" xfId="0" applyNumberFormat="1" applyFont="1" applyFill="1" applyBorder="1" applyAlignment="1">
      <alignment vertical="center" wrapText="1"/>
    </xf>
    <xf numFmtId="0" fontId="3" fillId="0" borderId="0" xfId="0" applyNumberFormat="1" applyFont="1" applyFill="1" applyBorder="1" applyAlignment="1" applyProtection="1">
      <alignment vertical="center" wrapText="1"/>
      <protection hidden="1"/>
    </xf>
    <xf numFmtId="1" fontId="4" fillId="0" borderId="0" xfId="0" applyNumberFormat="1"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5" fillId="0" borderId="9" xfId="0" applyFont="1" applyBorder="1" applyAlignment="1" applyProtection="1">
      <alignment vertical="center"/>
    </xf>
    <xf numFmtId="0" fontId="3" fillId="0" borderId="10" xfId="0" applyFont="1" applyBorder="1" applyAlignment="1" applyProtection="1">
      <alignment vertical="center" wrapText="1"/>
      <protection locked="0"/>
    </xf>
    <xf numFmtId="0" fontId="3" fillId="0" borderId="10" xfId="0" applyFont="1" applyBorder="1" applyAlignment="1" applyProtection="1">
      <alignment vertical="center" wrapText="1"/>
    </xf>
    <xf numFmtId="0" fontId="3" fillId="0" borderId="10" xfId="0" applyFont="1" applyFill="1" applyBorder="1" applyAlignment="1" applyProtection="1">
      <alignment vertical="center" wrapText="1"/>
    </xf>
    <xf numFmtId="0" fontId="3" fillId="3" borderId="10" xfId="0" applyFont="1" applyFill="1" applyBorder="1" applyAlignment="1" applyProtection="1">
      <alignment vertical="center" wrapText="1"/>
      <protection locked="0"/>
    </xf>
    <xf numFmtId="0" fontId="3" fillId="3" borderId="10" xfId="0" applyFont="1" applyFill="1" applyBorder="1" applyAlignment="1" applyProtection="1">
      <alignment vertical="center" wrapText="1"/>
    </xf>
    <xf numFmtId="0" fontId="3" fillId="4" borderId="10" xfId="0" applyFont="1" applyFill="1" applyBorder="1" applyAlignment="1" applyProtection="1">
      <alignment horizontal="center" vertical="center" wrapText="1"/>
    </xf>
    <xf numFmtId="0" fontId="3" fillId="4" borderId="10" xfId="0" applyFont="1" applyFill="1" applyBorder="1" applyAlignment="1" applyProtection="1">
      <alignment vertical="center" wrapText="1"/>
      <protection locked="0"/>
    </xf>
    <xf numFmtId="0" fontId="3" fillId="4" borderId="10" xfId="0" applyFont="1" applyFill="1" applyBorder="1" applyAlignment="1" applyProtection="1">
      <alignment vertical="center" wrapText="1"/>
    </xf>
    <xf numFmtId="0" fontId="3" fillId="0" borderId="11" xfId="0" applyFont="1" applyBorder="1" applyAlignment="1" applyProtection="1">
      <alignment vertical="center" wrapText="1"/>
      <protection locked="0"/>
    </xf>
    <xf numFmtId="0" fontId="0" fillId="0" borderId="9" xfId="0" applyBorder="1" applyAlignment="1" applyProtection="1">
      <alignment vertical="center"/>
    </xf>
    <xf numFmtId="0" fontId="4" fillId="0" borderId="12" xfId="0" applyFont="1" applyBorder="1" applyAlignment="1" applyProtection="1">
      <alignment vertical="center" wrapText="1"/>
      <protection locked="0"/>
    </xf>
    <xf numFmtId="0" fontId="3" fillId="0" borderId="13" xfId="0" applyFont="1" applyBorder="1" applyAlignment="1" applyProtection="1">
      <alignment horizontal="center" vertical="center" wrapText="1"/>
      <protection locked="0"/>
    </xf>
    <xf numFmtId="49" fontId="3" fillId="0" borderId="6" xfId="0" applyNumberFormat="1" applyFont="1" applyFill="1" applyBorder="1" applyAlignment="1">
      <alignment vertical="center" wrapText="1"/>
    </xf>
    <xf numFmtId="0" fontId="19" fillId="0" borderId="0" xfId="0" applyFont="1" applyFill="1" applyBorder="1" applyAlignment="1" applyProtection="1">
      <alignment vertical="center"/>
    </xf>
    <xf numFmtId="0" fontId="0" fillId="0" borderId="0" xfId="0" applyBorder="1"/>
    <xf numFmtId="0" fontId="20" fillId="0" borderId="0" xfId="0" applyFont="1" applyFill="1" applyBorder="1" applyAlignment="1" applyProtection="1">
      <alignment vertical="center"/>
    </xf>
    <xf numFmtId="0" fontId="21" fillId="0" borderId="0" xfId="0" applyFont="1" applyAlignment="1" applyProtection="1">
      <alignment vertical="center"/>
      <protection locked="0"/>
    </xf>
    <xf numFmtId="0" fontId="21" fillId="0" borderId="0" xfId="0" applyFont="1" applyAlignment="1" applyProtection="1">
      <alignment vertical="center"/>
    </xf>
    <xf numFmtId="0" fontId="10" fillId="0" borderId="0" xfId="0" applyFont="1" applyAlignment="1" applyProtection="1">
      <alignment vertical="center"/>
    </xf>
    <xf numFmtId="0" fontId="5" fillId="0" borderId="14" xfId="0" applyFont="1" applyBorder="1" applyAlignment="1" applyProtection="1">
      <alignment vertical="center"/>
    </xf>
    <xf numFmtId="0" fontId="3" fillId="0" borderId="15" xfId="0" applyNumberFormat="1" applyFont="1" applyFill="1" applyBorder="1" applyAlignment="1" applyProtection="1">
      <alignment vertical="center"/>
    </xf>
    <xf numFmtId="0" fontId="0" fillId="0" borderId="13" xfId="0" applyBorder="1" applyAlignment="1" applyProtection="1">
      <alignment vertical="center"/>
      <protection locked="0"/>
    </xf>
    <xf numFmtId="1" fontId="0" fillId="0" borderId="0" xfId="0" applyNumberFormat="1" applyBorder="1" applyAlignment="1">
      <alignment horizontal="right" vertical="center"/>
    </xf>
    <xf numFmtId="1" fontId="4" fillId="0" borderId="0" xfId="0" applyNumberFormat="1" applyFont="1" applyBorder="1" applyAlignment="1">
      <alignment horizontal="right" vertical="center"/>
    </xf>
    <xf numFmtId="1" fontId="3" fillId="0" borderId="0" xfId="0" applyNumberFormat="1" applyFont="1" applyBorder="1" applyAlignment="1">
      <alignment horizontal="right" vertical="center" wrapText="1"/>
    </xf>
    <xf numFmtId="1" fontId="3" fillId="0" borderId="0" xfId="0" applyNumberFormat="1" applyFont="1" applyFill="1" applyBorder="1" applyAlignment="1">
      <alignment horizontal="right" vertical="center" wrapText="1"/>
    </xf>
    <xf numFmtId="1" fontId="0" fillId="0" borderId="0" xfId="0" applyNumberFormat="1" applyBorder="1" applyAlignment="1">
      <alignment horizontal="right" vertical="center" wrapText="1"/>
    </xf>
    <xf numFmtId="0" fontId="0" fillId="0" borderId="0" xfId="0" applyFill="1"/>
    <xf numFmtId="49" fontId="3" fillId="0" borderId="6" xfId="0" applyNumberFormat="1" applyFont="1" applyBorder="1" applyAlignment="1" applyProtection="1">
      <alignment horizontal="center" vertical="center" wrapText="1"/>
      <protection locked="0"/>
    </xf>
    <xf numFmtId="49" fontId="0" fillId="0" borderId="0" xfId="0" applyNumberFormat="1" applyBorder="1" applyAlignment="1" applyProtection="1">
      <alignment horizontal="left" vertical="center" wrapText="1"/>
      <protection locked="0"/>
    </xf>
    <xf numFmtId="49" fontId="0" fillId="0" borderId="0" xfId="0" applyNumberFormat="1" applyBorder="1" applyAlignment="1" applyProtection="1">
      <alignment horizontal="left" vertical="center"/>
      <protection locked="0"/>
    </xf>
    <xf numFmtId="49" fontId="4" fillId="0" borderId="16" xfId="0" applyNumberFormat="1" applyFont="1" applyBorder="1" applyAlignment="1" applyProtection="1">
      <alignment horizontal="left" vertical="center" wrapText="1"/>
      <protection locked="0"/>
    </xf>
    <xf numFmtId="0" fontId="0" fillId="0" borderId="9" xfId="0" applyBorder="1" applyAlignment="1" applyProtection="1"/>
    <xf numFmtId="0" fontId="4" fillId="0" borderId="0" xfId="0" applyNumberFormat="1" applyFont="1" applyBorder="1" applyAlignment="1" applyProtection="1">
      <alignment horizontal="left" vertical="center"/>
      <protection locked="0" hidden="1"/>
    </xf>
    <xf numFmtId="49" fontId="4" fillId="0" borderId="0" xfId="0" applyNumberFormat="1" applyFont="1" applyBorder="1" applyAlignment="1" applyProtection="1">
      <alignment horizontal="left" vertical="center"/>
      <protection locked="0"/>
    </xf>
    <xf numFmtId="1" fontId="4" fillId="0" borderId="0" xfId="0" applyNumberFormat="1" applyFont="1" applyBorder="1" applyAlignment="1" applyProtection="1">
      <alignment horizontal="right" vertical="center"/>
      <protection locked="0"/>
    </xf>
    <xf numFmtId="1" fontId="3" fillId="0" borderId="17" xfId="0" applyNumberFormat="1" applyFont="1" applyBorder="1" applyAlignment="1" applyProtection="1">
      <alignment vertical="center" wrapText="1"/>
      <protection locked="0"/>
    </xf>
    <xf numFmtId="1" fontId="3" fillId="0" borderId="17" xfId="0" applyNumberFormat="1" applyFont="1" applyFill="1" applyBorder="1" applyAlignment="1" applyProtection="1">
      <alignment vertical="center" wrapText="1"/>
      <protection locked="0"/>
    </xf>
    <xf numFmtId="1" fontId="3" fillId="0" borderId="17" xfId="0" applyNumberFormat="1" applyFont="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5" borderId="13"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3" fillId="6" borderId="13" xfId="0" applyFont="1" applyFill="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49" fontId="4" fillId="7" borderId="12" xfId="0" applyNumberFormat="1" applyFont="1" applyFill="1" applyBorder="1" applyAlignment="1" applyProtection="1">
      <alignment horizontal="left" vertical="center" wrapText="1"/>
      <protection locked="0"/>
    </xf>
    <xf numFmtId="0" fontId="4" fillId="7" borderId="12" xfId="0" applyFont="1" applyFill="1" applyBorder="1" applyAlignment="1" applyProtection="1">
      <alignment vertical="center" wrapText="1"/>
      <protection locked="0"/>
    </xf>
    <xf numFmtId="0" fontId="6" fillId="8" borderId="18" xfId="0" applyNumberFormat="1" applyFont="1" applyFill="1" applyBorder="1" applyAlignment="1" applyProtection="1">
      <alignment horizontal="left" vertical="center"/>
    </xf>
    <xf numFmtId="0" fontId="0" fillId="0" borderId="19" xfId="0" applyBorder="1"/>
    <xf numFmtId="0" fontId="22" fillId="0" borderId="19" xfId="0" applyFont="1" applyBorder="1"/>
    <xf numFmtId="0" fontId="3" fillId="0" borderId="20" xfId="0" applyNumberFormat="1" applyFont="1" applyBorder="1" applyAlignment="1">
      <alignment horizontal="left"/>
    </xf>
    <xf numFmtId="0" fontId="0" fillId="0" borderId="19" xfId="0" applyNumberFormat="1" applyBorder="1" applyAlignment="1">
      <alignment horizontal="left"/>
    </xf>
    <xf numFmtId="0" fontId="4" fillId="0" borderId="21" xfId="0" applyFont="1" applyBorder="1" applyAlignment="1" applyProtection="1">
      <alignment vertical="center" wrapText="1"/>
      <protection locked="0"/>
    </xf>
    <xf numFmtId="0" fontId="3" fillId="0" borderId="22" xfId="0" applyFont="1" applyBorder="1" applyAlignment="1" applyProtection="1">
      <alignment vertical="center" wrapText="1"/>
      <protection locked="0"/>
    </xf>
    <xf numFmtId="0" fontId="0" fillId="0" borderId="22" xfId="0" applyBorder="1" applyAlignment="1">
      <alignment vertical="center"/>
    </xf>
    <xf numFmtId="0" fontId="0" fillId="0" borderId="22" xfId="0" applyFill="1" applyBorder="1" applyAlignment="1">
      <alignment vertical="center"/>
    </xf>
    <xf numFmtId="0" fontId="3" fillId="0" borderId="23" xfId="0" applyFont="1" applyFill="1" applyBorder="1" applyAlignment="1" applyProtection="1">
      <alignment vertical="center" wrapText="1"/>
      <protection locked="0"/>
    </xf>
    <xf numFmtId="0" fontId="3" fillId="4" borderId="10" xfId="0" applyFont="1" applyFill="1" applyBorder="1" applyAlignment="1" applyProtection="1">
      <alignment horizontal="left" vertical="center" wrapText="1"/>
    </xf>
    <xf numFmtId="0" fontId="3" fillId="0" borderId="10" xfId="0" applyFont="1" applyBorder="1" applyAlignment="1" applyProtection="1">
      <alignment horizontal="left" vertical="center" wrapText="1"/>
    </xf>
    <xf numFmtId="0" fontId="22" fillId="0" borderId="19" xfId="0" applyFont="1" applyBorder="1" applyAlignment="1">
      <alignment horizontal="left" wrapText="1"/>
    </xf>
    <xf numFmtId="0" fontId="0" fillId="0" borderId="19" xfId="0" applyBorder="1" applyAlignment="1">
      <alignment horizontal="left" wrapText="1"/>
    </xf>
    <xf numFmtId="0" fontId="22" fillId="0" borderId="19" xfId="0" applyFont="1" applyBorder="1" applyAlignment="1">
      <alignment vertical="center" wrapText="1"/>
    </xf>
    <xf numFmtId="0" fontId="22" fillId="0" borderId="19" xfId="0" applyFont="1" applyBorder="1" applyAlignment="1">
      <alignment vertical="center"/>
    </xf>
    <xf numFmtId="14" fontId="6" fillId="9" borderId="18" xfId="0" applyNumberFormat="1" applyFont="1" applyFill="1" applyBorder="1" applyAlignment="1" applyProtection="1">
      <alignment horizontal="right" vertical="center"/>
    </xf>
    <xf numFmtId="49" fontId="6" fillId="9" borderId="18" xfId="0" applyNumberFormat="1" applyFont="1" applyFill="1" applyBorder="1" applyAlignment="1" applyProtection="1">
      <alignment horizontal="right" vertical="center"/>
    </xf>
    <xf numFmtId="49" fontId="6" fillId="10" borderId="18" xfId="0" applyNumberFormat="1" applyFont="1" applyFill="1" applyBorder="1" applyAlignment="1" applyProtection="1">
      <alignment horizontal="right" vertical="center"/>
    </xf>
    <xf numFmtId="49" fontId="6" fillId="8" borderId="18" xfId="0" applyNumberFormat="1" applyFont="1" applyFill="1" applyBorder="1" applyAlignment="1" applyProtection="1">
      <alignment horizontal="right" vertical="center"/>
    </xf>
    <xf numFmtId="49" fontId="6" fillId="3" borderId="18" xfId="0" applyNumberFormat="1" applyFont="1" applyFill="1" applyBorder="1" applyAlignment="1" applyProtection="1">
      <alignment horizontal="right" vertical="center"/>
    </xf>
    <xf numFmtId="0" fontId="6" fillId="9" borderId="18" xfId="0" applyNumberFormat="1" applyFont="1" applyFill="1" applyBorder="1" applyAlignment="1" applyProtection="1">
      <alignment horizontal="right" vertical="center"/>
    </xf>
    <xf numFmtId="49" fontId="6" fillId="9" borderId="24" xfId="0" applyNumberFormat="1" applyFont="1" applyFill="1" applyBorder="1" applyAlignment="1" applyProtection="1">
      <alignment horizontal="right" vertical="center"/>
    </xf>
    <xf numFmtId="0" fontId="4" fillId="3" borderId="18" xfId="0" applyFont="1" applyFill="1" applyBorder="1" applyAlignment="1" applyProtection="1">
      <alignment horizontal="left" vertical="center"/>
    </xf>
    <xf numFmtId="49" fontId="4" fillId="3" borderId="18" xfId="0" applyNumberFormat="1" applyFont="1" applyFill="1" applyBorder="1" applyAlignment="1" applyProtection="1">
      <alignment vertical="center"/>
    </xf>
    <xf numFmtId="0" fontId="4" fillId="3" borderId="18" xfId="0" applyNumberFormat="1" applyFont="1" applyFill="1" applyBorder="1" applyAlignment="1" applyProtection="1">
      <alignment horizontal="left" vertical="center"/>
    </xf>
    <xf numFmtId="0" fontId="4" fillId="8" borderId="18" xfId="0" applyFont="1" applyFill="1" applyBorder="1" applyAlignment="1" applyProtection="1">
      <alignment horizontal="left" vertical="center"/>
    </xf>
    <xf numFmtId="0" fontId="4" fillId="8" borderId="18" xfId="0" applyNumberFormat="1" applyFont="1" applyFill="1" applyBorder="1" applyAlignment="1" applyProtection="1">
      <alignment horizontal="left" vertical="center"/>
    </xf>
    <xf numFmtId="49" fontId="4" fillId="8" borderId="18" xfId="0" applyNumberFormat="1" applyFont="1" applyFill="1" applyBorder="1" applyAlignment="1" applyProtection="1">
      <alignment horizontal="left" vertical="center"/>
    </xf>
    <xf numFmtId="0" fontId="4" fillId="9" borderId="18" xfId="0" applyFont="1" applyFill="1" applyBorder="1" applyAlignment="1" applyProtection="1">
      <alignment horizontal="left" vertical="center"/>
    </xf>
    <xf numFmtId="0" fontId="4" fillId="9" borderId="18" xfId="0" applyNumberFormat="1" applyFont="1" applyFill="1" applyBorder="1" applyAlignment="1" applyProtection="1">
      <alignment horizontal="left" vertical="center"/>
    </xf>
    <xf numFmtId="49" fontId="4" fillId="10" borderId="18" xfId="0" applyNumberFormat="1" applyFont="1" applyFill="1" applyBorder="1" applyAlignment="1" applyProtection="1">
      <alignment horizontal="left" vertical="center"/>
      <protection locked="0"/>
    </xf>
    <xf numFmtId="49" fontId="4" fillId="3" borderId="18" xfId="0" applyNumberFormat="1" applyFont="1" applyFill="1" applyBorder="1" applyAlignment="1" applyProtection="1">
      <alignment horizontal="left" vertical="center"/>
    </xf>
    <xf numFmtId="49" fontId="4" fillId="9" borderId="18" xfId="0" applyNumberFormat="1" applyFont="1" applyFill="1" applyBorder="1" applyAlignment="1" applyProtection="1">
      <alignment horizontal="left" vertical="center"/>
    </xf>
    <xf numFmtId="0" fontId="4" fillId="10" borderId="18" xfId="0" applyFont="1" applyFill="1" applyBorder="1" applyAlignment="1" applyProtection="1">
      <alignment horizontal="left"/>
      <protection locked="0"/>
    </xf>
    <xf numFmtId="0" fontId="4" fillId="10" borderId="18" xfId="0" applyFont="1" applyFill="1" applyBorder="1" applyAlignment="1" applyProtection="1">
      <alignment horizontal="left" vertical="center"/>
      <protection locked="0"/>
    </xf>
    <xf numFmtId="0" fontId="4" fillId="10" borderId="18" xfId="0" applyNumberFormat="1" applyFont="1" applyFill="1" applyBorder="1" applyAlignment="1" applyProtection="1">
      <alignment horizontal="left" vertical="center"/>
      <protection locked="0"/>
    </xf>
    <xf numFmtId="1" fontId="19" fillId="5" borderId="0" xfId="0" applyNumberFormat="1" applyFont="1" applyFill="1" applyBorder="1" applyAlignment="1" applyProtection="1">
      <alignment vertical="center"/>
    </xf>
    <xf numFmtId="1" fontId="3" fillId="0" borderId="17" xfId="0" applyNumberFormat="1"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1" fontId="3" fillId="0" borderId="26" xfId="0" applyNumberFormat="1" applyFont="1" applyBorder="1" applyAlignment="1" applyProtection="1">
      <alignment horizontal="center" vertical="center" wrapText="1"/>
    </xf>
    <xf numFmtId="0" fontId="3" fillId="0" borderId="6" xfId="0" applyNumberFormat="1" applyFont="1" applyBorder="1" applyAlignment="1" applyProtection="1">
      <alignment horizontal="left" vertical="center" wrapText="1"/>
    </xf>
    <xf numFmtId="1" fontId="3" fillId="0" borderId="27" xfId="0" applyNumberFormat="1" applyFont="1" applyBorder="1" applyAlignment="1" applyProtection="1">
      <alignment horizontal="center" vertical="center" wrapText="1"/>
    </xf>
    <xf numFmtId="1" fontId="3" fillId="0" borderId="28" xfId="0" applyNumberFormat="1" applyFont="1" applyBorder="1" applyAlignment="1" applyProtection="1">
      <alignment horizontal="center" vertical="center" wrapText="1"/>
    </xf>
    <xf numFmtId="0" fontId="3" fillId="5" borderId="13"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11" xfId="0" applyFont="1" applyBorder="1" applyAlignment="1" applyProtection="1">
      <alignment vertical="center" wrapText="1"/>
    </xf>
    <xf numFmtId="0" fontId="3" fillId="0" borderId="4" xfId="0" applyFont="1" applyBorder="1" applyAlignment="1" applyProtection="1">
      <alignment vertical="center" wrapText="1"/>
    </xf>
    <xf numFmtId="0" fontId="3" fillId="0" borderId="4" xfId="0" applyFont="1" applyFill="1" applyBorder="1" applyAlignment="1" applyProtection="1">
      <alignment vertical="center" wrapText="1"/>
    </xf>
    <xf numFmtId="0" fontId="3" fillId="0" borderId="8" xfId="0" applyFont="1" applyBorder="1" applyAlignment="1" applyProtection="1">
      <alignment vertical="center" wrapText="1"/>
    </xf>
    <xf numFmtId="0" fontId="3" fillId="0" borderId="11" xfId="0" applyFont="1" applyFill="1" applyBorder="1" applyAlignment="1" applyProtection="1">
      <alignment vertical="center" wrapText="1"/>
    </xf>
    <xf numFmtId="49" fontId="3" fillId="0" borderId="6" xfId="0" applyNumberFormat="1" applyFont="1" applyBorder="1" applyAlignment="1" applyProtection="1">
      <alignment horizontal="left" vertical="center" wrapText="1"/>
    </xf>
    <xf numFmtId="49" fontId="3" fillId="0" borderId="6" xfId="0" applyNumberFormat="1" applyFont="1" applyFill="1" applyBorder="1" applyAlignment="1" applyProtection="1">
      <alignment horizontal="left" vertical="center" wrapText="1"/>
    </xf>
    <xf numFmtId="49" fontId="3" fillId="0" borderId="5" xfId="0" applyNumberFormat="1" applyFont="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0" fillId="0" borderId="34" xfId="0" applyBorder="1" applyAlignment="1" applyProtection="1">
      <alignment horizontal="left" vertical="center"/>
    </xf>
    <xf numFmtId="0" fontId="3" fillId="0" borderId="4" xfId="0" applyFont="1" applyBorder="1" applyAlignment="1" applyProtection="1">
      <alignment horizontal="center" vertical="center" wrapText="1"/>
    </xf>
    <xf numFmtId="1" fontId="3" fillId="0" borderId="27" xfId="0" applyNumberFormat="1"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49" fontId="4" fillId="0" borderId="35" xfId="0" applyNumberFormat="1" applyFont="1" applyBorder="1" applyAlignment="1" applyProtection="1">
      <alignment horizontal="left" vertical="center" wrapText="1"/>
    </xf>
    <xf numFmtId="0" fontId="4" fillId="0" borderId="35" xfId="0" applyFont="1" applyBorder="1" applyAlignment="1" applyProtection="1">
      <alignment vertical="center" wrapText="1"/>
    </xf>
    <xf numFmtId="0" fontId="3" fillId="0" borderId="29" xfId="0" applyFont="1" applyFill="1" applyBorder="1" applyAlignment="1" applyProtection="1">
      <alignment horizontal="center" vertical="center" wrapText="1"/>
    </xf>
    <xf numFmtId="2" fontId="3" fillId="0" borderId="20" xfId="0" applyNumberFormat="1" applyFont="1" applyBorder="1" applyAlignment="1">
      <alignment horizontal="left"/>
    </xf>
    <xf numFmtId="0" fontId="3" fillId="0" borderId="81" xfId="0" applyFont="1" applyBorder="1" applyAlignment="1" applyProtection="1">
      <alignment vertical="center" wrapText="1"/>
    </xf>
    <xf numFmtId="0" fontId="4" fillId="0" borderId="82" xfId="0" applyFont="1" applyFill="1" applyBorder="1" applyAlignment="1" applyProtection="1">
      <alignment vertical="center" wrapText="1"/>
    </xf>
    <xf numFmtId="0" fontId="3" fillId="12" borderId="10" xfId="0" applyFont="1" applyFill="1" applyBorder="1" applyAlignment="1" applyProtection="1">
      <alignment vertical="center" wrapText="1"/>
    </xf>
    <xf numFmtId="1" fontId="4" fillId="0" borderId="84" xfId="0" applyNumberFormat="1" applyFont="1" applyBorder="1" applyAlignment="1" applyProtection="1">
      <alignment horizontal="center" vertical="center" wrapText="1"/>
      <protection locked="0"/>
    </xf>
    <xf numFmtId="49" fontId="4" fillId="0" borderId="84" xfId="0" applyNumberFormat="1" applyFont="1" applyBorder="1" applyAlignment="1" applyProtection="1">
      <alignment horizontal="left" vertical="center" wrapText="1"/>
      <protection locked="0"/>
    </xf>
    <xf numFmtId="1" fontId="3" fillId="0" borderId="83" xfId="0" applyNumberFormat="1" applyFont="1" applyBorder="1" applyAlignment="1" applyProtection="1">
      <alignment horizontal="center" vertical="center" wrapText="1"/>
      <protection locked="0"/>
    </xf>
    <xf numFmtId="49" fontId="3" fillId="0" borderId="85" xfId="0" applyNumberFormat="1" applyFont="1" applyBorder="1" applyAlignment="1">
      <alignment vertical="center" wrapText="1"/>
    </xf>
    <xf numFmtId="0" fontId="3" fillId="13" borderId="0" xfId="0" applyFont="1" applyFill="1" applyBorder="1" applyAlignment="1" applyProtection="1">
      <alignment horizontal="center" vertical="center" wrapText="1"/>
      <protection locked="0"/>
    </xf>
    <xf numFmtId="49" fontId="3" fillId="0" borderId="86" xfId="0" applyNumberFormat="1" applyFont="1" applyBorder="1" applyAlignment="1" applyProtection="1">
      <alignment horizontal="center" vertical="center" wrapText="1"/>
      <protection locked="0"/>
    </xf>
    <xf numFmtId="0" fontId="0" fillId="14" borderId="0" xfId="0" applyFill="1"/>
    <xf numFmtId="0" fontId="10" fillId="14" borderId="0" xfId="0" applyFont="1" applyFill="1"/>
    <xf numFmtId="10" fontId="10" fillId="14" borderId="0" xfId="0" applyNumberFormat="1" applyFont="1" applyFill="1"/>
    <xf numFmtId="10" fontId="0" fillId="14" borderId="0" xfId="0" applyNumberFormat="1" applyFill="1"/>
    <xf numFmtId="0" fontId="4" fillId="0" borderId="25" xfId="0" applyFont="1" applyBorder="1"/>
    <xf numFmtId="10" fontId="4" fillId="0" borderId="25" xfId="0" applyNumberFormat="1" applyFont="1" applyBorder="1" applyAlignment="1">
      <alignment horizontal="center"/>
    </xf>
    <xf numFmtId="164" fontId="3" fillId="0" borderId="20" xfId="0" quotePrefix="1" applyNumberFormat="1" applyFont="1" applyBorder="1" applyAlignment="1">
      <alignment horizontal="left" readingOrder="1"/>
    </xf>
    <xf numFmtId="0" fontId="3" fillId="0" borderId="20" xfId="0" applyFont="1" applyBorder="1" applyAlignment="1">
      <alignment horizontal="left" wrapText="1"/>
    </xf>
    <xf numFmtId="0" fontId="23" fillId="11" borderId="19" xfId="0" applyFont="1" applyFill="1" applyBorder="1" applyAlignment="1">
      <alignment horizontal="center"/>
    </xf>
    <xf numFmtId="0" fontId="3" fillId="13" borderId="0" xfId="0" applyFont="1" applyFill="1" applyBorder="1" applyAlignment="1" applyProtection="1">
      <alignment horizontal="left" vertical="center" wrapText="1"/>
    </xf>
    <xf numFmtId="0" fontId="3" fillId="0" borderId="20" xfId="0" applyFont="1" applyBorder="1" applyAlignment="1">
      <alignment horizontal="left" vertical="top" wrapText="1"/>
    </xf>
    <xf numFmtId="0" fontId="0" fillId="0" borderId="0" xfId="0" applyProtection="1">
      <protection locked="0"/>
    </xf>
    <xf numFmtId="14" fontId="25" fillId="0" borderId="0" xfId="0" applyNumberFormat="1" applyFont="1"/>
    <xf numFmtId="49" fontId="26" fillId="0" borderId="6" xfId="0" applyNumberFormat="1" applyFont="1" applyBorder="1" applyAlignment="1" applyProtection="1">
      <alignment horizontal="center" vertical="center" wrapText="1"/>
      <protection locked="0"/>
    </xf>
    <xf numFmtId="49" fontId="26" fillId="0" borderId="85" xfId="0" applyNumberFormat="1" applyFont="1" applyBorder="1" applyAlignment="1" applyProtection="1">
      <alignment horizontal="center" vertical="center" wrapText="1"/>
      <protection locked="0"/>
    </xf>
    <xf numFmtId="49" fontId="26" fillId="0" borderId="30" xfId="0" applyNumberFormat="1" applyFont="1" applyBorder="1" applyAlignment="1" applyProtection="1">
      <alignment horizontal="center" vertical="center" wrapText="1"/>
      <protection locked="0"/>
    </xf>
    <xf numFmtId="49" fontId="26" fillId="0" borderId="4" xfId="0" applyNumberFormat="1" applyFont="1" applyBorder="1" applyAlignment="1" applyProtection="1">
      <alignment horizontal="center" vertical="center" wrapText="1"/>
      <protection locked="0"/>
    </xf>
    <xf numFmtId="49" fontId="26" fillId="0" borderId="32" xfId="0" applyNumberFormat="1" applyFont="1" applyBorder="1" applyAlignment="1" applyProtection="1">
      <alignment horizontal="center" vertical="center" wrapText="1"/>
      <protection locked="0"/>
    </xf>
    <xf numFmtId="49" fontId="26" fillId="0" borderId="10" xfId="0" applyNumberFormat="1" applyFont="1" applyBorder="1" applyAlignment="1" applyProtection="1">
      <alignment horizontal="center" vertical="center" wrapText="1"/>
      <protection locked="0"/>
    </xf>
    <xf numFmtId="49" fontId="26" fillId="0" borderId="31" xfId="0" applyNumberFormat="1" applyFont="1" applyBorder="1" applyAlignment="1" applyProtection="1">
      <alignment horizontal="center" vertical="center" wrapText="1"/>
      <protection locked="0"/>
    </xf>
    <xf numFmtId="0" fontId="10" fillId="0" borderId="0" xfId="0" applyNumberFormat="1" applyFont="1" applyBorder="1" applyAlignment="1" applyProtection="1">
      <alignment vertical="center" wrapText="1"/>
    </xf>
    <xf numFmtId="49" fontId="25" fillId="0" borderId="0" xfId="0" applyNumberFormat="1" applyFont="1" applyBorder="1" applyAlignment="1">
      <alignment horizontal="left" vertical="center"/>
    </xf>
    <xf numFmtId="0" fontId="10" fillId="0" borderId="44" xfId="0" applyNumberFormat="1" applyFont="1" applyBorder="1" applyAlignment="1" applyProtection="1">
      <alignment vertical="center" wrapText="1"/>
    </xf>
    <xf numFmtId="0" fontId="10" fillId="0" borderId="45" xfId="0" applyNumberFormat="1" applyFont="1" applyBorder="1" applyAlignment="1" applyProtection="1">
      <alignment vertical="center" wrapText="1"/>
    </xf>
    <xf numFmtId="0" fontId="10" fillId="0" borderId="46" xfId="0" applyNumberFormat="1" applyFont="1" applyBorder="1" applyAlignment="1" applyProtection="1">
      <alignment vertical="center" wrapText="1"/>
    </xf>
    <xf numFmtId="0" fontId="24" fillId="0" borderId="42" xfId="1" applyNumberFormat="1" applyBorder="1" applyAlignment="1" applyProtection="1">
      <alignment vertical="top" wrapText="1"/>
      <protection locked="0"/>
    </xf>
    <xf numFmtId="0" fontId="24" fillId="0" borderId="40" xfId="1" applyNumberFormat="1" applyBorder="1" applyAlignment="1" applyProtection="1">
      <alignment vertical="top" wrapText="1"/>
      <protection locked="0"/>
    </xf>
    <xf numFmtId="0" fontId="24" fillId="0" borderId="43" xfId="1" applyNumberFormat="1" applyBorder="1" applyAlignment="1" applyProtection="1">
      <alignment vertical="top" wrapText="1"/>
      <protection locked="0"/>
    </xf>
    <xf numFmtId="0" fontId="17" fillId="0" borderId="0" xfId="0" applyFont="1" applyBorder="1" applyAlignment="1">
      <alignment horizontal="center"/>
    </xf>
    <xf numFmtId="0" fontId="11" fillId="0" borderId="39" xfId="0" applyFont="1" applyBorder="1" applyAlignment="1">
      <alignment horizontal="left" vertical="center" wrapText="1"/>
    </xf>
    <xf numFmtId="0" fontId="11" fillId="0" borderId="40" xfId="0" applyFont="1" applyBorder="1" applyAlignment="1">
      <alignment horizontal="left" vertical="center" wrapText="1"/>
    </xf>
    <xf numFmtId="0" fontId="11" fillId="0" borderId="41" xfId="0" applyFont="1" applyBorder="1" applyAlignment="1">
      <alignment horizontal="left" vertical="center" wrapText="1"/>
    </xf>
    <xf numFmtId="0" fontId="10" fillId="0" borderId="36" xfId="0" applyNumberFormat="1" applyFont="1" applyBorder="1" applyAlignment="1" applyProtection="1">
      <alignment vertical="center" wrapText="1"/>
    </xf>
    <xf numFmtId="0" fontId="10" fillId="0" borderId="37" xfId="0" applyNumberFormat="1" applyFont="1" applyBorder="1" applyAlignment="1" applyProtection="1">
      <alignment vertical="center" wrapText="1"/>
    </xf>
    <xf numFmtId="0" fontId="10" fillId="0" borderId="38" xfId="0" applyNumberFormat="1" applyFont="1" applyBorder="1" applyAlignment="1" applyProtection="1">
      <alignment vertical="center" wrapText="1"/>
    </xf>
    <xf numFmtId="49" fontId="3" fillId="0" borderId="6" xfId="0" applyNumberFormat="1" applyFont="1" applyBorder="1" applyAlignment="1" applyProtection="1">
      <alignment vertical="center" wrapText="1"/>
      <protection locked="0"/>
    </xf>
    <xf numFmtId="49" fontId="3" fillId="0" borderId="33" xfId="0" applyNumberFormat="1" applyFont="1" applyBorder="1" applyAlignment="1" applyProtection="1">
      <alignment vertical="center" wrapText="1"/>
      <protection locked="0"/>
    </xf>
    <xf numFmtId="49" fontId="3" fillId="0" borderId="48" xfId="0" applyNumberFormat="1" applyFont="1" applyFill="1" applyBorder="1" applyAlignment="1" applyProtection="1">
      <alignment vertical="center" wrapText="1"/>
      <protection locked="0"/>
    </xf>
    <xf numFmtId="49" fontId="3" fillId="0" borderId="49" xfId="0" applyNumberFormat="1" applyFont="1" applyFill="1" applyBorder="1" applyAlignment="1" applyProtection="1">
      <alignment vertical="center" wrapText="1"/>
      <protection locked="0"/>
    </xf>
    <xf numFmtId="49" fontId="3" fillId="0" borderId="50" xfId="0" applyNumberFormat="1" applyFont="1" applyFill="1" applyBorder="1" applyAlignment="1" applyProtection="1">
      <alignment vertical="center" wrapText="1"/>
      <protection locked="0"/>
    </xf>
    <xf numFmtId="49" fontId="3" fillId="0" borderId="6" xfId="0" applyNumberFormat="1" applyFont="1" applyFill="1" applyBorder="1" applyAlignment="1" applyProtection="1">
      <alignment vertical="center" wrapText="1"/>
      <protection locked="0"/>
    </xf>
    <xf numFmtId="49" fontId="3" fillId="0" borderId="33" xfId="0" applyNumberFormat="1" applyFont="1" applyFill="1" applyBorder="1" applyAlignment="1" applyProtection="1">
      <alignment vertical="center" wrapText="1"/>
      <protection locked="0"/>
    </xf>
    <xf numFmtId="49" fontId="6" fillId="10" borderId="24" xfId="0" applyNumberFormat="1" applyFont="1" applyFill="1" applyBorder="1" applyAlignment="1" applyProtection="1">
      <alignment horizontal="right" vertical="center"/>
    </xf>
    <xf numFmtId="0" fontId="0" fillId="0" borderId="51" xfId="0" applyBorder="1" applyAlignment="1" applyProtection="1">
      <alignment horizontal="right"/>
    </xf>
    <xf numFmtId="0" fontId="0" fillId="0" borderId="52" xfId="0" applyBorder="1" applyAlignment="1" applyProtection="1">
      <alignment horizontal="right"/>
    </xf>
    <xf numFmtId="49" fontId="3" fillId="0" borderId="6" xfId="0" applyNumberFormat="1" applyFont="1" applyBorder="1" applyAlignment="1" applyProtection="1">
      <alignment horizontal="left" vertical="center" wrapText="1"/>
      <protection locked="0"/>
    </xf>
    <xf numFmtId="49" fontId="3" fillId="0" borderId="33" xfId="0" applyNumberFormat="1" applyFont="1" applyBorder="1" applyAlignment="1" applyProtection="1">
      <alignment horizontal="left" vertical="center" wrapText="1"/>
      <protection locked="0"/>
    </xf>
    <xf numFmtId="1" fontId="6" fillId="10" borderId="24" xfId="0" applyNumberFormat="1" applyFont="1" applyFill="1" applyBorder="1" applyAlignment="1" applyProtection="1">
      <alignment horizontal="right" vertical="center"/>
    </xf>
    <xf numFmtId="0" fontId="0" fillId="0" borderId="51" xfId="0" applyBorder="1" applyAlignment="1" applyProtection="1">
      <alignment horizontal="right" vertical="center"/>
    </xf>
    <xf numFmtId="0" fontId="0" fillId="0" borderId="52" xfId="0" applyBorder="1" applyAlignment="1" applyProtection="1">
      <alignment horizontal="right" vertical="center"/>
    </xf>
    <xf numFmtId="49" fontId="4" fillId="10" borderId="24" xfId="0" applyNumberFormat="1" applyFont="1" applyFill="1" applyBorder="1" applyAlignment="1" applyProtection="1">
      <alignment horizontal="left" vertical="center"/>
      <protection locked="0"/>
    </xf>
    <xf numFmtId="49" fontId="4" fillId="10" borderId="51" xfId="0" applyNumberFormat="1" applyFont="1" applyFill="1" applyBorder="1" applyAlignment="1" applyProtection="1">
      <alignment horizontal="left" vertical="center"/>
      <protection locked="0"/>
    </xf>
    <xf numFmtId="49" fontId="4" fillId="10" borderId="52" xfId="0" applyNumberFormat="1" applyFont="1" applyFill="1" applyBorder="1" applyAlignment="1" applyProtection="1">
      <alignment horizontal="left" vertical="center"/>
      <protection locked="0"/>
    </xf>
    <xf numFmtId="49" fontId="1" fillId="0" borderId="53" xfId="0" applyNumberFormat="1" applyFont="1" applyBorder="1" applyAlignment="1" applyProtection="1">
      <alignment horizontal="left" vertical="center" wrapText="1"/>
    </xf>
    <xf numFmtId="49" fontId="1" fillId="0" borderId="54" xfId="0" applyNumberFormat="1" applyFont="1" applyBorder="1" applyAlignment="1" applyProtection="1">
      <alignment horizontal="left" vertical="center" wrapText="1"/>
    </xf>
    <xf numFmtId="49" fontId="1" fillId="0" borderId="55" xfId="0" applyNumberFormat="1" applyFont="1" applyBorder="1" applyAlignment="1" applyProtection="1">
      <alignment horizontal="left" vertical="center" wrapText="1"/>
    </xf>
    <xf numFmtId="49" fontId="6" fillId="10" borderId="24" xfId="0" applyNumberFormat="1" applyFont="1" applyFill="1" applyBorder="1" applyAlignment="1" applyProtection="1">
      <alignment horizontal="left" vertical="top"/>
    </xf>
    <xf numFmtId="0" fontId="0" fillId="0" borderId="51" xfId="0" applyBorder="1" applyAlignment="1" applyProtection="1">
      <alignment horizontal="left"/>
    </xf>
    <xf numFmtId="0" fontId="0" fillId="0" borderId="52" xfId="0" applyBorder="1" applyAlignment="1" applyProtection="1">
      <alignment horizontal="left"/>
    </xf>
    <xf numFmtId="1" fontId="4" fillId="0" borderId="56" xfId="0" applyNumberFormat="1" applyFont="1" applyBorder="1" applyAlignment="1" applyProtection="1">
      <alignment horizontal="center" vertical="center" wrapText="1"/>
      <protection locked="0"/>
    </xf>
    <xf numFmtId="1" fontId="4" fillId="0" borderId="16" xfId="0" applyNumberFormat="1" applyFont="1" applyBorder="1" applyAlignment="1" applyProtection="1">
      <alignment horizontal="center" vertical="center" wrapText="1"/>
      <protection locked="0"/>
    </xf>
    <xf numFmtId="49" fontId="3" fillId="0" borderId="48" xfId="0" applyNumberFormat="1" applyFont="1" applyBorder="1" applyAlignment="1" applyProtection="1">
      <alignment horizontal="left" vertical="center" wrapText="1"/>
      <protection locked="0"/>
    </xf>
    <xf numFmtId="49" fontId="3" fillId="0" borderId="49" xfId="0" applyNumberFormat="1" applyFont="1" applyBorder="1" applyAlignment="1" applyProtection="1">
      <alignment horizontal="left" vertical="center" wrapText="1"/>
      <protection locked="0"/>
    </xf>
    <xf numFmtId="49" fontId="3" fillId="0" borderId="50" xfId="0" applyNumberFormat="1" applyFont="1" applyBorder="1" applyAlignment="1" applyProtection="1">
      <alignment horizontal="left" vertical="center" wrapText="1"/>
      <protection locked="0"/>
    </xf>
    <xf numFmtId="1" fontId="4" fillId="0" borderId="57" xfId="0" applyNumberFormat="1" applyFont="1" applyBorder="1" applyAlignment="1">
      <alignment horizontal="center" vertical="center" wrapText="1"/>
    </xf>
    <xf numFmtId="49" fontId="1" fillId="0" borderId="53" xfId="0" applyNumberFormat="1" applyFont="1" applyBorder="1" applyAlignment="1" applyProtection="1">
      <alignment horizontal="left" vertical="center"/>
    </xf>
    <xf numFmtId="0" fontId="0" fillId="0" borderId="54" xfId="0" applyBorder="1" applyAlignment="1" applyProtection="1">
      <alignment horizontal="left" vertical="center"/>
    </xf>
    <xf numFmtId="0" fontId="0" fillId="0" borderId="55" xfId="0" applyBorder="1" applyAlignment="1" applyProtection="1">
      <alignment horizontal="left" vertical="center"/>
    </xf>
    <xf numFmtId="49" fontId="4" fillId="0" borderId="16" xfId="0" applyNumberFormat="1" applyFont="1" applyBorder="1" applyAlignment="1" applyProtection="1">
      <alignment horizontal="left" vertical="center" wrapText="1"/>
      <protection locked="0"/>
    </xf>
    <xf numFmtId="49" fontId="4" fillId="0" borderId="47" xfId="0" applyNumberFormat="1" applyFont="1" applyBorder="1" applyAlignment="1" applyProtection="1">
      <alignment horizontal="left" vertical="center" wrapText="1"/>
      <protection locked="0"/>
    </xf>
    <xf numFmtId="0" fontId="4" fillId="10" borderId="24" xfId="0" applyFont="1" applyFill="1" applyBorder="1" applyAlignment="1" applyProtection="1">
      <alignment horizontal="left" vertical="center"/>
      <protection locked="0"/>
    </xf>
    <xf numFmtId="0" fontId="4" fillId="10" borderId="51" xfId="0" applyFont="1" applyFill="1" applyBorder="1" applyAlignment="1" applyProtection="1">
      <alignment horizontal="left" vertical="center"/>
      <protection locked="0"/>
    </xf>
    <xf numFmtId="0" fontId="4" fillId="10" borderId="52" xfId="0" applyFont="1" applyFill="1" applyBorder="1" applyAlignment="1" applyProtection="1">
      <alignment horizontal="left" vertical="center"/>
      <protection locked="0"/>
    </xf>
    <xf numFmtId="49" fontId="4" fillId="0" borderId="0" xfId="0" applyNumberFormat="1" applyFont="1" applyBorder="1" applyAlignment="1">
      <alignment horizontal="left" vertical="center"/>
    </xf>
    <xf numFmtId="10" fontId="15" fillId="0" borderId="53" xfId="0" applyNumberFormat="1" applyFont="1" applyBorder="1" applyAlignment="1" applyProtection="1">
      <alignment horizontal="center" vertical="center"/>
    </xf>
    <xf numFmtId="10" fontId="15" fillId="0" borderId="55" xfId="0" applyNumberFormat="1" applyFont="1" applyBorder="1" applyAlignment="1" applyProtection="1">
      <alignment horizontal="center" vertical="center"/>
    </xf>
    <xf numFmtId="49" fontId="3" fillId="0" borderId="5" xfId="0" applyNumberFormat="1" applyFont="1" applyBorder="1" applyAlignment="1" applyProtection="1">
      <alignment vertical="center" wrapText="1"/>
      <protection locked="0"/>
    </xf>
    <xf numFmtId="49" fontId="3" fillId="0" borderId="58" xfId="0" applyNumberFormat="1" applyFont="1" applyBorder="1" applyAlignment="1" applyProtection="1">
      <alignment vertical="center" wrapText="1"/>
      <protection locked="0"/>
    </xf>
    <xf numFmtId="1" fontId="1" fillId="0" borderId="9" xfId="0" applyNumberFormat="1" applyFont="1" applyBorder="1" applyAlignment="1" applyProtection="1">
      <alignment vertical="center"/>
    </xf>
    <xf numFmtId="0" fontId="1" fillId="0" borderId="9" xfId="0" applyFont="1" applyBorder="1" applyAlignment="1" applyProtection="1">
      <alignment vertical="center"/>
    </xf>
    <xf numFmtId="49" fontId="4" fillId="9" borderId="59" xfId="0" applyNumberFormat="1" applyFont="1" applyFill="1" applyBorder="1" applyAlignment="1" applyProtection="1">
      <alignment horizontal="left" vertical="center"/>
    </xf>
    <xf numFmtId="0" fontId="4" fillId="9" borderId="60" xfId="0" applyNumberFormat="1" applyFont="1" applyFill="1" applyBorder="1" applyAlignment="1" applyProtection="1">
      <alignment horizontal="left" vertical="center"/>
    </xf>
    <xf numFmtId="0" fontId="4" fillId="9" borderId="61" xfId="0" applyNumberFormat="1" applyFont="1" applyFill="1" applyBorder="1" applyAlignment="1" applyProtection="1">
      <alignment horizontal="left" vertical="center"/>
    </xf>
    <xf numFmtId="0" fontId="4" fillId="9" borderId="24" xfId="0" applyFont="1" applyFill="1" applyBorder="1" applyAlignment="1" applyProtection="1">
      <alignment horizontal="left" vertical="center"/>
    </xf>
    <xf numFmtId="0" fontId="4" fillId="9" borderId="51" xfId="0" applyFont="1" applyFill="1" applyBorder="1" applyAlignment="1" applyProtection="1">
      <alignment horizontal="left" vertical="center"/>
    </xf>
    <xf numFmtId="0" fontId="4" fillId="9" borderId="52" xfId="0" applyFont="1" applyFill="1" applyBorder="1" applyAlignment="1" applyProtection="1">
      <alignment horizontal="left" vertical="center"/>
    </xf>
    <xf numFmtId="1" fontId="6" fillId="9" borderId="24" xfId="0" applyNumberFormat="1" applyFont="1" applyFill="1" applyBorder="1" applyAlignment="1" applyProtection="1">
      <alignment horizontal="right" vertical="center"/>
    </xf>
    <xf numFmtId="49" fontId="6" fillId="9" borderId="24" xfId="0" applyNumberFormat="1" applyFont="1" applyFill="1" applyBorder="1" applyAlignment="1" applyProtection="1">
      <alignment horizontal="left" vertical="center"/>
    </xf>
    <xf numFmtId="49" fontId="6" fillId="9" borderId="51" xfId="0" applyNumberFormat="1" applyFont="1" applyFill="1" applyBorder="1" applyAlignment="1" applyProtection="1">
      <alignment horizontal="left" vertical="center"/>
    </xf>
    <xf numFmtId="49" fontId="6" fillId="9" borderId="52" xfId="0" applyNumberFormat="1" applyFont="1" applyFill="1" applyBorder="1" applyAlignment="1" applyProtection="1">
      <alignment horizontal="left" vertical="center"/>
    </xf>
    <xf numFmtId="0" fontId="5" fillId="0" borderId="9" xfId="0" applyFont="1" applyBorder="1" applyAlignment="1" applyProtection="1">
      <alignment vertical="center"/>
    </xf>
    <xf numFmtId="0" fontId="0" fillId="0" borderId="9" xfId="0" applyBorder="1" applyAlignment="1" applyProtection="1"/>
    <xf numFmtId="0" fontId="3" fillId="0" borderId="4" xfId="0" applyFont="1" applyBorder="1" applyAlignment="1" applyProtection="1">
      <alignment vertical="center" wrapText="1"/>
      <protection locked="0"/>
    </xf>
    <xf numFmtId="0" fontId="3" fillId="0" borderId="62" xfId="0" applyFont="1" applyBorder="1" applyAlignment="1" applyProtection="1">
      <alignment vertical="center" wrapText="1"/>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protection locked="0"/>
    </xf>
    <xf numFmtId="1" fontId="4" fillId="0" borderId="63" xfId="0" applyNumberFormat="1" applyFont="1" applyBorder="1" applyAlignment="1" applyProtection="1">
      <alignment horizontal="center" vertical="center" wrapText="1"/>
    </xf>
    <xf numFmtId="1" fontId="4" fillId="0" borderId="35" xfId="0" applyNumberFormat="1" applyFont="1" applyBorder="1" applyAlignment="1" applyProtection="1">
      <alignment horizontal="center" vertical="center" wrapText="1"/>
    </xf>
    <xf numFmtId="0" fontId="4" fillId="0" borderId="35" xfId="0" applyFont="1" applyBorder="1" applyAlignment="1" applyProtection="1">
      <alignment vertical="center"/>
    </xf>
    <xf numFmtId="0" fontId="0" fillId="0" borderId="35" xfId="0" applyBorder="1" applyAlignment="1" applyProtection="1">
      <alignment vertical="center"/>
    </xf>
    <xf numFmtId="0" fontId="0" fillId="0" borderId="64" xfId="0" applyBorder="1" applyAlignment="1" applyProtection="1">
      <alignment vertical="center"/>
    </xf>
    <xf numFmtId="0" fontId="3" fillId="0" borderId="8" xfId="0" applyFont="1" applyBorder="1" applyAlignment="1" applyProtection="1">
      <alignment vertical="center" wrapText="1"/>
      <protection locked="0"/>
    </xf>
    <xf numFmtId="0" fontId="3" fillId="0" borderId="65" xfId="0" applyFont="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0" fontId="3" fillId="0" borderId="62" xfId="0" applyFont="1" applyFill="1" applyBorder="1" applyAlignment="1" applyProtection="1">
      <alignment vertical="center" wrapText="1"/>
      <protection locked="0"/>
    </xf>
    <xf numFmtId="49" fontId="6" fillId="8" borderId="24" xfId="0" applyNumberFormat="1" applyFont="1" applyFill="1" applyBorder="1" applyAlignment="1" applyProtection="1">
      <alignment horizontal="right" vertical="center"/>
    </xf>
    <xf numFmtId="1" fontId="6" fillId="8" borderId="24" xfId="0" applyNumberFormat="1" applyFont="1" applyFill="1" applyBorder="1" applyAlignment="1" applyProtection="1">
      <alignment horizontal="right" vertical="center"/>
    </xf>
    <xf numFmtId="0" fontId="4" fillId="8" borderId="24" xfId="0" applyNumberFormat="1" applyFont="1" applyFill="1" applyBorder="1" applyAlignment="1" applyProtection="1">
      <alignment horizontal="left" vertical="center"/>
    </xf>
    <xf numFmtId="0" fontId="4" fillId="8" borderId="51" xfId="0" applyNumberFormat="1" applyFont="1" applyFill="1" applyBorder="1" applyAlignment="1" applyProtection="1">
      <alignment horizontal="left" vertical="center"/>
    </xf>
    <xf numFmtId="0" fontId="4" fillId="8" borderId="52" xfId="0" applyNumberFormat="1" applyFont="1" applyFill="1" applyBorder="1" applyAlignment="1" applyProtection="1">
      <alignment horizontal="left" vertical="center"/>
    </xf>
    <xf numFmtId="0" fontId="4" fillId="8" borderId="24" xfId="0" applyFont="1" applyFill="1" applyBorder="1" applyAlignment="1" applyProtection="1">
      <alignment horizontal="left" vertical="center"/>
    </xf>
    <xf numFmtId="0" fontId="4" fillId="8" borderId="51" xfId="0" applyFont="1" applyFill="1" applyBorder="1" applyAlignment="1" applyProtection="1">
      <alignment horizontal="left" vertical="center"/>
    </xf>
    <xf numFmtId="0" fontId="4" fillId="8" borderId="52" xfId="0" applyFont="1" applyFill="1" applyBorder="1" applyAlignment="1" applyProtection="1">
      <alignment horizontal="left" vertical="center"/>
    </xf>
    <xf numFmtId="49" fontId="6" fillId="8" borderId="24" xfId="0" applyNumberFormat="1" applyFont="1" applyFill="1" applyBorder="1" applyAlignment="1" applyProtection="1">
      <alignment vertical="center"/>
    </xf>
    <xf numFmtId="49" fontId="6" fillId="8" borderId="51" xfId="0" applyNumberFormat="1" applyFont="1" applyFill="1" applyBorder="1" applyAlignment="1" applyProtection="1">
      <alignment vertical="center"/>
    </xf>
    <xf numFmtId="49" fontId="6" fillId="8" borderId="52" xfId="0" applyNumberFormat="1" applyFont="1" applyFill="1" applyBorder="1" applyAlignment="1" applyProtection="1">
      <alignment vertical="center"/>
    </xf>
    <xf numFmtId="0" fontId="1" fillId="0" borderId="66" xfId="0" applyFont="1" applyBorder="1" applyAlignment="1" applyProtection="1">
      <alignment vertical="center"/>
    </xf>
    <xf numFmtId="0" fontId="1" fillId="0" borderId="67" xfId="0" applyFont="1" applyBorder="1" applyAlignment="1" applyProtection="1">
      <alignment vertical="center"/>
    </xf>
    <xf numFmtId="0" fontId="1" fillId="0" borderId="68" xfId="0" applyFont="1" applyBorder="1" applyAlignment="1" applyProtection="1">
      <alignment vertical="center"/>
    </xf>
    <xf numFmtId="0" fontId="8" fillId="0" borderId="69" xfId="0" applyFont="1" applyBorder="1" applyAlignment="1" applyProtection="1">
      <alignment vertical="center"/>
    </xf>
    <xf numFmtId="0" fontId="8" fillId="0" borderId="14" xfId="0" applyFont="1" applyBorder="1" applyAlignment="1" applyProtection="1">
      <alignment vertical="center"/>
    </xf>
    <xf numFmtId="10" fontId="15" fillId="0" borderId="14" xfId="0" applyNumberFormat="1" applyFont="1" applyBorder="1" applyAlignment="1" applyProtection="1">
      <alignment horizontal="center" vertical="center"/>
    </xf>
    <xf numFmtId="0" fontId="3" fillId="0" borderId="10" xfId="0" applyFont="1" applyBorder="1" applyAlignment="1" applyProtection="1">
      <alignment vertical="center" wrapText="1"/>
      <protection locked="0"/>
    </xf>
    <xf numFmtId="0" fontId="3" fillId="0" borderId="70" xfId="0" applyFont="1" applyBorder="1" applyAlignment="1" applyProtection="1">
      <alignment vertical="center" wrapText="1"/>
      <protection locked="0"/>
    </xf>
    <xf numFmtId="0" fontId="4" fillId="7" borderId="71" xfId="0" applyFont="1" applyFill="1" applyBorder="1" applyAlignment="1" applyProtection="1">
      <alignment horizontal="center" vertical="center" wrapText="1"/>
      <protection locked="0"/>
    </xf>
    <xf numFmtId="0" fontId="4" fillId="7" borderId="12" xfId="0" applyFont="1" applyFill="1" applyBorder="1" applyAlignment="1" applyProtection="1">
      <alignment horizontal="center" vertical="center" wrapText="1"/>
      <protection locked="0"/>
    </xf>
    <xf numFmtId="0" fontId="3" fillId="0" borderId="10" xfId="0" applyFont="1" applyBorder="1" applyAlignment="1" applyProtection="1">
      <alignment horizontal="left" vertical="center" wrapText="1"/>
      <protection locked="0"/>
    </xf>
    <xf numFmtId="0" fontId="3" fillId="0" borderId="70" xfId="0" applyFont="1" applyBorder="1" applyAlignment="1" applyProtection="1">
      <alignment horizontal="left" vertical="center" wrapText="1"/>
      <protection locked="0"/>
    </xf>
    <xf numFmtId="0" fontId="3" fillId="12" borderId="10" xfId="0" applyFont="1" applyFill="1" applyBorder="1" applyAlignment="1" applyProtection="1">
      <alignment horizontal="left" vertical="center" wrapText="1"/>
      <protection locked="0"/>
    </xf>
    <xf numFmtId="0" fontId="0" fillId="12" borderId="10" xfId="0" applyFill="1" applyBorder="1" applyAlignment="1" applyProtection="1">
      <alignment horizontal="left" vertical="center"/>
      <protection locked="0"/>
    </xf>
    <xf numFmtId="0" fontId="0" fillId="12" borderId="70" xfId="0" applyFill="1" applyBorder="1" applyAlignment="1" applyProtection="1">
      <alignment horizontal="left" vertical="center"/>
      <protection locked="0"/>
    </xf>
    <xf numFmtId="0" fontId="4" fillId="7" borderId="12" xfId="0" applyFont="1" applyFill="1" applyBorder="1" applyAlignment="1" applyProtection="1">
      <alignment vertical="center" wrapText="1"/>
      <protection locked="0"/>
    </xf>
    <xf numFmtId="0" fontId="3" fillId="7" borderId="12" xfId="0" applyFont="1" applyFill="1" applyBorder="1" applyAlignment="1" applyProtection="1">
      <alignment vertical="center"/>
      <protection locked="0"/>
    </xf>
    <xf numFmtId="0" fontId="3" fillId="7" borderId="72" xfId="0" applyFont="1" applyFill="1" applyBorder="1" applyAlignment="1" applyProtection="1">
      <alignment vertical="center"/>
      <protection locked="0"/>
    </xf>
    <xf numFmtId="0" fontId="2" fillId="0" borderId="0" xfId="0" applyFont="1" applyBorder="1" applyAlignment="1" applyProtection="1">
      <alignment vertical="center" wrapText="1"/>
    </xf>
    <xf numFmtId="0" fontId="0" fillId="0" borderId="10" xfId="0" applyBorder="1" applyAlignment="1" applyProtection="1">
      <alignment vertical="center"/>
      <protection locked="0"/>
    </xf>
    <xf numFmtId="0" fontId="0" fillId="0" borderId="70" xfId="0" applyBorder="1" applyAlignment="1" applyProtection="1">
      <alignment vertical="center"/>
      <protection locked="0"/>
    </xf>
    <xf numFmtId="0" fontId="3" fillId="5" borderId="13" xfId="0" applyFont="1" applyFill="1" applyBorder="1" applyAlignment="1" applyProtection="1">
      <alignment horizontal="center" vertical="center" wrapText="1"/>
      <protection locked="0"/>
    </xf>
    <xf numFmtId="0" fontId="3" fillId="12" borderId="10" xfId="0" applyFont="1" applyFill="1" applyBorder="1" applyAlignment="1" applyProtection="1">
      <alignment vertical="center" wrapText="1"/>
      <protection locked="0"/>
    </xf>
    <xf numFmtId="0" fontId="0" fillId="12" borderId="10" xfId="0" applyFill="1" applyBorder="1" applyAlignment="1" applyProtection="1">
      <alignment vertical="center"/>
      <protection locked="0"/>
    </xf>
    <xf numFmtId="0" fontId="0" fillId="12" borderId="70" xfId="0" applyFill="1" applyBorder="1" applyAlignment="1" applyProtection="1">
      <alignment vertical="center"/>
      <protection locked="0"/>
    </xf>
    <xf numFmtId="0" fontId="3" fillId="13" borderId="10" xfId="0" applyFont="1" applyFill="1" applyBorder="1" applyAlignment="1" applyProtection="1">
      <alignment vertical="center" wrapText="1"/>
      <protection locked="0"/>
    </xf>
    <xf numFmtId="0" fontId="0" fillId="13" borderId="10" xfId="0" applyFill="1" applyBorder="1" applyAlignment="1" applyProtection="1">
      <alignment vertical="center"/>
      <protection locked="0"/>
    </xf>
    <xf numFmtId="0" fontId="0" fillId="13" borderId="70" xfId="0" applyFill="1" applyBorder="1" applyAlignment="1" applyProtection="1">
      <alignment vertical="center"/>
      <protection locked="0"/>
    </xf>
    <xf numFmtId="0" fontId="4" fillId="0" borderId="71" xfId="0" applyFont="1" applyBorder="1" applyAlignment="1" applyProtection="1">
      <alignment horizontal="center" vertical="center" wrapText="1"/>
    </xf>
    <xf numFmtId="0" fontId="4" fillId="0" borderId="12" xfId="0" applyFont="1" applyBorder="1" applyAlignment="1" applyProtection="1">
      <alignment horizontal="center" vertical="center" wrapText="1"/>
    </xf>
    <xf numFmtId="0" fontId="9" fillId="0" borderId="9" xfId="0" applyFont="1" applyBorder="1" applyAlignment="1" applyProtection="1">
      <alignment vertical="center"/>
    </xf>
    <xf numFmtId="10" fontId="15" fillId="0" borderId="9" xfId="0" applyNumberFormat="1" applyFont="1" applyBorder="1" applyAlignment="1" applyProtection="1">
      <alignment horizontal="center" vertical="center"/>
    </xf>
    <xf numFmtId="49" fontId="6" fillId="3" borderId="24" xfId="0" applyNumberFormat="1" applyFont="1" applyFill="1" applyBorder="1" applyAlignment="1" applyProtection="1">
      <alignment horizontal="right" vertical="center"/>
    </xf>
    <xf numFmtId="1" fontId="6" fillId="3" borderId="24" xfId="0" applyNumberFormat="1" applyFont="1" applyFill="1" applyBorder="1" applyAlignment="1" applyProtection="1">
      <alignment horizontal="right" vertical="center"/>
    </xf>
    <xf numFmtId="0" fontId="4" fillId="3" borderId="24" xfId="0" applyNumberFormat="1" applyFont="1" applyFill="1" applyBorder="1" applyAlignment="1" applyProtection="1">
      <alignment horizontal="left" vertical="center"/>
    </xf>
    <xf numFmtId="0" fontId="4" fillId="3" borderId="51" xfId="0" applyNumberFormat="1" applyFont="1" applyFill="1" applyBorder="1" applyAlignment="1" applyProtection="1">
      <alignment horizontal="left" vertical="center"/>
    </xf>
    <xf numFmtId="0" fontId="4" fillId="3" borderId="52" xfId="0" applyNumberFormat="1" applyFont="1" applyFill="1" applyBorder="1" applyAlignment="1" applyProtection="1">
      <alignment horizontal="left" vertical="center"/>
    </xf>
    <xf numFmtId="0" fontId="4" fillId="3" borderId="24" xfId="0" applyFont="1" applyFill="1" applyBorder="1" applyAlignment="1" applyProtection="1">
      <alignment horizontal="left" vertical="center"/>
    </xf>
    <xf numFmtId="0" fontId="4" fillId="3" borderId="51" xfId="0" applyFont="1" applyFill="1" applyBorder="1" applyAlignment="1" applyProtection="1">
      <alignment horizontal="left" vertical="center"/>
    </xf>
    <xf numFmtId="0" fontId="4" fillId="3" borderId="52" xfId="0" applyFont="1" applyFill="1" applyBorder="1" applyAlignment="1" applyProtection="1">
      <alignment horizontal="left" vertical="center"/>
    </xf>
    <xf numFmtId="49" fontId="6" fillId="3" borderId="24" xfId="0" applyNumberFormat="1" applyFont="1" applyFill="1" applyBorder="1" applyAlignment="1" applyProtection="1">
      <alignment horizontal="left" vertical="center"/>
    </xf>
    <xf numFmtId="49" fontId="6" fillId="3" borderId="51" xfId="0" applyNumberFormat="1" applyFont="1" applyFill="1" applyBorder="1" applyAlignment="1" applyProtection="1">
      <alignment horizontal="left" vertical="center"/>
    </xf>
    <xf numFmtId="49" fontId="6" fillId="3" borderId="52" xfId="0" applyNumberFormat="1" applyFont="1" applyFill="1" applyBorder="1" applyAlignment="1" applyProtection="1">
      <alignment horizontal="left" vertical="center"/>
    </xf>
    <xf numFmtId="0" fontId="2" fillId="0" borderId="0" xfId="0" applyFont="1" applyBorder="1" applyAlignment="1" applyProtection="1">
      <alignment vertical="center" wrapText="1"/>
      <protection locked="0"/>
    </xf>
    <xf numFmtId="0" fontId="4" fillId="0" borderId="73" xfId="0" applyFont="1" applyBorder="1" applyAlignment="1" applyProtection="1">
      <alignment vertical="center" wrapText="1"/>
      <protection locked="0"/>
    </xf>
    <xf numFmtId="0" fontId="3" fillId="0" borderId="12" xfId="0" applyFont="1" applyBorder="1" applyAlignment="1" applyProtection="1">
      <alignment vertical="center"/>
      <protection locked="0"/>
    </xf>
    <xf numFmtId="0" fontId="3" fillId="0" borderId="72" xfId="0" applyFont="1" applyBorder="1" applyAlignment="1" applyProtection="1">
      <alignment vertical="center"/>
      <protection locked="0"/>
    </xf>
    <xf numFmtId="0" fontId="3" fillId="0" borderId="74" xfId="0" applyFont="1" applyFill="1" applyBorder="1" applyAlignment="1" applyProtection="1">
      <alignment vertical="center" wrapText="1"/>
      <protection locked="0"/>
    </xf>
    <xf numFmtId="0" fontId="3" fillId="0" borderId="75" xfId="0" applyFont="1" applyFill="1" applyBorder="1" applyAlignment="1" applyProtection="1">
      <alignment vertical="center" wrapText="1"/>
      <protection locked="0"/>
    </xf>
    <xf numFmtId="0" fontId="3" fillId="0" borderId="76" xfId="0" applyFont="1" applyFill="1" applyBorder="1" applyAlignment="1" applyProtection="1">
      <alignment vertical="center" wrapText="1"/>
      <protection locked="0"/>
    </xf>
    <xf numFmtId="0" fontId="3" fillId="0" borderId="77" xfId="0" applyFont="1" applyBorder="1" applyAlignment="1" applyProtection="1">
      <alignment horizontal="left" vertical="center" wrapText="1"/>
      <protection locked="0"/>
    </xf>
    <xf numFmtId="0" fontId="3" fillId="0" borderId="78" xfId="0" applyFont="1" applyBorder="1" applyAlignment="1" applyProtection="1">
      <alignment horizontal="left" vertical="center" wrapText="1"/>
      <protection locked="0"/>
    </xf>
    <xf numFmtId="0" fontId="3" fillId="0" borderId="79" xfId="0" applyFont="1" applyBorder="1" applyAlignment="1" applyProtection="1">
      <alignment horizontal="left" vertical="center" wrapText="1"/>
      <protection locked="0"/>
    </xf>
    <xf numFmtId="0" fontId="3" fillId="0" borderId="80" xfId="0" applyFont="1" applyBorder="1" applyAlignment="1" applyProtection="1">
      <alignment horizontal="left" vertical="center" wrapText="1"/>
      <protection locked="0"/>
    </xf>
    <xf numFmtId="0" fontId="3" fillId="0" borderId="10" xfId="0" applyFont="1" applyBorder="1" applyAlignment="1" applyProtection="1">
      <alignment horizontal="left" vertical="center"/>
      <protection locked="0"/>
    </xf>
    <xf numFmtId="0" fontId="3" fillId="0" borderId="70" xfId="0" applyFont="1" applyBorder="1" applyAlignment="1" applyProtection="1">
      <alignment horizontal="left" vertical="center"/>
      <protection locked="0"/>
    </xf>
    <xf numFmtId="0" fontId="3" fillId="0" borderId="80" xfId="0" applyFont="1" applyFill="1" applyBorder="1" applyAlignment="1" applyProtection="1">
      <alignment horizontal="left" vertical="center" wrapText="1"/>
      <protection locked="0"/>
    </xf>
    <xf numFmtId="0" fontId="3" fillId="0" borderId="10" xfId="0" applyFont="1" applyFill="1" applyBorder="1" applyAlignment="1" applyProtection="1">
      <alignment horizontal="left" vertical="center" wrapText="1"/>
      <protection locked="0"/>
    </xf>
    <xf numFmtId="0" fontId="3" fillId="0" borderId="70" xfId="0" applyFont="1" applyFill="1" applyBorder="1" applyAlignment="1" applyProtection="1">
      <alignment horizontal="left" vertical="center" wrapText="1"/>
      <protection locked="0"/>
    </xf>
    <xf numFmtId="0" fontId="3" fillId="0" borderId="87" xfId="0" applyFont="1" applyBorder="1" applyAlignment="1" applyProtection="1">
      <alignment vertical="center" wrapText="1"/>
      <protection locked="0"/>
    </xf>
    <xf numFmtId="0" fontId="3" fillId="0" borderId="88" xfId="0" applyFont="1" applyBorder="1" applyAlignment="1" applyProtection="1">
      <alignment vertical="center" wrapText="1"/>
      <protection locked="0"/>
    </xf>
    <xf numFmtId="0" fontId="3" fillId="0" borderId="89" xfId="0" applyFont="1" applyBorder="1" applyAlignment="1" applyProtection="1">
      <alignment vertical="center" wrapText="1"/>
      <protection locked="0"/>
    </xf>
    <xf numFmtId="0" fontId="3" fillId="0" borderId="90" xfId="0" applyFont="1" applyBorder="1" applyAlignment="1" applyProtection="1">
      <alignment vertical="center" wrapText="1"/>
      <protection locked="0"/>
    </xf>
    <xf numFmtId="0" fontId="3" fillId="0" borderId="91" xfId="0" applyFont="1" applyBorder="1" applyAlignment="1" applyProtection="1">
      <alignment vertical="center" wrapText="1"/>
      <protection locked="0"/>
    </xf>
    <xf numFmtId="0" fontId="3" fillId="0" borderId="92" xfId="0" applyFont="1" applyBorder="1" applyAlignment="1" applyProtection="1">
      <alignment vertical="center" wrapText="1"/>
      <protection locked="0"/>
    </xf>
  </cellXfs>
  <cellStyles count="2">
    <cellStyle name="Hyperlink" xfId="1" builtinId="8"/>
    <cellStyle name="Normal" xfId="0" builtinId="0"/>
  </cellStyles>
  <dxfs count="14">
    <dxf>
      <font>
        <b/>
        <i val="0"/>
        <condense val="0"/>
        <extend val="0"/>
        <color indexed="9"/>
      </font>
      <fill>
        <patternFill>
          <bgColor indexed="23"/>
        </patternFill>
      </fill>
    </dxf>
    <dxf>
      <font>
        <condense val="0"/>
        <extend val="0"/>
        <color indexed="8"/>
      </font>
      <fill>
        <patternFill>
          <bgColor indexed="23"/>
        </patternFill>
      </fill>
    </dxf>
    <dxf>
      <font>
        <condense val="0"/>
        <extend val="0"/>
        <color indexed="22"/>
      </font>
    </dxf>
    <dxf>
      <font>
        <condense val="0"/>
        <extend val="0"/>
        <color indexed="43"/>
      </font>
    </dxf>
    <dxf>
      <font>
        <b/>
        <i val="0"/>
        <condense val="0"/>
        <extend val="0"/>
        <color indexed="9"/>
      </font>
      <fill>
        <patternFill>
          <bgColor indexed="23"/>
        </patternFill>
      </fill>
    </dxf>
    <dxf>
      <font>
        <b/>
        <i val="0"/>
        <condense val="0"/>
        <extend val="0"/>
        <color indexed="9"/>
      </font>
      <fill>
        <patternFill>
          <bgColor indexed="23"/>
        </patternFill>
      </fill>
    </dxf>
    <dxf>
      <font>
        <condense val="0"/>
        <extend val="0"/>
        <color indexed="8"/>
      </font>
      <fill>
        <patternFill>
          <bgColor indexed="23"/>
        </patternFill>
      </fill>
    </dxf>
    <dxf>
      <font>
        <b/>
        <i val="0"/>
        <condense val="0"/>
        <extend val="0"/>
        <color indexed="9"/>
      </font>
      <fill>
        <patternFill>
          <bgColor indexed="23"/>
        </patternFill>
      </fill>
    </dxf>
    <dxf>
      <fill>
        <patternFill>
          <bgColor indexed="23"/>
        </patternFill>
      </fill>
    </dxf>
    <dxf>
      <font>
        <condense val="0"/>
        <extend val="0"/>
        <color indexed="41"/>
      </font>
    </dxf>
    <dxf>
      <fill>
        <patternFill>
          <bgColor indexed="23"/>
        </patternFill>
      </fill>
    </dxf>
    <dxf>
      <fill>
        <patternFill>
          <bgColor indexed="23"/>
        </patternFill>
      </fill>
    </dxf>
    <dxf>
      <fill>
        <patternFill>
          <bgColor indexed="23"/>
        </patternFill>
      </fill>
    </dxf>
    <dxf>
      <fill>
        <patternFill>
          <bgColor indexed="2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http://vaww.oed.portal.va.gov/communities/SoftTesting_Sect508/References/Vista_SQA_Checklist_Help.docx" TargetMode="External"/><Relationship Id="rId2" Type="http://schemas.openxmlformats.org/officeDocument/2006/relationships/image" Target="../media/image1.jpeg"/><Relationship Id="rId1" Type="http://schemas.openxmlformats.org/officeDocument/2006/relationships/hyperlink" Target="http://vaww.oed.wss.va.gov/process/Library/sqa_checklist_help/SQA_Patch_Review_Checklist_Help.htm"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571500</xdr:colOff>
      <xdr:row>0</xdr:row>
      <xdr:rowOff>22860</xdr:rowOff>
    </xdr:from>
    <xdr:to>
      <xdr:col>9</xdr:col>
      <xdr:colOff>1905</xdr:colOff>
      <xdr:row>1</xdr:row>
      <xdr:rowOff>137160</xdr:rowOff>
    </xdr:to>
    <xdr:pic>
      <xdr:nvPicPr>
        <xdr:cNvPr id="2374" name="Picture 3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57160" y="22860"/>
          <a:ext cx="29718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533400</xdr:colOff>
      <xdr:row>0</xdr:row>
      <xdr:rowOff>22860</xdr:rowOff>
    </xdr:from>
    <xdr:to>
      <xdr:col>8</xdr:col>
      <xdr:colOff>861060</xdr:colOff>
      <xdr:row>1</xdr:row>
      <xdr:rowOff>167640</xdr:rowOff>
    </xdr:to>
    <xdr:pic>
      <xdr:nvPicPr>
        <xdr:cNvPr id="3075" name="Picture 32"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0" y="2286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510540</xdr:colOff>
      <xdr:row>0</xdr:row>
      <xdr:rowOff>7620</xdr:rowOff>
    </xdr:from>
    <xdr:to>
      <xdr:col>8</xdr:col>
      <xdr:colOff>838200</xdr:colOff>
      <xdr:row>1</xdr:row>
      <xdr:rowOff>152400</xdr:rowOff>
    </xdr:to>
    <xdr:pic>
      <xdr:nvPicPr>
        <xdr:cNvPr id="4099" name="Picture 9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3430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518160</xdr:colOff>
      <xdr:row>0</xdr:row>
      <xdr:rowOff>0</xdr:rowOff>
    </xdr:from>
    <xdr:to>
      <xdr:col>8</xdr:col>
      <xdr:colOff>845820</xdr:colOff>
      <xdr:row>1</xdr:row>
      <xdr:rowOff>144780</xdr:rowOff>
    </xdr:to>
    <xdr:pic>
      <xdr:nvPicPr>
        <xdr:cNvPr id="5126" name="Picture 9"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518160</xdr:colOff>
      <xdr:row>0</xdr:row>
      <xdr:rowOff>7620</xdr:rowOff>
    </xdr:from>
    <xdr:to>
      <xdr:col>8</xdr:col>
      <xdr:colOff>845820</xdr:colOff>
      <xdr:row>1</xdr:row>
      <xdr:rowOff>152400</xdr:rowOff>
    </xdr:to>
    <xdr:pic>
      <xdr:nvPicPr>
        <xdr:cNvPr id="5127" name="Picture 8"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518160</xdr:colOff>
      <xdr:row>0</xdr:row>
      <xdr:rowOff>7620</xdr:rowOff>
    </xdr:from>
    <xdr:to>
      <xdr:col>8</xdr:col>
      <xdr:colOff>845820</xdr:colOff>
      <xdr:row>1</xdr:row>
      <xdr:rowOff>152400</xdr:rowOff>
    </xdr:to>
    <xdr:pic>
      <xdr:nvPicPr>
        <xdr:cNvPr id="5128" name="Picture 9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525780</xdr:colOff>
      <xdr:row>0</xdr:row>
      <xdr:rowOff>7620</xdr:rowOff>
    </xdr:from>
    <xdr:to>
      <xdr:col>8</xdr:col>
      <xdr:colOff>861060</xdr:colOff>
      <xdr:row>1</xdr:row>
      <xdr:rowOff>152400</xdr:rowOff>
    </xdr:to>
    <xdr:pic>
      <xdr:nvPicPr>
        <xdr:cNvPr id="5129" name="Picture 32" descr="helpbutton">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20940" y="7620"/>
          <a:ext cx="33528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vaww.essremedy.va.gov/arsys/forms/vhaistesspvars0/SHR%3ALandingConsole/Default+Administrator+View/?cacheid=801ae363.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3"/>
  <sheetViews>
    <sheetView workbookViewId="0">
      <selection activeCell="F1" sqref="F1"/>
    </sheetView>
  </sheetViews>
  <sheetFormatPr defaultRowHeight="12.75" x14ac:dyDescent="0.2"/>
  <cols>
    <col min="1" max="2" width="13.42578125" style="109" customWidth="1"/>
    <col min="3" max="3" width="12.85546875" style="121" bestFit="1" customWidth="1"/>
    <col min="4" max="4" width="40.140625" style="109" customWidth="1"/>
    <col min="6" max="6" width="9.140625" bestFit="1" customWidth="1"/>
  </cols>
  <sheetData>
    <row r="1" spans="1:6" ht="28.15" customHeight="1" x14ac:dyDescent="0.2">
      <c r="A1" s="189" t="s">
        <v>95</v>
      </c>
      <c r="B1" s="189" t="s">
        <v>98</v>
      </c>
      <c r="C1" s="189" t="s">
        <v>96</v>
      </c>
      <c r="D1" s="189" t="s">
        <v>97</v>
      </c>
      <c r="F1" s="193">
        <v>41677</v>
      </c>
    </row>
    <row r="2" spans="1:6" ht="169.9" customHeight="1" x14ac:dyDescent="0.2">
      <c r="A2" s="171">
        <v>5</v>
      </c>
      <c r="B2" s="187">
        <v>41673</v>
      </c>
      <c r="C2" s="188" t="s">
        <v>102</v>
      </c>
      <c r="D2" s="191" t="s">
        <v>144</v>
      </c>
    </row>
    <row r="3" spans="1:6" x14ac:dyDescent="0.2">
      <c r="A3" s="111"/>
      <c r="B3" s="110"/>
      <c r="C3" s="120"/>
      <c r="D3" s="122"/>
    </row>
    <row r="4" spans="1:6" x14ac:dyDescent="0.2">
      <c r="A4" s="111"/>
      <c r="B4" s="110"/>
      <c r="C4" s="120"/>
      <c r="D4" s="122"/>
    </row>
    <row r="5" spans="1:6" x14ac:dyDescent="0.2">
      <c r="A5" s="111"/>
      <c r="B5" s="110"/>
      <c r="C5" s="120"/>
      <c r="D5" s="122"/>
    </row>
    <row r="6" spans="1:6" x14ac:dyDescent="0.2">
      <c r="A6" s="111"/>
      <c r="B6" s="110"/>
      <c r="C6" s="120"/>
      <c r="D6" s="122"/>
    </row>
    <row r="7" spans="1:6" x14ac:dyDescent="0.2">
      <c r="A7" s="111"/>
      <c r="B7" s="110"/>
      <c r="C7" s="120"/>
      <c r="D7" s="122"/>
    </row>
    <row r="8" spans="1:6" x14ac:dyDescent="0.2">
      <c r="A8" s="111"/>
      <c r="B8" s="110"/>
      <c r="C8" s="120"/>
      <c r="D8" s="122"/>
    </row>
    <row r="9" spans="1:6" x14ac:dyDescent="0.2">
      <c r="A9" s="111"/>
      <c r="B9" s="110"/>
      <c r="C9" s="120"/>
      <c r="D9" s="122"/>
    </row>
    <row r="10" spans="1:6" x14ac:dyDescent="0.2">
      <c r="A10" s="111"/>
      <c r="B10" s="110"/>
      <c r="C10" s="120"/>
      <c r="D10" s="122"/>
    </row>
    <row r="11" spans="1:6" x14ac:dyDescent="0.2">
      <c r="A11" s="111"/>
      <c r="B11" s="110"/>
      <c r="C11" s="120"/>
      <c r="D11" s="122"/>
    </row>
    <row r="12" spans="1:6" x14ac:dyDescent="0.2">
      <c r="A12" s="111"/>
      <c r="B12" s="110"/>
      <c r="C12" s="120"/>
      <c r="D12" s="123"/>
    </row>
    <row r="13" spans="1:6" x14ac:dyDescent="0.2">
      <c r="A13" s="111"/>
      <c r="B13" s="110"/>
      <c r="C13" s="120"/>
      <c r="D13" s="123"/>
    </row>
    <row r="14" spans="1:6" x14ac:dyDescent="0.2">
      <c r="A14" s="111"/>
      <c r="B14" s="110"/>
      <c r="C14" s="120"/>
      <c r="D14" s="123"/>
    </row>
    <row r="15" spans="1:6" x14ac:dyDescent="0.2">
      <c r="A15" s="112"/>
      <c r="B15" s="110"/>
      <c r="C15" s="120"/>
      <c r="D15" s="123"/>
    </row>
    <row r="16" spans="1:6" x14ac:dyDescent="0.2">
      <c r="A16" s="112"/>
      <c r="B16" s="110"/>
      <c r="C16" s="120"/>
      <c r="D16" s="123"/>
    </row>
    <row r="17" spans="1:4" x14ac:dyDescent="0.2">
      <c r="A17" s="112"/>
      <c r="B17" s="110"/>
      <c r="C17" s="120"/>
      <c r="D17" s="123"/>
    </row>
    <row r="18" spans="1:4" x14ac:dyDescent="0.2">
      <c r="A18" s="112"/>
      <c r="B18" s="110"/>
      <c r="C18" s="120"/>
      <c r="D18" s="123"/>
    </row>
    <row r="19" spans="1:4" x14ac:dyDescent="0.2">
      <c r="A19" s="112"/>
      <c r="B19" s="110"/>
      <c r="C19" s="120"/>
      <c r="D19" s="123"/>
    </row>
    <row r="20" spans="1:4" x14ac:dyDescent="0.2">
      <c r="A20" s="112"/>
    </row>
    <row r="21" spans="1:4" x14ac:dyDescent="0.2">
      <c r="A21" s="112"/>
    </row>
    <row r="22" spans="1:4" x14ac:dyDescent="0.2">
      <c r="A22" s="112"/>
    </row>
    <row r="23" spans="1:4" x14ac:dyDescent="0.2">
      <c r="A23" s="112"/>
    </row>
  </sheetData>
  <sheetProtection sheet="1" objects="1" scenarios="1"/>
  <phoneticPr fontId="22" type="noConversion"/>
  <pageMargins left="0.75" right="0.75" top="1" bottom="1" header="0.5" footer="0.5"/>
  <pageSetup orientation="portrait" r:id="rId1"/>
  <headerFooter alignWithMargins="0">
    <oddHeader xml:space="preserve">&amp;CSQA Review Checklist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1"/>
  <sheetViews>
    <sheetView workbookViewId="0">
      <selection activeCell="D28" sqref="D28"/>
    </sheetView>
  </sheetViews>
  <sheetFormatPr defaultRowHeight="12.75" x14ac:dyDescent="0.2"/>
  <cols>
    <col min="2" max="2" width="9.28515625" customWidth="1"/>
    <col min="3" max="3" width="2.85546875" customWidth="1"/>
    <col min="4" max="4" width="31.5703125" customWidth="1"/>
    <col min="6" max="6" width="2.85546875" customWidth="1"/>
    <col min="7" max="7" width="16.5703125" customWidth="1"/>
  </cols>
  <sheetData>
    <row r="1" spans="1:7" ht="21" thickBot="1" x14ac:dyDescent="0.35">
      <c r="B1" s="209" t="s">
        <v>122</v>
      </c>
      <c r="C1" s="209"/>
      <c r="D1" s="209"/>
      <c r="E1" s="209"/>
      <c r="F1" s="209"/>
      <c r="G1" s="209"/>
    </row>
    <row r="2" spans="1:7" ht="18.75" customHeight="1" thickTop="1" thickBot="1" x14ac:dyDescent="0.25">
      <c r="B2" s="210" t="s">
        <v>12</v>
      </c>
      <c r="C2" s="211"/>
      <c r="D2" s="211"/>
      <c r="E2" s="211"/>
      <c r="F2" s="211"/>
      <c r="G2" s="212"/>
    </row>
    <row r="3" spans="1:7" s="19" customFormat="1" ht="91.9" customHeight="1" thickTop="1" thickBot="1" x14ac:dyDescent="0.25">
      <c r="A3" s="21"/>
      <c r="B3" s="213" t="s">
        <v>142</v>
      </c>
      <c r="C3" s="214"/>
      <c r="D3" s="214"/>
      <c r="E3" s="214"/>
      <c r="F3" s="214"/>
      <c r="G3" s="215"/>
    </row>
    <row r="4" spans="1:7" s="19" customFormat="1" ht="27.75" customHeight="1" thickTop="1" thickBot="1" x14ac:dyDescent="0.25">
      <c r="A4" s="21"/>
      <c r="B4" s="213" t="s">
        <v>123</v>
      </c>
      <c r="C4" s="214"/>
      <c r="D4" s="214"/>
      <c r="E4" s="214"/>
      <c r="F4" s="214"/>
      <c r="G4" s="215"/>
    </row>
    <row r="5" spans="1:7" s="19" customFormat="1" ht="70.5" customHeight="1" thickTop="1" thickBot="1" x14ac:dyDescent="0.25">
      <c r="A5" s="21"/>
      <c r="B5" s="213" t="s">
        <v>120</v>
      </c>
      <c r="C5" s="214"/>
      <c r="D5" s="214"/>
      <c r="E5" s="214"/>
      <c r="F5" s="214"/>
      <c r="G5" s="215"/>
    </row>
    <row r="6" spans="1:7" s="19" customFormat="1" ht="43.5" customHeight="1" thickTop="1" thickBot="1" x14ac:dyDescent="0.25">
      <c r="A6" s="21"/>
      <c r="B6" s="213" t="s">
        <v>31</v>
      </c>
      <c r="C6" s="214"/>
      <c r="D6" s="214"/>
      <c r="E6" s="214"/>
      <c r="F6" s="214"/>
      <c r="G6" s="215"/>
    </row>
    <row r="7" spans="1:7" ht="27.75" customHeight="1" thickTop="1" thickBot="1" x14ac:dyDescent="0.25">
      <c r="A7" s="20"/>
      <c r="B7" s="203" t="s">
        <v>145</v>
      </c>
      <c r="C7" s="204"/>
      <c r="D7" s="204"/>
      <c r="E7" s="204"/>
      <c r="F7" s="204"/>
      <c r="G7" s="205"/>
    </row>
    <row r="8" spans="1:7" ht="27.75" customHeight="1" thickTop="1" thickBot="1" x14ac:dyDescent="0.25">
      <c r="A8" s="20"/>
      <c r="B8" s="213" t="s">
        <v>121</v>
      </c>
      <c r="C8" s="214"/>
      <c r="D8" s="214"/>
      <c r="E8" s="214"/>
      <c r="F8" s="214"/>
      <c r="G8" s="215"/>
    </row>
    <row r="9" spans="1:7" s="192" customFormat="1" ht="49.9" customHeight="1" thickTop="1" thickBot="1" x14ac:dyDescent="0.25">
      <c r="B9" s="203" t="s">
        <v>143</v>
      </c>
      <c r="C9" s="204"/>
      <c r="D9" s="204"/>
      <c r="E9" s="204"/>
      <c r="F9" s="204"/>
      <c r="G9" s="205"/>
    </row>
    <row r="10" spans="1:7" ht="31.5" customHeight="1" thickTop="1" thickBot="1" x14ac:dyDescent="0.25">
      <c r="A10" s="20"/>
      <c r="B10" s="203" t="s">
        <v>33</v>
      </c>
      <c r="C10" s="204"/>
      <c r="D10" s="204"/>
      <c r="E10" s="204"/>
      <c r="F10" s="204"/>
      <c r="G10" s="205"/>
    </row>
    <row r="11" spans="1:7" ht="30" customHeight="1" thickTop="1" thickBot="1" x14ac:dyDescent="0.25">
      <c r="B11" s="206" t="s">
        <v>134</v>
      </c>
      <c r="C11" s="207"/>
      <c r="D11" s="207"/>
      <c r="E11" s="207"/>
      <c r="F11" s="207"/>
      <c r="G11" s="208"/>
    </row>
    <row r="12" spans="1:7" ht="20.100000000000001" customHeight="1" thickTop="1" x14ac:dyDescent="0.2">
      <c r="B12" s="201"/>
      <c r="C12" s="201"/>
      <c r="D12" s="201"/>
      <c r="E12" s="201"/>
      <c r="F12" s="201"/>
      <c r="G12" s="201"/>
    </row>
    <row r="13" spans="1:7" x14ac:dyDescent="0.2">
      <c r="B13" s="75"/>
      <c r="C13" s="75"/>
      <c r="D13" s="75"/>
      <c r="E13" s="75"/>
      <c r="F13" s="75"/>
      <c r="G13" s="75"/>
    </row>
    <row r="14" spans="1:7" ht="13.5" thickBot="1" x14ac:dyDescent="0.25">
      <c r="C14" s="17"/>
      <c r="D14" s="17"/>
      <c r="E14" s="23"/>
      <c r="F14" s="23"/>
    </row>
    <row r="15" spans="1:7" ht="13.5" thickTop="1" x14ac:dyDescent="0.2">
      <c r="C15" s="17"/>
      <c r="D15" s="24" t="s">
        <v>117</v>
      </c>
      <c r="E15" s="26">
        <f>'Pre-Install'!G7</f>
        <v>0.97777777777777775</v>
      </c>
      <c r="F15" s="23"/>
    </row>
    <row r="16" spans="1:7" x14ac:dyDescent="0.2">
      <c r="C16" s="17"/>
      <c r="D16" s="25" t="s">
        <v>116</v>
      </c>
      <c r="E16" s="27">
        <f>Install!G7</f>
        <v>1</v>
      </c>
      <c r="F16" s="23"/>
    </row>
    <row r="17" spans="3:6" ht="13.5" thickBot="1" x14ac:dyDescent="0.25">
      <c r="C17" s="17"/>
      <c r="D17" s="185" t="s">
        <v>111</v>
      </c>
      <c r="E17" s="186">
        <f>'Post-Install'!G7</f>
        <v>0.97297297297297303</v>
      </c>
      <c r="F17" s="23"/>
    </row>
    <row r="18" spans="3:6" ht="14.25" thickTop="1" thickBot="1" x14ac:dyDescent="0.25">
      <c r="C18" s="17"/>
      <c r="D18" s="182"/>
      <c r="E18" s="183"/>
      <c r="F18" s="23"/>
    </row>
    <row r="19" spans="3:6" s="88" customFormat="1" ht="14.25" thickTop="1" thickBot="1" x14ac:dyDescent="0.25">
      <c r="C19" s="181"/>
      <c r="D19" s="29" t="s">
        <v>14</v>
      </c>
      <c r="E19" s="28">
        <f>SUM(E15:E17)/3</f>
        <v>0.98358358358358355</v>
      </c>
      <c r="F19" s="184"/>
    </row>
    <row r="20" spans="3:6" ht="13.5" thickTop="1" x14ac:dyDescent="0.2">
      <c r="C20" s="181"/>
      <c r="D20" s="181"/>
      <c r="E20" s="184"/>
      <c r="F20" s="184"/>
    </row>
    <row r="21" spans="3:6" x14ac:dyDescent="0.2">
      <c r="F21" s="22"/>
    </row>
  </sheetData>
  <sheetProtection sheet="1" objects="1" scenarios="1"/>
  <mergeCells count="11">
    <mergeCell ref="B9:G9"/>
    <mergeCell ref="B11:G11"/>
    <mergeCell ref="B1:G1"/>
    <mergeCell ref="B2:G2"/>
    <mergeCell ref="B6:G6"/>
    <mergeCell ref="B10:G10"/>
    <mergeCell ref="B3:G3"/>
    <mergeCell ref="B4:G4"/>
    <mergeCell ref="B5:G5"/>
    <mergeCell ref="B7:G7"/>
    <mergeCell ref="B8:G8"/>
  </mergeCells>
  <phoneticPr fontId="0" type="noConversion"/>
  <hyperlinks>
    <hyperlink ref="B11:G11" r:id="rId1" display="For issues or suggestions create a new BMC Remedy incident making OIT PD Vista SQA Checklist Committee the Assigned Group and Assignee."/>
  </hyperlinks>
  <printOptions gridLines="1"/>
  <pageMargins left="0.75" right="0.75" top="1" bottom="1" header="0.5" footer="0.5"/>
  <pageSetup orientation="landscape" r:id="rId2"/>
  <headerFooter alignWithMargins="0">
    <oddHeader xml:space="preserve">&amp;CSQA Review Checklist </oddHeader>
    <oddFooter>&amp;R&amp;D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Y148"/>
  <sheetViews>
    <sheetView zoomScaleNormal="100" zoomScaleSheetLayoutView="100" workbookViewId="0">
      <pane ySplit="9" topLeftCell="A29" activePane="bottomLeft" state="frozen"/>
      <selection pane="bottomLeft" activeCell="F34" sqref="F34:I34"/>
    </sheetView>
  </sheetViews>
  <sheetFormatPr defaultColWidth="9.140625" defaultRowHeight="12.75" x14ac:dyDescent="0.2"/>
  <cols>
    <col min="1" max="1" width="2.7109375" style="4" bestFit="1" customWidth="1"/>
    <col min="2" max="2" width="3.5703125" style="3" bestFit="1" customWidth="1"/>
    <col min="3" max="3" width="9.7109375" style="3" bestFit="1" customWidth="1"/>
    <col min="4" max="4" width="2.140625" style="3" customWidth="1"/>
    <col min="5" max="5" width="40.28515625" style="3" customWidth="1"/>
    <col min="6" max="6" width="23" style="3" customWidth="1"/>
    <col min="7" max="7" width="11.28515625" style="3" customWidth="1"/>
    <col min="8" max="8" width="12.140625" style="3" customWidth="1"/>
    <col min="9" max="9" width="13" style="3" customWidth="1"/>
    <col min="10" max="10" width="5.5703125" style="9" customWidth="1"/>
    <col min="11" max="12" width="9.140625" style="3" customWidth="1"/>
    <col min="13" max="13" width="9.85546875" style="83" hidden="1" customWidth="1"/>
    <col min="14" max="14" width="9.7109375" style="83" hidden="1" customWidth="1"/>
    <col min="15" max="15" width="8.7109375" style="3" customWidth="1"/>
    <col min="16" max="16384" width="9.140625" style="3"/>
  </cols>
  <sheetData>
    <row r="1" spans="1:25" ht="13.5" thickBot="1" x14ac:dyDescent="0.25">
      <c r="A1" s="223" t="s">
        <v>36</v>
      </c>
      <c r="B1" s="224"/>
      <c r="C1" s="224"/>
      <c r="D1" s="225"/>
      <c r="E1" s="142" t="s">
        <v>157</v>
      </c>
      <c r="F1" s="126" t="s">
        <v>99</v>
      </c>
      <c r="G1" s="144">
        <v>11</v>
      </c>
      <c r="H1" s="126" t="s">
        <v>32</v>
      </c>
      <c r="I1" s="144">
        <v>1</v>
      </c>
      <c r="K1" s="202" t="s">
        <v>146</v>
      </c>
      <c r="M1" s="83">
        <v>45</v>
      </c>
      <c r="Y1" s="53"/>
    </row>
    <row r="2" spans="1:25" ht="13.5" thickBot="1" x14ac:dyDescent="0.25">
      <c r="A2" s="228" t="s">
        <v>9</v>
      </c>
      <c r="B2" s="229"/>
      <c r="C2" s="229"/>
      <c r="D2" s="230"/>
      <c r="E2" s="139"/>
      <c r="F2" s="126" t="s">
        <v>11</v>
      </c>
      <c r="G2" s="231"/>
      <c r="H2" s="232"/>
      <c r="I2" s="233"/>
      <c r="M2" s="83">
        <v>0</v>
      </c>
      <c r="N2" s="83">
        <f>(COUNTA(C10:C44))</f>
        <v>34</v>
      </c>
    </row>
    <row r="3" spans="1:25" ht="13.5" thickBot="1" x14ac:dyDescent="0.25">
      <c r="A3" s="228" t="s">
        <v>37</v>
      </c>
      <c r="B3" s="229"/>
      <c r="C3" s="229"/>
      <c r="D3" s="230"/>
      <c r="E3" s="143" t="s">
        <v>158</v>
      </c>
      <c r="F3" s="126" t="s">
        <v>88</v>
      </c>
      <c r="G3" s="251" t="s">
        <v>159</v>
      </c>
      <c r="H3" s="252"/>
      <c r="I3" s="253"/>
      <c r="M3" s="83">
        <f>IF(C45="N/A",-2,0)</f>
        <v>0</v>
      </c>
      <c r="N3" s="83">
        <f>(COUNTA(C53:C54))</f>
        <v>2</v>
      </c>
    </row>
    <row r="4" spans="1:25" ht="13.5" thickBot="1" x14ac:dyDescent="0.25">
      <c r="A4" s="228" t="s">
        <v>10</v>
      </c>
      <c r="B4" s="229"/>
      <c r="C4" s="229"/>
      <c r="D4" s="230"/>
      <c r="E4" s="143" t="s">
        <v>160</v>
      </c>
      <c r="F4" s="237" t="s">
        <v>135</v>
      </c>
      <c r="G4" s="238"/>
      <c r="H4" s="238"/>
      <c r="I4" s="239"/>
      <c r="M4" s="83">
        <f>IF(C48="N/A",-4,0)</f>
        <v>0</v>
      </c>
      <c r="N4" s="83">
        <f>IF(C48="N/A",(COUNTA(C48:C48)),(COUNTA(C48:C52)))</f>
        <v>5</v>
      </c>
    </row>
    <row r="5" spans="1:25" ht="13.5" thickBot="1" x14ac:dyDescent="0.25">
      <c r="A5" s="13"/>
      <c r="B5" s="54"/>
      <c r="C5" s="54"/>
      <c r="D5" s="14"/>
      <c r="E5" s="14"/>
      <c r="F5" s="76"/>
      <c r="G5" s="145">
        <f>SUM(N2:N5)</f>
        <v>44</v>
      </c>
      <c r="H5" s="74"/>
      <c r="I5" s="145">
        <f>SUM(M1:M4)</f>
        <v>45</v>
      </c>
      <c r="N5" s="83">
        <f>IF(C45="N/A",(COUNTA(C45:C45)),(COUNTA(C45:C47)))</f>
        <v>3</v>
      </c>
    </row>
    <row r="6" spans="1:25" ht="16.149999999999999" customHeight="1" thickTop="1" thickBot="1" x14ac:dyDescent="0.25">
      <c r="A6" s="234" t="s">
        <v>131</v>
      </c>
      <c r="B6" s="235"/>
      <c r="C6" s="235"/>
      <c r="D6" s="235"/>
      <c r="E6" s="235"/>
      <c r="F6" s="235"/>
      <c r="G6" s="235"/>
      <c r="H6" s="235"/>
      <c r="I6" s="236"/>
    </row>
    <row r="7" spans="1:25" ht="16.5" thickTop="1" thickBot="1" x14ac:dyDescent="0.25">
      <c r="A7" s="246" t="s">
        <v>117</v>
      </c>
      <c r="B7" s="247"/>
      <c r="C7" s="247"/>
      <c r="D7" s="247"/>
      <c r="E7" s="248"/>
      <c r="F7" s="60" t="s">
        <v>13</v>
      </c>
      <c r="G7" s="255">
        <f>SUM(G5/I5)</f>
        <v>0.97777777777777775</v>
      </c>
      <c r="H7" s="256"/>
      <c r="I7" s="164"/>
    </row>
    <row r="8" spans="1:25" s="7" customFormat="1" ht="11.25" customHeight="1" thickTop="1" thickBot="1" x14ac:dyDescent="0.25">
      <c r="A8" s="245"/>
      <c r="B8" s="245"/>
      <c r="C8" s="245"/>
      <c r="D8" s="245"/>
      <c r="E8" s="245"/>
      <c r="F8" s="254"/>
      <c r="G8" s="254"/>
      <c r="H8" s="254"/>
      <c r="I8" s="254"/>
      <c r="J8" s="10"/>
      <c r="M8" s="84"/>
      <c r="N8" s="84"/>
    </row>
    <row r="9" spans="1:25" s="95" customFormat="1" ht="16.149999999999999" customHeight="1" x14ac:dyDescent="0.2">
      <c r="A9" s="240" t="s">
        <v>16</v>
      </c>
      <c r="B9" s="241"/>
      <c r="C9" s="92" t="s">
        <v>0</v>
      </c>
      <c r="D9" s="92"/>
      <c r="E9" s="92" t="s">
        <v>70</v>
      </c>
      <c r="F9" s="249" t="s">
        <v>1</v>
      </c>
      <c r="G9" s="249"/>
      <c r="H9" s="249"/>
      <c r="I9" s="250"/>
      <c r="J9" s="94"/>
      <c r="M9" s="96"/>
      <c r="N9" s="96"/>
    </row>
    <row r="10" spans="1:25" s="8" customFormat="1" ht="16.5" customHeight="1" x14ac:dyDescent="0.2">
      <c r="A10" s="177">
        <v>1</v>
      </c>
      <c r="B10" s="175"/>
      <c r="C10" s="194" t="s">
        <v>102</v>
      </c>
      <c r="D10" s="176"/>
      <c r="E10" s="160" t="s">
        <v>118</v>
      </c>
      <c r="F10" s="242" t="s">
        <v>161</v>
      </c>
      <c r="G10" s="243"/>
      <c r="H10" s="243"/>
      <c r="I10" s="244"/>
      <c r="J10" s="11"/>
      <c r="M10" s="85"/>
      <c r="N10" s="85"/>
    </row>
    <row r="11" spans="1:25" s="8" customFormat="1" ht="16.5" customHeight="1" x14ac:dyDescent="0.2">
      <c r="A11" s="177">
        <v>2</v>
      </c>
      <c r="B11" s="175"/>
      <c r="C11" s="194" t="s">
        <v>102</v>
      </c>
      <c r="D11" s="176"/>
      <c r="E11" s="160" t="s">
        <v>119</v>
      </c>
      <c r="F11" s="242" t="s">
        <v>161</v>
      </c>
      <c r="G11" s="243"/>
      <c r="H11" s="243"/>
      <c r="I11" s="244"/>
      <c r="J11" s="11"/>
      <c r="M11" s="85"/>
      <c r="N11" s="85"/>
    </row>
    <row r="12" spans="1:25" s="8" customFormat="1" ht="16.5" customHeight="1" x14ac:dyDescent="0.2">
      <c r="A12" s="99">
        <v>3</v>
      </c>
      <c r="B12" s="89"/>
      <c r="C12" s="194" t="s">
        <v>147</v>
      </c>
      <c r="D12" s="52"/>
      <c r="E12" s="160" t="s">
        <v>59</v>
      </c>
      <c r="F12" s="226"/>
      <c r="G12" s="226"/>
      <c r="H12" s="226"/>
      <c r="I12" s="227"/>
      <c r="J12" s="11"/>
      <c r="M12" s="85"/>
      <c r="N12" s="85"/>
    </row>
    <row r="13" spans="1:25" s="8" customFormat="1" ht="19.899999999999999" customHeight="1" x14ac:dyDescent="0.2">
      <c r="A13" s="97"/>
      <c r="B13" s="89" t="s">
        <v>3</v>
      </c>
      <c r="C13" s="194" t="s">
        <v>147</v>
      </c>
      <c r="D13" s="52"/>
      <c r="E13" s="160" t="s">
        <v>40</v>
      </c>
      <c r="F13" s="242"/>
      <c r="G13" s="243"/>
      <c r="H13" s="243"/>
      <c r="I13" s="244"/>
      <c r="J13" s="11"/>
      <c r="M13" s="85"/>
      <c r="N13" s="85"/>
    </row>
    <row r="14" spans="1:25" s="8" customFormat="1" ht="19.899999999999999" customHeight="1" x14ac:dyDescent="0.2">
      <c r="A14" s="97"/>
      <c r="B14" s="89" t="s">
        <v>4</v>
      </c>
      <c r="C14" s="194" t="s">
        <v>147</v>
      </c>
      <c r="D14" s="52"/>
      <c r="E14" s="160" t="s">
        <v>124</v>
      </c>
      <c r="F14" s="226"/>
      <c r="G14" s="226"/>
      <c r="H14" s="226"/>
      <c r="I14" s="227"/>
      <c r="J14" s="11"/>
      <c r="M14" s="85"/>
      <c r="N14" s="85"/>
    </row>
    <row r="15" spans="1:25" s="8" customFormat="1" ht="24" customHeight="1" x14ac:dyDescent="0.2">
      <c r="A15" s="97"/>
      <c r="B15" s="89" t="s">
        <v>5</v>
      </c>
      <c r="C15" s="194" t="s">
        <v>147</v>
      </c>
      <c r="D15" s="52"/>
      <c r="E15" s="160" t="s">
        <v>133</v>
      </c>
      <c r="F15" s="216"/>
      <c r="G15" s="216"/>
      <c r="H15" s="216"/>
      <c r="I15" s="217"/>
      <c r="J15" s="11"/>
      <c r="M15" s="85"/>
      <c r="N15" s="85"/>
    </row>
    <row r="16" spans="1:25" s="8" customFormat="1" ht="19.899999999999999" customHeight="1" x14ac:dyDescent="0.2">
      <c r="A16" s="97"/>
      <c r="B16" s="89" t="s">
        <v>6</v>
      </c>
      <c r="C16" s="194" t="s">
        <v>147</v>
      </c>
      <c r="D16" s="52"/>
      <c r="E16" s="160" t="s">
        <v>41</v>
      </c>
      <c r="F16" s="216" t="s">
        <v>149</v>
      </c>
      <c r="G16" s="216"/>
      <c r="H16" s="216"/>
      <c r="I16" s="217"/>
      <c r="J16" s="11"/>
      <c r="M16" s="85"/>
      <c r="N16" s="85"/>
    </row>
    <row r="17" spans="1:14" s="8" customFormat="1" ht="22.15" customHeight="1" x14ac:dyDescent="0.2">
      <c r="A17" s="97"/>
      <c r="B17" s="89" t="s">
        <v>7</v>
      </c>
      <c r="C17" s="194" t="s">
        <v>147</v>
      </c>
      <c r="D17" s="52"/>
      <c r="E17" s="160" t="s">
        <v>139</v>
      </c>
      <c r="F17" s="216"/>
      <c r="G17" s="216"/>
      <c r="H17" s="216"/>
      <c r="I17" s="217"/>
      <c r="J17" s="11"/>
      <c r="M17" s="85"/>
      <c r="N17" s="85"/>
    </row>
    <row r="18" spans="1:14" s="8" customFormat="1" ht="19.899999999999999" customHeight="1" x14ac:dyDescent="0.2">
      <c r="A18" s="97"/>
      <c r="B18" s="89" t="s">
        <v>8</v>
      </c>
      <c r="C18" s="194" t="s">
        <v>147</v>
      </c>
      <c r="D18" s="52"/>
      <c r="E18" s="160" t="s">
        <v>73</v>
      </c>
      <c r="F18" s="216"/>
      <c r="G18" s="216"/>
      <c r="H18" s="216"/>
      <c r="I18" s="217"/>
      <c r="J18" s="11"/>
      <c r="M18" s="85"/>
      <c r="N18" s="85"/>
    </row>
    <row r="19" spans="1:14" s="8" customFormat="1" ht="22.15" customHeight="1" x14ac:dyDescent="0.2">
      <c r="A19" s="97"/>
      <c r="B19" s="89" t="s">
        <v>71</v>
      </c>
      <c r="C19" s="194" t="s">
        <v>147</v>
      </c>
      <c r="D19" s="52"/>
      <c r="E19" s="160" t="s">
        <v>132</v>
      </c>
      <c r="F19" s="216"/>
      <c r="G19" s="216"/>
      <c r="H19" s="216"/>
      <c r="I19" s="217"/>
      <c r="J19" s="11"/>
      <c r="M19" s="85"/>
      <c r="N19" s="85"/>
    </row>
    <row r="20" spans="1:14" s="8" customFormat="1" ht="22.9" customHeight="1" x14ac:dyDescent="0.2">
      <c r="A20" s="97"/>
      <c r="B20" s="89" t="s">
        <v>57</v>
      </c>
      <c r="C20" s="194" t="s">
        <v>147</v>
      </c>
      <c r="D20" s="52"/>
      <c r="E20" s="160" t="s">
        <v>60</v>
      </c>
      <c r="F20" s="216"/>
      <c r="G20" s="216"/>
      <c r="H20" s="216"/>
      <c r="I20" s="217"/>
      <c r="J20" s="11"/>
      <c r="M20" s="85"/>
      <c r="N20" s="85"/>
    </row>
    <row r="21" spans="1:14" s="8" customFormat="1" ht="22.9" customHeight="1" x14ac:dyDescent="0.2">
      <c r="A21" s="97"/>
      <c r="B21" s="89" t="s">
        <v>58</v>
      </c>
      <c r="C21" s="194" t="s">
        <v>147</v>
      </c>
      <c r="D21" s="52"/>
      <c r="E21" s="160" t="s">
        <v>92</v>
      </c>
      <c r="F21" s="216"/>
      <c r="G21" s="216"/>
      <c r="H21" s="216"/>
      <c r="I21" s="217"/>
      <c r="J21" s="11"/>
      <c r="M21" s="85"/>
      <c r="N21" s="85"/>
    </row>
    <row r="22" spans="1:14" s="55" customFormat="1" ht="19.899999999999999" customHeight="1" x14ac:dyDescent="0.2">
      <c r="A22" s="97"/>
      <c r="B22" s="89" t="s">
        <v>29</v>
      </c>
      <c r="C22" s="194" t="s">
        <v>147</v>
      </c>
      <c r="D22" s="52"/>
      <c r="E22" s="160" t="s">
        <v>72</v>
      </c>
      <c r="F22" s="216"/>
      <c r="G22" s="216"/>
      <c r="H22" s="216"/>
      <c r="I22" s="217"/>
      <c r="J22" s="56"/>
      <c r="M22" s="86"/>
      <c r="N22" s="86"/>
    </row>
    <row r="23" spans="1:14" s="8" customFormat="1" ht="17.25" customHeight="1" x14ac:dyDescent="0.2">
      <c r="A23" s="97"/>
      <c r="B23" s="89" t="s">
        <v>28</v>
      </c>
      <c r="C23" s="194" t="s">
        <v>147</v>
      </c>
      <c r="D23" s="52"/>
      <c r="E23" s="160" t="s">
        <v>42</v>
      </c>
      <c r="F23" s="216"/>
      <c r="G23" s="216"/>
      <c r="H23" s="216"/>
      <c r="I23" s="217"/>
      <c r="J23" s="11"/>
      <c r="M23" s="85"/>
      <c r="N23" s="85"/>
    </row>
    <row r="24" spans="1:14" s="8" customFormat="1" ht="26.25" customHeight="1" x14ac:dyDescent="0.2">
      <c r="A24" s="98"/>
      <c r="B24" s="89" t="s">
        <v>27</v>
      </c>
      <c r="C24" s="194" t="s">
        <v>147</v>
      </c>
      <c r="D24" s="73"/>
      <c r="E24" s="161" t="s">
        <v>61</v>
      </c>
      <c r="F24" s="221"/>
      <c r="G24" s="221"/>
      <c r="H24" s="221"/>
      <c r="I24" s="222"/>
      <c r="J24" s="11"/>
      <c r="M24" s="85"/>
      <c r="N24" s="85"/>
    </row>
    <row r="25" spans="1:14" s="8" customFormat="1" ht="26.25" customHeight="1" x14ac:dyDescent="0.2">
      <c r="A25" s="97"/>
      <c r="B25" s="89" t="s">
        <v>26</v>
      </c>
      <c r="C25" s="194" t="s">
        <v>147</v>
      </c>
      <c r="D25" s="52"/>
      <c r="E25" s="160" t="s">
        <v>62</v>
      </c>
      <c r="F25" s="216"/>
      <c r="G25" s="216"/>
      <c r="H25" s="216"/>
      <c r="I25" s="217"/>
      <c r="J25" s="11"/>
      <c r="M25" s="85"/>
      <c r="N25" s="85"/>
    </row>
    <row r="26" spans="1:14" s="55" customFormat="1" ht="19.899999999999999" customHeight="1" x14ac:dyDescent="0.2">
      <c r="A26" s="97"/>
      <c r="B26" s="89" t="s">
        <v>25</v>
      </c>
      <c r="C26" s="194" t="s">
        <v>147</v>
      </c>
      <c r="D26" s="52"/>
      <c r="E26" s="160" t="s">
        <v>63</v>
      </c>
      <c r="F26" s="216" t="s">
        <v>148</v>
      </c>
      <c r="G26" s="216"/>
      <c r="H26" s="216"/>
      <c r="I26" s="217"/>
      <c r="J26" s="56"/>
      <c r="M26" s="86"/>
      <c r="N26" s="86"/>
    </row>
    <row r="27" spans="1:14" s="8" customFormat="1" ht="26.25" customHeight="1" x14ac:dyDescent="0.2">
      <c r="A27" s="97"/>
      <c r="B27" s="89" t="s">
        <v>52</v>
      </c>
      <c r="C27" s="194" t="s">
        <v>147</v>
      </c>
      <c r="D27" s="52"/>
      <c r="E27" s="160" t="s">
        <v>85</v>
      </c>
      <c r="F27" s="216"/>
      <c r="G27" s="216"/>
      <c r="H27" s="216"/>
      <c r="I27" s="217"/>
      <c r="J27" s="11"/>
      <c r="M27" s="85"/>
      <c r="N27" s="85"/>
    </row>
    <row r="28" spans="1:14" s="8" customFormat="1" ht="18.75" customHeight="1" x14ac:dyDescent="0.2">
      <c r="A28" s="98"/>
      <c r="B28" s="89" t="s">
        <v>24</v>
      </c>
      <c r="C28" s="194" t="s">
        <v>147</v>
      </c>
      <c r="D28" s="73"/>
      <c r="E28" s="161" t="s">
        <v>43</v>
      </c>
      <c r="F28" s="218"/>
      <c r="G28" s="219"/>
      <c r="H28" s="219"/>
      <c r="I28" s="220"/>
      <c r="J28" s="11"/>
      <c r="M28" s="85"/>
      <c r="N28" s="85"/>
    </row>
    <row r="29" spans="1:14" s="8" customFormat="1" ht="26.25" customHeight="1" x14ac:dyDescent="0.2">
      <c r="A29" s="97"/>
      <c r="B29" s="89" t="s">
        <v>23</v>
      </c>
      <c r="C29" s="194" t="s">
        <v>147</v>
      </c>
      <c r="D29" s="52"/>
      <c r="E29" s="160" t="s">
        <v>2</v>
      </c>
      <c r="F29" s="216"/>
      <c r="G29" s="216"/>
      <c r="H29" s="216"/>
      <c r="I29" s="217"/>
      <c r="J29" s="11"/>
      <c r="M29" s="85"/>
      <c r="N29" s="85"/>
    </row>
    <row r="30" spans="1:14" s="8" customFormat="1" ht="25.9" customHeight="1" x14ac:dyDescent="0.2">
      <c r="A30" s="97"/>
      <c r="B30" s="89" t="s">
        <v>22</v>
      </c>
      <c r="C30" s="194" t="s">
        <v>147</v>
      </c>
      <c r="D30" s="52"/>
      <c r="E30" s="160" t="s">
        <v>64</v>
      </c>
      <c r="F30" s="216"/>
      <c r="G30" s="216"/>
      <c r="H30" s="216"/>
      <c r="I30" s="217"/>
      <c r="J30" s="11"/>
      <c r="M30" s="85"/>
      <c r="N30" s="85"/>
    </row>
    <row r="31" spans="1:14" s="8" customFormat="1" ht="26.25" customHeight="1" x14ac:dyDescent="0.2">
      <c r="A31" s="97"/>
      <c r="B31" s="89" t="s">
        <v>21</v>
      </c>
      <c r="C31" s="194" t="s">
        <v>147</v>
      </c>
      <c r="D31" s="52"/>
      <c r="E31" s="160" t="s">
        <v>65</v>
      </c>
      <c r="F31" s="216"/>
      <c r="G31" s="216"/>
      <c r="H31" s="216"/>
      <c r="I31" s="217"/>
      <c r="J31" s="11"/>
      <c r="M31" s="85"/>
      <c r="N31" s="85"/>
    </row>
    <row r="32" spans="1:14" s="8" customFormat="1" ht="30" customHeight="1" x14ac:dyDescent="0.2">
      <c r="A32" s="97"/>
      <c r="B32" s="89" t="s">
        <v>20</v>
      </c>
      <c r="C32" s="194" t="s">
        <v>102</v>
      </c>
      <c r="D32" s="52"/>
      <c r="E32" s="160" t="s">
        <v>100</v>
      </c>
      <c r="F32" s="216" t="s">
        <v>150</v>
      </c>
      <c r="G32" s="216"/>
      <c r="H32" s="216"/>
      <c r="I32" s="217"/>
      <c r="J32" s="11"/>
      <c r="M32" s="85"/>
      <c r="N32" s="85"/>
    </row>
    <row r="33" spans="1:14" s="8" customFormat="1" ht="26.25" customHeight="1" x14ac:dyDescent="0.2">
      <c r="A33" s="97"/>
      <c r="B33" s="89" t="s">
        <v>17</v>
      </c>
      <c r="C33" s="194" t="s">
        <v>147</v>
      </c>
      <c r="D33" s="52"/>
      <c r="E33" s="160" t="s">
        <v>66</v>
      </c>
      <c r="F33" s="216"/>
      <c r="G33" s="216"/>
      <c r="H33" s="216"/>
      <c r="I33" s="217"/>
      <c r="J33" s="11"/>
      <c r="M33" s="85"/>
      <c r="N33" s="85"/>
    </row>
    <row r="34" spans="1:14" s="8" customFormat="1" ht="28.5" customHeight="1" x14ac:dyDescent="0.2">
      <c r="A34" s="97"/>
      <c r="B34" s="89" t="s">
        <v>19</v>
      </c>
      <c r="C34" s="194"/>
      <c r="D34" s="52"/>
      <c r="E34" s="160" t="s">
        <v>67</v>
      </c>
      <c r="F34" s="216" t="s">
        <v>167</v>
      </c>
      <c r="G34" s="216"/>
      <c r="H34" s="216"/>
      <c r="I34" s="217"/>
      <c r="J34" s="11"/>
      <c r="M34" s="85"/>
      <c r="N34" s="85"/>
    </row>
    <row r="35" spans="1:14" s="8" customFormat="1" ht="27.75" customHeight="1" x14ac:dyDescent="0.2">
      <c r="A35" s="97"/>
      <c r="B35" s="89" t="s">
        <v>15</v>
      </c>
      <c r="C35" s="194" t="s">
        <v>147</v>
      </c>
      <c r="D35" s="52"/>
      <c r="E35" s="160" t="s">
        <v>68</v>
      </c>
      <c r="F35" s="216" t="s">
        <v>166</v>
      </c>
      <c r="G35" s="216"/>
      <c r="H35" s="216"/>
      <c r="I35" s="217"/>
      <c r="J35" s="11"/>
      <c r="M35" s="85"/>
      <c r="N35" s="85"/>
    </row>
    <row r="36" spans="1:14" s="8" customFormat="1" ht="25.5" customHeight="1" x14ac:dyDescent="0.2">
      <c r="A36" s="97"/>
      <c r="B36" s="89" t="s">
        <v>18</v>
      </c>
      <c r="C36" s="194" t="s">
        <v>102</v>
      </c>
      <c r="D36" s="52"/>
      <c r="E36" s="160" t="s">
        <v>101</v>
      </c>
      <c r="F36" s="216" t="s">
        <v>152</v>
      </c>
      <c r="G36" s="216"/>
      <c r="H36" s="216"/>
      <c r="I36" s="217"/>
      <c r="J36" s="11"/>
      <c r="M36" s="85"/>
      <c r="N36" s="85"/>
    </row>
    <row r="37" spans="1:14" s="8" customFormat="1" ht="22.5" x14ac:dyDescent="0.2">
      <c r="A37" s="99">
        <v>4</v>
      </c>
      <c r="B37" s="89"/>
      <c r="C37" s="194" t="s">
        <v>147</v>
      </c>
      <c r="D37" s="52"/>
      <c r="E37" s="160" t="s">
        <v>53</v>
      </c>
      <c r="F37" s="216"/>
      <c r="G37" s="216"/>
      <c r="H37" s="216"/>
      <c r="I37" s="217"/>
      <c r="J37" s="11"/>
      <c r="M37" s="85"/>
      <c r="N37" s="85"/>
    </row>
    <row r="38" spans="1:14" s="8" customFormat="1" ht="15" customHeight="1" x14ac:dyDescent="0.2">
      <c r="A38" s="146">
        <f t="shared" ref="A38:A45" si="0">A37+1</f>
        <v>5</v>
      </c>
      <c r="B38" s="89"/>
      <c r="C38" s="194" t="s">
        <v>102</v>
      </c>
      <c r="D38" s="52"/>
      <c r="E38" s="160" t="s">
        <v>125</v>
      </c>
      <c r="F38" s="216" t="s">
        <v>151</v>
      </c>
      <c r="G38" s="216"/>
      <c r="H38" s="216"/>
      <c r="I38" s="217"/>
      <c r="J38" s="11"/>
      <c r="M38" s="85"/>
      <c r="N38" s="85"/>
    </row>
    <row r="39" spans="1:14" s="8" customFormat="1" ht="26.25" customHeight="1" x14ac:dyDescent="0.2">
      <c r="A39" s="146">
        <f t="shared" si="0"/>
        <v>6</v>
      </c>
      <c r="B39" s="89"/>
      <c r="C39" s="194" t="s">
        <v>147</v>
      </c>
      <c r="D39" s="52"/>
      <c r="E39" s="160" t="s">
        <v>69</v>
      </c>
      <c r="F39" s="216"/>
      <c r="G39" s="216"/>
      <c r="H39" s="216"/>
      <c r="I39" s="217"/>
      <c r="J39" s="11"/>
      <c r="M39" s="85"/>
      <c r="N39" s="85"/>
    </row>
    <row r="40" spans="1:14" s="8" customFormat="1" ht="25.15" customHeight="1" x14ac:dyDescent="0.2">
      <c r="A40" s="146">
        <f t="shared" si="0"/>
        <v>7</v>
      </c>
      <c r="B40" s="89"/>
      <c r="C40" s="194" t="s">
        <v>147</v>
      </c>
      <c r="D40" s="52"/>
      <c r="E40" s="160" t="s">
        <v>35</v>
      </c>
      <c r="F40" s="216" t="s">
        <v>153</v>
      </c>
      <c r="G40" s="216"/>
      <c r="H40" s="216"/>
      <c r="I40" s="217"/>
      <c r="J40" s="11"/>
      <c r="M40" s="85"/>
      <c r="N40" s="85"/>
    </row>
    <row r="41" spans="1:14" s="8" customFormat="1" ht="25.15" customHeight="1" x14ac:dyDescent="0.2">
      <c r="A41" s="146">
        <f t="shared" si="0"/>
        <v>8</v>
      </c>
      <c r="B41" s="89"/>
      <c r="C41" s="194" t="s">
        <v>147</v>
      </c>
      <c r="D41" s="52"/>
      <c r="E41" s="160" t="s">
        <v>54</v>
      </c>
      <c r="F41" s="216"/>
      <c r="G41" s="216"/>
      <c r="H41" s="216"/>
      <c r="I41" s="217"/>
      <c r="J41" s="11"/>
      <c r="M41" s="85"/>
      <c r="N41" s="85"/>
    </row>
    <row r="42" spans="1:14" s="8" customFormat="1" ht="49.9" customHeight="1" x14ac:dyDescent="0.2">
      <c r="A42" s="146">
        <f t="shared" si="0"/>
        <v>9</v>
      </c>
      <c r="B42" s="89"/>
      <c r="C42" s="194" t="s">
        <v>102</v>
      </c>
      <c r="D42" s="52"/>
      <c r="E42" s="160" t="s">
        <v>126</v>
      </c>
      <c r="F42" s="216"/>
      <c r="G42" s="216"/>
      <c r="H42" s="216"/>
      <c r="I42" s="217"/>
      <c r="J42" s="11"/>
      <c r="M42" s="85"/>
      <c r="N42" s="85"/>
    </row>
    <row r="43" spans="1:14" s="8" customFormat="1" ht="34.15" customHeight="1" x14ac:dyDescent="0.2">
      <c r="A43" s="146">
        <f t="shared" si="0"/>
        <v>10</v>
      </c>
      <c r="B43" s="89"/>
      <c r="C43" s="194" t="s">
        <v>102</v>
      </c>
      <c r="D43" s="52"/>
      <c r="E43" s="160" t="s">
        <v>140</v>
      </c>
      <c r="F43" s="216" t="s">
        <v>154</v>
      </c>
      <c r="G43" s="216"/>
      <c r="H43" s="216"/>
      <c r="I43" s="217"/>
      <c r="J43" s="11"/>
      <c r="M43" s="85"/>
      <c r="N43" s="85"/>
    </row>
    <row r="44" spans="1:14" s="8" customFormat="1" ht="17.25" customHeight="1" x14ac:dyDescent="0.2">
      <c r="A44" s="146">
        <f t="shared" si="0"/>
        <v>11</v>
      </c>
      <c r="B44" s="89"/>
      <c r="C44" s="194" t="s">
        <v>147</v>
      </c>
      <c r="D44" s="52"/>
      <c r="E44" s="160" t="s">
        <v>141</v>
      </c>
      <c r="F44" s="216"/>
      <c r="G44" s="216"/>
      <c r="H44" s="216"/>
      <c r="I44" s="217"/>
      <c r="J44" s="11"/>
      <c r="M44" s="85"/>
      <c r="N44" s="85"/>
    </row>
    <row r="45" spans="1:14" s="8" customFormat="1" ht="22.15" customHeight="1" x14ac:dyDescent="0.2">
      <c r="A45" s="146">
        <f t="shared" si="0"/>
        <v>12</v>
      </c>
      <c r="B45" s="100"/>
      <c r="C45" s="194" t="s">
        <v>147</v>
      </c>
      <c r="D45" s="66"/>
      <c r="E45" s="118" t="s">
        <v>127</v>
      </c>
      <c r="F45" s="216"/>
      <c r="G45" s="216"/>
      <c r="H45" s="216"/>
      <c r="I45" s="217"/>
      <c r="J45" s="11"/>
      <c r="M45" s="85"/>
      <c r="N45" s="85"/>
    </row>
    <row r="46" spans="1:14" s="8" customFormat="1" ht="22.15" customHeight="1" x14ac:dyDescent="0.2">
      <c r="A46" s="146"/>
      <c r="B46" s="179" t="s">
        <v>3</v>
      </c>
      <c r="C46" s="194" t="s">
        <v>147</v>
      </c>
      <c r="D46" s="52"/>
      <c r="E46" s="160" t="str">
        <f>IF(C45="N/A","Skip to Step 13","Check for use of privileged access (R, W, P/D)")</f>
        <v>Check for use of privileged access (R, W, P/D)</v>
      </c>
      <c r="F46" s="216"/>
      <c r="G46" s="216"/>
      <c r="H46" s="216"/>
      <c r="I46" s="217"/>
      <c r="J46" s="11"/>
      <c r="M46" s="85"/>
      <c r="N46" s="85"/>
    </row>
    <row r="47" spans="1:14" s="8" customFormat="1" ht="22.15" customHeight="1" x14ac:dyDescent="0.2">
      <c r="A47" s="146"/>
      <c r="B47" s="89" t="s">
        <v>4</v>
      </c>
      <c r="C47" s="194" t="s">
        <v>147</v>
      </c>
      <c r="D47" s="52"/>
      <c r="E47" s="190" t="str">
        <f>IF(C45="N/A","Skip to Step 13","Check for current nodes")</f>
        <v>Check for current nodes</v>
      </c>
      <c r="F47" s="216"/>
      <c r="G47" s="216"/>
      <c r="H47" s="216"/>
      <c r="I47" s="217"/>
      <c r="J47" s="11"/>
      <c r="M47" s="85"/>
      <c r="N47" s="85"/>
    </row>
    <row r="48" spans="1:14" s="8" customFormat="1" ht="19.899999999999999" customHeight="1" x14ac:dyDescent="0.2">
      <c r="A48" s="146">
        <f>A45+1</f>
        <v>13</v>
      </c>
      <c r="B48" s="100"/>
      <c r="C48" s="194" t="s">
        <v>147</v>
      </c>
      <c r="D48" s="66"/>
      <c r="E48" s="118" t="s">
        <v>74</v>
      </c>
      <c r="F48" s="216"/>
      <c r="G48" s="216"/>
      <c r="H48" s="216"/>
      <c r="I48" s="217"/>
      <c r="J48" s="11"/>
      <c r="M48" s="85"/>
      <c r="N48" s="85"/>
    </row>
    <row r="49" spans="1:14" s="8" customFormat="1" ht="17.25" customHeight="1" x14ac:dyDescent="0.2">
      <c r="A49" s="99"/>
      <c r="B49" s="163" t="str">
        <f>IF(C48="N/A","a.","a.")</f>
        <v>a.</v>
      </c>
      <c r="C49" s="194" t="s">
        <v>147</v>
      </c>
      <c r="D49" s="52"/>
      <c r="E49" s="149" t="str">
        <f>IF(C48="N/A","Skip to Step 14","Data Dictionary")</f>
        <v>Data Dictionary</v>
      </c>
      <c r="F49" s="216"/>
      <c r="G49" s="216"/>
      <c r="H49" s="216"/>
      <c r="I49" s="217"/>
      <c r="J49" s="11"/>
      <c r="M49" s="85"/>
      <c r="N49" s="85"/>
    </row>
    <row r="50" spans="1:14" s="8" customFormat="1" ht="17.25" customHeight="1" x14ac:dyDescent="0.2">
      <c r="A50" s="99"/>
      <c r="B50" s="163" t="s">
        <v>4</v>
      </c>
      <c r="C50" s="194" t="s">
        <v>102</v>
      </c>
      <c r="D50" s="52"/>
      <c r="E50" s="149" t="str">
        <f>IF(C48="N/A","Skip to Step 14","Data Values")</f>
        <v>Data Values</v>
      </c>
      <c r="F50" s="216"/>
      <c r="G50" s="216"/>
      <c r="H50" s="216"/>
      <c r="I50" s="217"/>
      <c r="J50" s="11"/>
      <c r="M50" s="85"/>
      <c r="N50" s="85"/>
    </row>
    <row r="51" spans="1:14" s="8" customFormat="1" ht="15.75" customHeight="1" x14ac:dyDescent="0.2">
      <c r="A51" s="99"/>
      <c r="B51" s="163" t="s">
        <v>5</v>
      </c>
      <c r="C51" s="194" t="s">
        <v>147</v>
      </c>
      <c r="D51" s="52"/>
      <c r="E51" s="119" t="str">
        <f>IF(C48="N/A","Skip to Step 14","Protocols")</f>
        <v>Protocols</v>
      </c>
      <c r="F51" s="216"/>
      <c r="G51" s="216"/>
      <c r="H51" s="216"/>
      <c r="I51" s="217"/>
      <c r="J51" s="11"/>
      <c r="M51" s="85"/>
      <c r="N51" s="85"/>
    </row>
    <row r="52" spans="1:14" s="8" customFormat="1" ht="18.75" customHeight="1" x14ac:dyDescent="0.2">
      <c r="A52" s="99"/>
      <c r="B52" s="147" t="s">
        <v>6</v>
      </c>
      <c r="C52" s="194" t="s">
        <v>147</v>
      </c>
      <c r="D52" s="52"/>
      <c r="E52" s="119" t="str">
        <f>IF(C48="N/A","Skip to Step 14","Options")</f>
        <v>Options</v>
      </c>
      <c r="F52" s="216"/>
      <c r="G52" s="216"/>
      <c r="H52" s="216"/>
      <c r="I52" s="217"/>
      <c r="J52" s="11"/>
      <c r="M52" s="85"/>
      <c r="N52" s="85"/>
    </row>
    <row r="53" spans="1:14" s="6" customFormat="1" ht="33.75" x14ac:dyDescent="0.2">
      <c r="A53" s="146">
        <f>A48+1</f>
        <v>14</v>
      </c>
      <c r="B53" s="89"/>
      <c r="C53" s="195" t="s">
        <v>102</v>
      </c>
      <c r="D53" s="178"/>
      <c r="E53" s="160" t="s">
        <v>136</v>
      </c>
      <c r="F53" s="216"/>
      <c r="G53" s="216"/>
      <c r="H53" s="216"/>
      <c r="I53" s="217"/>
      <c r="J53" s="12"/>
      <c r="M53" s="87"/>
      <c r="N53" s="87"/>
    </row>
    <row r="54" spans="1:14" ht="15" customHeight="1" thickBot="1" x14ac:dyDescent="0.25">
      <c r="A54" s="148">
        <f>A53+1</f>
        <v>15</v>
      </c>
      <c r="B54" s="180"/>
      <c r="C54" s="196" t="s">
        <v>147</v>
      </c>
      <c r="D54" s="51"/>
      <c r="E54" s="162" t="s">
        <v>75</v>
      </c>
      <c r="F54" s="257" t="s">
        <v>155</v>
      </c>
      <c r="G54" s="257"/>
      <c r="H54" s="257"/>
      <c r="I54" s="258"/>
    </row>
    <row r="55" spans="1:14" x14ac:dyDescent="0.2">
      <c r="A55" s="33"/>
      <c r="B55" s="31"/>
      <c r="C55" s="90"/>
      <c r="D55" s="6"/>
      <c r="E55" s="6"/>
      <c r="F55" s="6"/>
      <c r="G55" s="6"/>
      <c r="H55" s="6"/>
      <c r="I55" s="6"/>
    </row>
    <row r="56" spans="1:14" x14ac:dyDescent="0.2">
      <c r="A56" s="5"/>
      <c r="B56" s="32"/>
      <c r="C56" s="91"/>
    </row>
    <row r="57" spans="1:14" x14ac:dyDescent="0.2">
      <c r="A57" s="5"/>
      <c r="B57" s="32"/>
      <c r="C57" s="91"/>
    </row>
    <row r="58" spans="1:14" x14ac:dyDescent="0.2">
      <c r="A58" s="5"/>
      <c r="B58" s="32"/>
      <c r="C58" s="91"/>
    </row>
    <row r="59" spans="1:14" x14ac:dyDescent="0.2">
      <c r="A59" s="5"/>
      <c r="B59" s="32"/>
      <c r="C59" s="91"/>
    </row>
    <row r="60" spans="1:14" x14ac:dyDescent="0.2">
      <c r="A60" s="5"/>
      <c r="B60" s="32"/>
      <c r="C60" s="91"/>
    </row>
    <row r="61" spans="1:14" x14ac:dyDescent="0.2">
      <c r="A61" s="5"/>
      <c r="B61" s="32"/>
      <c r="C61" s="91"/>
    </row>
    <row r="62" spans="1:14" x14ac:dyDescent="0.2">
      <c r="A62" s="5"/>
      <c r="B62" s="32"/>
      <c r="C62" s="91"/>
    </row>
    <row r="63" spans="1:14" x14ac:dyDescent="0.2">
      <c r="A63" s="5"/>
      <c r="B63" s="32"/>
      <c r="C63" s="91"/>
    </row>
    <row r="64" spans="1:14" x14ac:dyDescent="0.2">
      <c r="A64" s="5"/>
      <c r="B64" s="32"/>
      <c r="C64" s="91"/>
    </row>
    <row r="65" spans="1:3" x14ac:dyDescent="0.2">
      <c r="A65" s="5"/>
      <c r="B65" s="32"/>
      <c r="C65" s="91"/>
    </row>
    <row r="66" spans="1:3" x14ac:dyDescent="0.2">
      <c r="A66" s="5"/>
      <c r="B66" s="32"/>
      <c r="C66" s="91"/>
    </row>
    <row r="67" spans="1:3" x14ac:dyDescent="0.2">
      <c r="A67" s="5"/>
      <c r="B67" s="32"/>
      <c r="C67" s="91"/>
    </row>
    <row r="68" spans="1:3" x14ac:dyDescent="0.2">
      <c r="A68" s="5"/>
      <c r="B68" s="32"/>
      <c r="C68" s="91"/>
    </row>
    <row r="69" spans="1:3" x14ac:dyDescent="0.2">
      <c r="A69" s="5"/>
      <c r="B69" s="32"/>
      <c r="C69" s="91"/>
    </row>
    <row r="70" spans="1:3" x14ac:dyDescent="0.2">
      <c r="A70" s="5"/>
      <c r="B70" s="32"/>
      <c r="C70" s="91"/>
    </row>
    <row r="71" spans="1:3" x14ac:dyDescent="0.2">
      <c r="A71" s="5"/>
      <c r="B71" s="30"/>
      <c r="C71" s="91"/>
    </row>
    <row r="72" spans="1:3" x14ac:dyDescent="0.2">
      <c r="A72" s="5"/>
      <c r="B72" s="30"/>
      <c r="C72" s="91"/>
    </row>
    <row r="73" spans="1:3" x14ac:dyDescent="0.2">
      <c r="A73" s="5"/>
      <c r="B73" s="30"/>
      <c r="C73" s="91"/>
    </row>
    <row r="74" spans="1:3" x14ac:dyDescent="0.2">
      <c r="A74" s="5"/>
      <c r="B74" s="30"/>
    </row>
    <row r="75" spans="1:3" x14ac:dyDescent="0.2">
      <c r="A75" s="5"/>
      <c r="B75" s="30"/>
    </row>
    <row r="76" spans="1:3" x14ac:dyDescent="0.2">
      <c r="A76" s="5"/>
      <c r="B76" s="30"/>
    </row>
    <row r="77" spans="1:3" x14ac:dyDescent="0.2">
      <c r="A77" s="5"/>
      <c r="B77" s="30"/>
    </row>
    <row r="78" spans="1:3" x14ac:dyDescent="0.2">
      <c r="A78" s="5"/>
      <c r="B78" s="30"/>
    </row>
    <row r="79" spans="1:3" x14ac:dyDescent="0.2">
      <c r="A79" s="5"/>
      <c r="B79" s="30"/>
    </row>
    <row r="80" spans="1:3" x14ac:dyDescent="0.2">
      <c r="A80" s="5"/>
      <c r="B80" s="30"/>
    </row>
    <row r="81" spans="1:2" x14ac:dyDescent="0.2">
      <c r="A81" s="5"/>
      <c r="B81" s="30"/>
    </row>
    <row r="82" spans="1:2" x14ac:dyDescent="0.2">
      <c r="A82" s="5"/>
      <c r="B82" s="30"/>
    </row>
    <row r="83" spans="1:2" x14ac:dyDescent="0.2">
      <c r="A83" s="5"/>
      <c r="B83" s="30"/>
    </row>
    <row r="84" spans="1:2" x14ac:dyDescent="0.2">
      <c r="A84" s="5"/>
      <c r="B84" s="30"/>
    </row>
    <row r="85" spans="1:2" x14ac:dyDescent="0.2">
      <c r="A85" s="5"/>
      <c r="B85" s="30"/>
    </row>
    <row r="86" spans="1:2" x14ac:dyDescent="0.2">
      <c r="A86" s="5"/>
      <c r="B86" s="30"/>
    </row>
    <row r="87" spans="1:2" x14ac:dyDescent="0.2">
      <c r="A87" s="5"/>
      <c r="B87" s="30"/>
    </row>
    <row r="88" spans="1:2" x14ac:dyDescent="0.2">
      <c r="A88" s="5"/>
      <c r="B88" s="30"/>
    </row>
    <row r="89" spans="1:2" x14ac:dyDescent="0.2">
      <c r="A89" s="5"/>
      <c r="B89" s="30"/>
    </row>
    <row r="90" spans="1:2" x14ac:dyDescent="0.2">
      <c r="A90" s="5"/>
      <c r="B90" s="30"/>
    </row>
    <row r="91" spans="1:2" x14ac:dyDescent="0.2">
      <c r="A91" s="5"/>
      <c r="B91" s="30"/>
    </row>
    <row r="92" spans="1:2" x14ac:dyDescent="0.2">
      <c r="A92" s="5"/>
      <c r="B92" s="30"/>
    </row>
    <row r="93" spans="1:2" x14ac:dyDescent="0.2">
      <c r="A93" s="5"/>
      <c r="B93" s="30"/>
    </row>
    <row r="94" spans="1:2" x14ac:dyDescent="0.2">
      <c r="A94" s="5"/>
      <c r="B94" s="30"/>
    </row>
    <row r="95" spans="1:2" x14ac:dyDescent="0.2">
      <c r="A95" s="5"/>
      <c r="B95" s="30"/>
    </row>
    <row r="96" spans="1:2" x14ac:dyDescent="0.2">
      <c r="A96" s="5"/>
      <c r="B96" s="30"/>
    </row>
    <row r="97" spans="1:2" x14ac:dyDescent="0.2">
      <c r="A97" s="5"/>
      <c r="B97" s="30"/>
    </row>
    <row r="98" spans="1:2" x14ac:dyDescent="0.2">
      <c r="A98" s="5"/>
      <c r="B98" s="30"/>
    </row>
    <row r="99" spans="1:2" x14ac:dyDescent="0.2">
      <c r="A99" s="5"/>
      <c r="B99" s="30"/>
    </row>
    <row r="100" spans="1:2" x14ac:dyDescent="0.2">
      <c r="A100" s="5"/>
      <c r="B100" s="30"/>
    </row>
    <row r="101" spans="1:2" x14ac:dyDescent="0.2">
      <c r="A101" s="5"/>
      <c r="B101" s="30"/>
    </row>
    <row r="102" spans="1:2" x14ac:dyDescent="0.2">
      <c r="A102" s="5"/>
      <c r="B102" s="30"/>
    </row>
    <row r="103" spans="1:2" x14ac:dyDescent="0.2">
      <c r="A103" s="5"/>
      <c r="B103" s="30"/>
    </row>
    <row r="104" spans="1:2" x14ac:dyDescent="0.2">
      <c r="A104" s="5"/>
      <c r="B104" s="30"/>
    </row>
    <row r="105" spans="1:2" x14ac:dyDescent="0.2">
      <c r="A105" s="5"/>
      <c r="B105" s="30"/>
    </row>
    <row r="106" spans="1:2" x14ac:dyDescent="0.2">
      <c r="A106" s="5"/>
      <c r="B106" s="30"/>
    </row>
    <row r="107" spans="1:2" x14ac:dyDescent="0.2">
      <c r="A107" s="5"/>
      <c r="B107" s="30"/>
    </row>
    <row r="108" spans="1:2" x14ac:dyDescent="0.2">
      <c r="A108" s="5"/>
      <c r="B108" s="30"/>
    </row>
    <row r="109" spans="1:2" x14ac:dyDescent="0.2">
      <c r="A109" s="5"/>
      <c r="B109" s="30"/>
    </row>
    <row r="110" spans="1:2" x14ac:dyDescent="0.2">
      <c r="A110" s="5"/>
      <c r="B110" s="30"/>
    </row>
    <row r="111" spans="1:2" x14ac:dyDescent="0.2">
      <c r="A111" s="5"/>
      <c r="B111" s="30"/>
    </row>
    <row r="112" spans="1:2" x14ac:dyDescent="0.2">
      <c r="A112" s="5"/>
      <c r="B112" s="30"/>
    </row>
    <row r="113" spans="1:2" x14ac:dyDescent="0.2">
      <c r="A113" s="5"/>
      <c r="B113" s="30"/>
    </row>
    <row r="114" spans="1:2" x14ac:dyDescent="0.2">
      <c r="A114" s="5"/>
      <c r="B114" s="30"/>
    </row>
    <row r="115" spans="1:2" x14ac:dyDescent="0.2">
      <c r="A115" s="5"/>
      <c r="B115" s="30"/>
    </row>
    <row r="116" spans="1:2" x14ac:dyDescent="0.2">
      <c r="A116" s="5"/>
      <c r="B116" s="30"/>
    </row>
    <row r="117" spans="1:2" x14ac:dyDescent="0.2">
      <c r="A117" s="5"/>
      <c r="B117" s="30"/>
    </row>
    <row r="118" spans="1:2" x14ac:dyDescent="0.2">
      <c r="A118" s="5"/>
      <c r="B118" s="30"/>
    </row>
    <row r="119" spans="1:2" x14ac:dyDescent="0.2">
      <c r="A119" s="5"/>
      <c r="B119" s="30"/>
    </row>
    <row r="120" spans="1:2" x14ac:dyDescent="0.2">
      <c r="A120" s="5"/>
      <c r="B120" s="30"/>
    </row>
    <row r="121" spans="1:2" x14ac:dyDescent="0.2">
      <c r="A121" s="5"/>
      <c r="B121" s="30"/>
    </row>
    <row r="122" spans="1:2" x14ac:dyDescent="0.2">
      <c r="A122" s="5"/>
      <c r="B122" s="30"/>
    </row>
    <row r="123" spans="1:2" x14ac:dyDescent="0.2">
      <c r="A123" s="5"/>
      <c r="B123" s="30"/>
    </row>
    <row r="124" spans="1:2" x14ac:dyDescent="0.2">
      <c r="A124" s="5"/>
      <c r="B124" s="30"/>
    </row>
    <row r="125" spans="1:2" x14ac:dyDescent="0.2">
      <c r="A125" s="5"/>
      <c r="B125" s="30"/>
    </row>
    <row r="126" spans="1:2" x14ac:dyDescent="0.2">
      <c r="A126" s="5"/>
      <c r="B126" s="30"/>
    </row>
    <row r="127" spans="1:2" x14ac:dyDescent="0.2">
      <c r="A127" s="5"/>
      <c r="B127" s="30"/>
    </row>
    <row r="128" spans="1:2" x14ac:dyDescent="0.2">
      <c r="A128" s="5"/>
      <c r="B128" s="30"/>
    </row>
    <row r="129" spans="1:2" x14ac:dyDescent="0.2">
      <c r="A129" s="5"/>
      <c r="B129" s="30"/>
    </row>
    <row r="130" spans="1:2" x14ac:dyDescent="0.2">
      <c r="A130" s="5"/>
      <c r="B130" s="30"/>
    </row>
    <row r="131" spans="1:2" x14ac:dyDescent="0.2">
      <c r="A131" s="5"/>
      <c r="B131" s="30"/>
    </row>
    <row r="132" spans="1:2" x14ac:dyDescent="0.2">
      <c r="A132" s="5"/>
      <c r="B132" s="30"/>
    </row>
    <row r="133" spans="1:2" x14ac:dyDescent="0.2">
      <c r="A133" s="5"/>
      <c r="B133" s="30"/>
    </row>
    <row r="134" spans="1:2" x14ac:dyDescent="0.2">
      <c r="A134" s="5"/>
      <c r="B134" s="30"/>
    </row>
    <row r="135" spans="1:2" x14ac:dyDescent="0.2">
      <c r="A135" s="5"/>
      <c r="B135" s="30"/>
    </row>
    <row r="136" spans="1:2" x14ac:dyDescent="0.2">
      <c r="A136" s="5"/>
      <c r="B136" s="30"/>
    </row>
    <row r="137" spans="1:2" x14ac:dyDescent="0.2">
      <c r="A137" s="5"/>
      <c r="B137" s="30"/>
    </row>
    <row r="138" spans="1:2" x14ac:dyDescent="0.2">
      <c r="A138" s="5"/>
      <c r="B138" s="30"/>
    </row>
    <row r="139" spans="1:2" x14ac:dyDescent="0.2">
      <c r="A139" s="5"/>
      <c r="B139" s="30"/>
    </row>
    <row r="140" spans="1:2" x14ac:dyDescent="0.2">
      <c r="A140" s="5"/>
      <c r="B140" s="30"/>
    </row>
    <row r="141" spans="1:2" x14ac:dyDescent="0.2">
      <c r="A141" s="5"/>
      <c r="B141" s="30"/>
    </row>
    <row r="142" spans="1:2" x14ac:dyDescent="0.2">
      <c r="A142" s="5"/>
      <c r="B142" s="30"/>
    </row>
    <row r="143" spans="1:2" x14ac:dyDescent="0.2">
      <c r="A143" s="5"/>
      <c r="B143" s="30"/>
    </row>
    <row r="144" spans="1:2" x14ac:dyDescent="0.2">
      <c r="A144" s="5"/>
      <c r="B144" s="30"/>
    </row>
    <row r="145" spans="1:2" x14ac:dyDescent="0.2">
      <c r="A145" s="5"/>
      <c r="B145" s="30"/>
    </row>
    <row r="146" spans="1:2" x14ac:dyDescent="0.2">
      <c r="A146" s="5"/>
      <c r="B146" s="30"/>
    </row>
    <row r="147" spans="1:2" x14ac:dyDescent="0.2">
      <c r="A147" s="5"/>
      <c r="B147" s="30"/>
    </row>
    <row r="148" spans="1:2" x14ac:dyDescent="0.2">
      <c r="A148" s="5"/>
      <c r="B148" s="30"/>
    </row>
  </sheetData>
  <sheetProtection sheet="1" objects="1" scenarios="1"/>
  <protectedRanges>
    <protectedRange sqref="G2:I3" name="Range4"/>
    <protectedRange sqref="G1" name="Range2"/>
    <protectedRange sqref="E1:E4" name="Range1"/>
    <protectedRange sqref="I1" name="Range3"/>
  </protectedRanges>
  <mergeCells count="59">
    <mergeCell ref="F46:I46"/>
    <mergeCell ref="F47:I47"/>
    <mergeCell ref="F10:I10"/>
    <mergeCell ref="F53:I53"/>
    <mergeCell ref="F45:I45"/>
    <mergeCell ref="F50:I50"/>
    <mergeCell ref="F51:I51"/>
    <mergeCell ref="F34:I34"/>
    <mergeCell ref="F37:I37"/>
    <mergeCell ref="F38:I38"/>
    <mergeCell ref="F41:I41"/>
    <mergeCell ref="F36:I36"/>
    <mergeCell ref="F35:I35"/>
    <mergeCell ref="F40:I40"/>
    <mergeCell ref="F33:I33"/>
    <mergeCell ref="F32:I32"/>
    <mergeCell ref="A2:D2"/>
    <mergeCell ref="F8:I8"/>
    <mergeCell ref="G7:H7"/>
    <mergeCell ref="F54:I54"/>
    <mergeCell ref="F49:I49"/>
    <mergeCell ref="F39:I39"/>
    <mergeCell ref="F43:I43"/>
    <mergeCell ref="F48:I48"/>
    <mergeCell ref="F42:I42"/>
    <mergeCell ref="F44:I44"/>
    <mergeCell ref="F52:I52"/>
    <mergeCell ref="F31:I31"/>
    <mergeCell ref="F27:I27"/>
    <mergeCell ref="F17:I17"/>
    <mergeCell ref="F20:I20"/>
    <mergeCell ref="F11:I11"/>
    <mergeCell ref="A1:D1"/>
    <mergeCell ref="F14:I14"/>
    <mergeCell ref="F15:I15"/>
    <mergeCell ref="F16:I16"/>
    <mergeCell ref="A3:D3"/>
    <mergeCell ref="A4:D4"/>
    <mergeCell ref="G2:I2"/>
    <mergeCell ref="F12:I12"/>
    <mergeCell ref="A6:I6"/>
    <mergeCell ref="F4:I4"/>
    <mergeCell ref="A9:B9"/>
    <mergeCell ref="F13:I13"/>
    <mergeCell ref="A8:E8"/>
    <mergeCell ref="A7:E7"/>
    <mergeCell ref="F9:I9"/>
    <mergeCell ref="G3:I3"/>
    <mergeCell ref="F18:I18"/>
    <mergeCell ref="F30:I30"/>
    <mergeCell ref="F29:I29"/>
    <mergeCell ref="F28:I28"/>
    <mergeCell ref="F24:I24"/>
    <mergeCell ref="F25:I25"/>
    <mergeCell ref="F26:I26"/>
    <mergeCell ref="F23:I23"/>
    <mergeCell ref="F19:I19"/>
    <mergeCell ref="F21:I21"/>
    <mergeCell ref="F22:I22"/>
  </mergeCells>
  <phoneticPr fontId="0" type="noConversion"/>
  <conditionalFormatting sqref="E52 B49:B52">
    <cfRule type="cellIs" dxfId="13" priority="6" stopIfTrue="1" operator="equal">
      <formula>""</formula>
    </cfRule>
  </conditionalFormatting>
  <conditionalFormatting sqref="E49:E51">
    <cfRule type="cellIs" dxfId="12" priority="8" stopIfTrue="1" operator="equal">
      <formula>"Skip to step 11"</formula>
    </cfRule>
  </conditionalFormatting>
  <conditionalFormatting sqref="E51">
    <cfRule type="cellIs" dxfId="11" priority="3" stopIfTrue="1" operator="equal">
      <formula>""</formula>
    </cfRule>
  </conditionalFormatting>
  <conditionalFormatting sqref="E50">
    <cfRule type="cellIs" dxfId="10" priority="2" stopIfTrue="1" operator="equal">
      <formula>"Skip to Step 11"</formula>
    </cfRule>
  </conditionalFormatting>
  <dataValidations count="1">
    <dataValidation type="list" allowBlank="1" showInputMessage="1" showErrorMessage="1" errorTitle="Invalid Status" error="Select a status 'Y' (or) 'N/A' only." sqref="C10:C54">
      <formula1>"Y, N/A"</formula1>
    </dataValidation>
  </dataValidations>
  <pageMargins left="0.75" right="0.75" top="0.5" bottom="0.5" header="0.5" footer="0.5"/>
  <pageSetup orientation="landscape" horizontalDpi="300" verticalDpi="300" r:id="rId1"/>
  <headerFooter alignWithMargins="0">
    <oddHeader xml:space="preserve">&amp;CSQA Review Checklist </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212"/>
  <sheetViews>
    <sheetView zoomScaleNormal="100" workbookViewId="0">
      <pane ySplit="9" topLeftCell="A10" activePane="bottomLeft" state="frozen"/>
      <selection activeCell="B52" sqref="B52"/>
      <selection pane="bottomLeft" activeCell="M32" sqref="M32"/>
    </sheetView>
  </sheetViews>
  <sheetFormatPr defaultColWidth="9.140625" defaultRowHeight="12.75" x14ac:dyDescent="0.2"/>
  <cols>
    <col min="1" max="1" width="2.7109375" style="5" bestFit="1" customWidth="1"/>
    <col min="2" max="2" width="3.5703125" style="1" customWidth="1"/>
    <col min="3" max="3" width="9.7109375" style="1" bestFit="1" customWidth="1"/>
    <col min="4" max="4" width="2.140625" style="1" customWidth="1"/>
    <col min="5" max="5" width="40.28515625" style="1" customWidth="1"/>
    <col min="6" max="6" width="23.42578125" style="1" customWidth="1"/>
    <col min="7" max="7" width="9.140625" style="1"/>
    <col min="8" max="8" width="12.42578125" style="1" customWidth="1"/>
    <col min="9" max="9" width="12.85546875" style="1" customWidth="1"/>
    <col min="10" max="10" width="5.140625" style="16" customWidth="1"/>
    <col min="11" max="16384" width="9.140625" style="1"/>
  </cols>
  <sheetData>
    <row r="1" spans="1:13" s="37" customFormat="1" ht="13.5" thickBot="1" x14ac:dyDescent="0.25">
      <c r="A1" s="267" t="str">
        <f>'Pre-Install'!A1:D1</f>
        <v xml:space="preserve">Patch # </v>
      </c>
      <c r="B1" s="229"/>
      <c r="C1" s="229"/>
      <c r="D1" s="230"/>
      <c r="E1" s="137" t="str">
        <f>'Pre-Install'!E1</f>
        <v>IB*2.0*577</v>
      </c>
      <c r="F1" s="130" t="s">
        <v>99</v>
      </c>
      <c r="G1" s="138">
        <f>'Pre-Install'!G1:I1</f>
        <v>11</v>
      </c>
      <c r="H1" s="129" t="s">
        <v>32</v>
      </c>
      <c r="I1" s="138">
        <f>'Pre-Install'!I1</f>
        <v>1</v>
      </c>
    </row>
    <row r="2" spans="1:13" s="37" customFormat="1" ht="13.5" thickBot="1" x14ac:dyDescent="0.25">
      <c r="A2" s="267" t="str">
        <f>'Pre-Install'!A2:D2</f>
        <v>Date Received:</v>
      </c>
      <c r="B2" s="229"/>
      <c r="C2" s="229"/>
      <c r="D2" s="230"/>
      <c r="E2" s="141">
        <f>'Pre-Install'!E2</f>
        <v>0</v>
      </c>
      <c r="F2" s="124" t="str">
        <f>'Pre-Install'!F2</f>
        <v>Date Completed:</v>
      </c>
      <c r="G2" s="261">
        <f>'Pre-Install'!G2</f>
        <v>0</v>
      </c>
      <c r="H2" s="262"/>
      <c r="I2" s="263"/>
      <c r="M2" s="83"/>
    </row>
    <row r="3" spans="1:13" s="37" customFormat="1" ht="13.5" thickBot="1" x14ac:dyDescent="0.25">
      <c r="A3" s="267" t="str">
        <f>'Pre-Install'!A3:D3</f>
        <v>Primary Developer:</v>
      </c>
      <c r="B3" s="229"/>
      <c r="C3" s="229"/>
      <c r="D3" s="230"/>
      <c r="E3" s="138" t="str">
        <f>'Pre-Install'!E3</f>
        <v>Vito D'Amico, Jeff Alfini, Kathy McCole</v>
      </c>
      <c r="F3" s="125" t="str">
        <f>'Pre-Install'!F3:I3</f>
        <v>Secondary Developer:</v>
      </c>
      <c r="G3" s="264" t="str">
        <f>'Pre-Install'!G3:I3</f>
        <v>Vito D'Amico, Jeff Alfini, Kathy McCole, John Smith, Bill Jutzi</v>
      </c>
      <c r="H3" s="265"/>
      <c r="I3" s="266"/>
      <c r="M3" s="83"/>
    </row>
    <row r="4" spans="1:13" s="37" customFormat="1" ht="13.5" thickBot="1" x14ac:dyDescent="0.25">
      <c r="A4" s="267" t="str">
        <f>'Pre-Install'!A4:D4</f>
        <v>SQA Analyst:</v>
      </c>
      <c r="B4" s="229"/>
      <c r="C4" s="229"/>
      <c r="D4" s="230"/>
      <c r="E4" s="137" t="str">
        <f>'Pre-Install'!E4</f>
        <v>Mary Simons, Bill Jutzi</v>
      </c>
      <c r="F4" s="268" t="str">
        <f>'Pre-Install'!F4:I4</f>
        <v>Checklist Version: 5.0</v>
      </c>
      <c r="G4" s="269"/>
      <c r="H4" s="269"/>
      <c r="I4" s="270"/>
      <c r="M4" s="83"/>
    </row>
    <row r="5" spans="1:13" s="35" customFormat="1" ht="13.5" thickBot="1" x14ac:dyDescent="0.25">
      <c r="A5" s="38"/>
      <c r="G5" s="145"/>
      <c r="H5" s="74"/>
      <c r="I5" s="145">
        <f>SUM(M1:M4)</f>
        <v>0</v>
      </c>
    </row>
    <row r="6" spans="1:13" s="37" customFormat="1" ht="16.149999999999999" customHeight="1" thickTop="1" thickBot="1" x14ac:dyDescent="0.25">
      <c r="A6" s="259" t="s">
        <v>130</v>
      </c>
      <c r="B6" s="260"/>
      <c r="C6" s="260"/>
      <c r="D6" s="260"/>
      <c r="E6" s="260"/>
      <c r="F6" s="260"/>
      <c r="G6" s="260"/>
      <c r="H6" s="260"/>
      <c r="I6" s="260"/>
    </row>
    <row r="7" spans="1:13" s="37" customFormat="1" ht="16.149999999999999" customHeight="1" thickTop="1" thickBot="1" x14ac:dyDescent="0.25">
      <c r="A7" s="271" t="s">
        <v>116</v>
      </c>
      <c r="B7" s="272"/>
      <c r="C7" s="272"/>
      <c r="D7" s="272"/>
      <c r="E7" s="272"/>
      <c r="F7" s="60" t="s">
        <v>13</v>
      </c>
      <c r="G7" s="255">
        <f>COUNTA(C10:C499)/COUNTA(E10:E499)</f>
        <v>1</v>
      </c>
      <c r="H7" s="256"/>
      <c r="I7" s="93"/>
    </row>
    <row r="8" spans="1:13" s="36" customFormat="1" ht="10.5" customHeight="1" thickTop="1" thickBot="1" x14ac:dyDescent="0.25">
      <c r="A8" s="57"/>
      <c r="B8" s="58"/>
      <c r="D8" s="58"/>
      <c r="E8" s="58"/>
      <c r="F8" s="275"/>
      <c r="G8" s="276"/>
      <c r="H8" s="276"/>
      <c r="I8" s="276"/>
    </row>
    <row r="9" spans="1:13" s="36" customFormat="1" ht="16.149999999999999" customHeight="1" x14ac:dyDescent="0.2">
      <c r="A9" s="277" t="s">
        <v>16</v>
      </c>
      <c r="B9" s="278"/>
      <c r="C9" s="168" t="s">
        <v>0</v>
      </c>
      <c r="D9" s="169"/>
      <c r="E9" s="169" t="s">
        <v>70</v>
      </c>
      <c r="F9" s="279" t="s">
        <v>1</v>
      </c>
      <c r="G9" s="280"/>
      <c r="H9" s="280"/>
      <c r="I9" s="281"/>
    </row>
    <row r="10" spans="1:13" s="36" customFormat="1" ht="15" customHeight="1" x14ac:dyDescent="0.2">
      <c r="A10" s="150">
        <v>1</v>
      </c>
      <c r="B10" s="156"/>
      <c r="C10" s="197" t="s">
        <v>147</v>
      </c>
      <c r="D10" s="49"/>
      <c r="E10" s="156" t="s">
        <v>55</v>
      </c>
      <c r="F10" s="273"/>
      <c r="G10" s="273"/>
      <c r="H10" s="273"/>
      <c r="I10" s="274"/>
    </row>
    <row r="11" spans="1:13" s="36" customFormat="1" ht="15.75" customHeight="1" x14ac:dyDescent="0.2">
      <c r="A11" s="150">
        <f>A10+1</f>
        <v>2</v>
      </c>
      <c r="B11" s="156"/>
      <c r="C11" s="197" t="s">
        <v>147</v>
      </c>
      <c r="D11" s="49"/>
      <c r="E11" s="156" t="s">
        <v>44</v>
      </c>
      <c r="F11" s="273"/>
      <c r="G11" s="273"/>
      <c r="H11" s="273"/>
      <c r="I11" s="274"/>
    </row>
    <row r="12" spans="1:13" s="36" customFormat="1" ht="15" customHeight="1" x14ac:dyDescent="0.2">
      <c r="A12" s="150">
        <f>A11+1</f>
        <v>3</v>
      </c>
      <c r="B12" s="156"/>
      <c r="C12" s="197" t="s">
        <v>147</v>
      </c>
      <c r="D12" s="49"/>
      <c r="E12" s="156" t="s">
        <v>56</v>
      </c>
      <c r="F12" s="273"/>
      <c r="G12" s="273"/>
      <c r="H12" s="273"/>
      <c r="I12" s="274"/>
    </row>
    <row r="13" spans="1:13" s="36" customFormat="1" ht="15" customHeight="1" x14ac:dyDescent="0.2">
      <c r="A13" s="150"/>
      <c r="B13" s="165" t="s">
        <v>3</v>
      </c>
      <c r="C13" s="197" t="s">
        <v>147</v>
      </c>
      <c r="D13" s="49"/>
      <c r="E13" s="156" t="s">
        <v>113</v>
      </c>
      <c r="F13" s="273"/>
      <c r="G13" s="273"/>
      <c r="H13" s="273"/>
      <c r="I13" s="274"/>
    </row>
    <row r="14" spans="1:13" s="36" customFormat="1" ht="15" customHeight="1" x14ac:dyDescent="0.2">
      <c r="A14" s="150"/>
      <c r="B14" s="165" t="s">
        <v>4</v>
      </c>
      <c r="C14" s="197" t="s">
        <v>147</v>
      </c>
      <c r="D14" s="49"/>
      <c r="E14" s="156" t="s">
        <v>114</v>
      </c>
      <c r="F14" s="273"/>
      <c r="G14" s="273"/>
      <c r="H14" s="273"/>
      <c r="I14" s="274"/>
    </row>
    <row r="15" spans="1:13" s="36" customFormat="1" ht="15" customHeight="1" x14ac:dyDescent="0.2">
      <c r="A15" s="150"/>
      <c r="B15" s="165" t="s">
        <v>5</v>
      </c>
      <c r="C15" s="197" t="s">
        <v>147</v>
      </c>
      <c r="D15" s="49"/>
      <c r="E15" s="156" t="s">
        <v>137</v>
      </c>
      <c r="F15" s="273"/>
      <c r="G15" s="273"/>
      <c r="H15" s="273"/>
      <c r="I15" s="274"/>
    </row>
    <row r="16" spans="1:13" s="36" customFormat="1" ht="15" customHeight="1" x14ac:dyDescent="0.2">
      <c r="A16" s="150"/>
      <c r="B16" s="165" t="s">
        <v>6</v>
      </c>
      <c r="C16" s="197" t="s">
        <v>147</v>
      </c>
      <c r="D16" s="49"/>
      <c r="E16" s="156" t="s">
        <v>89</v>
      </c>
      <c r="F16" s="273"/>
      <c r="G16" s="273"/>
      <c r="H16" s="273"/>
      <c r="I16" s="274"/>
    </row>
    <row r="17" spans="1:9" s="36" customFormat="1" ht="26.25" customHeight="1" x14ac:dyDescent="0.2">
      <c r="A17" s="150"/>
      <c r="B17" s="165" t="s">
        <v>7</v>
      </c>
      <c r="C17" s="197" t="s">
        <v>147</v>
      </c>
      <c r="D17" s="49"/>
      <c r="E17" s="156" t="s">
        <v>90</v>
      </c>
      <c r="F17" s="273"/>
      <c r="G17" s="273"/>
      <c r="H17" s="273"/>
      <c r="I17" s="274"/>
    </row>
    <row r="18" spans="1:9" s="47" customFormat="1" ht="15" customHeight="1" x14ac:dyDescent="0.2">
      <c r="A18" s="166"/>
      <c r="B18" s="167" t="s">
        <v>8</v>
      </c>
      <c r="C18" s="197" t="s">
        <v>147</v>
      </c>
      <c r="D18" s="50"/>
      <c r="E18" s="157" t="s">
        <v>45</v>
      </c>
      <c r="F18" s="284"/>
      <c r="G18" s="284"/>
      <c r="H18" s="284"/>
      <c r="I18" s="285"/>
    </row>
    <row r="19" spans="1:9" s="47" customFormat="1" ht="15" customHeight="1" x14ac:dyDescent="0.2">
      <c r="A19" s="166"/>
      <c r="B19" s="167" t="s">
        <v>30</v>
      </c>
      <c r="C19" s="197" t="s">
        <v>147</v>
      </c>
      <c r="D19" s="50"/>
      <c r="E19" s="157" t="s">
        <v>115</v>
      </c>
      <c r="F19" s="284"/>
      <c r="G19" s="284"/>
      <c r="H19" s="284"/>
      <c r="I19" s="285"/>
    </row>
    <row r="20" spans="1:9" s="36" customFormat="1" ht="18.75" customHeight="1" x14ac:dyDescent="0.2">
      <c r="A20" s="150">
        <f>+A12+1</f>
        <v>4</v>
      </c>
      <c r="B20" s="156"/>
      <c r="C20" s="197" t="s">
        <v>147</v>
      </c>
      <c r="D20" s="49"/>
      <c r="E20" s="156" t="s">
        <v>47</v>
      </c>
      <c r="F20" s="273"/>
      <c r="G20" s="273"/>
      <c r="H20" s="273"/>
      <c r="I20" s="274"/>
    </row>
    <row r="21" spans="1:9" s="36" customFormat="1" ht="15" customHeight="1" x14ac:dyDescent="0.2">
      <c r="A21" s="150">
        <f>A20+1</f>
        <v>5</v>
      </c>
      <c r="B21" s="156"/>
      <c r="C21" s="197" t="s">
        <v>147</v>
      </c>
      <c r="D21" s="49"/>
      <c r="E21" s="156" t="s">
        <v>76</v>
      </c>
      <c r="F21" s="273"/>
      <c r="G21" s="273"/>
      <c r="H21" s="273"/>
      <c r="I21" s="274"/>
    </row>
    <row r="22" spans="1:9" s="36" customFormat="1" ht="15" customHeight="1" x14ac:dyDescent="0.2">
      <c r="A22" s="150">
        <f>A21+1</f>
        <v>6</v>
      </c>
      <c r="B22" s="156"/>
      <c r="C22" s="197" t="s">
        <v>147</v>
      </c>
      <c r="D22" s="49"/>
      <c r="E22" s="156" t="s">
        <v>46</v>
      </c>
      <c r="F22" s="273"/>
      <c r="G22" s="273"/>
      <c r="H22" s="273"/>
      <c r="I22" s="274"/>
    </row>
    <row r="23" spans="1:9" s="36" customFormat="1" ht="27" customHeight="1" x14ac:dyDescent="0.2">
      <c r="A23" s="150">
        <f>A22+1</f>
        <v>7</v>
      </c>
      <c r="B23" s="156"/>
      <c r="C23" s="197" t="s">
        <v>147</v>
      </c>
      <c r="D23" s="49"/>
      <c r="E23" s="156" t="s">
        <v>48</v>
      </c>
      <c r="F23" s="273"/>
      <c r="G23" s="273"/>
      <c r="H23" s="273"/>
      <c r="I23" s="274"/>
    </row>
    <row r="24" spans="1:9" s="36" customFormat="1" ht="15" customHeight="1" thickBot="1" x14ac:dyDescent="0.25">
      <c r="A24" s="151">
        <f>A23+1</f>
        <v>8</v>
      </c>
      <c r="B24" s="158"/>
      <c r="C24" s="198" t="s">
        <v>102</v>
      </c>
      <c r="D24" s="59"/>
      <c r="E24" s="158" t="s">
        <v>86</v>
      </c>
      <c r="F24" s="282" t="s">
        <v>156</v>
      </c>
      <c r="G24" s="282"/>
      <c r="H24" s="282"/>
      <c r="I24" s="283"/>
    </row>
    <row r="25" spans="1:9" s="35" customFormat="1" x14ac:dyDescent="0.2">
      <c r="A25" s="38"/>
    </row>
    <row r="26" spans="1:9" s="35" customFormat="1" x14ac:dyDescent="0.2">
      <c r="A26" s="38"/>
    </row>
    <row r="27" spans="1:9" s="35" customFormat="1" x14ac:dyDescent="0.2">
      <c r="A27" s="38"/>
    </row>
    <row r="28" spans="1:9" s="35" customFormat="1" x14ac:dyDescent="0.2">
      <c r="A28" s="38"/>
    </row>
    <row r="29" spans="1:9" s="35" customFormat="1" x14ac:dyDescent="0.2">
      <c r="A29" s="38"/>
    </row>
    <row r="30" spans="1:9" s="35" customFormat="1" x14ac:dyDescent="0.2">
      <c r="A30" s="38"/>
    </row>
    <row r="31" spans="1:9" s="35" customFormat="1" x14ac:dyDescent="0.2">
      <c r="A31" s="38"/>
    </row>
    <row r="32" spans="1:9" s="35" customFormat="1" x14ac:dyDescent="0.2">
      <c r="A32" s="38"/>
    </row>
    <row r="33" spans="1:1" s="35" customFormat="1" x14ac:dyDescent="0.2">
      <c r="A33" s="38"/>
    </row>
    <row r="34" spans="1:1" s="35" customFormat="1" x14ac:dyDescent="0.2">
      <c r="A34" s="38"/>
    </row>
    <row r="35" spans="1:1" s="35" customFormat="1" x14ac:dyDescent="0.2">
      <c r="A35" s="38"/>
    </row>
    <row r="36" spans="1:1" s="35" customFormat="1" x14ac:dyDescent="0.2">
      <c r="A36" s="38"/>
    </row>
    <row r="37" spans="1:1" s="35" customFormat="1" x14ac:dyDescent="0.2">
      <c r="A37" s="38"/>
    </row>
    <row r="38" spans="1:1" s="35" customFormat="1" x14ac:dyDescent="0.2">
      <c r="A38" s="38"/>
    </row>
    <row r="39" spans="1:1" s="35" customFormat="1" x14ac:dyDescent="0.2">
      <c r="A39" s="38"/>
    </row>
    <row r="40" spans="1:1" s="35" customFormat="1" x14ac:dyDescent="0.2">
      <c r="A40" s="38"/>
    </row>
    <row r="41" spans="1:1" s="35" customFormat="1" x14ac:dyDescent="0.2">
      <c r="A41" s="38"/>
    </row>
    <row r="42" spans="1:1" s="35" customFormat="1" x14ac:dyDescent="0.2">
      <c r="A42" s="38"/>
    </row>
    <row r="43" spans="1:1" s="35" customFormat="1" x14ac:dyDescent="0.2">
      <c r="A43" s="38"/>
    </row>
    <row r="44" spans="1:1" s="35" customFormat="1" x14ac:dyDescent="0.2">
      <c r="A44" s="38"/>
    </row>
    <row r="45" spans="1:1" s="35" customFormat="1" x14ac:dyDescent="0.2">
      <c r="A45" s="38"/>
    </row>
    <row r="46" spans="1:1" s="35" customFormat="1" x14ac:dyDescent="0.2">
      <c r="A46" s="38"/>
    </row>
    <row r="47" spans="1:1" s="35" customFormat="1" x14ac:dyDescent="0.2">
      <c r="A47" s="38"/>
    </row>
    <row r="48" spans="1:1" s="35" customFormat="1" x14ac:dyDescent="0.2">
      <c r="A48" s="38"/>
    </row>
    <row r="49" spans="1:1" s="35" customFormat="1" x14ac:dyDescent="0.2">
      <c r="A49" s="38"/>
    </row>
    <row r="50" spans="1:1" s="35" customFormat="1" x14ac:dyDescent="0.2">
      <c r="A50" s="38"/>
    </row>
    <row r="51" spans="1:1" s="35" customFormat="1" x14ac:dyDescent="0.2">
      <c r="A51" s="38"/>
    </row>
    <row r="52" spans="1:1" s="35" customFormat="1" x14ac:dyDescent="0.2">
      <c r="A52" s="38"/>
    </row>
    <row r="53" spans="1:1" s="35" customFormat="1" x14ac:dyDescent="0.2">
      <c r="A53" s="38"/>
    </row>
    <row r="54" spans="1:1" s="35" customFormat="1" x14ac:dyDescent="0.2">
      <c r="A54" s="38"/>
    </row>
    <row r="55" spans="1:1" s="35" customFormat="1" x14ac:dyDescent="0.2">
      <c r="A55" s="38"/>
    </row>
    <row r="56" spans="1:1" s="35" customFormat="1" x14ac:dyDescent="0.2">
      <c r="A56" s="38"/>
    </row>
    <row r="57" spans="1:1" s="35" customFormat="1" x14ac:dyDescent="0.2">
      <c r="A57" s="38"/>
    </row>
    <row r="58" spans="1:1" s="35" customFormat="1" x14ac:dyDescent="0.2">
      <c r="A58" s="38"/>
    </row>
    <row r="59" spans="1:1" s="35" customFormat="1" x14ac:dyDescent="0.2">
      <c r="A59" s="38"/>
    </row>
    <row r="60" spans="1:1" s="35" customFormat="1" x14ac:dyDescent="0.2">
      <c r="A60" s="38"/>
    </row>
    <row r="61" spans="1:1" s="35" customFormat="1" x14ac:dyDescent="0.2">
      <c r="A61" s="38"/>
    </row>
    <row r="62" spans="1:1" s="35" customFormat="1" x14ac:dyDescent="0.2">
      <c r="A62" s="38"/>
    </row>
    <row r="63" spans="1:1" s="35" customFormat="1" x14ac:dyDescent="0.2">
      <c r="A63" s="38"/>
    </row>
    <row r="64" spans="1:1" s="35" customFormat="1" x14ac:dyDescent="0.2">
      <c r="A64" s="38"/>
    </row>
    <row r="65" spans="1:1" s="35" customFormat="1" x14ac:dyDescent="0.2">
      <c r="A65" s="38"/>
    </row>
    <row r="66" spans="1:1" s="35" customFormat="1" x14ac:dyDescent="0.2">
      <c r="A66" s="38"/>
    </row>
    <row r="67" spans="1:1" s="35" customFormat="1" x14ac:dyDescent="0.2">
      <c r="A67" s="38"/>
    </row>
    <row r="68" spans="1:1" s="35" customFormat="1" x14ac:dyDescent="0.2">
      <c r="A68" s="38"/>
    </row>
    <row r="69" spans="1:1" s="35" customFormat="1" x14ac:dyDescent="0.2">
      <c r="A69" s="38"/>
    </row>
    <row r="70" spans="1:1" s="35" customFormat="1" x14ac:dyDescent="0.2">
      <c r="A70" s="38"/>
    </row>
    <row r="71" spans="1:1" s="35" customFormat="1" x14ac:dyDescent="0.2">
      <c r="A71" s="38"/>
    </row>
    <row r="72" spans="1:1" s="35" customFormat="1" x14ac:dyDescent="0.2">
      <c r="A72" s="38"/>
    </row>
    <row r="73" spans="1:1" s="35" customFormat="1" x14ac:dyDescent="0.2">
      <c r="A73" s="38"/>
    </row>
    <row r="74" spans="1:1" s="35" customFormat="1" x14ac:dyDescent="0.2">
      <c r="A74" s="38"/>
    </row>
    <row r="75" spans="1:1" s="35" customFormat="1" x14ac:dyDescent="0.2">
      <c r="A75" s="38"/>
    </row>
    <row r="76" spans="1:1" s="35" customFormat="1" x14ac:dyDescent="0.2">
      <c r="A76" s="38"/>
    </row>
    <row r="77" spans="1:1" s="35" customFormat="1" x14ac:dyDescent="0.2">
      <c r="A77" s="38"/>
    </row>
    <row r="78" spans="1:1" s="35" customFormat="1" x14ac:dyDescent="0.2">
      <c r="A78" s="38"/>
    </row>
    <row r="79" spans="1:1" s="35" customFormat="1" x14ac:dyDescent="0.2">
      <c r="A79" s="38"/>
    </row>
    <row r="80" spans="1:1" s="35" customFormat="1" x14ac:dyDescent="0.2">
      <c r="A80" s="38"/>
    </row>
    <row r="81" spans="1:1" s="35" customFormat="1" x14ac:dyDescent="0.2">
      <c r="A81" s="38"/>
    </row>
    <row r="82" spans="1:1" s="35" customFormat="1" x14ac:dyDescent="0.2">
      <c r="A82" s="38"/>
    </row>
    <row r="83" spans="1:1" s="35" customFormat="1" x14ac:dyDescent="0.2">
      <c r="A83" s="38"/>
    </row>
    <row r="84" spans="1:1" s="35" customFormat="1" x14ac:dyDescent="0.2">
      <c r="A84" s="38"/>
    </row>
    <row r="85" spans="1:1" s="35" customFormat="1" x14ac:dyDescent="0.2">
      <c r="A85" s="38"/>
    </row>
    <row r="86" spans="1:1" s="35" customFormat="1" x14ac:dyDescent="0.2">
      <c r="A86" s="38"/>
    </row>
    <row r="87" spans="1:1" s="35" customFormat="1" x14ac:dyDescent="0.2">
      <c r="A87" s="38"/>
    </row>
    <row r="88" spans="1:1" s="35" customFormat="1" x14ac:dyDescent="0.2">
      <c r="A88" s="38"/>
    </row>
    <row r="89" spans="1:1" s="35" customFormat="1" x14ac:dyDescent="0.2">
      <c r="A89" s="38"/>
    </row>
    <row r="90" spans="1:1" s="35" customFormat="1" x14ac:dyDescent="0.2">
      <c r="A90" s="38"/>
    </row>
    <row r="91" spans="1:1" s="35" customFormat="1" x14ac:dyDescent="0.2">
      <c r="A91" s="38"/>
    </row>
    <row r="92" spans="1:1" s="35" customFormat="1" x14ac:dyDescent="0.2">
      <c r="A92" s="38"/>
    </row>
    <row r="93" spans="1:1" s="35" customFormat="1" x14ac:dyDescent="0.2">
      <c r="A93" s="38"/>
    </row>
    <row r="94" spans="1:1" s="35" customFormat="1" x14ac:dyDescent="0.2">
      <c r="A94" s="38"/>
    </row>
    <row r="95" spans="1:1" s="35" customFormat="1" x14ac:dyDescent="0.2">
      <c r="A95" s="38"/>
    </row>
    <row r="96" spans="1:1" s="35" customFormat="1" x14ac:dyDescent="0.2">
      <c r="A96" s="38"/>
    </row>
    <row r="97" spans="1:1" s="35" customFormat="1" x14ac:dyDescent="0.2">
      <c r="A97" s="38"/>
    </row>
    <row r="98" spans="1:1" s="35" customFormat="1" x14ac:dyDescent="0.2">
      <c r="A98" s="38"/>
    </row>
    <row r="99" spans="1:1" s="35" customFormat="1" x14ac:dyDescent="0.2">
      <c r="A99" s="38"/>
    </row>
    <row r="100" spans="1:1" s="35" customFormat="1" x14ac:dyDescent="0.2">
      <c r="A100" s="38"/>
    </row>
    <row r="101" spans="1:1" s="35" customFormat="1" x14ac:dyDescent="0.2">
      <c r="A101" s="38"/>
    </row>
    <row r="102" spans="1:1" s="35" customFormat="1" x14ac:dyDescent="0.2">
      <c r="A102" s="38"/>
    </row>
    <row r="103" spans="1:1" s="35" customFormat="1" x14ac:dyDescent="0.2">
      <c r="A103" s="38"/>
    </row>
    <row r="104" spans="1:1" s="35" customFormat="1" x14ac:dyDescent="0.2">
      <c r="A104" s="38"/>
    </row>
    <row r="105" spans="1:1" s="35" customFormat="1" x14ac:dyDescent="0.2">
      <c r="A105" s="38"/>
    </row>
    <row r="106" spans="1:1" s="35" customFormat="1" x14ac:dyDescent="0.2">
      <c r="A106" s="38"/>
    </row>
    <row r="107" spans="1:1" s="35" customFormat="1" x14ac:dyDescent="0.2">
      <c r="A107" s="38"/>
    </row>
    <row r="108" spans="1:1" s="35" customFormat="1" x14ac:dyDescent="0.2">
      <c r="A108" s="38"/>
    </row>
    <row r="109" spans="1:1" s="35" customFormat="1" x14ac:dyDescent="0.2">
      <c r="A109" s="38"/>
    </row>
    <row r="110" spans="1:1" s="35" customFormat="1" x14ac:dyDescent="0.2">
      <c r="A110" s="38"/>
    </row>
    <row r="111" spans="1:1" s="35" customFormat="1" x14ac:dyDescent="0.2">
      <c r="A111" s="38"/>
    </row>
    <row r="112" spans="1:1" s="35" customFormat="1" x14ac:dyDescent="0.2">
      <c r="A112" s="38"/>
    </row>
    <row r="113" spans="1:1" s="35" customFormat="1" x14ac:dyDescent="0.2">
      <c r="A113" s="38"/>
    </row>
    <row r="114" spans="1:1" s="35" customFormat="1" x14ac:dyDescent="0.2">
      <c r="A114" s="38"/>
    </row>
    <row r="115" spans="1:1" s="35" customFormat="1" x14ac:dyDescent="0.2">
      <c r="A115" s="38"/>
    </row>
    <row r="116" spans="1:1" s="35" customFormat="1" x14ac:dyDescent="0.2">
      <c r="A116" s="38"/>
    </row>
    <row r="117" spans="1:1" s="35" customFormat="1" x14ac:dyDescent="0.2">
      <c r="A117" s="38"/>
    </row>
    <row r="118" spans="1:1" s="35" customFormat="1" x14ac:dyDescent="0.2">
      <c r="A118" s="38"/>
    </row>
    <row r="119" spans="1:1" s="35" customFormat="1" x14ac:dyDescent="0.2">
      <c r="A119" s="38"/>
    </row>
    <row r="120" spans="1:1" s="35" customFormat="1" x14ac:dyDescent="0.2">
      <c r="A120" s="38"/>
    </row>
    <row r="121" spans="1:1" s="35" customFormat="1" x14ac:dyDescent="0.2">
      <c r="A121" s="38"/>
    </row>
    <row r="122" spans="1:1" s="35" customFormat="1" x14ac:dyDescent="0.2">
      <c r="A122" s="38"/>
    </row>
    <row r="123" spans="1:1" s="35" customFormat="1" x14ac:dyDescent="0.2">
      <c r="A123" s="38"/>
    </row>
    <row r="124" spans="1:1" s="35" customFormat="1" x14ac:dyDescent="0.2">
      <c r="A124" s="38"/>
    </row>
    <row r="125" spans="1:1" s="35" customFormat="1" x14ac:dyDescent="0.2">
      <c r="A125" s="38"/>
    </row>
    <row r="126" spans="1:1" s="35" customFormat="1" x14ac:dyDescent="0.2">
      <c r="A126" s="38"/>
    </row>
    <row r="127" spans="1:1" s="35" customFormat="1" x14ac:dyDescent="0.2">
      <c r="A127" s="38"/>
    </row>
    <row r="128" spans="1:1" s="35" customFormat="1" x14ac:dyDescent="0.2">
      <c r="A128" s="38"/>
    </row>
    <row r="129" spans="1:1" s="35" customFormat="1" x14ac:dyDescent="0.2">
      <c r="A129" s="38"/>
    </row>
    <row r="130" spans="1:1" s="35" customFormat="1" x14ac:dyDescent="0.2">
      <c r="A130" s="38"/>
    </row>
    <row r="131" spans="1:1" s="35" customFormat="1" x14ac:dyDescent="0.2">
      <c r="A131" s="38"/>
    </row>
    <row r="132" spans="1:1" s="35" customFormat="1" x14ac:dyDescent="0.2">
      <c r="A132" s="38"/>
    </row>
    <row r="133" spans="1:1" s="35" customFormat="1" x14ac:dyDescent="0.2">
      <c r="A133" s="38"/>
    </row>
    <row r="134" spans="1:1" s="35" customFormat="1" x14ac:dyDescent="0.2">
      <c r="A134" s="38"/>
    </row>
    <row r="135" spans="1:1" s="35" customFormat="1" x14ac:dyDescent="0.2">
      <c r="A135" s="38"/>
    </row>
    <row r="136" spans="1:1" s="35" customFormat="1" x14ac:dyDescent="0.2">
      <c r="A136" s="38"/>
    </row>
    <row r="137" spans="1:1" s="35" customFormat="1" x14ac:dyDescent="0.2">
      <c r="A137" s="38"/>
    </row>
    <row r="138" spans="1:1" s="35" customFormat="1" x14ac:dyDescent="0.2">
      <c r="A138" s="38"/>
    </row>
    <row r="139" spans="1:1" s="35" customFormat="1" x14ac:dyDescent="0.2">
      <c r="A139" s="38"/>
    </row>
    <row r="140" spans="1:1" s="35" customFormat="1" x14ac:dyDescent="0.2">
      <c r="A140" s="38"/>
    </row>
    <row r="141" spans="1:1" s="35" customFormat="1" x14ac:dyDescent="0.2">
      <c r="A141" s="38"/>
    </row>
    <row r="142" spans="1:1" s="35" customFormat="1" x14ac:dyDescent="0.2">
      <c r="A142" s="38"/>
    </row>
    <row r="143" spans="1:1" s="35" customFormat="1" x14ac:dyDescent="0.2">
      <c r="A143" s="38"/>
    </row>
    <row r="144" spans="1:1" s="35" customFormat="1" x14ac:dyDescent="0.2">
      <c r="A144" s="38"/>
    </row>
    <row r="145" spans="1:1" s="35" customFormat="1" x14ac:dyDescent="0.2">
      <c r="A145" s="38"/>
    </row>
    <row r="146" spans="1:1" s="35" customFormat="1" x14ac:dyDescent="0.2">
      <c r="A146" s="38"/>
    </row>
    <row r="147" spans="1:1" s="35" customFormat="1" x14ac:dyDescent="0.2">
      <c r="A147" s="38"/>
    </row>
    <row r="148" spans="1:1" s="35" customFormat="1" x14ac:dyDescent="0.2">
      <c r="A148" s="38"/>
    </row>
    <row r="149" spans="1:1" s="35" customFormat="1" x14ac:dyDescent="0.2">
      <c r="A149" s="38"/>
    </row>
    <row r="150" spans="1:1" s="35" customFormat="1" x14ac:dyDescent="0.2">
      <c r="A150" s="38"/>
    </row>
    <row r="151" spans="1:1" s="35" customFormat="1" x14ac:dyDescent="0.2">
      <c r="A151" s="38"/>
    </row>
    <row r="152" spans="1:1" s="35" customFormat="1" x14ac:dyDescent="0.2">
      <c r="A152" s="38"/>
    </row>
    <row r="153" spans="1:1" s="35" customFormat="1" x14ac:dyDescent="0.2">
      <c r="A153" s="38"/>
    </row>
    <row r="154" spans="1:1" s="35" customFormat="1" x14ac:dyDescent="0.2">
      <c r="A154" s="38"/>
    </row>
    <row r="155" spans="1:1" s="35" customFormat="1" x14ac:dyDescent="0.2">
      <c r="A155" s="38"/>
    </row>
    <row r="156" spans="1:1" s="35" customFormat="1" x14ac:dyDescent="0.2">
      <c r="A156" s="38"/>
    </row>
    <row r="157" spans="1:1" s="35" customFormat="1" x14ac:dyDescent="0.2">
      <c r="A157" s="38"/>
    </row>
    <row r="158" spans="1:1" s="35" customFormat="1" x14ac:dyDescent="0.2">
      <c r="A158" s="38"/>
    </row>
    <row r="159" spans="1:1" s="35" customFormat="1" x14ac:dyDescent="0.2">
      <c r="A159" s="38"/>
    </row>
    <row r="160" spans="1:1" s="35" customFormat="1" x14ac:dyDescent="0.2">
      <c r="A160" s="38"/>
    </row>
    <row r="161" spans="1:1" s="35" customFormat="1" x14ac:dyDescent="0.2">
      <c r="A161" s="38"/>
    </row>
    <row r="162" spans="1:1" s="35" customFormat="1" x14ac:dyDescent="0.2">
      <c r="A162" s="38"/>
    </row>
    <row r="163" spans="1:1" s="35" customFormat="1" x14ac:dyDescent="0.2">
      <c r="A163" s="38"/>
    </row>
    <row r="164" spans="1:1" s="35" customFormat="1" x14ac:dyDescent="0.2">
      <c r="A164" s="38"/>
    </row>
    <row r="165" spans="1:1" s="35" customFormat="1" x14ac:dyDescent="0.2">
      <c r="A165" s="38"/>
    </row>
    <row r="166" spans="1:1" s="35" customFormat="1" x14ac:dyDescent="0.2">
      <c r="A166" s="38"/>
    </row>
    <row r="167" spans="1:1" s="35" customFormat="1" x14ac:dyDescent="0.2">
      <c r="A167" s="38"/>
    </row>
    <row r="168" spans="1:1" s="35" customFormat="1" x14ac:dyDescent="0.2">
      <c r="A168" s="38"/>
    </row>
    <row r="169" spans="1:1" s="35" customFormat="1" x14ac:dyDescent="0.2">
      <c r="A169" s="38"/>
    </row>
    <row r="170" spans="1:1" s="35" customFormat="1" x14ac:dyDescent="0.2">
      <c r="A170" s="38"/>
    </row>
    <row r="171" spans="1:1" s="35" customFormat="1" x14ac:dyDescent="0.2">
      <c r="A171" s="38"/>
    </row>
    <row r="172" spans="1:1" s="35" customFormat="1" x14ac:dyDescent="0.2">
      <c r="A172" s="38"/>
    </row>
    <row r="173" spans="1:1" s="35" customFormat="1" x14ac:dyDescent="0.2">
      <c r="A173" s="38"/>
    </row>
    <row r="174" spans="1:1" s="35" customFormat="1" x14ac:dyDescent="0.2">
      <c r="A174" s="38"/>
    </row>
    <row r="175" spans="1:1" s="35" customFormat="1" x14ac:dyDescent="0.2">
      <c r="A175" s="38"/>
    </row>
    <row r="176" spans="1:1" s="35" customFormat="1" x14ac:dyDescent="0.2">
      <c r="A176" s="38"/>
    </row>
    <row r="177" spans="1:1" s="35" customFormat="1" x14ac:dyDescent="0.2">
      <c r="A177" s="38"/>
    </row>
    <row r="178" spans="1:1" s="35" customFormat="1" x14ac:dyDescent="0.2">
      <c r="A178" s="38"/>
    </row>
    <row r="179" spans="1:1" s="35" customFormat="1" x14ac:dyDescent="0.2">
      <c r="A179" s="38"/>
    </row>
    <row r="180" spans="1:1" s="35" customFormat="1" x14ac:dyDescent="0.2">
      <c r="A180" s="38"/>
    </row>
    <row r="181" spans="1:1" s="35" customFormat="1" x14ac:dyDescent="0.2">
      <c r="A181" s="38"/>
    </row>
    <row r="182" spans="1:1" s="35" customFormat="1" x14ac:dyDescent="0.2">
      <c r="A182" s="38"/>
    </row>
    <row r="183" spans="1:1" s="35" customFormat="1" x14ac:dyDescent="0.2">
      <c r="A183" s="38"/>
    </row>
    <row r="184" spans="1:1" s="35" customFormat="1" x14ac:dyDescent="0.2">
      <c r="A184" s="38"/>
    </row>
    <row r="185" spans="1:1" s="35" customFormat="1" x14ac:dyDescent="0.2">
      <c r="A185" s="38"/>
    </row>
    <row r="186" spans="1:1" s="35" customFormat="1" x14ac:dyDescent="0.2">
      <c r="A186" s="38"/>
    </row>
    <row r="187" spans="1:1" s="35" customFormat="1" x14ac:dyDescent="0.2">
      <c r="A187" s="38"/>
    </row>
    <row r="188" spans="1:1" s="35" customFormat="1" x14ac:dyDescent="0.2">
      <c r="A188" s="38"/>
    </row>
    <row r="189" spans="1:1" s="35" customFormat="1" x14ac:dyDescent="0.2">
      <c r="A189" s="38"/>
    </row>
    <row r="190" spans="1:1" s="35" customFormat="1" x14ac:dyDescent="0.2">
      <c r="A190" s="38"/>
    </row>
    <row r="191" spans="1:1" s="35" customFormat="1" x14ac:dyDescent="0.2">
      <c r="A191" s="38"/>
    </row>
    <row r="192" spans="1:1" s="35" customFormat="1" x14ac:dyDescent="0.2">
      <c r="A192" s="38"/>
    </row>
    <row r="193" spans="1:1" s="35" customFormat="1" x14ac:dyDescent="0.2">
      <c r="A193" s="38"/>
    </row>
    <row r="194" spans="1:1" s="35" customFormat="1" x14ac:dyDescent="0.2">
      <c r="A194" s="38"/>
    </row>
    <row r="195" spans="1:1" s="35" customFormat="1" x14ac:dyDescent="0.2">
      <c r="A195" s="38"/>
    </row>
    <row r="196" spans="1:1" s="35" customFormat="1" x14ac:dyDescent="0.2">
      <c r="A196" s="38"/>
    </row>
    <row r="197" spans="1:1" s="35" customFormat="1" x14ac:dyDescent="0.2">
      <c r="A197" s="38"/>
    </row>
    <row r="198" spans="1:1" s="35" customFormat="1" x14ac:dyDescent="0.2">
      <c r="A198" s="38"/>
    </row>
    <row r="199" spans="1:1" s="35" customFormat="1" x14ac:dyDescent="0.2">
      <c r="A199" s="38"/>
    </row>
    <row r="200" spans="1:1" s="35" customFormat="1" x14ac:dyDescent="0.2">
      <c r="A200" s="38"/>
    </row>
    <row r="201" spans="1:1" s="35" customFormat="1" x14ac:dyDescent="0.2">
      <c r="A201" s="38"/>
    </row>
    <row r="202" spans="1:1" s="35" customFormat="1" x14ac:dyDescent="0.2">
      <c r="A202" s="38"/>
    </row>
    <row r="203" spans="1:1" s="35" customFormat="1" x14ac:dyDescent="0.2">
      <c r="A203" s="38"/>
    </row>
    <row r="204" spans="1:1" s="35" customFormat="1" x14ac:dyDescent="0.2">
      <c r="A204" s="38"/>
    </row>
    <row r="205" spans="1:1" s="35" customFormat="1" x14ac:dyDescent="0.2">
      <c r="A205" s="38"/>
    </row>
    <row r="206" spans="1:1" s="35" customFormat="1" x14ac:dyDescent="0.2">
      <c r="A206" s="38"/>
    </row>
    <row r="207" spans="1:1" s="35" customFormat="1" x14ac:dyDescent="0.2">
      <c r="A207" s="38"/>
    </row>
    <row r="208" spans="1:1" s="35" customFormat="1" x14ac:dyDescent="0.2">
      <c r="A208" s="38"/>
    </row>
    <row r="209" spans="1:1" s="35" customFormat="1" x14ac:dyDescent="0.2">
      <c r="A209" s="38"/>
    </row>
    <row r="210" spans="1:1" s="35" customFormat="1" x14ac:dyDescent="0.2">
      <c r="A210" s="38"/>
    </row>
    <row r="211" spans="1:1" s="35" customFormat="1" x14ac:dyDescent="0.2">
      <c r="A211" s="38"/>
    </row>
    <row r="212" spans="1:1" s="35" customFormat="1" x14ac:dyDescent="0.2">
      <c r="A212" s="38"/>
    </row>
  </sheetData>
  <sheetProtection sheet="1" objects="1" scenarios="1"/>
  <mergeCells count="28">
    <mergeCell ref="F17:I17"/>
    <mergeCell ref="F24:I24"/>
    <mergeCell ref="F20:I20"/>
    <mergeCell ref="F21:I21"/>
    <mergeCell ref="F18:I18"/>
    <mergeCell ref="F19:I19"/>
    <mergeCell ref="F23:I23"/>
    <mergeCell ref="F22:I22"/>
    <mergeCell ref="A7:E7"/>
    <mergeCell ref="F15:I15"/>
    <mergeCell ref="F16:I16"/>
    <mergeCell ref="F12:I12"/>
    <mergeCell ref="F14:I14"/>
    <mergeCell ref="G7:H7"/>
    <mergeCell ref="F13:I13"/>
    <mergeCell ref="F11:I11"/>
    <mergeCell ref="F8:I8"/>
    <mergeCell ref="F10:I10"/>
    <mergeCell ref="A9:B9"/>
    <mergeCell ref="F9:I9"/>
    <mergeCell ref="A6:I6"/>
    <mergeCell ref="G2:I2"/>
    <mergeCell ref="G3:I3"/>
    <mergeCell ref="A1:D1"/>
    <mergeCell ref="A2:D2"/>
    <mergeCell ref="A3:D3"/>
    <mergeCell ref="A4:D4"/>
    <mergeCell ref="F4:I4"/>
  </mergeCells>
  <phoneticPr fontId="0" type="noConversion"/>
  <conditionalFormatting sqref="I1:I3 H2:H3 G1:G3 E1:E4">
    <cfRule type="cellIs" dxfId="9" priority="1" stopIfTrue="1" operator="equal">
      <formula>0</formula>
    </cfRule>
  </conditionalFormatting>
  <dataValidations count="1">
    <dataValidation type="list" allowBlank="1" showInputMessage="1" showErrorMessage="1" errorTitle="Invalid Status" error="Select a status 'Y' (or) 'N/A' only." sqref="C10:C24">
      <formula1>"Y, N/A"</formula1>
    </dataValidation>
  </dataValidations>
  <pageMargins left="0.75" right="0.75" top="0.5" bottom="0.5" header="0.5" footer="0.5"/>
  <pageSetup orientation="landscape" horizontalDpi="300" verticalDpi="300" r:id="rId1"/>
  <headerFooter alignWithMargins="0">
    <oddHeader xml:space="preserve">&amp;CSQA Review Checklist </oddHeader>
  </headerFooter>
  <ignoredErrors>
    <ignoredError sqref="A11:A12"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955"/>
  <sheetViews>
    <sheetView tabSelected="1" zoomScaleNormal="100" workbookViewId="0">
      <pane ySplit="9" topLeftCell="A19" activePane="bottomLeft" state="frozen"/>
      <selection activeCell="B52" sqref="B52"/>
      <selection pane="bottomLeft" activeCell="F47" sqref="F47"/>
    </sheetView>
  </sheetViews>
  <sheetFormatPr defaultColWidth="9.140625" defaultRowHeight="12.75" x14ac:dyDescent="0.2"/>
  <cols>
    <col min="1" max="1" width="2.7109375" style="2" bestFit="1" customWidth="1"/>
    <col min="2" max="2" width="3.5703125" style="2" customWidth="1"/>
    <col min="3" max="3" width="11.5703125" style="2" customWidth="1"/>
    <col min="4" max="4" width="2.85546875" style="2" customWidth="1"/>
    <col min="5" max="5" width="40.28515625" style="2" customWidth="1"/>
    <col min="6" max="6" width="23.28515625" style="2" customWidth="1"/>
    <col min="7" max="7" width="9.140625" style="2"/>
    <col min="8" max="8" width="11.85546875" style="2" customWidth="1"/>
    <col min="9" max="9" width="12.7109375" style="2" customWidth="1"/>
    <col min="10" max="10" width="11.5703125" style="18" customWidth="1"/>
    <col min="11" max="11" width="12" style="2" customWidth="1"/>
    <col min="12" max="12" width="5.140625" style="2" customWidth="1"/>
    <col min="13" max="13" width="11.85546875" style="43" hidden="1" customWidth="1"/>
    <col min="14" max="14" width="13.28515625" style="43" hidden="1" customWidth="1"/>
    <col min="15" max="15" width="28.5703125" style="2" customWidth="1"/>
    <col min="16" max="16384" width="9.140625" style="2"/>
  </cols>
  <sheetData>
    <row r="1" spans="1:14" s="43" customFormat="1" ht="13.5" thickBot="1" x14ac:dyDescent="0.25">
      <c r="A1" s="286" t="str">
        <f>'Pre-Install'!A1:E1</f>
        <v xml:space="preserve">Patch # </v>
      </c>
      <c r="B1" s="229"/>
      <c r="C1" s="229"/>
      <c r="D1" s="230"/>
      <c r="E1" s="134" t="str">
        <f>'Pre-Install'!E1</f>
        <v>IB*2.0*577</v>
      </c>
      <c r="F1" s="127" t="str">
        <f>'Pre-Install'!F1</f>
        <v>Test Iteration:</v>
      </c>
      <c r="G1" s="136">
        <f>'Pre-Install'!G1:I1</f>
        <v>11</v>
      </c>
      <c r="H1" s="127" t="s">
        <v>32</v>
      </c>
      <c r="I1" s="108">
        <f>'Pre-Install'!I1</f>
        <v>1</v>
      </c>
      <c r="M1" s="43">
        <v>37</v>
      </c>
    </row>
    <row r="2" spans="1:14" s="43" customFormat="1" ht="13.5" thickBot="1" x14ac:dyDescent="0.25">
      <c r="A2" s="287" t="str">
        <f>'Pre-Install'!A2:E2</f>
        <v>Date Received:</v>
      </c>
      <c r="B2" s="229"/>
      <c r="C2" s="229"/>
      <c r="D2" s="230"/>
      <c r="E2" s="135">
        <f>'Pre-Install'!E2</f>
        <v>0</v>
      </c>
      <c r="F2" s="127" t="str">
        <f>'Pre-Install'!F2:H2</f>
        <v>Date Completed:</v>
      </c>
      <c r="G2" s="288">
        <f>'Pre-Install'!G2</f>
        <v>0</v>
      </c>
      <c r="H2" s="289"/>
      <c r="I2" s="290"/>
      <c r="M2" s="45">
        <f>IF(C12="N/A",-3,0)</f>
        <v>0</v>
      </c>
      <c r="N2" s="43">
        <f>IF(C12="N/A",(COUNTA(C10:C12)),(COUNTA(C10:C15)))</f>
        <v>6</v>
      </c>
    </row>
    <row r="3" spans="1:14" s="43" customFormat="1" ht="13.5" thickBot="1" x14ac:dyDescent="0.25">
      <c r="A3" s="287" t="str">
        <f>'Pre-Install'!A3:E3</f>
        <v>Primary Developer:</v>
      </c>
      <c r="B3" s="229"/>
      <c r="C3" s="229"/>
      <c r="D3" s="230"/>
      <c r="E3" s="134" t="str">
        <f>'Pre-Install'!E3</f>
        <v>Vito D'Amico, Jeff Alfini, Kathy McCole</v>
      </c>
      <c r="F3" s="127" t="str">
        <f>'Pre-Install'!F3:I3</f>
        <v>Secondary Developer:</v>
      </c>
      <c r="G3" s="291" t="str">
        <f>'Pre-Install'!G3:I3</f>
        <v>Vito D'Amico, Jeff Alfini, Kathy McCole, John Smith, Bill Jutzi</v>
      </c>
      <c r="H3" s="292"/>
      <c r="I3" s="293"/>
      <c r="M3" s="45">
        <f>IF(C23="N/A",-3,0)</f>
        <v>0</v>
      </c>
      <c r="N3" s="43">
        <f>IF(C23="N/A",(COUNTA(C16:C23)),(COUNTA(C16:C26)))</f>
        <v>11</v>
      </c>
    </row>
    <row r="4" spans="1:14" s="43" customFormat="1" ht="13.5" thickBot="1" x14ac:dyDescent="0.25">
      <c r="A4" s="287" t="str">
        <f>'Pre-Install'!A4:E4</f>
        <v>SQA Analyst:</v>
      </c>
      <c r="B4" s="229"/>
      <c r="C4" s="229"/>
      <c r="D4" s="230"/>
      <c r="E4" s="134" t="str">
        <f>'Pre-Install'!E4</f>
        <v>Mary Simons, Bill Jutzi</v>
      </c>
      <c r="F4" s="294" t="str">
        <f>'Pre-Install'!F4:I4</f>
        <v>Checklist Version: 5.0</v>
      </c>
      <c r="G4" s="295"/>
      <c r="H4" s="295"/>
      <c r="I4" s="296"/>
      <c r="M4" s="45">
        <f>IF(C28="N/A",-10,0)</f>
        <v>0</v>
      </c>
      <c r="N4" s="43">
        <f>IF(C28="N/A",(COUNTA(C27:C28)),(COUNTA(C27:C38)))</f>
        <v>12</v>
      </c>
    </row>
    <row r="5" spans="1:14" s="77" customFormat="1" ht="13.5" thickBot="1" x14ac:dyDescent="0.25">
      <c r="A5" s="76"/>
      <c r="B5" s="76"/>
      <c r="C5" s="76"/>
      <c r="D5" s="76"/>
      <c r="E5" s="76"/>
      <c r="F5" s="76"/>
      <c r="G5" s="145">
        <f>SUM(N2:N5)</f>
        <v>36</v>
      </c>
      <c r="H5" s="74"/>
      <c r="I5" s="145">
        <f>SUM(M1:M4)</f>
        <v>37</v>
      </c>
      <c r="M5" s="78"/>
      <c r="N5" s="79">
        <f>SUM(COUNTA(C39:C46))</f>
        <v>7</v>
      </c>
    </row>
    <row r="6" spans="1:14" s="39" customFormat="1" ht="15.75" thickBot="1" x14ac:dyDescent="0.25">
      <c r="A6" s="297" t="s">
        <v>129</v>
      </c>
      <c r="B6" s="298"/>
      <c r="C6" s="298"/>
      <c r="D6" s="298"/>
      <c r="E6" s="298"/>
      <c r="F6" s="298"/>
      <c r="G6" s="298"/>
      <c r="H6" s="298"/>
      <c r="I6" s="299"/>
      <c r="M6" s="43"/>
      <c r="N6" s="43"/>
    </row>
    <row r="7" spans="1:14" s="39" customFormat="1" ht="16.5" thickTop="1" thickBot="1" x14ac:dyDescent="0.25">
      <c r="A7" s="300" t="s">
        <v>111</v>
      </c>
      <c r="B7" s="301"/>
      <c r="C7" s="301"/>
      <c r="D7" s="301"/>
      <c r="E7" s="301"/>
      <c r="F7" s="80" t="s">
        <v>13</v>
      </c>
      <c r="G7" s="302">
        <f>SUM(G5/I5)</f>
        <v>0.97297297297297303</v>
      </c>
      <c r="H7" s="302"/>
      <c r="I7" s="81"/>
      <c r="L7" s="44"/>
      <c r="M7" s="43"/>
      <c r="N7" s="43"/>
    </row>
    <row r="8" spans="1:14" s="39" customFormat="1" ht="10.5" customHeight="1" thickBot="1" x14ac:dyDescent="0.25">
      <c r="A8" s="46"/>
      <c r="B8" s="46"/>
      <c r="C8" s="46"/>
      <c r="D8" s="46"/>
      <c r="E8" s="315"/>
      <c r="F8" s="315"/>
      <c r="G8" s="37"/>
      <c r="H8" s="37"/>
      <c r="I8" s="37"/>
      <c r="M8" s="43"/>
      <c r="N8" s="43"/>
    </row>
    <row r="9" spans="1:14" s="39" customFormat="1" ht="16.149999999999999" customHeight="1" x14ac:dyDescent="0.2">
      <c r="A9" s="305" t="s">
        <v>16</v>
      </c>
      <c r="B9" s="306"/>
      <c r="C9" s="106" t="s">
        <v>0</v>
      </c>
      <c r="D9" s="107"/>
      <c r="E9" s="107" t="s">
        <v>70</v>
      </c>
      <c r="F9" s="312" t="s">
        <v>1</v>
      </c>
      <c r="G9" s="313"/>
      <c r="H9" s="313"/>
      <c r="I9" s="314"/>
      <c r="N9" s="43">
        <f>SUM(N2:N5)</f>
        <v>36</v>
      </c>
    </row>
    <row r="10" spans="1:14" s="39" customFormat="1" ht="25.5" customHeight="1" x14ac:dyDescent="0.2">
      <c r="A10" s="72">
        <v>1</v>
      </c>
      <c r="B10" s="101"/>
      <c r="C10" s="199" t="s">
        <v>147</v>
      </c>
      <c r="D10" s="61"/>
      <c r="E10" s="62" t="s">
        <v>49</v>
      </c>
      <c r="F10" s="309"/>
      <c r="G10" s="310"/>
      <c r="H10" s="310"/>
      <c r="I10" s="311"/>
      <c r="J10" s="43"/>
      <c r="M10" s="43"/>
      <c r="N10" s="43"/>
    </row>
    <row r="11" spans="1:14" s="39" customFormat="1" ht="26.25" customHeight="1" x14ac:dyDescent="0.2">
      <c r="A11" s="72">
        <f>A10+1</f>
        <v>2</v>
      </c>
      <c r="B11" s="101"/>
      <c r="C11" s="199" t="s">
        <v>147</v>
      </c>
      <c r="D11" s="61"/>
      <c r="E11" s="63" t="s">
        <v>84</v>
      </c>
      <c r="F11" s="309"/>
      <c r="G11" s="310"/>
      <c r="H11" s="310"/>
      <c r="I11" s="311"/>
      <c r="M11" s="43"/>
      <c r="N11" s="43"/>
    </row>
    <row r="12" spans="1:14" s="39" customFormat="1" x14ac:dyDescent="0.2">
      <c r="A12" s="152">
        <f>A11+1</f>
        <v>3</v>
      </c>
      <c r="B12" s="103"/>
      <c r="C12" s="199" t="s">
        <v>147</v>
      </c>
      <c r="D12" s="64"/>
      <c r="E12" s="65" t="s">
        <v>77</v>
      </c>
      <c r="F12" s="309"/>
      <c r="G12" s="310"/>
      <c r="H12" s="310"/>
      <c r="I12" s="311"/>
      <c r="M12" s="43"/>
      <c r="N12" s="43"/>
    </row>
    <row r="13" spans="1:14" s="39" customFormat="1" ht="17.25" customHeight="1" x14ac:dyDescent="0.2">
      <c r="A13" s="82"/>
      <c r="B13" s="147" t="str">
        <f>IF(C12="N/A","","a.")</f>
        <v>a.</v>
      </c>
      <c r="C13" s="199" t="s">
        <v>147</v>
      </c>
      <c r="D13" s="61"/>
      <c r="E13" s="62" t="str">
        <f>IF(C12="N/A","Skip to Step 4","First line")</f>
        <v>First line</v>
      </c>
      <c r="F13" s="307" t="s">
        <v>162</v>
      </c>
      <c r="G13" s="307"/>
      <c r="H13" s="307"/>
      <c r="I13" s="308"/>
      <c r="M13" s="43"/>
      <c r="N13" s="43"/>
    </row>
    <row r="14" spans="1:14" s="39" customFormat="1" ht="15.75" customHeight="1" x14ac:dyDescent="0.2">
      <c r="A14" s="102"/>
      <c r="B14" s="147" t="str">
        <f>IF(C12="N/A","","b.")</f>
        <v>b.</v>
      </c>
      <c r="C14" s="199" t="s">
        <v>147</v>
      </c>
      <c r="D14" s="61"/>
      <c r="E14" s="62" t="str">
        <f>IF(C12="N/A","","Second line")</f>
        <v>Second line</v>
      </c>
      <c r="F14" s="307"/>
      <c r="G14" s="307"/>
      <c r="H14" s="307"/>
      <c r="I14" s="308"/>
      <c r="M14" s="43"/>
      <c r="N14" s="43"/>
    </row>
    <row r="15" spans="1:14" s="39" customFormat="1" ht="16.5" customHeight="1" x14ac:dyDescent="0.2">
      <c r="A15" s="102"/>
      <c r="B15" s="147" t="str">
        <f>IF(C12="N/A","","c.")</f>
        <v>c.</v>
      </c>
      <c r="C15" s="199" t="s">
        <v>147</v>
      </c>
      <c r="D15" s="61"/>
      <c r="E15" s="62" t="str">
        <f>IF(C12="N/A","","Third line")</f>
        <v>Third line</v>
      </c>
      <c r="F15" s="307" t="s">
        <v>163</v>
      </c>
      <c r="G15" s="307"/>
      <c r="H15" s="307"/>
      <c r="I15" s="308"/>
      <c r="M15" s="43"/>
      <c r="N15" s="43"/>
    </row>
    <row r="16" spans="1:14" s="39" customFormat="1" ht="15" customHeight="1" x14ac:dyDescent="0.2">
      <c r="A16" s="152">
        <f>A12+1</f>
        <v>4</v>
      </c>
      <c r="B16" s="101"/>
      <c r="C16" s="199" t="s">
        <v>147</v>
      </c>
      <c r="D16" s="61"/>
      <c r="E16" s="62" t="s">
        <v>94</v>
      </c>
      <c r="F16" s="303"/>
      <c r="G16" s="303"/>
      <c r="H16" s="303"/>
      <c r="I16" s="304"/>
      <c r="M16" s="43"/>
      <c r="N16" s="43"/>
    </row>
    <row r="17" spans="1:14" s="39" customFormat="1" x14ac:dyDescent="0.2">
      <c r="A17" s="153">
        <f>A16+1</f>
        <v>5</v>
      </c>
      <c r="B17" s="101"/>
      <c r="C17" s="199" t="s">
        <v>147</v>
      </c>
      <c r="D17" s="61"/>
      <c r="E17" s="62" t="s">
        <v>35</v>
      </c>
      <c r="F17" s="319"/>
      <c r="G17" s="320"/>
      <c r="H17" s="320"/>
      <c r="I17" s="321"/>
      <c r="M17" s="43"/>
      <c r="N17" s="43"/>
    </row>
    <row r="18" spans="1:14" s="39" customFormat="1" ht="26.25" customHeight="1" x14ac:dyDescent="0.2">
      <c r="A18" s="72"/>
      <c r="B18" s="101" t="s">
        <v>3</v>
      </c>
      <c r="C18" s="199" t="s">
        <v>147</v>
      </c>
      <c r="D18" s="61"/>
      <c r="E18" s="62" t="s">
        <v>108</v>
      </c>
      <c r="F18" s="303"/>
      <c r="G18" s="316"/>
      <c r="H18" s="316"/>
      <c r="I18" s="317"/>
      <c r="M18" s="43"/>
      <c r="N18" s="43"/>
    </row>
    <row r="19" spans="1:14" s="39" customFormat="1" ht="15" customHeight="1" x14ac:dyDescent="0.2">
      <c r="A19" s="72"/>
      <c r="B19" s="101" t="s">
        <v>4</v>
      </c>
      <c r="C19" s="199" t="s">
        <v>147</v>
      </c>
      <c r="D19" s="61"/>
      <c r="E19" s="62" t="s">
        <v>109</v>
      </c>
      <c r="F19" s="303"/>
      <c r="G19" s="303"/>
      <c r="H19" s="303"/>
      <c r="I19" s="304"/>
      <c r="M19" s="43"/>
      <c r="N19" s="43"/>
    </row>
    <row r="20" spans="1:14" s="39" customFormat="1" ht="15" customHeight="1" x14ac:dyDescent="0.2">
      <c r="A20" s="153">
        <f>A17+1</f>
        <v>6</v>
      </c>
      <c r="B20" s="101"/>
      <c r="C20" s="199" t="s">
        <v>147</v>
      </c>
      <c r="D20" s="61"/>
      <c r="E20" s="62" t="s">
        <v>110</v>
      </c>
      <c r="F20" s="303"/>
      <c r="G20" s="316"/>
      <c r="H20" s="316"/>
      <c r="I20" s="317"/>
      <c r="M20" s="43"/>
      <c r="N20" s="43"/>
    </row>
    <row r="21" spans="1:14" s="39" customFormat="1" ht="26.25" customHeight="1" x14ac:dyDescent="0.2">
      <c r="A21" s="153">
        <f>A20+1</f>
        <v>7</v>
      </c>
      <c r="B21" s="101"/>
      <c r="C21" s="199" t="s">
        <v>147</v>
      </c>
      <c r="D21" s="61"/>
      <c r="E21" s="62" t="s">
        <v>50</v>
      </c>
      <c r="F21" s="303"/>
      <c r="G21" s="316"/>
      <c r="H21" s="316"/>
      <c r="I21" s="317"/>
      <c r="M21" s="43"/>
      <c r="N21" s="43"/>
    </row>
    <row r="22" spans="1:14" s="39" customFormat="1" ht="26.25" customHeight="1" x14ac:dyDescent="0.2">
      <c r="A22" s="153">
        <f>A21+1</f>
        <v>8</v>
      </c>
      <c r="B22" s="101"/>
      <c r="C22" s="199" t="s">
        <v>147</v>
      </c>
      <c r="D22" s="61"/>
      <c r="E22" s="62" t="s">
        <v>78</v>
      </c>
      <c r="F22" s="303"/>
      <c r="G22" s="316"/>
      <c r="H22" s="316"/>
      <c r="I22" s="317"/>
      <c r="M22" s="43"/>
      <c r="N22" s="43"/>
    </row>
    <row r="23" spans="1:14" s="39" customFormat="1" x14ac:dyDescent="0.2">
      <c r="A23" s="153">
        <f>A22+1</f>
        <v>9</v>
      </c>
      <c r="B23" s="103"/>
      <c r="C23" s="199" t="s">
        <v>147</v>
      </c>
      <c r="D23" s="64"/>
      <c r="E23" s="65" t="s">
        <v>79</v>
      </c>
      <c r="F23" s="319"/>
      <c r="G23" s="320"/>
      <c r="H23" s="320"/>
      <c r="I23" s="321"/>
      <c r="M23" s="43"/>
      <c r="N23" s="43"/>
    </row>
    <row r="24" spans="1:14" s="39" customFormat="1" ht="23.25" customHeight="1" x14ac:dyDescent="0.2">
      <c r="A24" s="318"/>
      <c r="B24" s="147" t="str">
        <f>IF(C23="N/A","","a.")</f>
        <v>a.</v>
      </c>
      <c r="C24" s="199" t="s">
        <v>147</v>
      </c>
      <c r="D24" s="61"/>
      <c r="E24" s="62" t="str">
        <f>IF(C23="N/A","Skip to Step 10","Compare Data Dictionary request to actual changes")</f>
        <v>Compare Data Dictionary request to actual changes</v>
      </c>
      <c r="F24" s="319"/>
      <c r="G24" s="320"/>
      <c r="H24" s="320"/>
      <c r="I24" s="321"/>
      <c r="M24" s="43"/>
      <c r="N24" s="43"/>
    </row>
    <row r="25" spans="1:14" s="39" customFormat="1" ht="19.899999999999999" customHeight="1" x14ac:dyDescent="0.2">
      <c r="A25" s="318"/>
      <c r="B25" s="147" t="str">
        <f>IF(C23="N/A","","b.")</f>
        <v>b.</v>
      </c>
      <c r="C25" s="199" t="s">
        <v>147</v>
      </c>
      <c r="D25" s="61"/>
      <c r="E25" s="62" t="str">
        <f>IF(C23="N/A","","Confirm no erroneous nodes are exported")</f>
        <v>Confirm no erroneous nodes are exported</v>
      </c>
      <c r="F25" s="303"/>
      <c r="G25" s="316"/>
      <c r="H25" s="316"/>
      <c r="I25" s="317"/>
      <c r="M25" s="43"/>
      <c r="N25" s="43"/>
    </row>
    <row r="26" spans="1:14" s="39" customFormat="1" ht="26.25" customHeight="1" x14ac:dyDescent="0.2">
      <c r="A26" s="318"/>
      <c r="B26" s="147" t="str">
        <f>IF(C23="N/A","","c.")</f>
        <v>c.</v>
      </c>
      <c r="C26" s="199" t="s">
        <v>102</v>
      </c>
      <c r="D26" s="61"/>
      <c r="E26" s="62" t="str">
        <f>IF(C23="N/A","","If patch alters data, verify that new values adhere to data dictionaries")</f>
        <v>If patch alters data, verify that new values adhere to data dictionaries</v>
      </c>
      <c r="F26" s="303" t="s">
        <v>39</v>
      </c>
      <c r="G26" s="316"/>
      <c r="H26" s="316"/>
      <c r="I26" s="317"/>
      <c r="M26" s="43"/>
      <c r="N26" s="43"/>
    </row>
    <row r="27" spans="1:14" s="39" customFormat="1" ht="28.5" customHeight="1" x14ac:dyDescent="0.2">
      <c r="A27" s="72">
        <v>10</v>
      </c>
      <c r="B27" s="101"/>
      <c r="C27" s="199" t="s">
        <v>147</v>
      </c>
      <c r="D27" s="61"/>
      <c r="E27" s="62" t="s">
        <v>80</v>
      </c>
      <c r="F27" s="303"/>
      <c r="G27" s="316"/>
      <c r="H27" s="316"/>
      <c r="I27" s="317"/>
      <c r="M27" s="43"/>
      <c r="N27" s="43"/>
    </row>
    <row r="28" spans="1:14" s="39" customFormat="1" ht="25.5" customHeight="1" x14ac:dyDescent="0.2">
      <c r="A28" s="104">
        <v>11</v>
      </c>
      <c r="B28" s="100"/>
      <c r="C28" s="199" t="s">
        <v>147</v>
      </c>
      <c r="D28" s="67"/>
      <c r="E28" s="68" t="s">
        <v>87</v>
      </c>
      <c r="F28" s="322"/>
      <c r="G28" s="323"/>
      <c r="H28" s="323"/>
      <c r="I28" s="324"/>
      <c r="M28" s="43"/>
      <c r="N28" s="43"/>
    </row>
    <row r="29" spans="1:14" s="39" customFormat="1" ht="15" customHeight="1" x14ac:dyDescent="0.2">
      <c r="A29" s="82"/>
      <c r="B29" s="147" t="str">
        <f>IF(C28="N/A","","a.")</f>
        <v>a.</v>
      </c>
      <c r="C29" s="199" t="s">
        <v>147</v>
      </c>
      <c r="D29" s="61"/>
      <c r="E29" s="62" t="str">
        <f>IF(C28="N/A","Skip to Step 12","////")</f>
        <v>////</v>
      </c>
      <c r="F29" s="303"/>
      <c r="G29" s="316"/>
      <c r="H29" s="316"/>
      <c r="I29" s="317"/>
      <c r="M29" s="43"/>
      <c r="N29" s="43"/>
    </row>
    <row r="30" spans="1:14" s="39" customFormat="1" x14ac:dyDescent="0.2">
      <c r="A30" s="104"/>
      <c r="B30" s="147" t="str">
        <f>IF(C28="N/A","","b.")</f>
        <v>b.</v>
      </c>
      <c r="C30" s="199" t="s">
        <v>147</v>
      </c>
      <c r="D30" s="61"/>
      <c r="E30" s="62" t="str">
        <f>IF(C28="N/A","","DIC(0)")</f>
        <v>DIC(0)</v>
      </c>
      <c r="F30" s="303"/>
      <c r="G30" s="316"/>
      <c r="H30" s="316"/>
      <c r="I30" s="317"/>
      <c r="M30" s="43"/>
      <c r="N30" s="43"/>
    </row>
    <row r="31" spans="1:14" s="39" customFormat="1" ht="15" customHeight="1" x14ac:dyDescent="0.2">
      <c r="A31" s="104"/>
      <c r="B31" s="147" t="str">
        <f>IF(C28="N/A","","c.")</f>
        <v>c.</v>
      </c>
      <c r="C31" s="199" t="s">
        <v>147</v>
      </c>
      <c r="D31" s="61"/>
      <c r="E31" s="62" t="str">
        <f>IF(C28="N/A","","^UTILITY")</f>
        <v>^UTILITY</v>
      </c>
      <c r="F31" s="303"/>
      <c r="G31" s="303"/>
      <c r="H31" s="303"/>
      <c r="I31" s="304"/>
      <c r="M31" s="43"/>
      <c r="N31" s="43"/>
    </row>
    <row r="32" spans="1:14" s="39" customFormat="1" ht="15" customHeight="1" x14ac:dyDescent="0.2">
      <c r="A32" s="104"/>
      <c r="B32" s="147" t="str">
        <f>IF(C28="N/A","","d.")</f>
        <v>d.</v>
      </c>
      <c r="C32" s="199" t="s">
        <v>147</v>
      </c>
      <c r="D32" s="61"/>
      <c r="E32" s="62" t="str">
        <f>IF(C28="N/A","","^TMP")</f>
        <v>^TMP</v>
      </c>
      <c r="F32" s="303"/>
      <c r="G32" s="303"/>
      <c r="H32" s="303"/>
      <c r="I32" s="304"/>
      <c r="M32" s="43"/>
      <c r="N32" s="43"/>
    </row>
    <row r="33" spans="1:14" s="39" customFormat="1" ht="15" customHeight="1" x14ac:dyDescent="0.2">
      <c r="A33" s="104"/>
      <c r="B33" s="147" t="str">
        <f>IF(C28="N/A","","e.")</f>
        <v>e.</v>
      </c>
      <c r="C33" s="199" t="s">
        <v>147</v>
      </c>
      <c r="D33" s="61"/>
      <c r="E33" s="62" t="str">
        <f>IF(C28="N/A","","^XTMP")</f>
        <v>^XTMP</v>
      </c>
      <c r="F33" s="303"/>
      <c r="G33" s="303"/>
      <c r="H33" s="303"/>
      <c r="I33" s="304"/>
      <c r="M33" s="43"/>
      <c r="N33" s="43"/>
    </row>
    <row r="34" spans="1:14" s="39" customFormat="1" ht="15" customHeight="1" x14ac:dyDescent="0.2">
      <c r="A34" s="104"/>
      <c r="B34" s="147" t="str">
        <f>IF(C28="N/A","","f.")</f>
        <v>f.</v>
      </c>
      <c r="C34" s="199" t="s">
        <v>147</v>
      </c>
      <c r="D34" s="61"/>
      <c r="E34" s="62" t="str">
        <f>IF(C28="N/A","","%")</f>
        <v>%</v>
      </c>
      <c r="F34" s="303"/>
      <c r="G34" s="303"/>
      <c r="H34" s="303"/>
      <c r="I34" s="304"/>
      <c r="M34" s="43"/>
      <c r="N34" s="43"/>
    </row>
    <row r="35" spans="1:14" s="39" customFormat="1" ht="15" customHeight="1" x14ac:dyDescent="0.2">
      <c r="A35" s="104"/>
      <c r="B35" s="147" t="str">
        <f>IF(C28="N/A","","g.")</f>
        <v>g.</v>
      </c>
      <c r="C35" s="199" t="s">
        <v>147</v>
      </c>
      <c r="D35" s="61"/>
      <c r="E35" s="62" t="str">
        <f>IF(C28="N/A","","$I")</f>
        <v>$I</v>
      </c>
      <c r="F35" s="303"/>
      <c r="G35" s="303"/>
      <c r="H35" s="303"/>
      <c r="I35" s="304"/>
      <c r="M35" s="43"/>
      <c r="N35" s="43"/>
    </row>
    <row r="36" spans="1:14" s="39" customFormat="1" ht="15" customHeight="1" x14ac:dyDescent="0.2">
      <c r="A36" s="104"/>
      <c r="B36" s="147" t="str">
        <f>IF(C28="N/A","","h.")</f>
        <v>h.</v>
      </c>
      <c r="C36" s="199" t="s">
        <v>147</v>
      </c>
      <c r="D36" s="61"/>
      <c r="E36" s="62" t="str">
        <f>IF(C28="N/A","","U=")</f>
        <v>U=</v>
      </c>
      <c r="F36" s="303"/>
      <c r="G36" s="303"/>
      <c r="H36" s="303"/>
      <c r="I36" s="304"/>
      <c r="M36" s="43"/>
      <c r="N36" s="43"/>
    </row>
    <row r="37" spans="1:14" s="39" customFormat="1" ht="15" customHeight="1" x14ac:dyDescent="0.2">
      <c r="A37" s="104"/>
      <c r="B37" s="147" t="str">
        <f>IF(C28="N/A","","i.")</f>
        <v>i.</v>
      </c>
      <c r="C37" s="199" t="s">
        <v>147</v>
      </c>
      <c r="D37" s="61"/>
      <c r="E37" s="62" t="str">
        <f>IF(C28="N/A","","K ^")</f>
        <v>K ^</v>
      </c>
      <c r="F37" s="303"/>
      <c r="G37" s="303"/>
      <c r="H37" s="303"/>
      <c r="I37" s="304"/>
      <c r="M37" s="43"/>
      <c r="N37" s="43"/>
    </row>
    <row r="38" spans="1:14" s="39" customFormat="1" ht="15" customHeight="1" x14ac:dyDescent="0.2">
      <c r="A38" s="104"/>
      <c r="B38" s="147" t="str">
        <f>IF(C28="N/A","","j.")</f>
        <v>j.</v>
      </c>
      <c r="C38" s="199" t="s">
        <v>147</v>
      </c>
      <c r="D38" s="61"/>
      <c r="E38" s="62" t="str">
        <f>IF(C28="N/A","","^(")</f>
        <v>^(</v>
      </c>
      <c r="F38" s="303"/>
      <c r="G38" s="303"/>
      <c r="H38" s="303"/>
      <c r="I38" s="304"/>
      <c r="M38" s="43"/>
      <c r="N38" s="43"/>
    </row>
    <row r="39" spans="1:14" s="39" customFormat="1" ht="15" customHeight="1" x14ac:dyDescent="0.2">
      <c r="A39" s="153">
        <f>A28+1</f>
        <v>12</v>
      </c>
      <c r="B39" s="101"/>
      <c r="C39" s="199" t="s">
        <v>147</v>
      </c>
      <c r="D39" s="61"/>
      <c r="E39" s="62" t="s">
        <v>34</v>
      </c>
      <c r="F39" s="303"/>
      <c r="G39" s="316"/>
      <c r="H39" s="316"/>
      <c r="I39" s="317"/>
      <c r="M39" s="43"/>
      <c r="N39" s="43"/>
    </row>
    <row r="40" spans="1:14" s="39" customFormat="1" ht="37.5" customHeight="1" x14ac:dyDescent="0.2">
      <c r="A40" s="153">
        <f>A39+1</f>
        <v>13</v>
      </c>
      <c r="B40" s="101"/>
      <c r="C40" s="199" t="s">
        <v>147</v>
      </c>
      <c r="D40" s="61"/>
      <c r="E40" s="62" t="s">
        <v>81</v>
      </c>
      <c r="F40" s="303"/>
      <c r="G40" s="303"/>
      <c r="H40" s="303"/>
      <c r="I40" s="304"/>
      <c r="M40" s="43"/>
      <c r="N40" s="43"/>
    </row>
    <row r="41" spans="1:14" s="39" customFormat="1" ht="27.75" customHeight="1" x14ac:dyDescent="0.2">
      <c r="A41" s="153">
        <f t="shared" ref="A41:A46" si="0">A40+1</f>
        <v>14</v>
      </c>
      <c r="B41" s="101"/>
      <c r="C41" s="199" t="s">
        <v>147</v>
      </c>
      <c r="D41" s="61"/>
      <c r="E41" s="62" t="s">
        <v>82</v>
      </c>
      <c r="F41" s="303" t="s">
        <v>164</v>
      </c>
      <c r="G41" s="316"/>
      <c r="H41" s="316"/>
      <c r="I41" s="317"/>
      <c r="M41" s="43"/>
      <c r="N41" s="43"/>
    </row>
    <row r="42" spans="1:14" s="39" customFormat="1" ht="19.5" customHeight="1" x14ac:dyDescent="0.2">
      <c r="A42" s="153">
        <f t="shared" si="0"/>
        <v>15</v>
      </c>
      <c r="B42" s="101"/>
      <c r="C42" s="199" t="s">
        <v>147</v>
      </c>
      <c r="D42" s="61"/>
      <c r="E42" s="62" t="s">
        <v>38</v>
      </c>
      <c r="F42" s="303"/>
      <c r="G42" s="316"/>
      <c r="H42" s="316"/>
      <c r="I42" s="317"/>
      <c r="M42" s="43"/>
      <c r="N42" s="43"/>
    </row>
    <row r="43" spans="1:14" s="39" customFormat="1" ht="26.25" customHeight="1" x14ac:dyDescent="0.2">
      <c r="A43" s="153">
        <f t="shared" si="0"/>
        <v>16</v>
      </c>
      <c r="B43" s="101"/>
      <c r="C43" s="199" t="s">
        <v>147</v>
      </c>
      <c r="D43" s="61"/>
      <c r="E43" s="62" t="s">
        <v>91</v>
      </c>
      <c r="F43" s="303"/>
      <c r="G43" s="316"/>
      <c r="H43" s="316"/>
      <c r="I43" s="317"/>
      <c r="M43" s="43"/>
      <c r="N43" s="43"/>
    </row>
    <row r="44" spans="1:14" s="39" customFormat="1" ht="29.25" customHeight="1" x14ac:dyDescent="0.2">
      <c r="A44" s="153">
        <f t="shared" si="0"/>
        <v>17</v>
      </c>
      <c r="B44" s="101"/>
      <c r="C44" s="199" t="s">
        <v>147</v>
      </c>
      <c r="D44" s="61"/>
      <c r="E44" s="62" t="s">
        <v>83</v>
      </c>
      <c r="F44" s="303" t="s">
        <v>165</v>
      </c>
      <c r="G44" s="316"/>
      <c r="H44" s="316"/>
      <c r="I44" s="317"/>
      <c r="M44" s="43"/>
      <c r="N44" s="43"/>
    </row>
    <row r="45" spans="1:14" s="39" customFormat="1" x14ac:dyDescent="0.2">
      <c r="A45" s="153">
        <f t="shared" si="0"/>
        <v>18</v>
      </c>
      <c r="B45" s="101"/>
      <c r="C45" s="199" t="s">
        <v>147</v>
      </c>
      <c r="D45" s="61"/>
      <c r="E45" s="62" t="s">
        <v>51</v>
      </c>
      <c r="F45" s="356" t="s">
        <v>164</v>
      </c>
      <c r="G45" s="357"/>
      <c r="H45" s="357"/>
      <c r="I45" s="358"/>
      <c r="M45" s="43"/>
      <c r="N45" s="43"/>
    </row>
    <row r="46" spans="1:14" s="35" customFormat="1" ht="23.25" thickBot="1" x14ac:dyDescent="0.25">
      <c r="A46" s="154">
        <f t="shared" si="0"/>
        <v>19</v>
      </c>
      <c r="B46" s="105"/>
      <c r="C46" s="200"/>
      <c r="D46" s="69"/>
      <c r="E46" s="155" t="s">
        <v>93</v>
      </c>
      <c r="F46" s="359" t="s">
        <v>168</v>
      </c>
      <c r="G46" s="360"/>
      <c r="H46" s="360"/>
      <c r="I46" s="361"/>
      <c r="J46" s="39"/>
      <c r="M46" s="37"/>
      <c r="N46" s="37"/>
    </row>
    <row r="47" spans="1:14" s="39" customFormat="1" x14ac:dyDescent="0.2">
      <c r="A47" s="41"/>
      <c r="F47" s="42"/>
      <c r="G47" s="42"/>
      <c r="H47" s="42"/>
      <c r="I47" s="42"/>
      <c r="M47" s="43"/>
      <c r="N47" s="43"/>
    </row>
    <row r="48" spans="1:14" s="39" customFormat="1" x14ac:dyDescent="0.2">
      <c r="A48" s="41"/>
      <c r="F48" s="42"/>
      <c r="G48" s="42"/>
      <c r="H48" s="42"/>
      <c r="I48" s="42"/>
      <c r="M48" s="43"/>
      <c r="N48" s="43"/>
    </row>
    <row r="49" spans="1:14" s="39" customFormat="1" x14ac:dyDescent="0.2">
      <c r="A49" s="41"/>
      <c r="F49" s="42"/>
      <c r="G49" s="42"/>
      <c r="H49" s="42"/>
      <c r="I49" s="42"/>
      <c r="M49" s="43"/>
      <c r="N49" s="43"/>
    </row>
    <row r="50" spans="1:14" s="39" customFormat="1" x14ac:dyDescent="0.2">
      <c r="A50" s="41"/>
      <c r="F50" s="42"/>
      <c r="G50" s="42"/>
      <c r="H50" s="42"/>
      <c r="I50" s="42"/>
      <c r="M50" s="43"/>
      <c r="N50" s="43"/>
    </row>
    <row r="51" spans="1:14" s="39" customFormat="1" x14ac:dyDescent="0.2">
      <c r="A51" s="41"/>
      <c r="F51" s="42"/>
      <c r="G51" s="42"/>
      <c r="H51" s="42"/>
      <c r="I51" s="42"/>
      <c r="M51" s="43"/>
      <c r="N51" s="43"/>
    </row>
    <row r="52" spans="1:14" s="39" customFormat="1" x14ac:dyDescent="0.2">
      <c r="A52" s="41"/>
      <c r="F52" s="42"/>
      <c r="G52" s="42"/>
      <c r="H52" s="42"/>
      <c r="I52" s="42"/>
      <c r="M52" s="43"/>
      <c r="N52" s="43"/>
    </row>
    <row r="53" spans="1:14" s="39" customFormat="1" x14ac:dyDescent="0.2">
      <c r="A53" s="41"/>
      <c r="F53" s="42"/>
      <c r="G53" s="42"/>
      <c r="H53" s="42"/>
      <c r="I53" s="42"/>
      <c r="M53" s="43"/>
      <c r="N53" s="43"/>
    </row>
    <row r="54" spans="1:14" s="39" customFormat="1" x14ac:dyDescent="0.2">
      <c r="A54" s="41"/>
      <c r="F54" s="42"/>
      <c r="G54" s="42"/>
      <c r="H54" s="42"/>
      <c r="I54" s="42"/>
      <c r="M54" s="43"/>
      <c r="N54" s="43"/>
    </row>
    <row r="55" spans="1:14" s="39" customFormat="1" x14ac:dyDescent="0.2">
      <c r="A55" s="41"/>
      <c r="F55" s="42"/>
      <c r="G55" s="42"/>
      <c r="H55" s="42"/>
      <c r="I55" s="42"/>
      <c r="M55" s="43"/>
      <c r="N55" s="43"/>
    </row>
    <row r="56" spans="1:14" s="39" customFormat="1" x14ac:dyDescent="0.2">
      <c r="A56" s="41"/>
      <c r="F56" s="42"/>
      <c r="G56" s="42"/>
      <c r="H56" s="42"/>
      <c r="I56" s="42"/>
      <c r="M56" s="43"/>
      <c r="N56" s="43"/>
    </row>
    <row r="57" spans="1:14" s="39" customFormat="1" x14ac:dyDescent="0.2">
      <c r="A57" s="41"/>
      <c r="F57" s="42"/>
      <c r="G57" s="42"/>
      <c r="H57" s="42"/>
      <c r="I57" s="42"/>
      <c r="M57" s="43"/>
      <c r="N57" s="43"/>
    </row>
    <row r="58" spans="1:14" s="39" customFormat="1" x14ac:dyDescent="0.2">
      <c r="A58" s="41"/>
      <c r="F58" s="42"/>
      <c r="G58" s="42"/>
      <c r="H58" s="42"/>
      <c r="I58" s="42"/>
      <c r="M58" s="43"/>
      <c r="N58" s="43"/>
    </row>
    <row r="59" spans="1:14" s="39" customFormat="1" x14ac:dyDescent="0.2">
      <c r="A59" s="41"/>
      <c r="F59" s="42"/>
      <c r="G59" s="42"/>
      <c r="H59" s="42"/>
      <c r="I59" s="42"/>
      <c r="M59" s="43"/>
      <c r="N59" s="43"/>
    </row>
    <row r="60" spans="1:14" s="39" customFormat="1" x14ac:dyDescent="0.2">
      <c r="A60" s="41"/>
      <c r="F60" s="42"/>
      <c r="G60" s="42"/>
      <c r="H60" s="42"/>
      <c r="I60" s="42"/>
      <c r="M60" s="43"/>
      <c r="N60" s="43"/>
    </row>
    <row r="61" spans="1:14" s="39" customFormat="1" x14ac:dyDescent="0.2">
      <c r="A61" s="41"/>
      <c r="F61" s="42"/>
      <c r="G61" s="42"/>
      <c r="H61" s="42"/>
      <c r="I61" s="42"/>
      <c r="M61" s="43"/>
      <c r="N61" s="43"/>
    </row>
    <row r="62" spans="1:14" s="39" customFormat="1" x14ac:dyDescent="0.2">
      <c r="A62" s="41"/>
      <c r="F62" s="42"/>
      <c r="G62" s="42"/>
      <c r="H62" s="42"/>
      <c r="I62" s="42"/>
      <c r="M62" s="43"/>
      <c r="N62" s="43"/>
    </row>
    <row r="63" spans="1:14" s="39" customFormat="1" x14ac:dyDescent="0.2">
      <c r="A63" s="41"/>
      <c r="F63" s="42"/>
      <c r="G63" s="42"/>
      <c r="H63" s="42"/>
      <c r="I63" s="42"/>
      <c r="M63" s="43"/>
      <c r="N63" s="43"/>
    </row>
    <row r="64" spans="1:14" s="39" customFormat="1" x14ac:dyDescent="0.2">
      <c r="A64" s="41"/>
      <c r="F64" s="42"/>
      <c r="G64" s="42"/>
      <c r="H64" s="42"/>
      <c r="I64" s="42"/>
      <c r="M64" s="43"/>
      <c r="N64" s="43"/>
    </row>
    <row r="65" spans="1:14" s="39" customFormat="1" x14ac:dyDescent="0.2">
      <c r="A65" s="41"/>
      <c r="F65" s="42"/>
      <c r="G65" s="42"/>
      <c r="H65" s="42"/>
      <c r="I65" s="42"/>
      <c r="M65" s="43"/>
      <c r="N65" s="43"/>
    </row>
    <row r="66" spans="1:14" s="39" customFormat="1" x14ac:dyDescent="0.2">
      <c r="A66" s="41"/>
      <c r="F66" s="42"/>
      <c r="G66" s="42"/>
      <c r="H66" s="42"/>
      <c r="I66" s="42"/>
      <c r="M66" s="43"/>
      <c r="N66" s="43"/>
    </row>
    <row r="67" spans="1:14" s="39" customFormat="1" x14ac:dyDescent="0.2">
      <c r="A67" s="41"/>
      <c r="F67" s="42"/>
      <c r="G67" s="42"/>
      <c r="H67" s="42"/>
      <c r="I67" s="42"/>
      <c r="M67" s="43"/>
      <c r="N67" s="43"/>
    </row>
    <row r="68" spans="1:14" s="39" customFormat="1" x14ac:dyDescent="0.2">
      <c r="A68" s="41"/>
      <c r="F68" s="42"/>
      <c r="G68" s="42"/>
      <c r="H68" s="42"/>
      <c r="I68" s="42"/>
      <c r="M68" s="43"/>
      <c r="N68" s="43"/>
    </row>
    <row r="69" spans="1:14" s="39" customFormat="1" x14ac:dyDescent="0.2">
      <c r="A69" s="41"/>
      <c r="F69" s="42"/>
      <c r="G69" s="42"/>
      <c r="H69" s="42"/>
      <c r="I69" s="42"/>
      <c r="M69" s="43"/>
      <c r="N69" s="43"/>
    </row>
    <row r="70" spans="1:14" s="39" customFormat="1" x14ac:dyDescent="0.2">
      <c r="A70" s="41"/>
      <c r="F70" s="42"/>
      <c r="G70" s="42"/>
      <c r="H70" s="42"/>
      <c r="I70" s="42"/>
      <c r="M70" s="43"/>
      <c r="N70" s="43"/>
    </row>
    <row r="71" spans="1:14" s="39" customFormat="1" x14ac:dyDescent="0.2">
      <c r="A71" s="41"/>
      <c r="F71" s="42"/>
      <c r="G71" s="42"/>
      <c r="H71" s="42"/>
      <c r="I71" s="42"/>
      <c r="M71" s="43"/>
      <c r="N71" s="43"/>
    </row>
    <row r="72" spans="1:14" s="39" customFormat="1" x14ac:dyDescent="0.2">
      <c r="A72" s="41"/>
      <c r="F72" s="42"/>
      <c r="G72" s="42"/>
      <c r="H72" s="42"/>
      <c r="I72" s="42"/>
      <c r="M72" s="43"/>
      <c r="N72" s="43"/>
    </row>
    <row r="73" spans="1:14" s="39" customFormat="1" x14ac:dyDescent="0.2">
      <c r="A73" s="41"/>
      <c r="F73" s="42"/>
      <c r="G73" s="42"/>
      <c r="H73" s="42"/>
      <c r="I73" s="42"/>
      <c r="M73" s="43"/>
      <c r="N73" s="43"/>
    </row>
    <row r="74" spans="1:14" s="39" customFormat="1" x14ac:dyDescent="0.2">
      <c r="A74" s="41"/>
      <c r="F74" s="42"/>
      <c r="G74" s="42"/>
      <c r="H74" s="42"/>
      <c r="I74" s="42"/>
      <c r="M74" s="43"/>
      <c r="N74" s="43"/>
    </row>
    <row r="75" spans="1:14" s="39" customFormat="1" x14ac:dyDescent="0.2">
      <c r="A75" s="41"/>
      <c r="F75" s="42"/>
      <c r="G75" s="42"/>
      <c r="H75" s="42"/>
      <c r="I75" s="42"/>
      <c r="M75" s="43"/>
      <c r="N75" s="43"/>
    </row>
    <row r="76" spans="1:14" s="39" customFormat="1" x14ac:dyDescent="0.2">
      <c r="A76" s="41"/>
      <c r="F76" s="42"/>
      <c r="G76" s="42"/>
      <c r="H76" s="42"/>
      <c r="I76" s="42"/>
      <c r="M76" s="43"/>
      <c r="N76" s="43"/>
    </row>
    <row r="77" spans="1:14" s="39" customFormat="1" x14ac:dyDescent="0.2">
      <c r="A77" s="41"/>
      <c r="F77" s="42"/>
      <c r="G77" s="42"/>
      <c r="H77" s="42"/>
      <c r="I77" s="42"/>
      <c r="M77" s="43"/>
      <c r="N77" s="43"/>
    </row>
    <row r="78" spans="1:14" s="39" customFormat="1" x14ac:dyDescent="0.2">
      <c r="A78" s="41"/>
      <c r="F78" s="42"/>
      <c r="G78" s="42"/>
      <c r="H78" s="42"/>
      <c r="I78" s="42"/>
      <c r="M78" s="43"/>
      <c r="N78" s="43"/>
    </row>
    <row r="79" spans="1:14" s="39" customFormat="1" x14ac:dyDescent="0.2">
      <c r="A79" s="41"/>
      <c r="F79" s="42"/>
      <c r="G79" s="42"/>
      <c r="H79" s="42"/>
      <c r="I79" s="42"/>
      <c r="M79" s="43"/>
      <c r="N79" s="43"/>
    </row>
    <row r="80" spans="1:14" s="39" customFormat="1" x14ac:dyDescent="0.2">
      <c r="A80" s="41"/>
      <c r="F80" s="42"/>
      <c r="G80" s="42"/>
      <c r="H80" s="42"/>
      <c r="I80" s="42"/>
      <c r="M80" s="43"/>
      <c r="N80" s="43"/>
    </row>
    <row r="81" spans="1:14" s="39" customFormat="1" x14ac:dyDescent="0.2">
      <c r="A81" s="41"/>
      <c r="F81" s="42"/>
      <c r="G81" s="42"/>
      <c r="H81" s="42"/>
      <c r="I81" s="42"/>
      <c r="M81" s="43"/>
      <c r="N81" s="43"/>
    </row>
    <row r="82" spans="1:14" s="39" customFormat="1" x14ac:dyDescent="0.2">
      <c r="A82" s="41"/>
      <c r="F82" s="42"/>
      <c r="G82" s="42"/>
      <c r="H82" s="42"/>
      <c r="I82" s="42"/>
      <c r="M82" s="43"/>
      <c r="N82" s="43"/>
    </row>
    <row r="83" spans="1:14" s="39" customFormat="1" x14ac:dyDescent="0.2">
      <c r="A83" s="41"/>
      <c r="F83" s="42"/>
      <c r="G83" s="42"/>
      <c r="H83" s="42"/>
      <c r="I83" s="42"/>
      <c r="M83" s="43"/>
      <c r="N83" s="43"/>
    </row>
    <row r="84" spans="1:14" s="39" customFormat="1" x14ac:dyDescent="0.2">
      <c r="A84" s="41"/>
      <c r="F84" s="42"/>
      <c r="G84" s="42"/>
      <c r="H84" s="42"/>
      <c r="I84" s="42"/>
      <c r="M84" s="43"/>
      <c r="N84" s="43"/>
    </row>
    <row r="85" spans="1:14" s="39" customFormat="1" x14ac:dyDescent="0.2">
      <c r="A85" s="41"/>
      <c r="F85" s="42"/>
      <c r="G85" s="42"/>
      <c r="H85" s="42"/>
      <c r="I85" s="42"/>
      <c r="M85" s="43"/>
      <c r="N85" s="43"/>
    </row>
    <row r="86" spans="1:14" s="39" customFormat="1" x14ac:dyDescent="0.2">
      <c r="A86" s="41"/>
      <c r="F86" s="42"/>
      <c r="G86" s="42"/>
      <c r="H86" s="42"/>
      <c r="I86" s="42"/>
      <c r="M86" s="43"/>
      <c r="N86" s="43"/>
    </row>
    <row r="87" spans="1:14" s="39" customFormat="1" x14ac:dyDescent="0.2">
      <c r="A87" s="41"/>
      <c r="F87" s="42"/>
      <c r="G87" s="42"/>
      <c r="H87" s="42"/>
      <c r="I87" s="42"/>
      <c r="M87" s="43"/>
      <c r="N87" s="43"/>
    </row>
    <row r="88" spans="1:14" s="39" customFormat="1" x14ac:dyDescent="0.2">
      <c r="A88" s="41"/>
      <c r="F88" s="42"/>
      <c r="G88" s="42"/>
      <c r="H88" s="42"/>
      <c r="I88" s="42"/>
      <c r="M88" s="43"/>
      <c r="N88" s="43"/>
    </row>
    <row r="89" spans="1:14" s="39" customFormat="1" x14ac:dyDescent="0.2">
      <c r="A89" s="41"/>
      <c r="F89" s="42"/>
      <c r="G89" s="42"/>
      <c r="H89" s="42"/>
      <c r="I89" s="42"/>
      <c r="M89" s="43"/>
      <c r="N89" s="43"/>
    </row>
    <row r="90" spans="1:14" s="39" customFormat="1" x14ac:dyDescent="0.2">
      <c r="A90" s="41"/>
      <c r="F90" s="42"/>
      <c r="G90" s="42"/>
      <c r="H90" s="42"/>
      <c r="I90" s="42"/>
      <c r="M90" s="43"/>
      <c r="N90" s="43"/>
    </row>
    <row r="91" spans="1:14" s="39" customFormat="1" x14ac:dyDescent="0.2">
      <c r="A91" s="41"/>
      <c r="F91" s="42"/>
      <c r="G91" s="42"/>
      <c r="H91" s="42"/>
      <c r="I91" s="42"/>
      <c r="M91" s="43"/>
      <c r="N91" s="43"/>
    </row>
    <row r="92" spans="1:14" s="39" customFormat="1" x14ac:dyDescent="0.2">
      <c r="A92" s="41"/>
      <c r="F92" s="42"/>
      <c r="G92" s="42"/>
      <c r="H92" s="42"/>
      <c r="I92" s="42"/>
      <c r="M92" s="43"/>
      <c r="N92" s="43"/>
    </row>
    <row r="93" spans="1:14" s="39" customFormat="1" x14ac:dyDescent="0.2">
      <c r="A93" s="41"/>
      <c r="F93" s="42"/>
      <c r="G93" s="42"/>
      <c r="H93" s="42"/>
      <c r="I93" s="42"/>
      <c r="M93" s="43"/>
      <c r="N93" s="43"/>
    </row>
    <row r="94" spans="1:14" s="39" customFormat="1" x14ac:dyDescent="0.2">
      <c r="A94" s="41"/>
      <c r="F94" s="42"/>
      <c r="G94" s="42"/>
      <c r="H94" s="42"/>
      <c r="I94" s="42"/>
      <c r="M94" s="43"/>
      <c r="N94" s="43"/>
    </row>
    <row r="95" spans="1:14" s="39" customFormat="1" x14ac:dyDescent="0.2">
      <c r="A95" s="41"/>
      <c r="F95" s="42"/>
      <c r="G95" s="42"/>
      <c r="H95" s="42"/>
      <c r="I95" s="42"/>
      <c r="M95" s="43"/>
      <c r="N95" s="43"/>
    </row>
    <row r="96" spans="1:14" s="39" customFormat="1" x14ac:dyDescent="0.2">
      <c r="A96" s="41"/>
      <c r="F96" s="42"/>
      <c r="G96" s="42"/>
      <c r="H96" s="42"/>
      <c r="I96" s="42"/>
      <c r="M96" s="43"/>
      <c r="N96" s="43"/>
    </row>
    <row r="97" spans="1:14" s="39" customFormat="1" x14ac:dyDescent="0.2">
      <c r="A97" s="41"/>
      <c r="F97" s="42"/>
      <c r="G97" s="42"/>
      <c r="H97" s="42"/>
      <c r="I97" s="42"/>
      <c r="M97" s="43"/>
      <c r="N97" s="43"/>
    </row>
    <row r="98" spans="1:14" s="39" customFormat="1" x14ac:dyDescent="0.2">
      <c r="A98" s="41"/>
      <c r="F98" s="42"/>
      <c r="G98" s="42"/>
      <c r="H98" s="42"/>
      <c r="I98" s="42"/>
      <c r="M98" s="43"/>
      <c r="N98" s="43"/>
    </row>
    <row r="99" spans="1:14" s="39" customFormat="1" x14ac:dyDescent="0.2">
      <c r="A99" s="41"/>
      <c r="F99" s="42"/>
      <c r="G99" s="42"/>
      <c r="H99" s="42"/>
      <c r="I99" s="42"/>
      <c r="M99" s="43"/>
      <c r="N99" s="43"/>
    </row>
    <row r="100" spans="1:14" s="39" customFormat="1" x14ac:dyDescent="0.2">
      <c r="A100" s="41"/>
      <c r="F100" s="42"/>
      <c r="G100" s="42"/>
      <c r="H100" s="42"/>
      <c r="I100" s="42"/>
      <c r="M100" s="43"/>
      <c r="N100" s="43"/>
    </row>
    <row r="101" spans="1:14" s="39" customFormat="1" x14ac:dyDescent="0.2">
      <c r="A101" s="41"/>
      <c r="F101" s="42"/>
      <c r="G101" s="42"/>
      <c r="H101" s="42"/>
      <c r="I101" s="42"/>
      <c r="M101" s="43"/>
      <c r="N101" s="43"/>
    </row>
    <row r="102" spans="1:14" s="39" customFormat="1" x14ac:dyDescent="0.2">
      <c r="A102" s="41"/>
      <c r="F102" s="42"/>
      <c r="G102" s="42"/>
      <c r="H102" s="42"/>
      <c r="I102" s="42"/>
      <c r="M102" s="43"/>
      <c r="N102" s="43"/>
    </row>
    <row r="103" spans="1:14" s="39" customFormat="1" x14ac:dyDescent="0.2">
      <c r="A103" s="41"/>
      <c r="F103" s="42"/>
      <c r="G103" s="42"/>
      <c r="H103" s="42"/>
      <c r="I103" s="42"/>
      <c r="M103" s="43"/>
      <c r="N103" s="43"/>
    </row>
    <row r="104" spans="1:14" s="39" customFormat="1" x14ac:dyDescent="0.2">
      <c r="A104" s="41"/>
      <c r="F104" s="42"/>
      <c r="G104" s="42"/>
      <c r="H104" s="42"/>
      <c r="I104" s="42"/>
      <c r="M104" s="43"/>
      <c r="N104" s="43"/>
    </row>
    <row r="105" spans="1:14" s="39" customFormat="1" x14ac:dyDescent="0.2">
      <c r="A105" s="41"/>
      <c r="F105" s="42"/>
      <c r="G105" s="42"/>
      <c r="H105" s="42"/>
      <c r="I105" s="42"/>
      <c r="M105" s="43"/>
      <c r="N105" s="43"/>
    </row>
    <row r="106" spans="1:14" s="39" customFormat="1" x14ac:dyDescent="0.2">
      <c r="A106" s="41"/>
      <c r="F106" s="42"/>
      <c r="G106" s="42"/>
      <c r="H106" s="42"/>
      <c r="I106" s="42"/>
      <c r="M106" s="43"/>
      <c r="N106" s="43"/>
    </row>
    <row r="107" spans="1:14" s="39" customFormat="1" x14ac:dyDescent="0.2">
      <c r="A107" s="41"/>
      <c r="F107" s="42"/>
      <c r="G107" s="42"/>
      <c r="H107" s="42"/>
      <c r="I107" s="42"/>
      <c r="M107" s="43"/>
      <c r="N107" s="43"/>
    </row>
    <row r="108" spans="1:14" s="39" customFormat="1" x14ac:dyDescent="0.2">
      <c r="A108" s="41"/>
      <c r="F108" s="42"/>
      <c r="G108" s="42"/>
      <c r="H108" s="42"/>
      <c r="I108" s="42"/>
      <c r="M108" s="43"/>
      <c r="N108" s="43"/>
    </row>
    <row r="109" spans="1:14" s="39" customFormat="1" x14ac:dyDescent="0.2">
      <c r="A109" s="41"/>
      <c r="F109" s="42"/>
      <c r="G109" s="42"/>
      <c r="H109" s="42"/>
      <c r="I109" s="42"/>
      <c r="M109" s="43"/>
      <c r="N109" s="43"/>
    </row>
    <row r="110" spans="1:14" s="39" customFormat="1" x14ac:dyDescent="0.2">
      <c r="A110" s="41"/>
      <c r="F110" s="42"/>
      <c r="G110" s="42"/>
      <c r="H110" s="42"/>
      <c r="I110" s="42"/>
      <c r="M110" s="43"/>
      <c r="N110" s="43"/>
    </row>
    <row r="111" spans="1:14" s="39" customFormat="1" x14ac:dyDescent="0.2">
      <c r="A111" s="41"/>
      <c r="F111" s="42"/>
      <c r="G111" s="42"/>
      <c r="H111" s="42"/>
      <c r="I111" s="42"/>
      <c r="M111" s="43"/>
      <c r="N111" s="43"/>
    </row>
    <row r="112" spans="1:14" s="39" customFormat="1" x14ac:dyDescent="0.2">
      <c r="A112" s="41"/>
      <c r="F112" s="42"/>
      <c r="G112" s="42"/>
      <c r="H112" s="42"/>
      <c r="I112" s="42"/>
      <c r="M112" s="43"/>
      <c r="N112" s="43"/>
    </row>
    <row r="113" spans="1:14" s="39" customFormat="1" x14ac:dyDescent="0.2">
      <c r="A113" s="41"/>
      <c r="F113" s="42"/>
      <c r="G113" s="42"/>
      <c r="H113" s="42"/>
      <c r="I113" s="42"/>
      <c r="M113" s="43"/>
      <c r="N113" s="43"/>
    </row>
    <row r="114" spans="1:14" s="39" customFormat="1" x14ac:dyDescent="0.2">
      <c r="A114" s="41"/>
      <c r="F114" s="42"/>
      <c r="G114" s="42"/>
      <c r="H114" s="42"/>
      <c r="I114" s="42"/>
      <c r="M114" s="43"/>
      <c r="N114" s="43"/>
    </row>
    <row r="115" spans="1:14" s="39" customFormat="1" x14ac:dyDescent="0.2">
      <c r="A115" s="41"/>
      <c r="F115" s="42"/>
      <c r="G115" s="42"/>
      <c r="H115" s="42"/>
      <c r="I115" s="42"/>
      <c r="M115" s="43"/>
      <c r="N115" s="43"/>
    </row>
    <row r="116" spans="1:14" s="39" customFormat="1" x14ac:dyDescent="0.2">
      <c r="A116" s="41"/>
      <c r="F116" s="42"/>
      <c r="G116" s="42"/>
      <c r="H116" s="42"/>
      <c r="I116" s="42"/>
      <c r="M116" s="43"/>
      <c r="N116" s="43"/>
    </row>
    <row r="117" spans="1:14" s="39" customFormat="1" x14ac:dyDescent="0.2">
      <c r="A117" s="41"/>
      <c r="F117" s="42"/>
      <c r="G117" s="42"/>
      <c r="H117" s="42"/>
      <c r="I117" s="42"/>
      <c r="M117" s="43"/>
      <c r="N117" s="43"/>
    </row>
    <row r="118" spans="1:14" s="39" customFormat="1" x14ac:dyDescent="0.2">
      <c r="A118" s="41"/>
      <c r="F118" s="42"/>
      <c r="G118" s="42"/>
      <c r="H118" s="42"/>
      <c r="I118" s="42"/>
      <c r="M118" s="43"/>
      <c r="N118" s="43"/>
    </row>
    <row r="119" spans="1:14" s="39" customFormat="1" x14ac:dyDescent="0.2">
      <c r="A119" s="41"/>
      <c r="F119" s="42"/>
      <c r="G119" s="42"/>
      <c r="H119" s="42"/>
      <c r="I119" s="42"/>
      <c r="M119" s="43"/>
      <c r="N119" s="43"/>
    </row>
    <row r="120" spans="1:14" s="39" customFormat="1" x14ac:dyDescent="0.2">
      <c r="A120" s="41"/>
      <c r="F120" s="42"/>
      <c r="G120" s="42"/>
      <c r="H120" s="42"/>
      <c r="I120" s="42"/>
      <c r="M120" s="43"/>
      <c r="N120" s="43"/>
    </row>
    <row r="121" spans="1:14" s="39" customFormat="1" x14ac:dyDescent="0.2">
      <c r="A121" s="41"/>
      <c r="F121" s="42"/>
      <c r="G121" s="42"/>
      <c r="H121" s="42"/>
      <c r="I121" s="42"/>
      <c r="M121" s="43"/>
      <c r="N121" s="43"/>
    </row>
    <row r="122" spans="1:14" s="39" customFormat="1" x14ac:dyDescent="0.2">
      <c r="A122" s="41"/>
      <c r="F122" s="42"/>
      <c r="G122" s="42"/>
      <c r="H122" s="42"/>
      <c r="I122" s="42"/>
      <c r="M122" s="43"/>
      <c r="N122" s="43"/>
    </row>
    <row r="123" spans="1:14" s="39" customFormat="1" x14ac:dyDescent="0.2">
      <c r="A123" s="41"/>
      <c r="F123" s="42"/>
      <c r="G123" s="42"/>
      <c r="H123" s="42"/>
      <c r="I123" s="42"/>
      <c r="M123" s="43"/>
      <c r="N123" s="43"/>
    </row>
    <row r="124" spans="1:14" s="39" customFormat="1" x14ac:dyDescent="0.2">
      <c r="A124" s="41"/>
      <c r="F124" s="42"/>
      <c r="G124" s="42"/>
      <c r="H124" s="42"/>
      <c r="I124" s="42"/>
      <c r="M124" s="43"/>
      <c r="N124" s="43"/>
    </row>
    <row r="125" spans="1:14" s="39" customFormat="1" x14ac:dyDescent="0.2">
      <c r="A125" s="41"/>
      <c r="F125" s="42"/>
      <c r="G125" s="42"/>
      <c r="H125" s="42"/>
      <c r="I125" s="42"/>
      <c r="M125" s="43"/>
      <c r="N125" s="43"/>
    </row>
    <row r="126" spans="1:14" s="39" customFormat="1" x14ac:dyDescent="0.2">
      <c r="A126" s="41"/>
      <c r="F126" s="42"/>
      <c r="G126" s="42"/>
      <c r="H126" s="42"/>
      <c r="I126" s="42"/>
      <c r="M126" s="43"/>
      <c r="N126" s="43"/>
    </row>
    <row r="127" spans="1:14" s="39" customFormat="1" x14ac:dyDescent="0.2">
      <c r="A127" s="41"/>
      <c r="F127" s="42"/>
      <c r="G127" s="42"/>
      <c r="H127" s="42"/>
      <c r="I127" s="42"/>
      <c r="M127" s="43"/>
      <c r="N127" s="43"/>
    </row>
    <row r="128" spans="1:14" s="39" customFormat="1" x14ac:dyDescent="0.2">
      <c r="A128" s="41"/>
      <c r="F128" s="42"/>
      <c r="G128" s="42"/>
      <c r="H128" s="42"/>
      <c r="I128" s="42"/>
      <c r="M128" s="43"/>
      <c r="N128" s="43"/>
    </row>
    <row r="129" spans="1:14" s="39" customFormat="1" x14ac:dyDescent="0.2">
      <c r="A129" s="41"/>
      <c r="F129" s="42"/>
      <c r="G129" s="42"/>
      <c r="H129" s="42"/>
      <c r="I129" s="42"/>
      <c r="M129" s="43"/>
      <c r="N129" s="43"/>
    </row>
    <row r="130" spans="1:14" s="39" customFormat="1" x14ac:dyDescent="0.2">
      <c r="A130" s="41"/>
      <c r="F130" s="42"/>
      <c r="G130" s="42"/>
      <c r="H130" s="42"/>
      <c r="I130" s="42"/>
      <c r="M130" s="43"/>
      <c r="N130" s="43"/>
    </row>
    <row r="131" spans="1:14" s="39" customFormat="1" x14ac:dyDescent="0.2">
      <c r="A131" s="41"/>
      <c r="F131" s="42"/>
      <c r="G131" s="42"/>
      <c r="H131" s="42"/>
      <c r="I131" s="42"/>
      <c r="M131" s="43"/>
      <c r="N131" s="43"/>
    </row>
    <row r="132" spans="1:14" s="39" customFormat="1" x14ac:dyDescent="0.2">
      <c r="A132" s="41"/>
      <c r="F132" s="42"/>
      <c r="G132" s="42"/>
      <c r="H132" s="42"/>
      <c r="I132" s="42"/>
      <c r="M132" s="43"/>
      <c r="N132" s="43"/>
    </row>
    <row r="133" spans="1:14" s="39" customFormat="1" x14ac:dyDescent="0.2">
      <c r="A133" s="41"/>
      <c r="F133" s="42"/>
      <c r="G133" s="42"/>
      <c r="H133" s="42"/>
      <c r="I133" s="42"/>
      <c r="M133" s="43"/>
      <c r="N133" s="43"/>
    </row>
    <row r="134" spans="1:14" s="39" customFormat="1" x14ac:dyDescent="0.2">
      <c r="A134" s="41"/>
      <c r="F134" s="42"/>
      <c r="G134" s="42"/>
      <c r="H134" s="42"/>
      <c r="I134" s="42"/>
      <c r="M134" s="43"/>
      <c r="N134" s="43"/>
    </row>
    <row r="135" spans="1:14" s="39" customFormat="1" x14ac:dyDescent="0.2">
      <c r="A135" s="41"/>
      <c r="F135" s="42"/>
      <c r="G135" s="42"/>
      <c r="H135" s="42"/>
      <c r="I135" s="42"/>
      <c r="M135" s="43"/>
      <c r="N135" s="43"/>
    </row>
    <row r="136" spans="1:14" s="39" customFormat="1" x14ac:dyDescent="0.2">
      <c r="A136" s="41"/>
      <c r="F136" s="42"/>
      <c r="G136" s="42"/>
      <c r="H136" s="42"/>
      <c r="I136" s="42"/>
      <c r="M136" s="43"/>
      <c r="N136" s="43"/>
    </row>
    <row r="137" spans="1:14" s="39" customFormat="1" x14ac:dyDescent="0.2">
      <c r="A137" s="41"/>
      <c r="F137" s="42"/>
      <c r="G137" s="42"/>
      <c r="H137" s="42"/>
      <c r="I137" s="42"/>
      <c r="M137" s="43"/>
      <c r="N137" s="43"/>
    </row>
    <row r="138" spans="1:14" s="39" customFormat="1" x14ac:dyDescent="0.2">
      <c r="A138" s="41"/>
      <c r="F138" s="42"/>
      <c r="G138" s="42"/>
      <c r="H138" s="42"/>
      <c r="I138" s="42"/>
      <c r="M138" s="43"/>
      <c r="N138" s="43"/>
    </row>
    <row r="139" spans="1:14" s="39" customFormat="1" x14ac:dyDescent="0.2">
      <c r="A139" s="41"/>
      <c r="F139" s="42"/>
      <c r="G139" s="42"/>
      <c r="H139" s="42"/>
      <c r="I139" s="42"/>
      <c r="M139" s="43"/>
      <c r="N139" s="43"/>
    </row>
    <row r="140" spans="1:14" s="39" customFormat="1" x14ac:dyDescent="0.2">
      <c r="A140" s="41"/>
      <c r="F140" s="42"/>
      <c r="G140" s="42"/>
      <c r="H140" s="42"/>
      <c r="I140" s="42"/>
      <c r="M140" s="43"/>
      <c r="N140" s="43"/>
    </row>
    <row r="141" spans="1:14" s="39" customFormat="1" x14ac:dyDescent="0.2">
      <c r="A141" s="41"/>
      <c r="F141" s="42"/>
      <c r="G141" s="42"/>
      <c r="H141" s="42"/>
      <c r="I141" s="42"/>
      <c r="M141" s="43"/>
      <c r="N141" s="43"/>
    </row>
    <row r="142" spans="1:14" s="39" customFormat="1" x14ac:dyDescent="0.2">
      <c r="A142" s="41"/>
      <c r="F142" s="42"/>
      <c r="G142" s="42"/>
      <c r="H142" s="42"/>
      <c r="I142" s="42"/>
      <c r="M142" s="43"/>
      <c r="N142" s="43"/>
    </row>
    <row r="143" spans="1:14" s="39" customFormat="1" x14ac:dyDescent="0.2">
      <c r="A143" s="41"/>
      <c r="F143" s="42"/>
      <c r="G143" s="42"/>
      <c r="H143" s="42"/>
      <c r="I143" s="42"/>
      <c r="M143" s="43"/>
      <c r="N143" s="43"/>
    </row>
    <row r="144" spans="1:14" s="39" customFormat="1" x14ac:dyDescent="0.2">
      <c r="A144" s="41"/>
      <c r="F144" s="42"/>
      <c r="G144" s="42"/>
      <c r="H144" s="42"/>
      <c r="I144" s="42"/>
      <c r="M144" s="43"/>
      <c r="N144" s="43"/>
    </row>
    <row r="145" spans="1:14" s="39" customFormat="1" x14ac:dyDescent="0.2">
      <c r="A145" s="41"/>
      <c r="F145" s="42"/>
      <c r="G145" s="42"/>
      <c r="H145" s="42"/>
      <c r="I145" s="42"/>
      <c r="M145" s="43"/>
      <c r="N145" s="43"/>
    </row>
    <row r="146" spans="1:14" s="39" customFormat="1" x14ac:dyDescent="0.2">
      <c r="A146" s="41"/>
      <c r="F146" s="42"/>
      <c r="G146" s="42"/>
      <c r="H146" s="42"/>
      <c r="I146" s="42"/>
      <c r="M146" s="43"/>
      <c r="N146" s="43"/>
    </row>
    <row r="147" spans="1:14" s="39" customFormat="1" x14ac:dyDescent="0.2">
      <c r="A147" s="41"/>
      <c r="F147" s="42"/>
      <c r="G147" s="42"/>
      <c r="H147" s="42"/>
      <c r="I147" s="42"/>
      <c r="M147" s="43"/>
      <c r="N147" s="43"/>
    </row>
    <row r="148" spans="1:14" s="39" customFormat="1" x14ac:dyDescent="0.2">
      <c r="A148" s="41"/>
      <c r="F148" s="42"/>
      <c r="G148" s="42"/>
      <c r="H148" s="42"/>
      <c r="I148" s="42"/>
      <c r="M148" s="43"/>
      <c r="N148" s="43"/>
    </row>
    <row r="149" spans="1:14" s="39" customFormat="1" x14ac:dyDescent="0.2">
      <c r="A149" s="41"/>
      <c r="F149" s="42"/>
      <c r="G149" s="42"/>
      <c r="H149" s="42"/>
      <c r="I149" s="42"/>
      <c r="M149" s="43"/>
      <c r="N149" s="43"/>
    </row>
    <row r="150" spans="1:14" s="39" customFormat="1" x14ac:dyDescent="0.2">
      <c r="A150" s="41"/>
      <c r="F150" s="42"/>
      <c r="G150" s="42"/>
      <c r="H150" s="42"/>
      <c r="I150" s="42"/>
      <c r="M150" s="43"/>
      <c r="N150" s="43"/>
    </row>
    <row r="151" spans="1:14" s="39" customFormat="1" x14ac:dyDescent="0.2">
      <c r="A151" s="41"/>
      <c r="F151" s="42"/>
      <c r="G151" s="42"/>
      <c r="H151" s="42"/>
      <c r="I151" s="42"/>
      <c r="M151" s="43"/>
      <c r="N151" s="43"/>
    </row>
    <row r="152" spans="1:14" s="39" customFormat="1" x14ac:dyDescent="0.2">
      <c r="A152" s="41"/>
      <c r="F152" s="42"/>
      <c r="G152" s="42"/>
      <c r="H152" s="42"/>
      <c r="I152" s="42"/>
      <c r="M152" s="43"/>
      <c r="N152" s="43"/>
    </row>
    <row r="153" spans="1:14" s="39" customFormat="1" x14ac:dyDescent="0.2">
      <c r="A153" s="41"/>
      <c r="F153" s="42"/>
      <c r="G153" s="42"/>
      <c r="H153" s="42"/>
      <c r="I153" s="42"/>
      <c r="M153" s="43"/>
      <c r="N153" s="43"/>
    </row>
    <row r="154" spans="1:14" s="39" customFormat="1" x14ac:dyDescent="0.2">
      <c r="A154" s="41"/>
      <c r="F154" s="42"/>
      <c r="G154" s="42"/>
      <c r="H154" s="42"/>
      <c r="I154" s="42"/>
      <c r="M154" s="43"/>
      <c r="N154" s="43"/>
    </row>
    <row r="155" spans="1:14" s="39" customFormat="1" x14ac:dyDescent="0.2">
      <c r="A155" s="41"/>
      <c r="F155" s="42"/>
      <c r="G155" s="42"/>
      <c r="H155" s="42"/>
      <c r="I155" s="42"/>
      <c r="M155" s="43"/>
      <c r="N155" s="43"/>
    </row>
    <row r="156" spans="1:14" s="39" customFormat="1" x14ac:dyDescent="0.2">
      <c r="A156" s="41"/>
      <c r="F156" s="42"/>
      <c r="G156" s="42"/>
      <c r="H156" s="42"/>
      <c r="I156" s="42"/>
      <c r="M156" s="43"/>
      <c r="N156" s="43"/>
    </row>
    <row r="157" spans="1:14" s="39" customFormat="1" x14ac:dyDescent="0.2">
      <c r="A157" s="41"/>
      <c r="F157" s="42"/>
      <c r="G157" s="42"/>
      <c r="H157" s="42"/>
      <c r="I157" s="42"/>
      <c r="M157" s="43"/>
      <c r="N157" s="43"/>
    </row>
    <row r="158" spans="1:14" s="39" customFormat="1" x14ac:dyDescent="0.2">
      <c r="A158" s="41"/>
      <c r="F158" s="42"/>
      <c r="G158" s="42"/>
      <c r="H158" s="42"/>
      <c r="I158" s="42"/>
      <c r="M158" s="43"/>
      <c r="N158" s="43"/>
    </row>
    <row r="159" spans="1:14" s="39" customFormat="1" x14ac:dyDescent="0.2">
      <c r="A159" s="41"/>
      <c r="F159" s="42"/>
      <c r="G159" s="42"/>
      <c r="H159" s="42"/>
      <c r="I159" s="42"/>
      <c r="M159" s="43"/>
      <c r="N159" s="43"/>
    </row>
    <row r="160" spans="1:14" s="39" customFormat="1" x14ac:dyDescent="0.2">
      <c r="A160" s="41"/>
      <c r="F160" s="42"/>
      <c r="G160" s="42"/>
      <c r="H160" s="42"/>
      <c r="I160" s="42"/>
      <c r="M160" s="43"/>
      <c r="N160" s="43"/>
    </row>
    <row r="161" spans="1:14" s="39" customFormat="1" x14ac:dyDescent="0.2">
      <c r="A161" s="41"/>
      <c r="F161" s="42"/>
      <c r="G161" s="42"/>
      <c r="H161" s="42"/>
      <c r="I161" s="42"/>
      <c r="M161" s="43"/>
      <c r="N161" s="43"/>
    </row>
    <row r="162" spans="1:14" s="39" customFormat="1" x14ac:dyDescent="0.2">
      <c r="A162" s="41"/>
      <c r="F162" s="42"/>
      <c r="G162" s="42"/>
      <c r="H162" s="42"/>
      <c r="I162" s="42"/>
      <c r="M162" s="43"/>
      <c r="N162" s="43"/>
    </row>
    <row r="163" spans="1:14" s="39" customFormat="1" x14ac:dyDescent="0.2">
      <c r="A163" s="41"/>
      <c r="F163" s="42"/>
      <c r="G163" s="42"/>
      <c r="H163" s="42"/>
      <c r="I163" s="42"/>
      <c r="M163" s="43"/>
      <c r="N163" s="43"/>
    </row>
    <row r="164" spans="1:14" s="39" customFormat="1" x14ac:dyDescent="0.2">
      <c r="A164" s="41"/>
      <c r="F164" s="42"/>
      <c r="G164" s="42"/>
      <c r="H164" s="42"/>
      <c r="I164" s="42"/>
      <c r="M164" s="43"/>
      <c r="N164" s="43"/>
    </row>
    <row r="165" spans="1:14" s="39" customFormat="1" x14ac:dyDescent="0.2">
      <c r="A165" s="41"/>
      <c r="F165" s="42"/>
      <c r="G165" s="42"/>
      <c r="H165" s="42"/>
      <c r="I165" s="42"/>
      <c r="M165" s="43"/>
      <c r="N165" s="43"/>
    </row>
    <row r="166" spans="1:14" s="39" customFormat="1" x14ac:dyDescent="0.2">
      <c r="A166" s="41"/>
      <c r="F166" s="42"/>
      <c r="G166" s="42"/>
      <c r="H166" s="42"/>
      <c r="I166" s="42"/>
      <c r="M166" s="43"/>
      <c r="N166" s="43"/>
    </row>
    <row r="167" spans="1:14" s="39" customFormat="1" x14ac:dyDescent="0.2">
      <c r="A167" s="41"/>
      <c r="F167" s="42"/>
      <c r="G167" s="42"/>
      <c r="H167" s="42"/>
      <c r="I167" s="42"/>
      <c r="M167" s="43"/>
      <c r="N167" s="43"/>
    </row>
    <row r="168" spans="1:14" s="39" customFormat="1" x14ac:dyDescent="0.2">
      <c r="A168" s="41"/>
      <c r="F168" s="42"/>
      <c r="G168" s="42"/>
      <c r="H168" s="42"/>
      <c r="I168" s="42"/>
      <c r="M168" s="43"/>
      <c r="N168" s="43"/>
    </row>
    <row r="169" spans="1:14" s="39" customFormat="1" x14ac:dyDescent="0.2">
      <c r="A169" s="41"/>
      <c r="F169" s="42"/>
      <c r="G169" s="42"/>
      <c r="H169" s="42"/>
      <c r="I169" s="42"/>
      <c r="M169" s="43"/>
      <c r="N169" s="43"/>
    </row>
    <row r="170" spans="1:14" s="39" customFormat="1" x14ac:dyDescent="0.2">
      <c r="A170" s="41"/>
      <c r="F170" s="42"/>
      <c r="G170" s="42"/>
      <c r="H170" s="42"/>
      <c r="I170" s="42"/>
      <c r="M170" s="43"/>
      <c r="N170" s="43"/>
    </row>
    <row r="171" spans="1:14" s="39" customFormat="1" x14ac:dyDescent="0.2">
      <c r="A171" s="41"/>
      <c r="M171" s="43"/>
      <c r="N171" s="43"/>
    </row>
    <row r="172" spans="1:14" s="39" customFormat="1" x14ac:dyDescent="0.2">
      <c r="A172" s="41"/>
      <c r="M172" s="43"/>
      <c r="N172" s="43"/>
    </row>
    <row r="173" spans="1:14" s="39" customFormat="1" x14ac:dyDescent="0.2">
      <c r="A173" s="41"/>
      <c r="M173" s="43"/>
      <c r="N173" s="43"/>
    </row>
    <row r="174" spans="1:14" s="39" customFormat="1" x14ac:dyDescent="0.2">
      <c r="A174" s="41"/>
      <c r="M174" s="43"/>
      <c r="N174" s="43"/>
    </row>
    <row r="175" spans="1:14" s="39" customFormat="1" x14ac:dyDescent="0.2">
      <c r="A175" s="41"/>
      <c r="M175" s="43"/>
      <c r="N175" s="43"/>
    </row>
    <row r="176" spans="1:14" s="39" customFormat="1" x14ac:dyDescent="0.2">
      <c r="A176" s="41"/>
      <c r="M176" s="43"/>
      <c r="N176" s="43"/>
    </row>
    <row r="177" spans="1:14" s="39" customFormat="1" x14ac:dyDescent="0.2">
      <c r="A177" s="41"/>
      <c r="M177" s="43"/>
      <c r="N177" s="43"/>
    </row>
    <row r="178" spans="1:14" s="39" customFormat="1" x14ac:dyDescent="0.2">
      <c r="A178" s="41"/>
      <c r="M178" s="43"/>
      <c r="N178" s="43"/>
    </row>
    <row r="179" spans="1:14" s="39" customFormat="1" x14ac:dyDescent="0.2">
      <c r="A179" s="41"/>
      <c r="M179" s="43"/>
      <c r="N179" s="43"/>
    </row>
    <row r="180" spans="1:14" s="39" customFormat="1" x14ac:dyDescent="0.2">
      <c r="A180" s="41"/>
      <c r="M180" s="43"/>
      <c r="N180" s="43"/>
    </row>
    <row r="181" spans="1:14" s="39" customFormat="1" x14ac:dyDescent="0.2">
      <c r="A181" s="41"/>
      <c r="M181" s="43"/>
      <c r="N181" s="43"/>
    </row>
    <row r="182" spans="1:14" s="39" customFormat="1" x14ac:dyDescent="0.2">
      <c r="A182" s="41"/>
      <c r="M182" s="43"/>
      <c r="N182" s="43"/>
    </row>
    <row r="183" spans="1:14" s="39" customFormat="1" x14ac:dyDescent="0.2">
      <c r="A183" s="41"/>
      <c r="M183" s="43"/>
      <c r="N183" s="43"/>
    </row>
    <row r="184" spans="1:14" s="39" customFormat="1" x14ac:dyDescent="0.2">
      <c r="A184" s="41"/>
      <c r="M184" s="43"/>
      <c r="N184" s="43"/>
    </row>
    <row r="185" spans="1:14" s="39" customFormat="1" x14ac:dyDescent="0.2">
      <c r="A185" s="41"/>
      <c r="M185" s="43"/>
      <c r="N185" s="43"/>
    </row>
    <row r="186" spans="1:14" s="39" customFormat="1" x14ac:dyDescent="0.2">
      <c r="A186" s="41"/>
      <c r="M186" s="43"/>
      <c r="N186" s="43"/>
    </row>
    <row r="187" spans="1:14" s="39" customFormat="1" x14ac:dyDescent="0.2">
      <c r="A187" s="41"/>
      <c r="M187" s="43"/>
      <c r="N187" s="43"/>
    </row>
    <row r="188" spans="1:14" s="39" customFormat="1" x14ac:dyDescent="0.2">
      <c r="A188" s="41"/>
      <c r="M188" s="43"/>
      <c r="N188" s="43"/>
    </row>
    <row r="189" spans="1:14" s="39" customFormat="1" x14ac:dyDescent="0.2">
      <c r="A189" s="41"/>
      <c r="M189" s="43"/>
      <c r="N189" s="43"/>
    </row>
    <row r="190" spans="1:14" s="39" customFormat="1" x14ac:dyDescent="0.2">
      <c r="A190" s="41"/>
      <c r="M190" s="43"/>
      <c r="N190" s="43"/>
    </row>
    <row r="191" spans="1:14" s="39" customFormat="1" x14ac:dyDescent="0.2">
      <c r="A191" s="41"/>
      <c r="M191" s="43"/>
      <c r="N191" s="43"/>
    </row>
    <row r="192" spans="1:14" s="39" customFormat="1" x14ac:dyDescent="0.2">
      <c r="A192" s="41"/>
      <c r="M192" s="43"/>
      <c r="N192" s="43"/>
    </row>
    <row r="193" spans="1:14" s="39" customFormat="1" x14ac:dyDescent="0.2">
      <c r="A193" s="41"/>
      <c r="M193" s="43"/>
      <c r="N193" s="43"/>
    </row>
    <row r="194" spans="1:14" s="39" customFormat="1" x14ac:dyDescent="0.2">
      <c r="A194" s="41"/>
      <c r="M194" s="43"/>
      <c r="N194" s="43"/>
    </row>
    <row r="195" spans="1:14" s="39" customFormat="1" x14ac:dyDescent="0.2">
      <c r="A195" s="41"/>
      <c r="M195" s="43"/>
      <c r="N195" s="43"/>
    </row>
    <row r="196" spans="1:14" s="39" customFormat="1" x14ac:dyDescent="0.2">
      <c r="A196" s="41"/>
      <c r="M196" s="43"/>
      <c r="N196" s="43"/>
    </row>
    <row r="197" spans="1:14" s="39" customFormat="1" x14ac:dyDescent="0.2">
      <c r="A197" s="41"/>
      <c r="M197" s="43"/>
      <c r="N197" s="43"/>
    </row>
    <row r="198" spans="1:14" s="39" customFormat="1" x14ac:dyDescent="0.2">
      <c r="A198" s="41"/>
      <c r="M198" s="43"/>
      <c r="N198" s="43"/>
    </row>
    <row r="199" spans="1:14" s="39" customFormat="1" x14ac:dyDescent="0.2">
      <c r="A199" s="41"/>
      <c r="M199" s="43"/>
      <c r="N199" s="43"/>
    </row>
    <row r="200" spans="1:14" s="39" customFormat="1" x14ac:dyDescent="0.2">
      <c r="A200" s="41"/>
      <c r="M200" s="43"/>
      <c r="N200" s="43"/>
    </row>
    <row r="201" spans="1:14" s="39" customFormat="1" x14ac:dyDescent="0.2">
      <c r="A201" s="41"/>
      <c r="M201" s="43"/>
      <c r="N201" s="43"/>
    </row>
    <row r="202" spans="1:14" s="39" customFormat="1" x14ac:dyDescent="0.2">
      <c r="A202" s="41"/>
      <c r="M202" s="43"/>
      <c r="N202" s="43"/>
    </row>
    <row r="203" spans="1:14" s="39" customFormat="1" x14ac:dyDescent="0.2">
      <c r="A203" s="41"/>
      <c r="M203" s="43"/>
      <c r="N203" s="43"/>
    </row>
    <row r="204" spans="1:14" s="39" customFormat="1" x14ac:dyDescent="0.2">
      <c r="A204" s="41"/>
      <c r="M204" s="43"/>
      <c r="N204" s="43"/>
    </row>
    <row r="205" spans="1:14" s="39" customFormat="1" x14ac:dyDescent="0.2">
      <c r="A205" s="41"/>
      <c r="M205" s="43"/>
      <c r="N205" s="43"/>
    </row>
    <row r="206" spans="1:14" s="39" customFormat="1" x14ac:dyDescent="0.2">
      <c r="A206" s="41"/>
      <c r="M206" s="43"/>
      <c r="N206" s="43"/>
    </row>
    <row r="207" spans="1:14" s="39" customFormat="1" x14ac:dyDescent="0.2">
      <c r="A207" s="41"/>
      <c r="M207" s="43"/>
      <c r="N207" s="43"/>
    </row>
    <row r="208" spans="1:14" s="39" customFormat="1" x14ac:dyDescent="0.2">
      <c r="A208" s="41"/>
      <c r="M208" s="43"/>
      <c r="N208" s="43"/>
    </row>
    <row r="209" spans="1:14" s="39" customFormat="1" x14ac:dyDescent="0.2">
      <c r="A209" s="41"/>
      <c r="M209" s="43"/>
      <c r="N209" s="43"/>
    </row>
    <row r="210" spans="1:14" s="39" customFormat="1" x14ac:dyDescent="0.2">
      <c r="A210" s="41"/>
      <c r="M210" s="43"/>
      <c r="N210" s="43"/>
    </row>
    <row r="211" spans="1:14" s="39" customFormat="1" x14ac:dyDescent="0.2">
      <c r="A211" s="41"/>
      <c r="M211" s="43"/>
      <c r="N211" s="43"/>
    </row>
    <row r="212" spans="1:14" s="39" customFormat="1" x14ac:dyDescent="0.2">
      <c r="A212" s="41"/>
      <c r="M212" s="43"/>
      <c r="N212" s="43"/>
    </row>
    <row r="213" spans="1:14" s="39" customFormat="1" x14ac:dyDescent="0.2">
      <c r="A213" s="41"/>
      <c r="M213" s="43"/>
      <c r="N213" s="43"/>
    </row>
    <row r="214" spans="1:14" s="39" customFormat="1" x14ac:dyDescent="0.2">
      <c r="A214" s="41"/>
      <c r="M214" s="43"/>
      <c r="N214" s="43"/>
    </row>
    <row r="215" spans="1:14" s="39" customFormat="1" x14ac:dyDescent="0.2">
      <c r="A215" s="41"/>
      <c r="M215" s="43"/>
      <c r="N215" s="43"/>
    </row>
    <row r="216" spans="1:14" s="39" customFormat="1" x14ac:dyDescent="0.2">
      <c r="A216" s="41"/>
      <c r="M216" s="43"/>
      <c r="N216" s="43"/>
    </row>
    <row r="217" spans="1:14" s="39" customFormat="1" x14ac:dyDescent="0.2">
      <c r="A217" s="41"/>
      <c r="M217" s="43"/>
      <c r="N217" s="43"/>
    </row>
    <row r="218" spans="1:14" s="39" customFormat="1" x14ac:dyDescent="0.2">
      <c r="A218" s="41"/>
      <c r="M218" s="43"/>
      <c r="N218" s="43"/>
    </row>
    <row r="219" spans="1:14" s="39" customFormat="1" x14ac:dyDescent="0.2">
      <c r="A219" s="41"/>
      <c r="M219" s="43"/>
      <c r="N219" s="43"/>
    </row>
    <row r="220" spans="1:14" s="39" customFormat="1" x14ac:dyDescent="0.2">
      <c r="A220" s="41"/>
      <c r="M220" s="43"/>
      <c r="N220" s="43"/>
    </row>
    <row r="221" spans="1:14" s="39" customFormat="1" x14ac:dyDescent="0.2">
      <c r="A221" s="41"/>
      <c r="M221" s="43"/>
      <c r="N221" s="43"/>
    </row>
    <row r="222" spans="1:14" s="39" customFormat="1" x14ac:dyDescent="0.2">
      <c r="A222" s="41"/>
      <c r="M222" s="43"/>
      <c r="N222" s="43"/>
    </row>
    <row r="223" spans="1:14" s="39" customFormat="1" x14ac:dyDescent="0.2">
      <c r="A223" s="41"/>
      <c r="M223" s="43"/>
      <c r="N223" s="43"/>
    </row>
    <row r="224" spans="1:14" s="39" customFormat="1" x14ac:dyDescent="0.2">
      <c r="A224" s="41"/>
      <c r="M224" s="43"/>
      <c r="N224" s="43"/>
    </row>
    <row r="225" spans="1:14" s="39" customFormat="1" x14ac:dyDescent="0.2">
      <c r="A225" s="41"/>
      <c r="M225" s="43"/>
      <c r="N225" s="43"/>
    </row>
    <row r="226" spans="1:14" s="39" customFormat="1" x14ac:dyDescent="0.2">
      <c r="A226" s="41"/>
      <c r="M226" s="43"/>
      <c r="N226" s="43"/>
    </row>
    <row r="227" spans="1:14" s="39" customFormat="1" x14ac:dyDescent="0.2">
      <c r="A227" s="41"/>
      <c r="M227" s="43"/>
      <c r="N227" s="43"/>
    </row>
    <row r="228" spans="1:14" s="39" customFormat="1" x14ac:dyDescent="0.2">
      <c r="A228" s="41"/>
      <c r="M228" s="43"/>
      <c r="N228" s="43"/>
    </row>
    <row r="229" spans="1:14" s="39" customFormat="1" x14ac:dyDescent="0.2">
      <c r="A229" s="41"/>
      <c r="M229" s="43"/>
      <c r="N229" s="43"/>
    </row>
    <row r="230" spans="1:14" s="39" customFormat="1" x14ac:dyDescent="0.2">
      <c r="A230" s="41"/>
      <c r="M230" s="43"/>
      <c r="N230" s="43"/>
    </row>
    <row r="231" spans="1:14" s="39" customFormat="1" x14ac:dyDescent="0.2">
      <c r="A231" s="41"/>
      <c r="M231" s="43"/>
      <c r="N231" s="43"/>
    </row>
    <row r="232" spans="1:14" s="39" customFormat="1" x14ac:dyDescent="0.2">
      <c r="A232" s="41"/>
      <c r="M232" s="43"/>
      <c r="N232" s="43"/>
    </row>
    <row r="233" spans="1:14" s="39" customFormat="1" x14ac:dyDescent="0.2">
      <c r="A233" s="41"/>
      <c r="M233" s="43"/>
      <c r="N233" s="43"/>
    </row>
    <row r="234" spans="1:14" s="39" customFormat="1" x14ac:dyDescent="0.2">
      <c r="A234" s="41"/>
      <c r="M234" s="43"/>
      <c r="N234" s="43"/>
    </row>
    <row r="235" spans="1:14" s="39" customFormat="1" x14ac:dyDescent="0.2">
      <c r="A235" s="41"/>
      <c r="M235" s="43"/>
      <c r="N235" s="43"/>
    </row>
    <row r="236" spans="1:14" s="39" customFormat="1" x14ac:dyDescent="0.2">
      <c r="A236" s="41"/>
      <c r="M236" s="43"/>
      <c r="N236" s="43"/>
    </row>
    <row r="237" spans="1:14" s="39" customFormat="1" x14ac:dyDescent="0.2">
      <c r="A237" s="41"/>
      <c r="M237" s="43"/>
      <c r="N237" s="43"/>
    </row>
    <row r="238" spans="1:14" s="39" customFormat="1" x14ac:dyDescent="0.2">
      <c r="A238" s="41"/>
      <c r="M238" s="43"/>
      <c r="N238" s="43"/>
    </row>
    <row r="239" spans="1:14" s="39" customFormat="1" x14ac:dyDescent="0.2">
      <c r="A239" s="41"/>
      <c r="M239" s="43"/>
      <c r="N239" s="43"/>
    </row>
    <row r="240" spans="1:14" s="39" customFormat="1" x14ac:dyDescent="0.2">
      <c r="A240" s="41"/>
      <c r="M240" s="43"/>
      <c r="N240" s="43"/>
    </row>
    <row r="241" spans="1:14" s="39" customFormat="1" x14ac:dyDescent="0.2">
      <c r="A241" s="41"/>
      <c r="M241" s="43"/>
      <c r="N241" s="43"/>
    </row>
    <row r="242" spans="1:14" s="39" customFormat="1" x14ac:dyDescent="0.2">
      <c r="A242" s="41"/>
      <c r="M242" s="43"/>
      <c r="N242" s="43"/>
    </row>
    <row r="243" spans="1:14" s="39" customFormat="1" x14ac:dyDescent="0.2">
      <c r="A243" s="41"/>
      <c r="M243" s="43"/>
      <c r="N243" s="43"/>
    </row>
    <row r="244" spans="1:14" s="39" customFormat="1" x14ac:dyDescent="0.2">
      <c r="A244" s="41"/>
      <c r="M244" s="43"/>
      <c r="N244" s="43"/>
    </row>
    <row r="245" spans="1:14" s="39" customFormat="1" x14ac:dyDescent="0.2">
      <c r="A245" s="41"/>
      <c r="M245" s="43"/>
      <c r="N245" s="43"/>
    </row>
    <row r="246" spans="1:14" s="39" customFormat="1" x14ac:dyDescent="0.2">
      <c r="A246" s="41"/>
      <c r="M246" s="43"/>
      <c r="N246" s="43"/>
    </row>
    <row r="247" spans="1:14" s="39" customFormat="1" x14ac:dyDescent="0.2">
      <c r="A247" s="41"/>
      <c r="M247" s="43"/>
      <c r="N247" s="43"/>
    </row>
    <row r="248" spans="1:14" s="39" customFormat="1" x14ac:dyDescent="0.2">
      <c r="A248" s="41"/>
      <c r="M248" s="43"/>
      <c r="N248" s="43"/>
    </row>
    <row r="249" spans="1:14" s="39" customFormat="1" x14ac:dyDescent="0.2">
      <c r="A249" s="41"/>
      <c r="M249" s="43"/>
      <c r="N249" s="43"/>
    </row>
    <row r="250" spans="1:14" s="39" customFormat="1" x14ac:dyDescent="0.2">
      <c r="A250" s="41"/>
      <c r="M250" s="43"/>
      <c r="N250" s="43"/>
    </row>
    <row r="251" spans="1:14" s="39" customFormat="1" x14ac:dyDescent="0.2">
      <c r="A251" s="41"/>
      <c r="M251" s="43"/>
      <c r="N251" s="43"/>
    </row>
    <row r="252" spans="1:14" s="39" customFormat="1" x14ac:dyDescent="0.2">
      <c r="A252" s="41"/>
      <c r="M252" s="43"/>
      <c r="N252" s="43"/>
    </row>
    <row r="253" spans="1:14" s="39" customFormat="1" x14ac:dyDescent="0.2">
      <c r="A253" s="41"/>
      <c r="M253" s="43"/>
      <c r="N253" s="43"/>
    </row>
    <row r="254" spans="1:14" s="39" customFormat="1" x14ac:dyDescent="0.2">
      <c r="A254" s="41"/>
      <c r="M254" s="43"/>
      <c r="N254" s="43"/>
    </row>
    <row r="255" spans="1:14" s="39" customFormat="1" x14ac:dyDescent="0.2">
      <c r="A255" s="41"/>
      <c r="M255" s="43"/>
      <c r="N255" s="43"/>
    </row>
    <row r="256" spans="1:14" s="39" customFormat="1" x14ac:dyDescent="0.2">
      <c r="A256" s="41"/>
      <c r="M256" s="43"/>
      <c r="N256" s="43"/>
    </row>
    <row r="257" spans="1:14" s="39" customFormat="1" x14ac:dyDescent="0.2">
      <c r="A257" s="41"/>
      <c r="M257" s="43"/>
      <c r="N257" s="43"/>
    </row>
    <row r="258" spans="1:14" s="39" customFormat="1" x14ac:dyDescent="0.2">
      <c r="A258" s="41"/>
      <c r="M258" s="43"/>
      <c r="N258" s="43"/>
    </row>
    <row r="259" spans="1:14" s="39" customFormat="1" x14ac:dyDescent="0.2">
      <c r="A259" s="41"/>
      <c r="M259" s="43"/>
      <c r="N259" s="43"/>
    </row>
    <row r="260" spans="1:14" s="39" customFormat="1" x14ac:dyDescent="0.2">
      <c r="A260" s="41"/>
      <c r="M260" s="43"/>
      <c r="N260" s="43"/>
    </row>
    <row r="261" spans="1:14" s="39" customFormat="1" x14ac:dyDescent="0.2">
      <c r="A261" s="41"/>
      <c r="M261" s="43"/>
      <c r="N261" s="43"/>
    </row>
    <row r="262" spans="1:14" s="39" customFormat="1" x14ac:dyDescent="0.2">
      <c r="A262" s="41"/>
      <c r="M262" s="43"/>
      <c r="N262" s="43"/>
    </row>
    <row r="263" spans="1:14" s="39" customFormat="1" x14ac:dyDescent="0.2">
      <c r="A263" s="41"/>
      <c r="M263" s="43"/>
      <c r="N263" s="43"/>
    </row>
    <row r="264" spans="1:14" s="39" customFormat="1" x14ac:dyDescent="0.2">
      <c r="A264" s="41"/>
      <c r="M264" s="43"/>
      <c r="N264" s="43"/>
    </row>
    <row r="265" spans="1:14" s="39" customFormat="1" x14ac:dyDescent="0.2">
      <c r="A265" s="41"/>
      <c r="M265" s="43"/>
      <c r="N265" s="43"/>
    </row>
    <row r="266" spans="1:14" s="39" customFormat="1" x14ac:dyDescent="0.2">
      <c r="A266" s="41"/>
      <c r="M266" s="43"/>
      <c r="N266" s="43"/>
    </row>
    <row r="267" spans="1:14" s="39" customFormat="1" x14ac:dyDescent="0.2">
      <c r="A267" s="41"/>
      <c r="M267" s="43"/>
      <c r="N267" s="43"/>
    </row>
    <row r="268" spans="1:14" s="39" customFormat="1" x14ac:dyDescent="0.2">
      <c r="A268" s="41"/>
      <c r="M268" s="43"/>
      <c r="N268" s="43"/>
    </row>
    <row r="269" spans="1:14" s="39" customFormat="1" x14ac:dyDescent="0.2">
      <c r="A269" s="41"/>
      <c r="M269" s="43"/>
      <c r="N269" s="43"/>
    </row>
    <row r="270" spans="1:14" s="39" customFormat="1" x14ac:dyDescent="0.2">
      <c r="A270" s="41"/>
      <c r="M270" s="43"/>
      <c r="N270" s="43"/>
    </row>
    <row r="271" spans="1:14" s="39" customFormat="1" x14ac:dyDescent="0.2">
      <c r="A271" s="41"/>
      <c r="M271" s="43"/>
      <c r="N271" s="43"/>
    </row>
    <row r="272" spans="1:14" s="39" customFormat="1" x14ac:dyDescent="0.2">
      <c r="A272" s="41"/>
      <c r="M272" s="43"/>
      <c r="N272" s="43"/>
    </row>
    <row r="273" spans="1:14" s="39" customFormat="1" x14ac:dyDescent="0.2">
      <c r="A273" s="41"/>
      <c r="M273" s="43"/>
      <c r="N273" s="43"/>
    </row>
    <row r="274" spans="1:14" s="39" customFormat="1" x14ac:dyDescent="0.2">
      <c r="A274" s="41"/>
      <c r="M274" s="43"/>
      <c r="N274" s="43"/>
    </row>
    <row r="275" spans="1:14" s="39" customFormat="1" x14ac:dyDescent="0.2">
      <c r="A275" s="41"/>
      <c r="M275" s="43"/>
      <c r="N275" s="43"/>
    </row>
    <row r="276" spans="1:14" s="39" customFormat="1" x14ac:dyDescent="0.2">
      <c r="A276" s="41"/>
      <c r="M276" s="43"/>
      <c r="N276" s="43"/>
    </row>
    <row r="277" spans="1:14" s="39" customFormat="1" x14ac:dyDescent="0.2">
      <c r="A277" s="41"/>
      <c r="M277" s="43"/>
      <c r="N277" s="43"/>
    </row>
    <row r="278" spans="1:14" s="39" customFormat="1" x14ac:dyDescent="0.2">
      <c r="A278" s="41"/>
      <c r="M278" s="43"/>
      <c r="N278" s="43"/>
    </row>
    <row r="279" spans="1:14" s="39" customFormat="1" x14ac:dyDescent="0.2">
      <c r="A279" s="41"/>
      <c r="M279" s="43"/>
      <c r="N279" s="43"/>
    </row>
    <row r="280" spans="1:14" s="39" customFormat="1" x14ac:dyDescent="0.2">
      <c r="A280" s="41"/>
      <c r="M280" s="43"/>
      <c r="N280" s="43"/>
    </row>
    <row r="281" spans="1:14" s="39" customFormat="1" x14ac:dyDescent="0.2">
      <c r="A281" s="41"/>
      <c r="M281" s="43"/>
      <c r="N281" s="43"/>
    </row>
    <row r="282" spans="1:14" s="39" customFormat="1" x14ac:dyDescent="0.2">
      <c r="A282" s="41"/>
      <c r="M282" s="43"/>
      <c r="N282" s="43"/>
    </row>
    <row r="283" spans="1:14" s="39" customFormat="1" x14ac:dyDescent="0.2">
      <c r="A283" s="41"/>
      <c r="M283" s="43"/>
      <c r="N283" s="43"/>
    </row>
    <row r="284" spans="1:14" s="39" customFormat="1" x14ac:dyDescent="0.2">
      <c r="A284" s="41"/>
      <c r="M284" s="43"/>
      <c r="N284" s="43"/>
    </row>
    <row r="285" spans="1:14" s="39" customFormat="1" x14ac:dyDescent="0.2">
      <c r="A285" s="41"/>
      <c r="M285" s="43"/>
      <c r="N285" s="43"/>
    </row>
    <row r="286" spans="1:14" s="39" customFormat="1" x14ac:dyDescent="0.2">
      <c r="A286" s="41"/>
      <c r="M286" s="43"/>
      <c r="N286" s="43"/>
    </row>
    <row r="287" spans="1:14" s="39" customFormat="1" x14ac:dyDescent="0.2">
      <c r="A287" s="41"/>
      <c r="M287" s="43"/>
      <c r="N287" s="43"/>
    </row>
    <row r="288" spans="1:14" s="39" customFormat="1" x14ac:dyDescent="0.2">
      <c r="A288" s="41"/>
      <c r="M288" s="43"/>
      <c r="N288" s="43"/>
    </row>
    <row r="289" spans="1:14" s="39" customFormat="1" x14ac:dyDescent="0.2">
      <c r="A289" s="41"/>
      <c r="M289" s="43"/>
      <c r="N289" s="43"/>
    </row>
    <row r="290" spans="1:14" s="39" customFormat="1" x14ac:dyDescent="0.2">
      <c r="A290" s="41"/>
      <c r="M290" s="43"/>
      <c r="N290" s="43"/>
    </row>
    <row r="291" spans="1:14" s="39" customFormat="1" x14ac:dyDescent="0.2">
      <c r="A291" s="41"/>
      <c r="M291" s="43"/>
      <c r="N291" s="43"/>
    </row>
    <row r="292" spans="1:14" s="39" customFormat="1" x14ac:dyDescent="0.2">
      <c r="A292" s="41"/>
      <c r="M292" s="43"/>
      <c r="N292" s="43"/>
    </row>
    <row r="293" spans="1:14" s="39" customFormat="1" x14ac:dyDescent="0.2">
      <c r="A293" s="41"/>
      <c r="M293" s="43"/>
      <c r="N293" s="43"/>
    </row>
    <row r="294" spans="1:14" s="39" customFormat="1" x14ac:dyDescent="0.2">
      <c r="A294" s="41"/>
      <c r="M294" s="43"/>
      <c r="N294" s="43"/>
    </row>
    <row r="295" spans="1:14" s="39" customFormat="1" x14ac:dyDescent="0.2">
      <c r="A295" s="41"/>
      <c r="M295" s="43"/>
      <c r="N295" s="43"/>
    </row>
    <row r="296" spans="1:14" s="39" customFormat="1" x14ac:dyDescent="0.2">
      <c r="A296" s="41"/>
      <c r="M296" s="43"/>
      <c r="N296" s="43"/>
    </row>
    <row r="297" spans="1:14" s="39" customFormat="1" x14ac:dyDescent="0.2">
      <c r="A297" s="41"/>
      <c r="M297" s="43"/>
      <c r="N297" s="43"/>
    </row>
    <row r="298" spans="1:14" s="39" customFormat="1" x14ac:dyDescent="0.2">
      <c r="A298" s="41"/>
      <c r="M298" s="43"/>
      <c r="N298" s="43"/>
    </row>
    <row r="299" spans="1:14" s="39" customFormat="1" x14ac:dyDescent="0.2">
      <c r="A299" s="41"/>
      <c r="M299" s="43"/>
      <c r="N299" s="43"/>
    </row>
    <row r="300" spans="1:14" s="39" customFormat="1" x14ac:dyDescent="0.2">
      <c r="A300" s="41"/>
      <c r="M300" s="43"/>
      <c r="N300" s="43"/>
    </row>
    <row r="301" spans="1:14" s="39" customFormat="1" x14ac:dyDescent="0.2">
      <c r="A301" s="41"/>
      <c r="M301" s="43"/>
      <c r="N301" s="43"/>
    </row>
    <row r="302" spans="1:14" s="39" customFormat="1" x14ac:dyDescent="0.2">
      <c r="A302" s="41"/>
      <c r="M302" s="43"/>
      <c r="N302" s="43"/>
    </row>
    <row r="303" spans="1:14" s="39" customFormat="1" x14ac:dyDescent="0.2">
      <c r="A303" s="41"/>
      <c r="M303" s="43"/>
      <c r="N303" s="43"/>
    </row>
    <row r="304" spans="1:14" s="39" customFormat="1" x14ac:dyDescent="0.2">
      <c r="A304" s="41"/>
      <c r="M304" s="43"/>
      <c r="N304" s="43"/>
    </row>
    <row r="305" spans="1:14" s="39" customFormat="1" x14ac:dyDescent="0.2">
      <c r="A305" s="41"/>
      <c r="M305" s="43"/>
      <c r="N305" s="43"/>
    </row>
    <row r="306" spans="1:14" s="39" customFormat="1" x14ac:dyDescent="0.2">
      <c r="A306" s="41"/>
      <c r="M306" s="43"/>
      <c r="N306" s="43"/>
    </row>
    <row r="307" spans="1:14" s="39" customFormat="1" x14ac:dyDescent="0.2">
      <c r="A307" s="41"/>
      <c r="M307" s="43"/>
      <c r="N307" s="43"/>
    </row>
    <row r="308" spans="1:14" s="39" customFormat="1" x14ac:dyDescent="0.2">
      <c r="A308" s="41"/>
      <c r="M308" s="43"/>
      <c r="N308" s="43"/>
    </row>
    <row r="309" spans="1:14" s="39" customFormat="1" x14ac:dyDescent="0.2">
      <c r="A309" s="41"/>
      <c r="M309" s="43"/>
      <c r="N309" s="43"/>
    </row>
    <row r="310" spans="1:14" s="39" customFormat="1" x14ac:dyDescent="0.2">
      <c r="A310" s="41"/>
      <c r="M310" s="43"/>
      <c r="N310" s="43"/>
    </row>
    <row r="311" spans="1:14" s="39" customFormat="1" x14ac:dyDescent="0.2">
      <c r="A311" s="41"/>
      <c r="M311" s="43"/>
      <c r="N311" s="43"/>
    </row>
    <row r="312" spans="1:14" s="39" customFormat="1" x14ac:dyDescent="0.2">
      <c r="A312" s="41"/>
      <c r="M312" s="43"/>
      <c r="N312" s="43"/>
    </row>
    <row r="313" spans="1:14" s="39" customFormat="1" x14ac:dyDescent="0.2">
      <c r="A313" s="41"/>
      <c r="M313" s="43"/>
      <c r="N313" s="43"/>
    </row>
    <row r="314" spans="1:14" s="39" customFormat="1" x14ac:dyDescent="0.2">
      <c r="A314" s="41"/>
      <c r="M314" s="43"/>
      <c r="N314" s="43"/>
    </row>
    <row r="315" spans="1:14" s="39" customFormat="1" x14ac:dyDescent="0.2">
      <c r="A315" s="41"/>
      <c r="M315" s="43"/>
      <c r="N315" s="43"/>
    </row>
    <row r="316" spans="1:14" s="39" customFormat="1" x14ac:dyDescent="0.2">
      <c r="A316" s="41"/>
      <c r="M316" s="43"/>
      <c r="N316" s="43"/>
    </row>
    <row r="317" spans="1:14" s="39" customFormat="1" x14ac:dyDescent="0.2">
      <c r="A317" s="41"/>
      <c r="M317" s="43"/>
      <c r="N317" s="43"/>
    </row>
    <row r="318" spans="1:14" s="39" customFormat="1" x14ac:dyDescent="0.2">
      <c r="A318" s="41"/>
      <c r="M318" s="43"/>
      <c r="N318" s="43"/>
    </row>
    <row r="319" spans="1:14" s="39" customFormat="1" x14ac:dyDescent="0.2">
      <c r="A319" s="41"/>
      <c r="M319" s="43"/>
      <c r="N319" s="43"/>
    </row>
    <row r="320" spans="1:14" s="39" customFormat="1" x14ac:dyDescent="0.2">
      <c r="A320" s="41"/>
      <c r="M320" s="43"/>
      <c r="N320" s="43"/>
    </row>
    <row r="321" spans="1:14" s="39" customFormat="1" x14ac:dyDescent="0.2">
      <c r="A321" s="41"/>
      <c r="M321" s="43"/>
      <c r="N321" s="43"/>
    </row>
    <row r="322" spans="1:14" s="39" customFormat="1" x14ac:dyDescent="0.2">
      <c r="A322" s="41"/>
      <c r="M322" s="43"/>
      <c r="N322" s="43"/>
    </row>
    <row r="323" spans="1:14" s="39" customFormat="1" x14ac:dyDescent="0.2">
      <c r="A323" s="41"/>
      <c r="M323" s="43"/>
      <c r="N323" s="43"/>
    </row>
    <row r="324" spans="1:14" s="39" customFormat="1" x14ac:dyDescent="0.2">
      <c r="A324" s="41"/>
      <c r="M324" s="43"/>
      <c r="N324" s="43"/>
    </row>
    <row r="325" spans="1:14" s="39" customFormat="1" x14ac:dyDescent="0.2">
      <c r="A325" s="41"/>
      <c r="M325" s="43"/>
      <c r="N325" s="43"/>
    </row>
    <row r="326" spans="1:14" s="39" customFormat="1" x14ac:dyDescent="0.2">
      <c r="A326" s="41"/>
      <c r="M326" s="43"/>
      <c r="N326" s="43"/>
    </row>
    <row r="327" spans="1:14" s="39" customFormat="1" x14ac:dyDescent="0.2">
      <c r="A327" s="41"/>
      <c r="M327" s="43"/>
      <c r="N327" s="43"/>
    </row>
    <row r="328" spans="1:14" s="39" customFormat="1" x14ac:dyDescent="0.2">
      <c r="A328" s="41"/>
      <c r="M328" s="43"/>
      <c r="N328" s="43"/>
    </row>
    <row r="329" spans="1:14" s="39" customFormat="1" x14ac:dyDescent="0.2">
      <c r="A329" s="41"/>
      <c r="M329" s="43"/>
      <c r="N329" s="43"/>
    </row>
    <row r="330" spans="1:14" s="39" customFormat="1" x14ac:dyDescent="0.2">
      <c r="A330" s="41"/>
      <c r="M330" s="43"/>
      <c r="N330" s="43"/>
    </row>
    <row r="331" spans="1:14" s="39" customFormat="1" x14ac:dyDescent="0.2">
      <c r="A331" s="41"/>
      <c r="M331" s="43"/>
      <c r="N331" s="43"/>
    </row>
    <row r="332" spans="1:14" s="39" customFormat="1" x14ac:dyDescent="0.2">
      <c r="A332" s="41"/>
      <c r="M332" s="43"/>
      <c r="N332" s="43"/>
    </row>
    <row r="333" spans="1:14" s="39" customFormat="1" x14ac:dyDescent="0.2">
      <c r="A333" s="41"/>
      <c r="M333" s="43"/>
      <c r="N333" s="43"/>
    </row>
    <row r="334" spans="1:14" s="39" customFormat="1" x14ac:dyDescent="0.2">
      <c r="A334" s="41"/>
      <c r="M334" s="43"/>
      <c r="N334" s="43"/>
    </row>
    <row r="335" spans="1:14" s="39" customFormat="1" x14ac:dyDescent="0.2">
      <c r="A335" s="41"/>
      <c r="M335" s="43"/>
      <c r="N335" s="43"/>
    </row>
    <row r="336" spans="1:14" s="39" customFormat="1" x14ac:dyDescent="0.2">
      <c r="A336" s="41"/>
      <c r="M336" s="43"/>
      <c r="N336" s="43"/>
    </row>
    <row r="337" spans="1:14" s="39" customFormat="1" x14ac:dyDescent="0.2">
      <c r="A337" s="41"/>
      <c r="M337" s="43"/>
      <c r="N337" s="43"/>
    </row>
    <row r="338" spans="1:14" s="39" customFormat="1" x14ac:dyDescent="0.2">
      <c r="A338" s="41"/>
      <c r="M338" s="43"/>
      <c r="N338" s="43"/>
    </row>
    <row r="339" spans="1:14" s="39" customFormat="1" x14ac:dyDescent="0.2">
      <c r="A339" s="41"/>
      <c r="M339" s="43"/>
      <c r="N339" s="43"/>
    </row>
    <row r="340" spans="1:14" s="39" customFormat="1" x14ac:dyDescent="0.2">
      <c r="A340" s="41"/>
      <c r="M340" s="43"/>
      <c r="N340" s="43"/>
    </row>
    <row r="341" spans="1:14" s="39" customFormat="1" x14ac:dyDescent="0.2">
      <c r="A341" s="41"/>
      <c r="M341" s="43"/>
      <c r="N341" s="43"/>
    </row>
    <row r="342" spans="1:14" s="39" customFormat="1" x14ac:dyDescent="0.2">
      <c r="A342" s="41"/>
      <c r="M342" s="43"/>
      <c r="N342" s="43"/>
    </row>
    <row r="343" spans="1:14" s="39" customFormat="1" x14ac:dyDescent="0.2">
      <c r="A343" s="41"/>
      <c r="M343" s="43"/>
      <c r="N343" s="43"/>
    </row>
    <row r="344" spans="1:14" s="39" customFormat="1" x14ac:dyDescent="0.2">
      <c r="A344" s="41"/>
      <c r="M344" s="43"/>
      <c r="N344" s="43"/>
    </row>
    <row r="345" spans="1:14" s="39" customFormat="1" x14ac:dyDescent="0.2">
      <c r="A345" s="41"/>
      <c r="M345" s="43"/>
      <c r="N345" s="43"/>
    </row>
    <row r="346" spans="1:14" s="39" customFormat="1" x14ac:dyDescent="0.2">
      <c r="A346" s="41"/>
      <c r="M346" s="43"/>
      <c r="N346" s="43"/>
    </row>
    <row r="347" spans="1:14" s="39" customFormat="1" x14ac:dyDescent="0.2">
      <c r="A347" s="41"/>
      <c r="M347" s="43"/>
      <c r="N347" s="43"/>
    </row>
    <row r="348" spans="1:14" s="39" customFormat="1" x14ac:dyDescent="0.2">
      <c r="A348" s="41"/>
      <c r="M348" s="43"/>
      <c r="N348" s="43"/>
    </row>
    <row r="349" spans="1:14" s="39" customFormat="1" x14ac:dyDescent="0.2">
      <c r="A349" s="41"/>
      <c r="M349" s="43"/>
      <c r="N349" s="43"/>
    </row>
    <row r="350" spans="1:14" s="39" customFormat="1" x14ac:dyDescent="0.2">
      <c r="A350" s="41"/>
      <c r="M350" s="43"/>
      <c r="N350" s="43"/>
    </row>
    <row r="351" spans="1:14" s="39" customFormat="1" x14ac:dyDescent="0.2">
      <c r="A351" s="41"/>
      <c r="M351" s="43"/>
      <c r="N351" s="43"/>
    </row>
    <row r="352" spans="1:14" s="39" customFormat="1" x14ac:dyDescent="0.2">
      <c r="A352" s="41"/>
      <c r="M352" s="43"/>
      <c r="N352" s="43"/>
    </row>
    <row r="353" spans="1:14" s="39" customFormat="1" x14ac:dyDescent="0.2">
      <c r="A353" s="41"/>
      <c r="M353" s="43"/>
      <c r="N353" s="43"/>
    </row>
    <row r="354" spans="1:14" s="39" customFormat="1" x14ac:dyDescent="0.2">
      <c r="A354" s="41"/>
      <c r="M354" s="43"/>
      <c r="N354" s="43"/>
    </row>
    <row r="355" spans="1:14" s="39" customFormat="1" x14ac:dyDescent="0.2">
      <c r="A355" s="41"/>
      <c r="M355" s="43"/>
      <c r="N355" s="43"/>
    </row>
    <row r="356" spans="1:14" s="39" customFormat="1" x14ac:dyDescent="0.2">
      <c r="A356" s="41"/>
      <c r="M356" s="43"/>
      <c r="N356" s="43"/>
    </row>
    <row r="357" spans="1:14" s="39" customFormat="1" x14ac:dyDescent="0.2">
      <c r="A357" s="41"/>
      <c r="M357" s="43"/>
      <c r="N357" s="43"/>
    </row>
    <row r="358" spans="1:14" s="39" customFormat="1" x14ac:dyDescent="0.2">
      <c r="A358" s="41"/>
      <c r="M358" s="43"/>
      <c r="N358" s="43"/>
    </row>
    <row r="359" spans="1:14" s="39" customFormat="1" x14ac:dyDescent="0.2">
      <c r="A359" s="41"/>
      <c r="M359" s="43"/>
      <c r="N359" s="43"/>
    </row>
    <row r="360" spans="1:14" s="39" customFormat="1" x14ac:dyDescent="0.2">
      <c r="A360" s="41"/>
      <c r="M360" s="43"/>
      <c r="N360" s="43"/>
    </row>
    <row r="361" spans="1:14" s="39" customFormat="1" x14ac:dyDescent="0.2">
      <c r="A361" s="41"/>
      <c r="M361" s="43"/>
      <c r="N361" s="43"/>
    </row>
    <row r="362" spans="1:14" s="39" customFormat="1" x14ac:dyDescent="0.2">
      <c r="A362" s="41"/>
      <c r="M362" s="43"/>
      <c r="N362" s="43"/>
    </row>
    <row r="363" spans="1:14" s="39" customFormat="1" x14ac:dyDescent="0.2">
      <c r="A363" s="41"/>
      <c r="M363" s="43"/>
      <c r="N363" s="43"/>
    </row>
    <row r="364" spans="1:14" s="39" customFormat="1" x14ac:dyDescent="0.2">
      <c r="A364" s="41"/>
      <c r="M364" s="43"/>
      <c r="N364" s="43"/>
    </row>
    <row r="365" spans="1:14" s="39" customFormat="1" x14ac:dyDescent="0.2">
      <c r="A365" s="41"/>
      <c r="M365" s="43"/>
      <c r="N365" s="43"/>
    </row>
    <row r="366" spans="1:14" s="39" customFormat="1" x14ac:dyDescent="0.2">
      <c r="A366" s="41"/>
      <c r="M366" s="43"/>
      <c r="N366" s="43"/>
    </row>
    <row r="367" spans="1:14" s="39" customFormat="1" x14ac:dyDescent="0.2">
      <c r="A367" s="41"/>
      <c r="M367" s="43"/>
      <c r="N367" s="43"/>
    </row>
    <row r="368" spans="1:14" s="39" customFormat="1" x14ac:dyDescent="0.2">
      <c r="A368" s="41"/>
      <c r="M368" s="43"/>
      <c r="N368" s="43"/>
    </row>
    <row r="369" spans="1:14" s="39" customFormat="1" x14ac:dyDescent="0.2">
      <c r="A369" s="41"/>
      <c r="M369" s="43"/>
      <c r="N369" s="43"/>
    </row>
    <row r="370" spans="1:14" s="39" customFormat="1" x14ac:dyDescent="0.2">
      <c r="A370" s="41"/>
      <c r="M370" s="43"/>
      <c r="N370" s="43"/>
    </row>
    <row r="371" spans="1:14" s="39" customFormat="1" x14ac:dyDescent="0.2">
      <c r="A371" s="41"/>
      <c r="M371" s="43"/>
      <c r="N371" s="43"/>
    </row>
    <row r="372" spans="1:14" s="39" customFormat="1" x14ac:dyDescent="0.2">
      <c r="A372" s="41"/>
      <c r="M372" s="43"/>
      <c r="N372" s="43"/>
    </row>
    <row r="373" spans="1:14" s="39" customFormat="1" x14ac:dyDescent="0.2">
      <c r="A373" s="41"/>
      <c r="M373" s="43"/>
      <c r="N373" s="43"/>
    </row>
    <row r="374" spans="1:14" s="39" customFormat="1" x14ac:dyDescent="0.2">
      <c r="A374" s="41"/>
      <c r="M374" s="43"/>
      <c r="N374" s="43"/>
    </row>
    <row r="375" spans="1:14" s="39" customFormat="1" x14ac:dyDescent="0.2">
      <c r="A375" s="41"/>
      <c r="M375" s="43"/>
      <c r="N375" s="43"/>
    </row>
    <row r="376" spans="1:14" s="39" customFormat="1" x14ac:dyDescent="0.2">
      <c r="A376" s="41"/>
      <c r="M376" s="43"/>
      <c r="N376" s="43"/>
    </row>
    <row r="377" spans="1:14" s="39" customFormat="1" x14ac:dyDescent="0.2">
      <c r="A377" s="41"/>
      <c r="M377" s="43"/>
      <c r="N377" s="43"/>
    </row>
    <row r="378" spans="1:14" s="39" customFormat="1" x14ac:dyDescent="0.2">
      <c r="A378" s="41"/>
      <c r="M378" s="43"/>
      <c r="N378" s="43"/>
    </row>
    <row r="379" spans="1:14" s="39" customFormat="1" x14ac:dyDescent="0.2">
      <c r="A379" s="41"/>
      <c r="M379" s="43"/>
      <c r="N379" s="43"/>
    </row>
    <row r="380" spans="1:14" s="39" customFormat="1" x14ac:dyDescent="0.2">
      <c r="A380" s="41"/>
      <c r="M380" s="43"/>
      <c r="N380" s="43"/>
    </row>
    <row r="381" spans="1:14" s="39" customFormat="1" x14ac:dyDescent="0.2">
      <c r="A381" s="41"/>
      <c r="M381" s="43"/>
      <c r="N381" s="43"/>
    </row>
    <row r="382" spans="1:14" s="39" customFormat="1" x14ac:dyDescent="0.2">
      <c r="A382" s="41"/>
      <c r="M382" s="43"/>
      <c r="N382" s="43"/>
    </row>
    <row r="383" spans="1:14" s="39" customFormat="1" x14ac:dyDescent="0.2">
      <c r="A383" s="41"/>
      <c r="M383" s="43"/>
      <c r="N383" s="43"/>
    </row>
    <row r="384" spans="1:14" s="39" customFormat="1" x14ac:dyDescent="0.2">
      <c r="A384" s="41"/>
      <c r="M384" s="43"/>
      <c r="N384" s="43"/>
    </row>
    <row r="385" spans="1:14" s="39" customFormat="1" x14ac:dyDescent="0.2">
      <c r="A385" s="41"/>
      <c r="M385" s="43"/>
      <c r="N385" s="43"/>
    </row>
    <row r="386" spans="1:14" s="39" customFormat="1" x14ac:dyDescent="0.2">
      <c r="A386" s="41"/>
      <c r="M386" s="43"/>
      <c r="N386" s="43"/>
    </row>
    <row r="387" spans="1:14" s="39" customFormat="1" x14ac:dyDescent="0.2">
      <c r="A387" s="41"/>
      <c r="M387" s="43"/>
      <c r="N387" s="43"/>
    </row>
    <row r="388" spans="1:14" s="39" customFormat="1" x14ac:dyDescent="0.2">
      <c r="A388" s="41"/>
      <c r="M388" s="43"/>
      <c r="N388" s="43"/>
    </row>
    <row r="389" spans="1:14" s="39" customFormat="1" x14ac:dyDescent="0.2">
      <c r="A389" s="41"/>
      <c r="M389" s="43"/>
      <c r="N389" s="43"/>
    </row>
    <row r="390" spans="1:14" s="39" customFormat="1" x14ac:dyDescent="0.2">
      <c r="A390" s="41"/>
      <c r="M390" s="43"/>
      <c r="N390" s="43"/>
    </row>
    <row r="391" spans="1:14" s="39" customFormat="1" x14ac:dyDescent="0.2">
      <c r="A391" s="41"/>
      <c r="M391" s="43"/>
      <c r="N391" s="43"/>
    </row>
    <row r="392" spans="1:14" s="39" customFormat="1" x14ac:dyDescent="0.2">
      <c r="A392" s="41"/>
      <c r="M392" s="43"/>
      <c r="N392" s="43"/>
    </row>
    <row r="393" spans="1:14" s="39" customFormat="1" x14ac:dyDescent="0.2">
      <c r="A393" s="41"/>
      <c r="M393" s="43"/>
      <c r="N393" s="43"/>
    </row>
    <row r="394" spans="1:14" s="39" customFormat="1" x14ac:dyDescent="0.2">
      <c r="A394" s="41"/>
      <c r="M394" s="43"/>
      <c r="N394" s="43"/>
    </row>
    <row r="395" spans="1:14" s="39" customFormat="1" x14ac:dyDescent="0.2">
      <c r="A395" s="41"/>
      <c r="M395" s="43"/>
      <c r="N395" s="43"/>
    </row>
    <row r="396" spans="1:14" s="39" customFormat="1" x14ac:dyDescent="0.2">
      <c r="A396" s="41"/>
      <c r="M396" s="43"/>
      <c r="N396" s="43"/>
    </row>
    <row r="397" spans="1:14" s="39" customFormat="1" x14ac:dyDescent="0.2">
      <c r="A397" s="41"/>
      <c r="M397" s="43"/>
      <c r="N397" s="43"/>
    </row>
    <row r="398" spans="1:14" s="39" customFormat="1" x14ac:dyDescent="0.2">
      <c r="A398" s="41"/>
      <c r="M398" s="43"/>
      <c r="N398" s="43"/>
    </row>
    <row r="399" spans="1:14" s="39" customFormat="1" x14ac:dyDescent="0.2">
      <c r="A399" s="41"/>
      <c r="M399" s="43"/>
      <c r="N399" s="43"/>
    </row>
    <row r="400" spans="1:14" s="39" customFormat="1" x14ac:dyDescent="0.2">
      <c r="A400" s="41"/>
      <c r="M400" s="43"/>
      <c r="N400" s="43"/>
    </row>
    <row r="401" spans="1:14" s="39" customFormat="1" x14ac:dyDescent="0.2">
      <c r="A401" s="41"/>
      <c r="M401" s="43"/>
      <c r="N401" s="43"/>
    </row>
    <row r="402" spans="1:14" s="39" customFormat="1" x14ac:dyDescent="0.2">
      <c r="A402" s="41"/>
      <c r="M402" s="43"/>
      <c r="N402" s="43"/>
    </row>
    <row r="403" spans="1:14" s="39" customFormat="1" x14ac:dyDescent="0.2">
      <c r="A403" s="41"/>
      <c r="M403" s="43"/>
      <c r="N403" s="43"/>
    </row>
    <row r="404" spans="1:14" s="39" customFormat="1" x14ac:dyDescent="0.2">
      <c r="A404" s="41"/>
      <c r="M404" s="43"/>
      <c r="N404" s="43"/>
    </row>
    <row r="405" spans="1:14" s="39" customFormat="1" x14ac:dyDescent="0.2">
      <c r="A405" s="41"/>
      <c r="M405" s="43"/>
      <c r="N405" s="43"/>
    </row>
    <row r="406" spans="1:14" s="39" customFormat="1" x14ac:dyDescent="0.2">
      <c r="A406" s="41"/>
      <c r="M406" s="43"/>
      <c r="N406" s="43"/>
    </row>
    <row r="407" spans="1:14" s="39" customFormat="1" x14ac:dyDescent="0.2">
      <c r="A407" s="41"/>
      <c r="M407" s="43"/>
      <c r="N407" s="43"/>
    </row>
    <row r="408" spans="1:14" s="39" customFormat="1" x14ac:dyDescent="0.2">
      <c r="A408" s="41"/>
      <c r="M408" s="43"/>
      <c r="N408" s="43"/>
    </row>
    <row r="409" spans="1:14" s="39" customFormat="1" x14ac:dyDescent="0.2">
      <c r="A409" s="41"/>
      <c r="M409" s="43"/>
      <c r="N409" s="43"/>
    </row>
    <row r="410" spans="1:14" s="39" customFormat="1" x14ac:dyDescent="0.2">
      <c r="A410" s="41"/>
      <c r="M410" s="43"/>
      <c r="N410" s="43"/>
    </row>
    <row r="411" spans="1:14" s="39" customFormat="1" x14ac:dyDescent="0.2">
      <c r="A411" s="41"/>
      <c r="M411" s="43"/>
      <c r="N411" s="43"/>
    </row>
    <row r="412" spans="1:14" s="39" customFormat="1" x14ac:dyDescent="0.2">
      <c r="A412" s="41"/>
      <c r="M412" s="43"/>
      <c r="N412" s="43"/>
    </row>
    <row r="413" spans="1:14" s="39" customFormat="1" x14ac:dyDescent="0.2">
      <c r="A413" s="41"/>
      <c r="M413" s="43"/>
      <c r="N413" s="43"/>
    </row>
    <row r="414" spans="1:14" s="39" customFormat="1" x14ac:dyDescent="0.2">
      <c r="A414" s="41"/>
      <c r="M414" s="43"/>
      <c r="N414" s="43"/>
    </row>
    <row r="415" spans="1:14" s="39" customFormat="1" x14ac:dyDescent="0.2">
      <c r="A415" s="41"/>
      <c r="M415" s="43"/>
      <c r="N415" s="43"/>
    </row>
    <row r="416" spans="1:14" s="39" customFormat="1" x14ac:dyDescent="0.2">
      <c r="A416" s="41"/>
      <c r="M416" s="43"/>
      <c r="N416" s="43"/>
    </row>
    <row r="417" spans="1:14" s="39" customFormat="1" x14ac:dyDescent="0.2">
      <c r="A417" s="41"/>
      <c r="M417" s="43"/>
      <c r="N417" s="43"/>
    </row>
    <row r="418" spans="1:14" s="39" customFormat="1" x14ac:dyDescent="0.2">
      <c r="A418" s="41"/>
      <c r="M418" s="43"/>
      <c r="N418" s="43"/>
    </row>
    <row r="419" spans="1:14" s="39" customFormat="1" x14ac:dyDescent="0.2">
      <c r="A419" s="41"/>
      <c r="M419" s="43"/>
      <c r="N419" s="43"/>
    </row>
    <row r="420" spans="1:14" s="39" customFormat="1" x14ac:dyDescent="0.2">
      <c r="A420" s="41"/>
      <c r="M420" s="43"/>
      <c r="N420" s="43"/>
    </row>
    <row r="421" spans="1:14" s="39" customFormat="1" x14ac:dyDescent="0.2">
      <c r="A421" s="41"/>
      <c r="M421" s="43"/>
      <c r="N421" s="43"/>
    </row>
    <row r="422" spans="1:14" s="39" customFormat="1" x14ac:dyDescent="0.2">
      <c r="A422" s="41"/>
      <c r="M422" s="43"/>
      <c r="N422" s="43"/>
    </row>
    <row r="423" spans="1:14" s="39" customFormat="1" x14ac:dyDescent="0.2">
      <c r="A423" s="41"/>
      <c r="M423" s="43"/>
      <c r="N423" s="43"/>
    </row>
    <row r="424" spans="1:14" s="39" customFormat="1" x14ac:dyDescent="0.2">
      <c r="A424" s="41"/>
      <c r="M424" s="43"/>
      <c r="N424" s="43"/>
    </row>
    <row r="425" spans="1:14" s="39" customFormat="1" x14ac:dyDescent="0.2">
      <c r="A425" s="41"/>
      <c r="M425" s="43"/>
      <c r="N425" s="43"/>
    </row>
    <row r="426" spans="1:14" s="39" customFormat="1" x14ac:dyDescent="0.2">
      <c r="A426" s="41"/>
      <c r="M426" s="43"/>
      <c r="N426" s="43"/>
    </row>
    <row r="427" spans="1:14" s="39" customFormat="1" x14ac:dyDescent="0.2">
      <c r="A427" s="41"/>
      <c r="M427" s="43"/>
      <c r="N427" s="43"/>
    </row>
    <row r="428" spans="1:14" s="39" customFormat="1" x14ac:dyDescent="0.2">
      <c r="A428" s="41"/>
      <c r="M428" s="43"/>
      <c r="N428" s="43"/>
    </row>
    <row r="429" spans="1:14" s="39" customFormat="1" x14ac:dyDescent="0.2">
      <c r="A429" s="41"/>
      <c r="M429" s="43"/>
      <c r="N429" s="43"/>
    </row>
    <row r="430" spans="1:14" s="39" customFormat="1" x14ac:dyDescent="0.2">
      <c r="A430" s="41"/>
      <c r="M430" s="43"/>
      <c r="N430" s="43"/>
    </row>
    <row r="431" spans="1:14" s="39" customFormat="1" x14ac:dyDescent="0.2">
      <c r="A431" s="41"/>
      <c r="M431" s="43"/>
      <c r="N431" s="43"/>
    </row>
    <row r="432" spans="1:14" s="39" customFormat="1" x14ac:dyDescent="0.2">
      <c r="A432" s="41"/>
      <c r="M432" s="43"/>
      <c r="N432" s="43"/>
    </row>
    <row r="433" spans="1:14" s="39" customFormat="1" x14ac:dyDescent="0.2">
      <c r="A433" s="41"/>
      <c r="M433" s="43"/>
      <c r="N433" s="43"/>
    </row>
    <row r="434" spans="1:14" s="39" customFormat="1" x14ac:dyDescent="0.2">
      <c r="A434" s="41"/>
      <c r="M434" s="43"/>
      <c r="N434" s="43"/>
    </row>
    <row r="435" spans="1:14" s="39" customFormat="1" x14ac:dyDescent="0.2">
      <c r="A435" s="41"/>
      <c r="M435" s="43"/>
      <c r="N435" s="43"/>
    </row>
    <row r="436" spans="1:14" s="39" customFormat="1" x14ac:dyDescent="0.2">
      <c r="A436" s="41"/>
      <c r="M436" s="43"/>
      <c r="N436" s="43"/>
    </row>
    <row r="437" spans="1:14" s="39" customFormat="1" x14ac:dyDescent="0.2">
      <c r="A437" s="41"/>
      <c r="M437" s="43"/>
      <c r="N437" s="43"/>
    </row>
    <row r="438" spans="1:14" s="39" customFormat="1" x14ac:dyDescent="0.2">
      <c r="A438" s="41"/>
      <c r="M438" s="43"/>
      <c r="N438" s="43"/>
    </row>
    <row r="439" spans="1:14" s="39" customFormat="1" x14ac:dyDescent="0.2">
      <c r="A439" s="41"/>
      <c r="M439" s="43"/>
      <c r="N439" s="43"/>
    </row>
    <row r="440" spans="1:14" s="39" customFormat="1" x14ac:dyDescent="0.2">
      <c r="A440" s="41"/>
      <c r="M440" s="43"/>
      <c r="N440" s="43"/>
    </row>
    <row r="441" spans="1:14" s="39" customFormat="1" x14ac:dyDescent="0.2">
      <c r="A441" s="41"/>
      <c r="M441" s="43"/>
      <c r="N441" s="43"/>
    </row>
    <row r="442" spans="1:14" s="39" customFormat="1" x14ac:dyDescent="0.2">
      <c r="A442" s="41"/>
      <c r="M442" s="43"/>
      <c r="N442" s="43"/>
    </row>
    <row r="443" spans="1:14" s="39" customFormat="1" x14ac:dyDescent="0.2">
      <c r="A443" s="41"/>
      <c r="M443" s="43"/>
      <c r="N443" s="43"/>
    </row>
    <row r="444" spans="1:14" s="39" customFormat="1" x14ac:dyDescent="0.2">
      <c r="A444" s="41"/>
      <c r="M444" s="43"/>
      <c r="N444" s="43"/>
    </row>
    <row r="445" spans="1:14" s="39" customFormat="1" x14ac:dyDescent="0.2">
      <c r="A445" s="41"/>
      <c r="M445" s="43"/>
      <c r="N445" s="43"/>
    </row>
    <row r="446" spans="1:14" s="39" customFormat="1" x14ac:dyDescent="0.2">
      <c r="A446" s="41"/>
      <c r="M446" s="43"/>
      <c r="N446" s="43"/>
    </row>
    <row r="447" spans="1:14" s="39" customFormat="1" x14ac:dyDescent="0.2">
      <c r="A447" s="41"/>
      <c r="M447" s="43"/>
      <c r="N447" s="43"/>
    </row>
    <row r="448" spans="1:14" s="39" customFormat="1" x14ac:dyDescent="0.2">
      <c r="A448" s="41"/>
      <c r="M448" s="43"/>
      <c r="N448" s="43"/>
    </row>
    <row r="449" spans="1:14" s="39" customFormat="1" x14ac:dyDescent="0.2">
      <c r="A449" s="41"/>
      <c r="M449" s="43"/>
      <c r="N449" s="43"/>
    </row>
    <row r="450" spans="1:14" s="39" customFormat="1" x14ac:dyDescent="0.2">
      <c r="A450" s="41"/>
      <c r="M450" s="43"/>
      <c r="N450" s="43"/>
    </row>
    <row r="451" spans="1:14" s="39" customFormat="1" x14ac:dyDescent="0.2">
      <c r="A451" s="41"/>
      <c r="M451" s="43"/>
      <c r="N451" s="43"/>
    </row>
    <row r="452" spans="1:14" s="39" customFormat="1" x14ac:dyDescent="0.2">
      <c r="A452" s="41"/>
      <c r="M452" s="43"/>
      <c r="N452" s="43"/>
    </row>
    <row r="453" spans="1:14" s="39" customFormat="1" x14ac:dyDescent="0.2">
      <c r="A453" s="41"/>
      <c r="M453" s="43"/>
      <c r="N453" s="43"/>
    </row>
    <row r="454" spans="1:14" s="39" customFormat="1" x14ac:dyDescent="0.2">
      <c r="A454" s="41"/>
      <c r="M454" s="43"/>
      <c r="N454" s="43"/>
    </row>
    <row r="455" spans="1:14" s="39" customFormat="1" x14ac:dyDescent="0.2">
      <c r="A455" s="41"/>
      <c r="M455" s="43"/>
      <c r="N455" s="43"/>
    </row>
    <row r="456" spans="1:14" s="39" customFormat="1" x14ac:dyDescent="0.2">
      <c r="A456" s="41"/>
      <c r="M456" s="43"/>
      <c r="N456" s="43"/>
    </row>
    <row r="457" spans="1:14" s="39" customFormat="1" x14ac:dyDescent="0.2">
      <c r="A457" s="41"/>
      <c r="M457" s="43"/>
      <c r="N457" s="43"/>
    </row>
    <row r="458" spans="1:14" s="39" customFormat="1" x14ac:dyDescent="0.2">
      <c r="A458" s="41"/>
      <c r="M458" s="43"/>
      <c r="N458" s="43"/>
    </row>
    <row r="459" spans="1:14" s="39" customFormat="1" x14ac:dyDescent="0.2">
      <c r="A459" s="41"/>
      <c r="M459" s="43"/>
      <c r="N459" s="43"/>
    </row>
    <row r="460" spans="1:14" s="39" customFormat="1" x14ac:dyDescent="0.2">
      <c r="A460" s="41"/>
      <c r="M460" s="43"/>
      <c r="N460" s="43"/>
    </row>
    <row r="461" spans="1:14" s="39" customFormat="1" x14ac:dyDescent="0.2">
      <c r="A461" s="41"/>
      <c r="M461" s="43"/>
      <c r="N461" s="43"/>
    </row>
    <row r="462" spans="1:14" s="39" customFormat="1" x14ac:dyDescent="0.2">
      <c r="A462" s="41"/>
      <c r="M462" s="43"/>
      <c r="N462" s="43"/>
    </row>
    <row r="463" spans="1:14" s="39" customFormat="1" x14ac:dyDescent="0.2">
      <c r="A463" s="41"/>
      <c r="M463" s="43"/>
      <c r="N463" s="43"/>
    </row>
    <row r="464" spans="1:14" s="39" customFormat="1" x14ac:dyDescent="0.2">
      <c r="A464" s="41"/>
      <c r="M464" s="43"/>
      <c r="N464" s="43"/>
    </row>
    <row r="465" spans="1:14" s="39" customFormat="1" x14ac:dyDescent="0.2">
      <c r="A465" s="41"/>
      <c r="M465" s="43"/>
      <c r="N465" s="43"/>
    </row>
    <row r="466" spans="1:14" s="39" customFormat="1" x14ac:dyDescent="0.2">
      <c r="A466" s="41"/>
      <c r="M466" s="43"/>
      <c r="N466" s="43"/>
    </row>
    <row r="467" spans="1:14" s="39" customFormat="1" x14ac:dyDescent="0.2">
      <c r="A467" s="41"/>
      <c r="M467" s="43"/>
      <c r="N467" s="43"/>
    </row>
    <row r="468" spans="1:14" s="39" customFormat="1" x14ac:dyDescent="0.2">
      <c r="A468" s="41"/>
      <c r="M468" s="43"/>
      <c r="N468" s="43"/>
    </row>
    <row r="469" spans="1:14" s="39" customFormat="1" x14ac:dyDescent="0.2">
      <c r="A469" s="41"/>
      <c r="M469" s="43"/>
      <c r="N469" s="43"/>
    </row>
    <row r="470" spans="1:14" s="39" customFormat="1" x14ac:dyDescent="0.2">
      <c r="A470" s="41"/>
      <c r="M470" s="43"/>
      <c r="N470" s="43"/>
    </row>
    <row r="471" spans="1:14" s="39" customFormat="1" x14ac:dyDescent="0.2">
      <c r="A471" s="41"/>
      <c r="M471" s="43"/>
      <c r="N471" s="43"/>
    </row>
    <row r="472" spans="1:14" s="39" customFormat="1" x14ac:dyDescent="0.2">
      <c r="A472" s="41"/>
      <c r="M472" s="43"/>
      <c r="N472" s="43"/>
    </row>
    <row r="473" spans="1:14" s="39" customFormat="1" x14ac:dyDescent="0.2">
      <c r="A473" s="41"/>
      <c r="M473" s="43"/>
      <c r="N473" s="43"/>
    </row>
    <row r="474" spans="1:14" s="39" customFormat="1" x14ac:dyDescent="0.2">
      <c r="A474" s="41"/>
      <c r="M474" s="43"/>
      <c r="N474" s="43"/>
    </row>
    <row r="475" spans="1:14" s="39" customFormat="1" x14ac:dyDescent="0.2">
      <c r="A475" s="41"/>
      <c r="M475" s="43"/>
      <c r="N475" s="43"/>
    </row>
    <row r="476" spans="1:14" s="39" customFormat="1" x14ac:dyDescent="0.2">
      <c r="A476" s="41"/>
      <c r="M476" s="43"/>
      <c r="N476" s="43"/>
    </row>
    <row r="477" spans="1:14" s="39" customFormat="1" x14ac:dyDescent="0.2">
      <c r="A477" s="41"/>
      <c r="M477" s="43"/>
      <c r="N477" s="43"/>
    </row>
    <row r="478" spans="1:14" s="39" customFormat="1" x14ac:dyDescent="0.2">
      <c r="A478" s="41"/>
      <c r="M478" s="43"/>
      <c r="N478" s="43"/>
    </row>
    <row r="479" spans="1:14" s="39" customFormat="1" x14ac:dyDescent="0.2">
      <c r="A479" s="41"/>
      <c r="M479" s="43"/>
      <c r="N479" s="43"/>
    </row>
    <row r="480" spans="1:14" s="39" customFormat="1" x14ac:dyDescent="0.2">
      <c r="A480" s="41"/>
      <c r="M480" s="43"/>
      <c r="N480" s="43"/>
    </row>
    <row r="481" spans="1:14" s="39" customFormat="1" x14ac:dyDescent="0.2">
      <c r="A481" s="41"/>
      <c r="M481" s="43"/>
      <c r="N481" s="43"/>
    </row>
    <row r="482" spans="1:14" s="39" customFormat="1" x14ac:dyDescent="0.2">
      <c r="A482" s="41"/>
      <c r="M482" s="43"/>
      <c r="N482" s="43"/>
    </row>
    <row r="483" spans="1:14" s="39" customFormat="1" x14ac:dyDescent="0.2">
      <c r="A483" s="41"/>
      <c r="M483" s="43"/>
      <c r="N483" s="43"/>
    </row>
    <row r="484" spans="1:14" s="39" customFormat="1" x14ac:dyDescent="0.2">
      <c r="A484" s="41"/>
      <c r="M484" s="43"/>
      <c r="N484" s="43"/>
    </row>
    <row r="485" spans="1:14" s="39" customFormat="1" x14ac:dyDescent="0.2">
      <c r="A485" s="41"/>
      <c r="M485" s="43"/>
      <c r="N485" s="43"/>
    </row>
    <row r="486" spans="1:14" s="39" customFormat="1" x14ac:dyDescent="0.2">
      <c r="A486" s="41"/>
      <c r="M486" s="43"/>
      <c r="N486" s="43"/>
    </row>
    <row r="487" spans="1:14" s="39" customFormat="1" x14ac:dyDescent="0.2">
      <c r="A487" s="41"/>
      <c r="M487" s="43"/>
      <c r="N487" s="43"/>
    </row>
    <row r="488" spans="1:14" s="39" customFormat="1" x14ac:dyDescent="0.2">
      <c r="A488" s="41"/>
      <c r="M488" s="43"/>
      <c r="N488" s="43"/>
    </row>
    <row r="489" spans="1:14" s="39" customFormat="1" x14ac:dyDescent="0.2">
      <c r="A489" s="41"/>
      <c r="M489" s="43"/>
      <c r="N489" s="43"/>
    </row>
    <row r="490" spans="1:14" s="39" customFormat="1" x14ac:dyDescent="0.2">
      <c r="A490" s="41"/>
      <c r="M490" s="43"/>
      <c r="N490" s="43"/>
    </row>
    <row r="491" spans="1:14" s="39" customFormat="1" x14ac:dyDescent="0.2">
      <c r="A491" s="41"/>
      <c r="M491" s="43"/>
      <c r="N491" s="43"/>
    </row>
    <row r="492" spans="1:14" s="39" customFormat="1" x14ac:dyDescent="0.2">
      <c r="A492" s="41"/>
      <c r="M492" s="43"/>
      <c r="N492" s="43"/>
    </row>
    <row r="493" spans="1:14" s="39" customFormat="1" x14ac:dyDescent="0.2">
      <c r="A493" s="41"/>
      <c r="M493" s="43"/>
      <c r="N493" s="43"/>
    </row>
    <row r="494" spans="1:14" s="39" customFormat="1" x14ac:dyDescent="0.2">
      <c r="A494" s="41"/>
      <c r="M494" s="43"/>
      <c r="N494" s="43"/>
    </row>
    <row r="495" spans="1:14" s="39" customFormat="1" x14ac:dyDescent="0.2">
      <c r="A495" s="41"/>
      <c r="M495" s="43"/>
      <c r="N495" s="43"/>
    </row>
    <row r="496" spans="1:14" s="39" customFormat="1" x14ac:dyDescent="0.2">
      <c r="A496" s="41"/>
      <c r="M496" s="43"/>
      <c r="N496" s="43"/>
    </row>
    <row r="497" spans="1:14" s="39" customFormat="1" x14ac:dyDescent="0.2">
      <c r="A497" s="41"/>
      <c r="M497" s="43"/>
      <c r="N497" s="43"/>
    </row>
    <row r="498" spans="1:14" s="39" customFormat="1" x14ac:dyDescent="0.2">
      <c r="A498" s="41"/>
      <c r="M498" s="43"/>
      <c r="N498" s="43"/>
    </row>
    <row r="499" spans="1:14" s="39" customFormat="1" x14ac:dyDescent="0.2">
      <c r="A499" s="41"/>
      <c r="M499" s="43"/>
      <c r="N499" s="43"/>
    </row>
    <row r="500" spans="1:14" s="39" customFormat="1" x14ac:dyDescent="0.2">
      <c r="A500" s="41"/>
      <c r="M500" s="43"/>
      <c r="N500" s="43"/>
    </row>
    <row r="501" spans="1:14" s="39" customFormat="1" x14ac:dyDescent="0.2">
      <c r="A501" s="41"/>
      <c r="M501" s="43"/>
      <c r="N501" s="43"/>
    </row>
    <row r="502" spans="1:14" s="39" customFormat="1" x14ac:dyDescent="0.2">
      <c r="A502" s="41"/>
      <c r="M502" s="43"/>
      <c r="N502" s="43"/>
    </row>
    <row r="503" spans="1:14" s="39" customFormat="1" x14ac:dyDescent="0.2">
      <c r="A503" s="41"/>
      <c r="M503" s="43"/>
      <c r="N503" s="43"/>
    </row>
    <row r="504" spans="1:14" s="39" customFormat="1" x14ac:dyDescent="0.2">
      <c r="A504" s="41"/>
      <c r="M504" s="43"/>
      <c r="N504" s="43"/>
    </row>
    <row r="505" spans="1:14" s="39" customFormat="1" x14ac:dyDescent="0.2">
      <c r="A505" s="41"/>
      <c r="M505" s="43"/>
      <c r="N505" s="43"/>
    </row>
    <row r="506" spans="1:14" s="39" customFormat="1" x14ac:dyDescent="0.2">
      <c r="A506" s="41"/>
      <c r="M506" s="43"/>
      <c r="N506" s="43"/>
    </row>
    <row r="507" spans="1:14" s="39" customFormat="1" x14ac:dyDescent="0.2">
      <c r="A507" s="41"/>
      <c r="M507" s="43"/>
      <c r="N507" s="43"/>
    </row>
    <row r="508" spans="1:14" s="39" customFormat="1" x14ac:dyDescent="0.2">
      <c r="A508" s="41"/>
      <c r="M508" s="43"/>
      <c r="N508" s="43"/>
    </row>
    <row r="509" spans="1:14" s="39" customFormat="1" x14ac:dyDescent="0.2">
      <c r="A509" s="41"/>
      <c r="M509" s="43"/>
      <c r="N509" s="43"/>
    </row>
    <row r="510" spans="1:14" s="39" customFormat="1" x14ac:dyDescent="0.2">
      <c r="A510" s="41"/>
      <c r="M510" s="43"/>
      <c r="N510" s="43"/>
    </row>
    <row r="511" spans="1:14" s="39" customFormat="1" x14ac:dyDescent="0.2">
      <c r="A511" s="41"/>
      <c r="M511" s="43"/>
      <c r="N511" s="43"/>
    </row>
    <row r="512" spans="1:14" s="39" customFormat="1" x14ac:dyDescent="0.2">
      <c r="A512" s="41"/>
      <c r="M512" s="43"/>
      <c r="N512" s="43"/>
    </row>
    <row r="513" spans="1:14" s="39" customFormat="1" x14ac:dyDescent="0.2">
      <c r="A513" s="41"/>
      <c r="M513" s="43"/>
      <c r="N513" s="43"/>
    </row>
    <row r="514" spans="1:14" s="39" customFormat="1" x14ac:dyDescent="0.2">
      <c r="A514" s="41"/>
      <c r="M514" s="43"/>
      <c r="N514" s="43"/>
    </row>
    <row r="515" spans="1:14" s="39" customFormat="1" x14ac:dyDescent="0.2">
      <c r="A515" s="41"/>
      <c r="M515" s="43"/>
      <c r="N515" s="43"/>
    </row>
    <row r="516" spans="1:14" s="39" customFormat="1" x14ac:dyDescent="0.2">
      <c r="A516" s="41"/>
      <c r="M516" s="43"/>
      <c r="N516" s="43"/>
    </row>
    <row r="517" spans="1:14" s="39" customFormat="1" x14ac:dyDescent="0.2">
      <c r="A517" s="41"/>
      <c r="M517" s="43"/>
      <c r="N517" s="43"/>
    </row>
    <row r="518" spans="1:14" s="39" customFormat="1" x14ac:dyDescent="0.2">
      <c r="A518" s="41"/>
      <c r="M518" s="43"/>
      <c r="N518" s="43"/>
    </row>
    <row r="519" spans="1:14" s="39" customFormat="1" x14ac:dyDescent="0.2">
      <c r="A519" s="41"/>
      <c r="M519" s="43"/>
      <c r="N519" s="43"/>
    </row>
    <row r="520" spans="1:14" s="39" customFormat="1" x14ac:dyDescent="0.2">
      <c r="A520" s="41"/>
      <c r="M520" s="43"/>
      <c r="N520" s="43"/>
    </row>
    <row r="521" spans="1:14" s="39" customFormat="1" x14ac:dyDescent="0.2">
      <c r="A521" s="41"/>
      <c r="M521" s="43"/>
      <c r="N521" s="43"/>
    </row>
    <row r="522" spans="1:14" s="39" customFormat="1" x14ac:dyDescent="0.2">
      <c r="A522" s="41"/>
      <c r="M522" s="43"/>
      <c r="N522" s="43"/>
    </row>
    <row r="523" spans="1:14" s="39" customFormat="1" x14ac:dyDescent="0.2">
      <c r="A523" s="41"/>
      <c r="M523" s="43"/>
      <c r="N523" s="43"/>
    </row>
    <row r="524" spans="1:14" s="39" customFormat="1" x14ac:dyDescent="0.2">
      <c r="A524" s="41"/>
      <c r="M524" s="43"/>
      <c r="N524" s="43"/>
    </row>
    <row r="525" spans="1:14" s="39" customFormat="1" x14ac:dyDescent="0.2">
      <c r="A525" s="41"/>
      <c r="M525" s="43"/>
      <c r="N525" s="43"/>
    </row>
    <row r="526" spans="1:14" s="39" customFormat="1" x14ac:dyDescent="0.2">
      <c r="A526" s="41"/>
      <c r="M526" s="43"/>
      <c r="N526" s="43"/>
    </row>
    <row r="527" spans="1:14" s="39" customFormat="1" x14ac:dyDescent="0.2">
      <c r="A527" s="41"/>
      <c r="M527" s="43"/>
      <c r="N527" s="43"/>
    </row>
    <row r="528" spans="1:14" s="39" customFormat="1" x14ac:dyDescent="0.2">
      <c r="A528" s="41"/>
      <c r="M528" s="43"/>
      <c r="N528" s="43"/>
    </row>
    <row r="529" spans="1:14" s="39" customFormat="1" x14ac:dyDescent="0.2">
      <c r="A529" s="41"/>
      <c r="M529" s="43"/>
      <c r="N529" s="43"/>
    </row>
    <row r="530" spans="1:14" s="39" customFormat="1" x14ac:dyDescent="0.2">
      <c r="A530" s="41"/>
      <c r="M530" s="43"/>
      <c r="N530" s="43"/>
    </row>
    <row r="531" spans="1:14" s="39" customFormat="1" x14ac:dyDescent="0.2">
      <c r="A531" s="41"/>
      <c r="M531" s="43"/>
      <c r="N531" s="43"/>
    </row>
    <row r="532" spans="1:14" s="39" customFormat="1" x14ac:dyDescent="0.2">
      <c r="A532" s="41"/>
      <c r="M532" s="43"/>
      <c r="N532" s="43"/>
    </row>
    <row r="533" spans="1:14" s="39" customFormat="1" x14ac:dyDescent="0.2">
      <c r="A533" s="41"/>
      <c r="M533" s="43"/>
      <c r="N533" s="43"/>
    </row>
    <row r="534" spans="1:14" s="39" customFormat="1" x14ac:dyDescent="0.2">
      <c r="A534" s="41"/>
      <c r="M534" s="43"/>
      <c r="N534" s="43"/>
    </row>
    <row r="535" spans="1:14" s="39" customFormat="1" x14ac:dyDescent="0.2">
      <c r="A535" s="41"/>
      <c r="M535" s="43"/>
      <c r="N535" s="43"/>
    </row>
    <row r="536" spans="1:14" s="39" customFormat="1" x14ac:dyDescent="0.2">
      <c r="A536" s="41"/>
      <c r="M536" s="43"/>
      <c r="N536" s="43"/>
    </row>
    <row r="537" spans="1:14" s="39" customFormat="1" x14ac:dyDescent="0.2">
      <c r="A537" s="41"/>
      <c r="M537" s="43"/>
      <c r="N537" s="43"/>
    </row>
    <row r="538" spans="1:14" s="39" customFormat="1" x14ac:dyDescent="0.2">
      <c r="A538" s="41"/>
      <c r="M538" s="43"/>
      <c r="N538" s="43"/>
    </row>
    <row r="539" spans="1:14" s="39" customFormat="1" x14ac:dyDescent="0.2">
      <c r="A539" s="41"/>
      <c r="M539" s="43"/>
      <c r="N539" s="43"/>
    </row>
    <row r="540" spans="1:14" s="39" customFormat="1" x14ac:dyDescent="0.2">
      <c r="A540" s="41"/>
      <c r="M540" s="43"/>
      <c r="N540" s="43"/>
    </row>
    <row r="541" spans="1:14" s="39" customFormat="1" x14ac:dyDescent="0.2">
      <c r="A541" s="41"/>
      <c r="M541" s="43"/>
      <c r="N541" s="43"/>
    </row>
    <row r="542" spans="1:14" s="39" customFormat="1" x14ac:dyDescent="0.2">
      <c r="A542" s="41"/>
      <c r="M542" s="43"/>
      <c r="N542" s="43"/>
    </row>
    <row r="543" spans="1:14" s="39" customFormat="1" x14ac:dyDescent="0.2">
      <c r="A543" s="41"/>
      <c r="M543" s="43"/>
      <c r="N543" s="43"/>
    </row>
    <row r="544" spans="1:14" s="39" customFormat="1" x14ac:dyDescent="0.2">
      <c r="A544" s="41"/>
      <c r="M544" s="43"/>
      <c r="N544" s="43"/>
    </row>
    <row r="545" spans="1:14" s="39" customFormat="1" x14ac:dyDescent="0.2">
      <c r="A545" s="41"/>
      <c r="M545" s="43"/>
      <c r="N545" s="43"/>
    </row>
    <row r="546" spans="1:14" s="39" customFormat="1" x14ac:dyDescent="0.2">
      <c r="A546" s="41"/>
      <c r="M546" s="43"/>
      <c r="N546" s="43"/>
    </row>
    <row r="547" spans="1:14" s="39" customFormat="1" x14ac:dyDescent="0.2">
      <c r="A547" s="41"/>
      <c r="M547" s="43"/>
      <c r="N547" s="43"/>
    </row>
    <row r="548" spans="1:14" s="39" customFormat="1" x14ac:dyDescent="0.2">
      <c r="A548" s="41"/>
      <c r="M548" s="43"/>
      <c r="N548" s="43"/>
    </row>
    <row r="549" spans="1:14" s="39" customFormat="1" x14ac:dyDescent="0.2">
      <c r="A549" s="41"/>
      <c r="M549" s="43"/>
      <c r="N549" s="43"/>
    </row>
    <row r="550" spans="1:14" s="39" customFormat="1" x14ac:dyDescent="0.2">
      <c r="A550" s="41"/>
      <c r="M550" s="43"/>
      <c r="N550" s="43"/>
    </row>
    <row r="551" spans="1:14" s="39" customFormat="1" x14ac:dyDescent="0.2">
      <c r="A551" s="41"/>
      <c r="M551" s="43"/>
      <c r="N551" s="43"/>
    </row>
    <row r="552" spans="1:14" s="39" customFormat="1" x14ac:dyDescent="0.2">
      <c r="A552" s="41"/>
      <c r="M552" s="43"/>
      <c r="N552" s="43"/>
    </row>
    <row r="553" spans="1:14" s="39" customFormat="1" x14ac:dyDescent="0.2">
      <c r="A553" s="41"/>
      <c r="M553" s="43"/>
      <c r="N553" s="43"/>
    </row>
    <row r="554" spans="1:14" s="39" customFormat="1" x14ac:dyDescent="0.2">
      <c r="A554" s="41"/>
      <c r="M554" s="43"/>
      <c r="N554" s="43"/>
    </row>
    <row r="555" spans="1:14" s="39" customFormat="1" x14ac:dyDescent="0.2">
      <c r="A555" s="41"/>
      <c r="M555" s="43"/>
      <c r="N555" s="43"/>
    </row>
    <row r="556" spans="1:14" s="39" customFormat="1" x14ac:dyDescent="0.2">
      <c r="A556" s="41"/>
      <c r="M556" s="43"/>
      <c r="N556" s="43"/>
    </row>
    <row r="557" spans="1:14" s="39" customFormat="1" x14ac:dyDescent="0.2">
      <c r="A557" s="41"/>
      <c r="M557" s="43"/>
      <c r="N557" s="43"/>
    </row>
    <row r="558" spans="1:14" s="39" customFormat="1" x14ac:dyDescent="0.2">
      <c r="A558" s="41"/>
      <c r="M558" s="43"/>
      <c r="N558" s="43"/>
    </row>
    <row r="559" spans="1:14" s="39" customFormat="1" x14ac:dyDescent="0.2">
      <c r="A559" s="41"/>
      <c r="M559" s="43"/>
      <c r="N559" s="43"/>
    </row>
    <row r="560" spans="1:14" s="39" customFormat="1" x14ac:dyDescent="0.2">
      <c r="A560" s="41"/>
      <c r="M560" s="43"/>
      <c r="N560" s="43"/>
    </row>
    <row r="561" spans="1:14" s="39" customFormat="1" x14ac:dyDescent="0.2">
      <c r="A561" s="41"/>
      <c r="M561" s="43"/>
      <c r="N561" s="43"/>
    </row>
    <row r="562" spans="1:14" s="39" customFormat="1" x14ac:dyDescent="0.2">
      <c r="A562" s="41"/>
      <c r="M562" s="43"/>
      <c r="N562" s="43"/>
    </row>
    <row r="563" spans="1:14" s="39" customFormat="1" x14ac:dyDescent="0.2">
      <c r="A563" s="41"/>
      <c r="M563" s="43"/>
      <c r="N563" s="43"/>
    </row>
    <row r="564" spans="1:14" s="39" customFormat="1" x14ac:dyDescent="0.2">
      <c r="A564" s="41"/>
      <c r="M564" s="43"/>
      <c r="N564" s="43"/>
    </row>
    <row r="565" spans="1:14" s="39" customFormat="1" x14ac:dyDescent="0.2">
      <c r="A565" s="41"/>
      <c r="M565" s="43"/>
      <c r="N565" s="43"/>
    </row>
    <row r="566" spans="1:14" s="39" customFormat="1" x14ac:dyDescent="0.2">
      <c r="A566" s="41"/>
      <c r="M566" s="43"/>
      <c r="N566" s="43"/>
    </row>
    <row r="567" spans="1:14" s="39" customFormat="1" x14ac:dyDescent="0.2">
      <c r="A567" s="41"/>
      <c r="M567" s="43"/>
      <c r="N567" s="43"/>
    </row>
    <row r="568" spans="1:14" s="39" customFormat="1" x14ac:dyDescent="0.2">
      <c r="A568" s="41"/>
      <c r="M568" s="43"/>
      <c r="N568" s="43"/>
    </row>
    <row r="569" spans="1:14" s="39" customFormat="1" x14ac:dyDescent="0.2">
      <c r="A569" s="41"/>
      <c r="M569" s="43"/>
      <c r="N569" s="43"/>
    </row>
    <row r="570" spans="1:14" s="39" customFormat="1" x14ac:dyDescent="0.2">
      <c r="A570" s="41"/>
      <c r="M570" s="43"/>
      <c r="N570" s="43"/>
    </row>
    <row r="571" spans="1:14" s="39" customFormat="1" x14ac:dyDescent="0.2">
      <c r="A571" s="41"/>
      <c r="M571" s="43"/>
      <c r="N571" s="43"/>
    </row>
    <row r="572" spans="1:14" s="39" customFormat="1" x14ac:dyDescent="0.2">
      <c r="A572" s="41"/>
      <c r="M572" s="43"/>
      <c r="N572" s="43"/>
    </row>
    <row r="573" spans="1:14" s="39" customFormat="1" x14ac:dyDescent="0.2">
      <c r="A573" s="41"/>
      <c r="M573" s="43"/>
      <c r="N573" s="43"/>
    </row>
    <row r="574" spans="1:14" s="39" customFormat="1" x14ac:dyDescent="0.2">
      <c r="A574" s="41"/>
      <c r="M574" s="43"/>
      <c r="N574" s="43"/>
    </row>
    <row r="575" spans="1:14" s="39" customFormat="1" x14ac:dyDescent="0.2">
      <c r="A575" s="41"/>
      <c r="M575" s="43"/>
      <c r="N575" s="43"/>
    </row>
    <row r="576" spans="1:14" s="39" customFormat="1" x14ac:dyDescent="0.2">
      <c r="A576" s="41"/>
      <c r="M576" s="43"/>
      <c r="N576" s="43"/>
    </row>
    <row r="577" spans="1:14" s="39" customFormat="1" x14ac:dyDescent="0.2">
      <c r="A577" s="41"/>
      <c r="M577" s="43"/>
      <c r="N577" s="43"/>
    </row>
    <row r="578" spans="1:14" s="39" customFormat="1" x14ac:dyDescent="0.2">
      <c r="A578" s="41"/>
      <c r="M578" s="43"/>
      <c r="N578" s="43"/>
    </row>
    <row r="579" spans="1:14" s="39" customFormat="1" x14ac:dyDescent="0.2">
      <c r="A579" s="41"/>
      <c r="M579" s="43"/>
      <c r="N579" s="43"/>
    </row>
    <row r="580" spans="1:14" s="39" customFormat="1" x14ac:dyDescent="0.2">
      <c r="A580" s="41"/>
      <c r="M580" s="43"/>
      <c r="N580" s="43"/>
    </row>
    <row r="581" spans="1:14" s="39" customFormat="1" x14ac:dyDescent="0.2">
      <c r="A581" s="41"/>
      <c r="M581" s="43"/>
      <c r="N581" s="43"/>
    </row>
    <row r="582" spans="1:14" s="39" customFormat="1" x14ac:dyDescent="0.2">
      <c r="A582" s="41"/>
      <c r="M582" s="43"/>
      <c r="N582" s="43"/>
    </row>
    <row r="583" spans="1:14" s="39" customFormat="1" x14ac:dyDescent="0.2">
      <c r="A583" s="41"/>
      <c r="M583" s="43"/>
      <c r="N583" s="43"/>
    </row>
    <row r="584" spans="1:14" s="39" customFormat="1" x14ac:dyDescent="0.2">
      <c r="A584" s="41"/>
      <c r="M584" s="43"/>
      <c r="N584" s="43"/>
    </row>
    <row r="585" spans="1:14" s="39" customFormat="1" x14ac:dyDescent="0.2">
      <c r="A585" s="41"/>
      <c r="M585" s="43"/>
      <c r="N585" s="43"/>
    </row>
    <row r="586" spans="1:14" s="39" customFormat="1" x14ac:dyDescent="0.2">
      <c r="A586" s="41"/>
      <c r="M586" s="43"/>
      <c r="N586" s="43"/>
    </row>
    <row r="587" spans="1:14" s="39" customFormat="1" x14ac:dyDescent="0.2">
      <c r="A587" s="41"/>
      <c r="M587" s="43"/>
      <c r="N587" s="43"/>
    </row>
    <row r="588" spans="1:14" s="39" customFormat="1" x14ac:dyDescent="0.2">
      <c r="A588" s="41"/>
      <c r="M588" s="43"/>
      <c r="N588" s="43"/>
    </row>
    <row r="589" spans="1:14" s="39" customFormat="1" x14ac:dyDescent="0.2">
      <c r="A589" s="41"/>
      <c r="M589" s="43"/>
      <c r="N589" s="43"/>
    </row>
    <row r="590" spans="1:14" s="39" customFormat="1" x14ac:dyDescent="0.2">
      <c r="A590" s="41"/>
      <c r="M590" s="43"/>
      <c r="N590" s="43"/>
    </row>
    <row r="591" spans="1:14" s="39" customFormat="1" x14ac:dyDescent="0.2">
      <c r="A591" s="41"/>
      <c r="M591" s="43"/>
      <c r="N591" s="43"/>
    </row>
    <row r="592" spans="1:14" s="39" customFormat="1" x14ac:dyDescent="0.2">
      <c r="A592" s="41"/>
      <c r="M592" s="43"/>
      <c r="N592" s="43"/>
    </row>
    <row r="593" spans="1:14" s="39" customFormat="1" x14ac:dyDescent="0.2">
      <c r="A593" s="41"/>
      <c r="M593" s="43"/>
      <c r="N593" s="43"/>
    </row>
    <row r="594" spans="1:14" x14ac:dyDescent="0.2">
      <c r="A594" s="15"/>
    </row>
    <row r="595" spans="1:14" x14ac:dyDescent="0.2">
      <c r="A595" s="15"/>
    </row>
    <row r="596" spans="1:14" x14ac:dyDescent="0.2">
      <c r="A596" s="15"/>
    </row>
    <row r="597" spans="1:14" x14ac:dyDescent="0.2">
      <c r="A597" s="15"/>
    </row>
    <row r="598" spans="1:14" x14ac:dyDescent="0.2">
      <c r="A598" s="15"/>
    </row>
    <row r="599" spans="1:14" x14ac:dyDescent="0.2">
      <c r="A599" s="15"/>
    </row>
    <row r="600" spans="1:14" x14ac:dyDescent="0.2">
      <c r="A600" s="15"/>
    </row>
    <row r="601" spans="1:14" x14ac:dyDescent="0.2">
      <c r="A601" s="15"/>
    </row>
    <row r="602" spans="1:14" x14ac:dyDescent="0.2">
      <c r="A602" s="15"/>
    </row>
    <row r="603" spans="1:14" x14ac:dyDescent="0.2">
      <c r="A603" s="15"/>
    </row>
    <row r="604" spans="1:14" x14ac:dyDescent="0.2">
      <c r="A604" s="15"/>
    </row>
    <row r="605" spans="1:14" x14ac:dyDescent="0.2">
      <c r="A605" s="15"/>
    </row>
    <row r="606" spans="1:14" x14ac:dyDescent="0.2">
      <c r="A606" s="15"/>
    </row>
    <row r="607" spans="1:14" x14ac:dyDescent="0.2">
      <c r="A607" s="15"/>
    </row>
    <row r="608" spans="1:14" x14ac:dyDescent="0.2">
      <c r="A608" s="15"/>
    </row>
    <row r="609" spans="1:1" x14ac:dyDescent="0.2">
      <c r="A609" s="15"/>
    </row>
    <row r="610" spans="1:1" x14ac:dyDescent="0.2">
      <c r="A610" s="15"/>
    </row>
    <row r="611" spans="1:1" x14ac:dyDescent="0.2">
      <c r="A611" s="15"/>
    </row>
    <row r="612" spans="1:1" x14ac:dyDescent="0.2">
      <c r="A612" s="15"/>
    </row>
    <row r="613" spans="1:1" x14ac:dyDescent="0.2">
      <c r="A613" s="15"/>
    </row>
    <row r="614" spans="1:1" x14ac:dyDescent="0.2">
      <c r="A614" s="15"/>
    </row>
    <row r="615" spans="1:1" x14ac:dyDescent="0.2">
      <c r="A615" s="15"/>
    </row>
    <row r="616" spans="1:1" x14ac:dyDescent="0.2">
      <c r="A616" s="15"/>
    </row>
    <row r="617" spans="1:1" x14ac:dyDescent="0.2">
      <c r="A617" s="15"/>
    </row>
    <row r="618" spans="1:1" x14ac:dyDescent="0.2">
      <c r="A618" s="15"/>
    </row>
    <row r="619" spans="1:1" x14ac:dyDescent="0.2">
      <c r="A619" s="15"/>
    </row>
    <row r="620" spans="1:1" x14ac:dyDescent="0.2">
      <c r="A620" s="15"/>
    </row>
    <row r="621" spans="1:1" x14ac:dyDescent="0.2">
      <c r="A621" s="15"/>
    </row>
    <row r="622" spans="1:1" x14ac:dyDescent="0.2">
      <c r="A622" s="15"/>
    </row>
    <row r="623" spans="1:1" x14ac:dyDescent="0.2">
      <c r="A623" s="15"/>
    </row>
    <row r="624" spans="1:1" x14ac:dyDescent="0.2">
      <c r="A624" s="15"/>
    </row>
    <row r="625" spans="1:1" x14ac:dyDescent="0.2">
      <c r="A625" s="15"/>
    </row>
    <row r="626" spans="1:1" x14ac:dyDescent="0.2">
      <c r="A626" s="15"/>
    </row>
    <row r="627" spans="1:1" x14ac:dyDescent="0.2">
      <c r="A627" s="15"/>
    </row>
    <row r="628" spans="1:1" x14ac:dyDescent="0.2">
      <c r="A628" s="15"/>
    </row>
    <row r="629" spans="1:1" x14ac:dyDescent="0.2">
      <c r="A629" s="15"/>
    </row>
    <row r="630" spans="1:1" x14ac:dyDescent="0.2">
      <c r="A630" s="15"/>
    </row>
    <row r="631" spans="1:1" x14ac:dyDescent="0.2">
      <c r="A631" s="15"/>
    </row>
    <row r="632" spans="1:1" x14ac:dyDescent="0.2">
      <c r="A632" s="15"/>
    </row>
    <row r="633" spans="1:1" x14ac:dyDescent="0.2">
      <c r="A633" s="15"/>
    </row>
    <row r="634" spans="1:1" x14ac:dyDescent="0.2">
      <c r="A634" s="15"/>
    </row>
    <row r="635" spans="1:1" x14ac:dyDescent="0.2">
      <c r="A635" s="15"/>
    </row>
    <row r="636" spans="1:1" x14ac:dyDescent="0.2">
      <c r="A636" s="15"/>
    </row>
    <row r="637" spans="1:1" x14ac:dyDescent="0.2">
      <c r="A637" s="15"/>
    </row>
    <row r="638" spans="1:1" x14ac:dyDescent="0.2">
      <c r="A638" s="15"/>
    </row>
    <row r="639" spans="1:1" x14ac:dyDescent="0.2">
      <c r="A639" s="15"/>
    </row>
    <row r="640" spans="1:1" x14ac:dyDescent="0.2">
      <c r="A640" s="15"/>
    </row>
    <row r="641" spans="1:1" x14ac:dyDescent="0.2">
      <c r="A641" s="15"/>
    </row>
    <row r="642" spans="1:1" x14ac:dyDescent="0.2">
      <c r="A642" s="15"/>
    </row>
    <row r="643" spans="1:1" x14ac:dyDescent="0.2">
      <c r="A643" s="15"/>
    </row>
    <row r="644" spans="1:1" x14ac:dyDescent="0.2">
      <c r="A644" s="15"/>
    </row>
    <row r="645" spans="1:1" x14ac:dyDescent="0.2">
      <c r="A645" s="15"/>
    </row>
    <row r="646" spans="1:1" x14ac:dyDescent="0.2">
      <c r="A646" s="15"/>
    </row>
    <row r="647" spans="1:1" x14ac:dyDescent="0.2">
      <c r="A647" s="15"/>
    </row>
    <row r="648" spans="1:1" x14ac:dyDescent="0.2">
      <c r="A648" s="15"/>
    </row>
    <row r="649" spans="1:1" x14ac:dyDescent="0.2">
      <c r="A649" s="15"/>
    </row>
    <row r="650" spans="1:1" x14ac:dyDescent="0.2">
      <c r="A650" s="15"/>
    </row>
    <row r="651" spans="1:1" x14ac:dyDescent="0.2">
      <c r="A651" s="15"/>
    </row>
    <row r="652" spans="1:1" x14ac:dyDescent="0.2">
      <c r="A652" s="15"/>
    </row>
    <row r="653" spans="1:1" x14ac:dyDescent="0.2">
      <c r="A653" s="15"/>
    </row>
    <row r="654" spans="1:1" x14ac:dyDescent="0.2">
      <c r="A654" s="15"/>
    </row>
    <row r="655" spans="1:1" x14ac:dyDescent="0.2">
      <c r="A655" s="15"/>
    </row>
    <row r="656" spans="1:1" x14ac:dyDescent="0.2">
      <c r="A656" s="15"/>
    </row>
    <row r="657" spans="1:1" x14ac:dyDescent="0.2">
      <c r="A657" s="15"/>
    </row>
    <row r="658" spans="1:1" x14ac:dyDescent="0.2">
      <c r="A658" s="15"/>
    </row>
    <row r="659" spans="1:1" x14ac:dyDescent="0.2">
      <c r="A659" s="15"/>
    </row>
    <row r="660" spans="1:1" x14ac:dyDescent="0.2">
      <c r="A660" s="15"/>
    </row>
    <row r="661" spans="1:1" x14ac:dyDescent="0.2">
      <c r="A661" s="15"/>
    </row>
    <row r="662" spans="1:1" x14ac:dyDescent="0.2">
      <c r="A662" s="15"/>
    </row>
    <row r="663" spans="1:1" x14ac:dyDescent="0.2">
      <c r="A663" s="15"/>
    </row>
    <row r="664" spans="1:1" x14ac:dyDescent="0.2">
      <c r="A664" s="15"/>
    </row>
    <row r="665" spans="1:1" x14ac:dyDescent="0.2">
      <c r="A665" s="15"/>
    </row>
    <row r="666" spans="1:1" x14ac:dyDescent="0.2">
      <c r="A666" s="15"/>
    </row>
    <row r="667" spans="1:1" x14ac:dyDescent="0.2">
      <c r="A667" s="15"/>
    </row>
    <row r="668" spans="1:1" x14ac:dyDescent="0.2">
      <c r="A668" s="15"/>
    </row>
    <row r="669" spans="1:1" x14ac:dyDescent="0.2">
      <c r="A669" s="15"/>
    </row>
    <row r="670" spans="1:1" x14ac:dyDescent="0.2">
      <c r="A670" s="15"/>
    </row>
    <row r="671" spans="1:1" x14ac:dyDescent="0.2">
      <c r="A671" s="15"/>
    </row>
    <row r="672" spans="1:1" x14ac:dyDescent="0.2">
      <c r="A672" s="15"/>
    </row>
    <row r="673" spans="1:1" x14ac:dyDescent="0.2">
      <c r="A673" s="15"/>
    </row>
    <row r="674" spans="1:1" x14ac:dyDescent="0.2">
      <c r="A674" s="15"/>
    </row>
    <row r="675" spans="1:1" x14ac:dyDescent="0.2">
      <c r="A675" s="15"/>
    </row>
    <row r="676" spans="1:1" x14ac:dyDescent="0.2">
      <c r="A676" s="15"/>
    </row>
    <row r="677" spans="1:1" x14ac:dyDescent="0.2">
      <c r="A677" s="15"/>
    </row>
    <row r="678" spans="1:1" x14ac:dyDescent="0.2">
      <c r="A678" s="15"/>
    </row>
    <row r="679" spans="1:1" x14ac:dyDescent="0.2">
      <c r="A679" s="15"/>
    </row>
    <row r="680" spans="1:1" x14ac:dyDescent="0.2">
      <c r="A680" s="15"/>
    </row>
    <row r="681" spans="1:1" x14ac:dyDescent="0.2">
      <c r="A681" s="15"/>
    </row>
    <row r="682" spans="1:1" x14ac:dyDescent="0.2">
      <c r="A682" s="15"/>
    </row>
    <row r="683" spans="1:1" x14ac:dyDescent="0.2">
      <c r="A683" s="15"/>
    </row>
    <row r="684" spans="1:1" x14ac:dyDescent="0.2">
      <c r="A684" s="15"/>
    </row>
    <row r="685" spans="1:1" x14ac:dyDescent="0.2">
      <c r="A685" s="15"/>
    </row>
    <row r="686" spans="1:1" x14ac:dyDescent="0.2">
      <c r="A686" s="15"/>
    </row>
    <row r="687" spans="1:1" x14ac:dyDescent="0.2">
      <c r="A687" s="15"/>
    </row>
    <row r="688" spans="1:1" x14ac:dyDescent="0.2">
      <c r="A688" s="15"/>
    </row>
    <row r="689" spans="1:1" x14ac:dyDescent="0.2">
      <c r="A689" s="15"/>
    </row>
    <row r="690" spans="1:1" x14ac:dyDescent="0.2">
      <c r="A690" s="15"/>
    </row>
    <row r="691" spans="1:1" x14ac:dyDescent="0.2">
      <c r="A691" s="15"/>
    </row>
    <row r="692" spans="1:1" x14ac:dyDescent="0.2">
      <c r="A692" s="15"/>
    </row>
    <row r="693" spans="1:1" x14ac:dyDescent="0.2">
      <c r="A693" s="15"/>
    </row>
    <row r="694" spans="1:1" x14ac:dyDescent="0.2">
      <c r="A694" s="15"/>
    </row>
    <row r="695" spans="1:1" x14ac:dyDescent="0.2">
      <c r="A695" s="15"/>
    </row>
    <row r="696" spans="1:1" x14ac:dyDescent="0.2">
      <c r="A696" s="15"/>
    </row>
    <row r="697" spans="1:1" x14ac:dyDescent="0.2">
      <c r="A697" s="15"/>
    </row>
    <row r="698" spans="1:1" x14ac:dyDescent="0.2">
      <c r="A698" s="15"/>
    </row>
    <row r="699" spans="1:1" x14ac:dyDescent="0.2">
      <c r="A699" s="15"/>
    </row>
    <row r="700" spans="1:1" x14ac:dyDescent="0.2">
      <c r="A700" s="15"/>
    </row>
    <row r="701" spans="1:1" x14ac:dyDescent="0.2">
      <c r="A701" s="15"/>
    </row>
    <row r="702" spans="1:1" x14ac:dyDescent="0.2">
      <c r="A702" s="15"/>
    </row>
    <row r="703" spans="1:1" x14ac:dyDescent="0.2">
      <c r="A703" s="15"/>
    </row>
    <row r="704" spans="1:1" x14ac:dyDescent="0.2">
      <c r="A704" s="15"/>
    </row>
    <row r="705" spans="1:1" x14ac:dyDescent="0.2">
      <c r="A705" s="15"/>
    </row>
    <row r="706" spans="1:1" x14ac:dyDescent="0.2">
      <c r="A706" s="15"/>
    </row>
    <row r="707" spans="1:1" x14ac:dyDescent="0.2">
      <c r="A707" s="15"/>
    </row>
    <row r="708" spans="1:1" x14ac:dyDescent="0.2">
      <c r="A708" s="15"/>
    </row>
    <row r="709" spans="1:1" x14ac:dyDescent="0.2">
      <c r="A709" s="15"/>
    </row>
    <row r="710" spans="1:1" x14ac:dyDescent="0.2">
      <c r="A710" s="15"/>
    </row>
    <row r="711" spans="1:1" x14ac:dyDescent="0.2">
      <c r="A711" s="15"/>
    </row>
    <row r="712" spans="1:1" x14ac:dyDescent="0.2">
      <c r="A712" s="15"/>
    </row>
    <row r="713" spans="1:1" x14ac:dyDescent="0.2">
      <c r="A713" s="15"/>
    </row>
    <row r="714" spans="1:1" x14ac:dyDescent="0.2">
      <c r="A714" s="15"/>
    </row>
    <row r="715" spans="1:1" x14ac:dyDescent="0.2">
      <c r="A715" s="15"/>
    </row>
    <row r="716" spans="1:1" x14ac:dyDescent="0.2">
      <c r="A716" s="15"/>
    </row>
    <row r="717" spans="1:1" x14ac:dyDescent="0.2">
      <c r="A717" s="15"/>
    </row>
    <row r="718" spans="1:1" x14ac:dyDescent="0.2">
      <c r="A718" s="15"/>
    </row>
    <row r="719" spans="1:1" x14ac:dyDescent="0.2">
      <c r="A719" s="15"/>
    </row>
    <row r="720" spans="1:1" x14ac:dyDescent="0.2">
      <c r="A720" s="15"/>
    </row>
    <row r="721" spans="1:1" x14ac:dyDescent="0.2">
      <c r="A721" s="15"/>
    </row>
    <row r="722" spans="1:1" x14ac:dyDescent="0.2">
      <c r="A722" s="15"/>
    </row>
    <row r="723" spans="1:1" x14ac:dyDescent="0.2">
      <c r="A723" s="15"/>
    </row>
    <row r="724" spans="1:1" x14ac:dyDescent="0.2">
      <c r="A724" s="15"/>
    </row>
    <row r="725" spans="1:1" x14ac:dyDescent="0.2">
      <c r="A725" s="15"/>
    </row>
    <row r="726" spans="1:1" x14ac:dyDescent="0.2">
      <c r="A726" s="15"/>
    </row>
    <row r="727" spans="1:1" x14ac:dyDescent="0.2">
      <c r="A727" s="15"/>
    </row>
    <row r="728" spans="1:1" x14ac:dyDescent="0.2">
      <c r="A728" s="15"/>
    </row>
    <row r="729" spans="1:1" x14ac:dyDescent="0.2">
      <c r="A729" s="15"/>
    </row>
    <row r="730" spans="1:1" x14ac:dyDescent="0.2">
      <c r="A730" s="15"/>
    </row>
    <row r="731" spans="1:1" x14ac:dyDescent="0.2">
      <c r="A731" s="15"/>
    </row>
    <row r="732" spans="1:1" x14ac:dyDescent="0.2">
      <c r="A732" s="15"/>
    </row>
    <row r="733" spans="1:1" x14ac:dyDescent="0.2">
      <c r="A733" s="15"/>
    </row>
    <row r="734" spans="1:1" x14ac:dyDescent="0.2">
      <c r="A734" s="15"/>
    </row>
    <row r="735" spans="1:1" x14ac:dyDescent="0.2">
      <c r="A735" s="15"/>
    </row>
    <row r="736" spans="1:1" x14ac:dyDescent="0.2">
      <c r="A736" s="15"/>
    </row>
    <row r="737" spans="1:1" x14ac:dyDescent="0.2">
      <c r="A737" s="15"/>
    </row>
    <row r="738" spans="1:1" x14ac:dyDescent="0.2">
      <c r="A738" s="15"/>
    </row>
    <row r="739" spans="1:1" x14ac:dyDescent="0.2">
      <c r="A739" s="15"/>
    </row>
    <row r="740" spans="1:1" x14ac:dyDescent="0.2">
      <c r="A740" s="15"/>
    </row>
    <row r="741" spans="1:1" x14ac:dyDescent="0.2">
      <c r="A741" s="15"/>
    </row>
    <row r="742" spans="1:1" x14ac:dyDescent="0.2">
      <c r="A742" s="15"/>
    </row>
    <row r="743" spans="1:1" x14ac:dyDescent="0.2">
      <c r="A743" s="15"/>
    </row>
    <row r="744" spans="1:1" x14ac:dyDescent="0.2">
      <c r="A744" s="15"/>
    </row>
    <row r="745" spans="1:1" x14ac:dyDescent="0.2">
      <c r="A745" s="15"/>
    </row>
    <row r="746" spans="1:1" x14ac:dyDescent="0.2">
      <c r="A746" s="15"/>
    </row>
    <row r="747" spans="1:1" x14ac:dyDescent="0.2">
      <c r="A747" s="15"/>
    </row>
    <row r="748" spans="1:1" x14ac:dyDescent="0.2">
      <c r="A748" s="15"/>
    </row>
    <row r="749" spans="1:1" x14ac:dyDescent="0.2">
      <c r="A749" s="15"/>
    </row>
    <row r="750" spans="1:1" x14ac:dyDescent="0.2">
      <c r="A750" s="15"/>
    </row>
    <row r="751" spans="1:1" x14ac:dyDescent="0.2">
      <c r="A751" s="15"/>
    </row>
    <row r="752" spans="1:1" x14ac:dyDescent="0.2">
      <c r="A752" s="15"/>
    </row>
    <row r="753" spans="1:1" x14ac:dyDescent="0.2">
      <c r="A753" s="15"/>
    </row>
    <row r="754" spans="1:1" x14ac:dyDescent="0.2">
      <c r="A754" s="15"/>
    </row>
    <row r="755" spans="1:1" x14ac:dyDescent="0.2">
      <c r="A755" s="15"/>
    </row>
    <row r="756" spans="1:1" x14ac:dyDescent="0.2">
      <c r="A756" s="15"/>
    </row>
    <row r="757" spans="1:1" x14ac:dyDescent="0.2">
      <c r="A757" s="15"/>
    </row>
    <row r="758" spans="1:1" x14ac:dyDescent="0.2">
      <c r="A758" s="15"/>
    </row>
    <row r="759" spans="1:1" x14ac:dyDescent="0.2">
      <c r="A759" s="15"/>
    </row>
    <row r="760" spans="1:1" x14ac:dyDescent="0.2">
      <c r="A760" s="15"/>
    </row>
    <row r="761" spans="1:1" x14ac:dyDescent="0.2">
      <c r="A761" s="15"/>
    </row>
    <row r="762" spans="1:1" x14ac:dyDescent="0.2">
      <c r="A762" s="15"/>
    </row>
    <row r="763" spans="1:1" x14ac:dyDescent="0.2">
      <c r="A763" s="15"/>
    </row>
    <row r="764" spans="1:1" x14ac:dyDescent="0.2">
      <c r="A764" s="15"/>
    </row>
    <row r="765" spans="1:1" x14ac:dyDescent="0.2">
      <c r="A765" s="15"/>
    </row>
    <row r="766" spans="1:1" x14ac:dyDescent="0.2">
      <c r="A766" s="15"/>
    </row>
    <row r="767" spans="1:1" x14ac:dyDescent="0.2">
      <c r="A767" s="15"/>
    </row>
    <row r="768" spans="1:1" x14ac:dyDescent="0.2">
      <c r="A768" s="15"/>
    </row>
    <row r="769" spans="1:1" x14ac:dyDescent="0.2">
      <c r="A769" s="15"/>
    </row>
    <row r="770" spans="1:1" x14ac:dyDescent="0.2">
      <c r="A770" s="15"/>
    </row>
    <row r="771" spans="1:1" x14ac:dyDescent="0.2">
      <c r="A771" s="15"/>
    </row>
    <row r="772" spans="1:1" x14ac:dyDescent="0.2">
      <c r="A772" s="15"/>
    </row>
    <row r="773" spans="1:1" x14ac:dyDescent="0.2">
      <c r="A773" s="15"/>
    </row>
    <row r="774" spans="1:1" x14ac:dyDescent="0.2">
      <c r="A774" s="15"/>
    </row>
    <row r="775" spans="1:1" x14ac:dyDescent="0.2">
      <c r="A775" s="15"/>
    </row>
    <row r="776" spans="1:1" x14ac:dyDescent="0.2">
      <c r="A776" s="15"/>
    </row>
    <row r="777" spans="1:1" x14ac:dyDescent="0.2">
      <c r="A777" s="15"/>
    </row>
    <row r="778" spans="1:1" x14ac:dyDescent="0.2">
      <c r="A778" s="15"/>
    </row>
    <row r="779" spans="1:1" x14ac:dyDescent="0.2">
      <c r="A779" s="15"/>
    </row>
    <row r="780" spans="1:1" x14ac:dyDescent="0.2">
      <c r="A780" s="15"/>
    </row>
    <row r="781" spans="1:1" x14ac:dyDescent="0.2">
      <c r="A781" s="15"/>
    </row>
    <row r="782" spans="1:1" x14ac:dyDescent="0.2">
      <c r="A782" s="15"/>
    </row>
    <row r="783" spans="1:1" x14ac:dyDescent="0.2">
      <c r="A783" s="15"/>
    </row>
    <row r="784" spans="1:1" x14ac:dyDescent="0.2">
      <c r="A784" s="15"/>
    </row>
    <row r="785" spans="1:1" x14ac:dyDescent="0.2">
      <c r="A785" s="15"/>
    </row>
    <row r="786" spans="1:1" x14ac:dyDescent="0.2">
      <c r="A786" s="15"/>
    </row>
    <row r="787" spans="1:1" x14ac:dyDescent="0.2">
      <c r="A787" s="15"/>
    </row>
    <row r="788" spans="1:1" x14ac:dyDescent="0.2">
      <c r="A788" s="15"/>
    </row>
    <row r="789" spans="1:1" x14ac:dyDescent="0.2">
      <c r="A789" s="15"/>
    </row>
    <row r="790" spans="1:1" x14ac:dyDescent="0.2">
      <c r="A790" s="15"/>
    </row>
    <row r="791" spans="1:1" x14ac:dyDescent="0.2">
      <c r="A791" s="15"/>
    </row>
    <row r="792" spans="1:1" x14ac:dyDescent="0.2">
      <c r="A792" s="15"/>
    </row>
    <row r="793" spans="1:1" x14ac:dyDescent="0.2">
      <c r="A793" s="15"/>
    </row>
    <row r="794" spans="1:1" x14ac:dyDescent="0.2">
      <c r="A794" s="15"/>
    </row>
    <row r="795" spans="1:1" x14ac:dyDescent="0.2">
      <c r="A795" s="15"/>
    </row>
    <row r="796" spans="1:1" x14ac:dyDescent="0.2">
      <c r="A796" s="15"/>
    </row>
    <row r="797" spans="1:1" x14ac:dyDescent="0.2">
      <c r="A797" s="15"/>
    </row>
    <row r="798" spans="1:1" x14ac:dyDescent="0.2">
      <c r="A798" s="15"/>
    </row>
    <row r="799" spans="1:1" x14ac:dyDescent="0.2">
      <c r="A799" s="15"/>
    </row>
    <row r="800" spans="1:1" x14ac:dyDescent="0.2">
      <c r="A800" s="15"/>
    </row>
    <row r="801" spans="1:1" x14ac:dyDescent="0.2">
      <c r="A801" s="15"/>
    </row>
    <row r="802" spans="1:1" x14ac:dyDescent="0.2">
      <c r="A802" s="15"/>
    </row>
    <row r="803" spans="1:1" x14ac:dyDescent="0.2">
      <c r="A803" s="15"/>
    </row>
    <row r="804" spans="1:1" x14ac:dyDescent="0.2">
      <c r="A804" s="15"/>
    </row>
    <row r="805" spans="1:1" x14ac:dyDescent="0.2">
      <c r="A805" s="15"/>
    </row>
    <row r="806" spans="1:1" x14ac:dyDescent="0.2">
      <c r="A806" s="15"/>
    </row>
    <row r="807" spans="1:1" x14ac:dyDescent="0.2">
      <c r="A807" s="15"/>
    </row>
    <row r="808" spans="1:1" x14ac:dyDescent="0.2">
      <c r="A808" s="15"/>
    </row>
    <row r="809" spans="1:1" x14ac:dyDescent="0.2">
      <c r="A809" s="15"/>
    </row>
    <row r="810" spans="1:1" x14ac:dyDescent="0.2">
      <c r="A810" s="15"/>
    </row>
    <row r="811" spans="1:1" x14ac:dyDescent="0.2">
      <c r="A811" s="15"/>
    </row>
    <row r="812" spans="1:1" x14ac:dyDescent="0.2">
      <c r="A812" s="15"/>
    </row>
    <row r="813" spans="1:1" x14ac:dyDescent="0.2">
      <c r="A813" s="15"/>
    </row>
    <row r="814" spans="1:1" x14ac:dyDescent="0.2">
      <c r="A814" s="15"/>
    </row>
    <row r="815" spans="1:1" x14ac:dyDescent="0.2">
      <c r="A815" s="15"/>
    </row>
    <row r="816" spans="1:1" x14ac:dyDescent="0.2">
      <c r="A816" s="15"/>
    </row>
    <row r="817" spans="1:1" x14ac:dyDescent="0.2">
      <c r="A817" s="15"/>
    </row>
    <row r="818" spans="1:1" x14ac:dyDescent="0.2">
      <c r="A818" s="15"/>
    </row>
    <row r="819" spans="1:1" x14ac:dyDescent="0.2">
      <c r="A819" s="15"/>
    </row>
    <row r="820" spans="1:1" x14ac:dyDescent="0.2">
      <c r="A820" s="15"/>
    </row>
    <row r="821" spans="1:1" x14ac:dyDescent="0.2">
      <c r="A821" s="15"/>
    </row>
    <row r="822" spans="1:1" x14ac:dyDescent="0.2">
      <c r="A822" s="15"/>
    </row>
    <row r="823" spans="1:1" x14ac:dyDescent="0.2">
      <c r="A823" s="15"/>
    </row>
    <row r="824" spans="1:1" x14ac:dyDescent="0.2">
      <c r="A824" s="15"/>
    </row>
    <row r="825" spans="1:1" x14ac:dyDescent="0.2">
      <c r="A825" s="15"/>
    </row>
    <row r="826" spans="1:1" x14ac:dyDescent="0.2">
      <c r="A826" s="15"/>
    </row>
    <row r="827" spans="1:1" x14ac:dyDescent="0.2">
      <c r="A827" s="15"/>
    </row>
    <row r="828" spans="1:1" x14ac:dyDescent="0.2">
      <c r="A828" s="15"/>
    </row>
    <row r="829" spans="1:1" x14ac:dyDescent="0.2">
      <c r="A829" s="15"/>
    </row>
    <row r="830" spans="1:1" x14ac:dyDescent="0.2">
      <c r="A830" s="15"/>
    </row>
    <row r="831" spans="1:1" x14ac:dyDescent="0.2">
      <c r="A831" s="15"/>
    </row>
    <row r="832" spans="1:1" x14ac:dyDescent="0.2">
      <c r="A832" s="15"/>
    </row>
    <row r="833" spans="1:1" x14ac:dyDescent="0.2">
      <c r="A833" s="15"/>
    </row>
    <row r="834" spans="1:1" x14ac:dyDescent="0.2">
      <c r="A834" s="15"/>
    </row>
    <row r="835" spans="1:1" x14ac:dyDescent="0.2">
      <c r="A835" s="15"/>
    </row>
    <row r="836" spans="1:1" x14ac:dyDescent="0.2">
      <c r="A836" s="15"/>
    </row>
    <row r="837" spans="1:1" x14ac:dyDescent="0.2">
      <c r="A837" s="15"/>
    </row>
    <row r="838" spans="1:1" x14ac:dyDescent="0.2">
      <c r="A838" s="15"/>
    </row>
    <row r="839" spans="1:1" x14ac:dyDescent="0.2">
      <c r="A839" s="15"/>
    </row>
    <row r="840" spans="1:1" x14ac:dyDescent="0.2">
      <c r="A840" s="15"/>
    </row>
    <row r="841" spans="1:1" x14ac:dyDescent="0.2">
      <c r="A841" s="15"/>
    </row>
    <row r="842" spans="1:1" x14ac:dyDescent="0.2">
      <c r="A842" s="15"/>
    </row>
    <row r="843" spans="1:1" x14ac:dyDescent="0.2">
      <c r="A843" s="15"/>
    </row>
    <row r="844" spans="1:1" x14ac:dyDescent="0.2">
      <c r="A844" s="15"/>
    </row>
    <row r="845" spans="1:1" x14ac:dyDescent="0.2">
      <c r="A845" s="15"/>
    </row>
    <row r="846" spans="1:1" x14ac:dyDescent="0.2">
      <c r="A846" s="15"/>
    </row>
    <row r="847" spans="1:1" x14ac:dyDescent="0.2">
      <c r="A847" s="15"/>
    </row>
    <row r="848" spans="1:1" x14ac:dyDescent="0.2">
      <c r="A848" s="15"/>
    </row>
    <row r="849" spans="1:1" x14ac:dyDescent="0.2">
      <c r="A849" s="15"/>
    </row>
    <row r="850" spans="1:1" x14ac:dyDescent="0.2">
      <c r="A850" s="15"/>
    </row>
    <row r="851" spans="1:1" x14ac:dyDescent="0.2">
      <c r="A851" s="15"/>
    </row>
    <row r="852" spans="1:1" x14ac:dyDescent="0.2">
      <c r="A852" s="15"/>
    </row>
    <row r="853" spans="1:1" x14ac:dyDescent="0.2">
      <c r="A853" s="15"/>
    </row>
    <row r="854" spans="1:1" x14ac:dyDescent="0.2">
      <c r="A854" s="15"/>
    </row>
    <row r="855" spans="1:1" x14ac:dyDescent="0.2">
      <c r="A855" s="15"/>
    </row>
    <row r="856" spans="1:1" x14ac:dyDescent="0.2">
      <c r="A856" s="15"/>
    </row>
    <row r="857" spans="1:1" x14ac:dyDescent="0.2">
      <c r="A857" s="15"/>
    </row>
    <row r="858" spans="1:1" x14ac:dyDescent="0.2">
      <c r="A858" s="15"/>
    </row>
    <row r="859" spans="1:1" x14ac:dyDescent="0.2">
      <c r="A859" s="15"/>
    </row>
    <row r="860" spans="1:1" x14ac:dyDescent="0.2">
      <c r="A860" s="15"/>
    </row>
    <row r="861" spans="1:1" x14ac:dyDescent="0.2">
      <c r="A861" s="15"/>
    </row>
    <row r="862" spans="1:1" x14ac:dyDescent="0.2">
      <c r="A862" s="15"/>
    </row>
    <row r="863" spans="1:1" x14ac:dyDescent="0.2">
      <c r="A863" s="15"/>
    </row>
    <row r="864" spans="1:1" x14ac:dyDescent="0.2">
      <c r="A864" s="15"/>
    </row>
    <row r="865" spans="1:1" x14ac:dyDescent="0.2">
      <c r="A865" s="15"/>
    </row>
    <row r="866" spans="1:1" x14ac:dyDescent="0.2">
      <c r="A866" s="15"/>
    </row>
    <row r="867" spans="1:1" x14ac:dyDescent="0.2">
      <c r="A867" s="15"/>
    </row>
    <row r="868" spans="1:1" x14ac:dyDescent="0.2">
      <c r="A868" s="15"/>
    </row>
    <row r="869" spans="1:1" x14ac:dyDescent="0.2">
      <c r="A869" s="15"/>
    </row>
    <row r="870" spans="1:1" x14ac:dyDescent="0.2">
      <c r="A870" s="15"/>
    </row>
    <row r="871" spans="1:1" x14ac:dyDescent="0.2">
      <c r="A871" s="15"/>
    </row>
    <row r="872" spans="1:1" x14ac:dyDescent="0.2">
      <c r="A872" s="15"/>
    </row>
    <row r="873" spans="1:1" x14ac:dyDescent="0.2">
      <c r="A873" s="15"/>
    </row>
    <row r="874" spans="1:1" x14ac:dyDescent="0.2">
      <c r="A874" s="15"/>
    </row>
    <row r="875" spans="1:1" x14ac:dyDescent="0.2">
      <c r="A875" s="15"/>
    </row>
    <row r="876" spans="1:1" x14ac:dyDescent="0.2">
      <c r="A876" s="15"/>
    </row>
    <row r="877" spans="1:1" x14ac:dyDescent="0.2">
      <c r="A877" s="15"/>
    </row>
    <row r="878" spans="1:1" x14ac:dyDescent="0.2">
      <c r="A878" s="15"/>
    </row>
    <row r="879" spans="1:1" x14ac:dyDescent="0.2">
      <c r="A879" s="15"/>
    </row>
    <row r="880" spans="1:1" x14ac:dyDescent="0.2">
      <c r="A880" s="15"/>
    </row>
    <row r="881" spans="1:1" x14ac:dyDescent="0.2">
      <c r="A881" s="15"/>
    </row>
    <row r="882" spans="1:1" x14ac:dyDescent="0.2">
      <c r="A882" s="15"/>
    </row>
    <row r="883" spans="1:1" x14ac:dyDescent="0.2">
      <c r="A883" s="15"/>
    </row>
    <row r="884" spans="1:1" x14ac:dyDescent="0.2">
      <c r="A884" s="15"/>
    </row>
    <row r="885" spans="1:1" x14ac:dyDescent="0.2">
      <c r="A885" s="15"/>
    </row>
    <row r="886" spans="1:1" x14ac:dyDescent="0.2">
      <c r="A886" s="15"/>
    </row>
    <row r="887" spans="1:1" x14ac:dyDescent="0.2">
      <c r="A887" s="15"/>
    </row>
    <row r="888" spans="1:1" x14ac:dyDescent="0.2">
      <c r="A888" s="15"/>
    </row>
    <row r="889" spans="1:1" x14ac:dyDescent="0.2">
      <c r="A889" s="15"/>
    </row>
    <row r="890" spans="1:1" x14ac:dyDescent="0.2">
      <c r="A890" s="15"/>
    </row>
    <row r="891" spans="1:1" x14ac:dyDescent="0.2">
      <c r="A891" s="15"/>
    </row>
    <row r="892" spans="1:1" x14ac:dyDescent="0.2">
      <c r="A892" s="15"/>
    </row>
    <row r="893" spans="1:1" x14ac:dyDescent="0.2">
      <c r="A893" s="15"/>
    </row>
    <row r="894" spans="1:1" x14ac:dyDescent="0.2">
      <c r="A894" s="15"/>
    </row>
    <row r="895" spans="1:1" x14ac:dyDescent="0.2">
      <c r="A895" s="15"/>
    </row>
    <row r="896" spans="1:1" x14ac:dyDescent="0.2">
      <c r="A896" s="15"/>
    </row>
    <row r="897" spans="1:1" x14ac:dyDescent="0.2">
      <c r="A897" s="15"/>
    </row>
    <row r="898" spans="1:1" x14ac:dyDescent="0.2">
      <c r="A898" s="15"/>
    </row>
    <row r="899" spans="1:1" x14ac:dyDescent="0.2">
      <c r="A899" s="15"/>
    </row>
    <row r="900" spans="1:1" x14ac:dyDescent="0.2">
      <c r="A900" s="15"/>
    </row>
    <row r="901" spans="1:1" x14ac:dyDescent="0.2">
      <c r="A901" s="15"/>
    </row>
    <row r="902" spans="1:1" x14ac:dyDescent="0.2">
      <c r="A902" s="15"/>
    </row>
    <row r="903" spans="1:1" x14ac:dyDescent="0.2">
      <c r="A903" s="15"/>
    </row>
    <row r="904" spans="1:1" x14ac:dyDescent="0.2">
      <c r="A904" s="15"/>
    </row>
    <row r="905" spans="1:1" x14ac:dyDescent="0.2">
      <c r="A905" s="15"/>
    </row>
    <row r="906" spans="1:1" x14ac:dyDescent="0.2">
      <c r="A906" s="15"/>
    </row>
    <row r="907" spans="1:1" x14ac:dyDescent="0.2">
      <c r="A907" s="15"/>
    </row>
    <row r="908" spans="1:1" x14ac:dyDescent="0.2">
      <c r="A908" s="15"/>
    </row>
    <row r="909" spans="1:1" x14ac:dyDescent="0.2">
      <c r="A909" s="15"/>
    </row>
    <row r="910" spans="1:1" x14ac:dyDescent="0.2">
      <c r="A910" s="15"/>
    </row>
    <row r="911" spans="1:1" x14ac:dyDescent="0.2">
      <c r="A911" s="15"/>
    </row>
    <row r="912" spans="1:1" x14ac:dyDescent="0.2">
      <c r="A912" s="15"/>
    </row>
    <row r="913" spans="1:1" x14ac:dyDescent="0.2">
      <c r="A913" s="15"/>
    </row>
    <row r="914" spans="1:1" x14ac:dyDescent="0.2">
      <c r="A914" s="15"/>
    </row>
    <row r="915" spans="1:1" x14ac:dyDescent="0.2">
      <c r="A915" s="15"/>
    </row>
    <row r="916" spans="1:1" x14ac:dyDescent="0.2">
      <c r="A916" s="15"/>
    </row>
    <row r="917" spans="1:1" x14ac:dyDescent="0.2">
      <c r="A917" s="15"/>
    </row>
    <row r="918" spans="1:1" x14ac:dyDescent="0.2">
      <c r="A918" s="15"/>
    </row>
    <row r="919" spans="1:1" x14ac:dyDescent="0.2">
      <c r="A919" s="15"/>
    </row>
    <row r="920" spans="1:1" x14ac:dyDescent="0.2">
      <c r="A920" s="15"/>
    </row>
    <row r="921" spans="1:1" x14ac:dyDescent="0.2">
      <c r="A921" s="15"/>
    </row>
    <row r="922" spans="1:1" x14ac:dyDescent="0.2">
      <c r="A922" s="15"/>
    </row>
    <row r="923" spans="1:1" x14ac:dyDescent="0.2">
      <c r="A923" s="15"/>
    </row>
    <row r="924" spans="1:1" x14ac:dyDescent="0.2">
      <c r="A924" s="15"/>
    </row>
    <row r="925" spans="1:1" x14ac:dyDescent="0.2">
      <c r="A925" s="15"/>
    </row>
    <row r="926" spans="1:1" x14ac:dyDescent="0.2">
      <c r="A926" s="15"/>
    </row>
    <row r="927" spans="1:1" x14ac:dyDescent="0.2">
      <c r="A927" s="15"/>
    </row>
    <row r="928" spans="1:1" x14ac:dyDescent="0.2">
      <c r="A928" s="15"/>
    </row>
    <row r="929" spans="1:1" x14ac:dyDescent="0.2">
      <c r="A929" s="15"/>
    </row>
    <row r="930" spans="1:1" x14ac:dyDescent="0.2">
      <c r="A930" s="15"/>
    </row>
    <row r="931" spans="1:1" x14ac:dyDescent="0.2">
      <c r="A931" s="15"/>
    </row>
    <row r="932" spans="1:1" x14ac:dyDescent="0.2">
      <c r="A932" s="15"/>
    </row>
    <row r="933" spans="1:1" x14ac:dyDescent="0.2">
      <c r="A933" s="15"/>
    </row>
    <row r="934" spans="1:1" x14ac:dyDescent="0.2">
      <c r="A934" s="15"/>
    </row>
    <row r="935" spans="1:1" x14ac:dyDescent="0.2">
      <c r="A935" s="15"/>
    </row>
    <row r="936" spans="1:1" x14ac:dyDescent="0.2">
      <c r="A936" s="15"/>
    </row>
    <row r="937" spans="1:1" x14ac:dyDescent="0.2">
      <c r="A937" s="15"/>
    </row>
    <row r="938" spans="1:1" x14ac:dyDescent="0.2">
      <c r="A938" s="15"/>
    </row>
    <row r="939" spans="1:1" x14ac:dyDescent="0.2">
      <c r="A939" s="15"/>
    </row>
    <row r="940" spans="1:1" x14ac:dyDescent="0.2">
      <c r="A940" s="15"/>
    </row>
    <row r="941" spans="1:1" x14ac:dyDescent="0.2">
      <c r="A941" s="15"/>
    </row>
    <row r="942" spans="1:1" x14ac:dyDescent="0.2">
      <c r="A942" s="15"/>
    </row>
    <row r="943" spans="1:1" x14ac:dyDescent="0.2">
      <c r="A943" s="15"/>
    </row>
    <row r="944" spans="1:1" x14ac:dyDescent="0.2">
      <c r="A944" s="15"/>
    </row>
    <row r="945" spans="1:1" x14ac:dyDescent="0.2">
      <c r="A945" s="15"/>
    </row>
    <row r="946" spans="1:1" x14ac:dyDescent="0.2">
      <c r="A946" s="15"/>
    </row>
    <row r="947" spans="1:1" x14ac:dyDescent="0.2">
      <c r="A947" s="15"/>
    </row>
    <row r="948" spans="1:1" x14ac:dyDescent="0.2">
      <c r="A948" s="15"/>
    </row>
    <row r="949" spans="1:1" x14ac:dyDescent="0.2">
      <c r="A949" s="15"/>
    </row>
    <row r="950" spans="1:1" x14ac:dyDescent="0.2">
      <c r="A950" s="15"/>
    </row>
    <row r="951" spans="1:1" x14ac:dyDescent="0.2">
      <c r="A951" s="15"/>
    </row>
    <row r="952" spans="1:1" x14ac:dyDescent="0.2">
      <c r="A952" s="15"/>
    </row>
    <row r="953" spans="1:1" x14ac:dyDescent="0.2">
      <c r="A953" s="15"/>
    </row>
    <row r="954" spans="1:1" x14ac:dyDescent="0.2">
      <c r="A954" s="15"/>
    </row>
    <row r="955" spans="1:1" x14ac:dyDescent="0.2">
      <c r="A955" s="15"/>
    </row>
  </sheetData>
  <sheetProtection sheet="1" objects="1" scenarios="1"/>
  <mergeCells count="51">
    <mergeCell ref="F18:I18"/>
    <mergeCell ref="F19:I19"/>
    <mergeCell ref="F17:I17"/>
    <mergeCell ref="F37:I37"/>
    <mergeCell ref="F38:I38"/>
    <mergeCell ref="F36:I36"/>
    <mergeCell ref="F24:I24"/>
    <mergeCell ref="F28:I28"/>
    <mergeCell ref="A24:A26"/>
    <mergeCell ref="F26:I26"/>
    <mergeCell ref="F20:I20"/>
    <mergeCell ref="F21:I21"/>
    <mergeCell ref="F22:I22"/>
    <mergeCell ref="F25:I25"/>
    <mergeCell ref="F23:I23"/>
    <mergeCell ref="F46:I46"/>
    <mergeCell ref="F27:I27"/>
    <mergeCell ref="F29:I29"/>
    <mergeCell ref="F30:I30"/>
    <mergeCell ref="F31:I31"/>
    <mergeCell ref="F34:I34"/>
    <mergeCell ref="F32:I32"/>
    <mergeCell ref="F43:I43"/>
    <mergeCell ref="F40:I40"/>
    <mergeCell ref="F45:I45"/>
    <mergeCell ref="F35:I35"/>
    <mergeCell ref="F33:I33"/>
    <mergeCell ref="F44:I44"/>
    <mergeCell ref="F41:I41"/>
    <mergeCell ref="F42:I42"/>
    <mergeCell ref="F39:I39"/>
    <mergeCell ref="A6:I6"/>
    <mergeCell ref="A7:E7"/>
    <mergeCell ref="G7:H7"/>
    <mergeCell ref="F16:I16"/>
    <mergeCell ref="A9:B9"/>
    <mergeCell ref="F14:I14"/>
    <mergeCell ref="F12:I12"/>
    <mergeCell ref="F9:I9"/>
    <mergeCell ref="F13:I13"/>
    <mergeCell ref="E8:F8"/>
    <mergeCell ref="F10:I10"/>
    <mergeCell ref="F11:I11"/>
    <mergeCell ref="F15:I15"/>
    <mergeCell ref="A1:D1"/>
    <mergeCell ref="A2:D2"/>
    <mergeCell ref="A3:D3"/>
    <mergeCell ref="A4:D4"/>
    <mergeCell ref="G2:I2"/>
    <mergeCell ref="G3:I3"/>
    <mergeCell ref="F4:I4"/>
  </mergeCells>
  <phoneticPr fontId="0" type="noConversion"/>
  <conditionalFormatting sqref="E30:E38 B29:B38 B24:B26 B13:B15 E15">
    <cfRule type="cellIs" dxfId="8" priority="1" stopIfTrue="1" operator="equal">
      <formula>""</formula>
    </cfRule>
  </conditionalFormatting>
  <conditionalFormatting sqref="E29">
    <cfRule type="cellIs" dxfId="7" priority="2" stopIfTrue="1" operator="equal">
      <formula>"Skip to Step 13"</formula>
    </cfRule>
  </conditionalFormatting>
  <conditionalFormatting sqref="E25:E27 E14">
    <cfRule type="cellIs" dxfId="6" priority="3" stopIfTrue="1" operator="equal">
      <formula>""</formula>
    </cfRule>
  </conditionalFormatting>
  <conditionalFormatting sqref="E24">
    <cfRule type="cellIs" dxfId="5" priority="4" stopIfTrue="1" operator="equal">
      <formula>"Skip to Step 11"</formula>
    </cfRule>
  </conditionalFormatting>
  <conditionalFormatting sqref="E13">
    <cfRule type="cellIs" dxfId="4" priority="5" stopIfTrue="1" operator="equal">
      <formula>"Skip to Step 4"</formula>
    </cfRule>
  </conditionalFormatting>
  <conditionalFormatting sqref="E1:E4 I1:I3 H2:H3 G1:G3">
    <cfRule type="cellIs" dxfId="3" priority="11" stopIfTrue="1" operator="equal">
      <formula>0</formula>
    </cfRule>
  </conditionalFormatting>
  <dataValidations xWindow="221" yWindow="434" count="1">
    <dataValidation type="list" allowBlank="1" showInputMessage="1" showErrorMessage="1" errorTitle="Invalid Status" error="Select a status 'Y' (or) 'N/A' only." sqref="C10:C46">
      <formula1>"Y, N/A"</formula1>
    </dataValidation>
  </dataValidations>
  <pageMargins left="0.75" right="0.75" top="0.5" bottom="0.5" header="0.5" footer="0.5"/>
  <pageSetup scale="81" orientation="landscape" horizontalDpi="300" verticalDpi="300" r:id="rId1"/>
  <headerFooter alignWithMargins="0">
    <oddHeader xml:space="preserve">&amp;CSQA Review Checklist </oddHeader>
  </headerFooter>
  <rowBreaks count="1" manualBreakCount="1">
    <brk id="26" max="16383" man="1"/>
  </rowBreaks>
  <ignoredErrors>
    <ignoredError sqref="N5 G1 E2:E3 I1 A11"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N476"/>
  <sheetViews>
    <sheetView zoomScaleNormal="100" workbookViewId="0">
      <pane ySplit="9" topLeftCell="A10" activePane="bottomLeft" state="frozen"/>
      <selection activeCell="B52" sqref="B52"/>
      <selection pane="bottomLeft" activeCell="C10" sqref="C10"/>
    </sheetView>
  </sheetViews>
  <sheetFormatPr defaultColWidth="9.140625" defaultRowHeight="12.75" x14ac:dyDescent="0.2"/>
  <cols>
    <col min="1" max="1" width="2.28515625" style="1" customWidth="1"/>
    <col min="2" max="2" width="2.7109375" style="1" customWidth="1"/>
    <col min="3" max="3" width="9.7109375" style="1" customWidth="1"/>
    <col min="4" max="4" width="2.140625" style="1" customWidth="1"/>
    <col min="5" max="5" width="40.28515625" style="1" customWidth="1"/>
    <col min="6" max="6" width="23.85546875" style="1" customWidth="1"/>
    <col min="7" max="7" width="9.140625" style="1"/>
    <col min="8" max="8" width="11.85546875" style="1" customWidth="1"/>
    <col min="9" max="9" width="12.7109375" style="1" customWidth="1"/>
    <col min="10" max="10" width="8.5703125" style="16" customWidth="1"/>
    <col min="11" max="12" width="9.140625" style="1"/>
    <col min="13" max="14" width="0" style="1" hidden="1" customWidth="1"/>
    <col min="15" max="16384" width="9.140625" style="1"/>
  </cols>
  <sheetData>
    <row r="1" spans="1:14" s="37" customFormat="1" ht="13.5" thickBot="1" x14ac:dyDescent="0.25">
      <c r="A1" s="329" t="str">
        <f>'Pre-Install'!A1:E1</f>
        <v xml:space="preserve">Patch # </v>
      </c>
      <c r="B1" s="229"/>
      <c r="C1" s="229"/>
      <c r="D1" s="230"/>
      <c r="E1" s="131" t="str">
        <f>'Pre-Install'!E1</f>
        <v>IB*2.0*577</v>
      </c>
      <c r="F1" s="128" t="s">
        <v>99</v>
      </c>
      <c r="G1" s="132">
        <f>'Pre-Install'!G1:I1</f>
        <v>11</v>
      </c>
      <c r="H1" s="128" t="s">
        <v>32</v>
      </c>
      <c r="I1" s="133">
        <f>'Pre-Install'!I1</f>
        <v>1</v>
      </c>
    </row>
    <row r="2" spans="1:14" s="37" customFormat="1" ht="13.5" thickBot="1" x14ac:dyDescent="0.25">
      <c r="A2" s="330" t="str">
        <f>'Pre-Install'!A2:E2</f>
        <v>Date Received:</v>
      </c>
      <c r="B2" s="229"/>
      <c r="C2" s="229"/>
      <c r="D2" s="230"/>
      <c r="E2" s="140">
        <f>'Pre-Install'!E2</f>
        <v>0</v>
      </c>
      <c r="F2" s="128" t="str">
        <f>'Pre-Install'!F2:H2</f>
        <v>Date Completed:</v>
      </c>
      <c r="G2" s="331">
        <f>'Pre-Install'!G2</f>
        <v>0</v>
      </c>
      <c r="H2" s="332"/>
      <c r="I2" s="333"/>
    </row>
    <row r="3" spans="1:14" s="37" customFormat="1" ht="13.5" thickBot="1" x14ac:dyDescent="0.25">
      <c r="A3" s="330" t="str">
        <f>'Pre-Install'!A3:E3</f>
        <v>Primary Developer:</v>
      </c>
      <c r="B3" s="229"/>
      <c r="C3" s="229"/>
      <c r="D3" s="230"/>
      <c r="E3" s="131" t="str">
        <f>'Pre-Install'!E3</f>
        <v>Vito D'Amico, Jeff Alfini, Kathy McCole</v>
      </c>
      <c r="F3" s="128" t="str">
        <f>'Pre-Install'!F3:I3</f>
        <v>Secondary Developer:</v>
      </c>
      <c r="G3" s="334" t="str">
        <f>'Pre-Install'!G3:I3</f>
        <v>Vito D'Amico, Jeff Alfini, Kathy McCole, John Smith, Bill Jutzi</v>
      </c>
      <c r="H3" s="335"/>
      <c r="I3" s="336"/>
    </row>
    <row r="4" spans="1:14" s="37" customFormat="1" ht="13.5" thickBot="1" x14ac:dyDescent="0.25">
      <c r="A4" s="330" t="str">
        <f>'Pre-Install'!A4:E4</f>
        <v>SQA Analyst:</v>
      </c>
      <c r="B4" s="229"/>
      <c r="C4" s="229"/>
      <c r="D4" s="230"/>
      <c r="E4" s="131" t="str">
        <f>'Pre-Install'!E4</f>
        <v>Mary Simons, Bill Jutzi</v>
      </c>
      <c r="F4" s="337" t="str">
        <f>'Pre-Install'!F4:I4</f>
        <v>Checklist Version: 5.0</v>
      </c>
      <c r="G4" s="338"/>
      <c r="H4" s="338"/>
      <c r="I4" s="339"/>
    </row>
    <row r="5" spans="1:14" s="37" customFormat="1" ht="13.5" thickBot="1" x14ac:dyDescent="0.25">
      <c r="G5" s="145">
        <f>SUM(N2:N5)</f>
        <v>0</v>
      </c>
      <c r="H5" s="74"/>
      <c r="I5" s="145">
        <f>SUM(M1:M4)</f>
        <v>0</v>
      </c>
    </row>
    <row r="6" spans="1:14" s="37" customFormat="1" ht="15.4" customHeight="1" thickTop="1" thickBot="1" x14ac:dyDescent="0.25">
      <c r="A6" s="260" t="s">
        <v>128</v>
      </c>
      <c r="B6" s="260"/>
      <c r="C6" s="260"/>
      <c r="D6" s="260"/>
      <c r="E6" s="260"/>
      <c r="F6" s="260"/>
      <c r="G6" s="260"/>
      <c r="H6" s="260"/>
      <c r="I6" s="260"/>
    </row>
    <row r="7" spans="1:14" s="37" customFormat="1" ht="15" customHeight="1" thickTop="1" thickBot="1" x14ac:dyDescent="0.25">
      <c r="A7" s="327" t="s">
        <v>112</v>
      </c>
      <c r="B7" s="327"/>
      <c r="C7" s="327"/>
      <c r="D7" s="327"/>
      <c r="E7" s="327"/>
      <c r="F7" s="60" t="s">
        <v>13</v>
      </c>
      <c r="G7" s="328">
        <f>SUM(M7:N7)/6</f>
        <v>0</v>
      </c>
      <c r="H7" s="328"/>
      <c r="I7" s="70"/>
      <c r="M7" s="37">
        <f>COUNTIF(C10:C15,"Y")</f>
        <v>0</v>
      </c>
      <c r="N7" s="37">
        <f>COUNTIF(C10:C15,"N/A")</f>
        <v>0</v>
      </c>
    </row>
    <row r="8" spans="1:14" s="35" customFormat="1" ht="10.5" customHeight="1" thickTop="1" thickBot="1" x14ac:dyDescent="0.25">
      <c r="A8" s="40"/>
      <c r="B8" s="40"/>
      <c r="D8" s="40"/>
      <c r="E8" s="340"/>
      <c r="F8" s="340"/>
    </row>
    <row r="9" spans="1:14" s="36" customFormat="1" ht="16.149999999999999" customHeight="1" x14ac:dyDescent="0.2">
      <c r="A9" s="325" t="s">
        <v>16</v>
      </c>
      <c r="B9" s="326"/>
      <c r="C9" s="71" t="s">
        <v>0</v>
      </c>
      <c r="D9" s="113"/>
      <c r="E9" s="173" t="s">
        <v>70</v>
      </c>
      <c r="F9" s="341" t="s">
        <v>1</v>
      </c>
      <c r="G9" s="342"/>
      <c r="H9" s="342"/>
      <c r="I9" s="343"/>
    </row>
    <row r="10" spans="1:14" s="36" customFormat="1" ht="22.9" customHeight="1" x14ac:dyDescent="0.2">
      <c r="A10" s="153">
        <v>1</v>
      </c>
      <c r="B10" s="62"/>
      <c r="C10" s="199"/>
      <c r="D10" s="114"/>
      <c r="E10" s="62" t="s">
        <v>105</v>
      </c>
      <c r="F10" s="350"/>
      <c r="G10" s="351"/>
      <c r="H10" s="351"/>
      <c r="I10" s="352"/>
    </row>
    <row r="11" spans="1:14" s="36" customFormat="1" ht="33" customHeight="1" x14ac:dyDescent="0.2">
      <c r="A11" s="153">
        <f>A10+1</f>
        <v>2</v>
      </c>
      <c r="B11" s="62"/>
      <c r="C11" s="199"/>
      <c r="D11" s="114"/>
      <c r="E11" s="62" t="s">
        <v>103</v>
      </c>
      <c r="F11" s="350"/>
      <c r="G11" s="307"/>
      <c r="H11" s="307"/>
      <c r="I11" s="308"/>
    </row>
    <row r="12" spans="1:14" s="36" customFormat="1" ht="24" customHeight="1" x14ac:dyDescent="0.2">
      <c r="A12" s="153">
        <f>A11+1</f>
        <v>3</v>
      </c>
      <c r="B12" s="62"/>
      <c r="C12" s="199"/>
      <c r="D12" s="115"/>
      <c r="E12" s="63" t="s">
        <v>138</v>
      </c>
      <c r="F12" s="350"/>
      <c r="G12" s="351"/>
      <c r="H12" s="351"/>
      <c r="I12" s="352"/>
    </row>
    <row r="13" spans="1:14" s="47" customFormat="1" ht="24" customHeight="1" x14ac:dyDescent="0.2">
      <c r="A13" s="153">
        <f>A12+1</f>
        <v>4</v>
      </c>
      <c r="B13" s="63"/>
      <c r="C13" s="199"/>
      <c r="D13" s="116"/>
      <c r="E13" s="174" t="s">
        <v>107</v>
      </c>
      <c r="F13" s="353"/>
      <c r="G13" s="354"/>
      <c r="H13" s="354"/>
      <c r="I13" s="355"/>
    </row>
    <row r="14" spans="1:14" s="36" customFormat="1" ht="24" customHeight="1" x14ac:dyDescent="0.2">
      <c r="A14" s="153">
        <f>A13+1</f>
        <v>5</v>
      </c>
      <c r="B14" s="62"/>
      <c r="C14" s="199"/>
      <c r="D14" s="115"/>
      <c r="E14" s="62" t="s">
        <v>106</v>
      </c>
      <c r="F14" s="347"/>
      <c r="G14" s="348"/>
      <c r="H14" s="348"/>
      <c r="I14" s="349"/>
    </row>
    <row r="15" spans="1:14" s="47" customFormat="1" ht="15" customHeight="1" thickBot="1" x14ac:dyDescent="0.25">
      <c r="A15" s="170">
        <f>A14+1</f>
        <v>6</v>
      </c>
      <c r="B15" s="159"/>
      <c r="C15" s="200"/>
      <c r="D15" s="117"/>
      <c r="E15" s="172" t="s">
        <v>104</v>
      </c>
      <c r="F15" s="344"/>
      <c r="G15" s="345"/>
      <c r="H15" s="345"/>
      <c r="I15" s="346"/>
    </row>
    <row r="16" spans="1:14" s="48" customFormat="1" x14ac:dyDescent="0.2"/>
    <row r="17" s="35" customFormat="1" x14ac:dyDescent="0.2"/>
    <row r="18" s="35" customFormat="1" x14ac:dyDescent="0.2"/>
    <row r="19" s="35" customFormat="1" x14ac:dyDescent="0.2"/>
    <row r="20" s="35" customFormat="1" x14ac:dyDescent="0.2"/>
    <row r="21" s="35" customFormat="1" x14ac:dyDescent="0.2"/>
    <row r="22" s="35" customFormat="1" x14ac:dyDescent="0.2"/>
    <row r="23" s="35" customFormat="1" x14ac:dyDescent="0.2"/>
    <row r="24" s="35" customFormat="1" x14ac:dyDescent="0.2"/>
    <row r="25" s="35" customFormat="1" x14ac:dyDescent="0.2"/>
    <row r="26" s="35" customFormat="1" x14ac:dyDescent="0.2"/>
    <row r="27" s="35" customFormat="1" x14ac:dyDescent="0.2"/>
    <row r="28" s="35" customFormat="1" x14ac:dyDescent="0.2"/>
    <row r="29" s="35" customFormat="1" x14ac:dyDescent="0.2"/>
    <row r="30" s="35" customFormat="1" x14ac:dyDescent="0.2"/>
    <row r="31" s="35" customFormat="1" x14ac:dyDescent="0.2"/>
    <row r="32" s="35" customFormat="1" x14ac:dyDescent="0.2"/>
    <row r="33" s="35" customForma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pans="10:10" s="35" customFormat="1" x14ac:dyDescent="0.2">
      <c r="J97" s="34"/>
    </row>
    <row r="98" spans="10:10" s="35" customFormat="1" x14ac:dyDescent="0.2">
      <c r="J98" s="34"/>
    </row>
    <row r="99" spans="10:10" s="35" customFormat="1" x14ac:dyDescent="0.2">
      <c r="J99" s="34"/>
    </row>
    <row r="100" spans="10:10" s="35" customFormat="1" x14ac:dyDescent="0.2">
      <c r="J100" s="34"/>
    </row>
    <row r="101" spans="10:10" s="35" customFormat="1" x14ac:dyDescent="0.2">
      <c r="J101" s="34"/>
    </row>
    <row r="102" spans="10:10" s="35" customFormat="1" x14ac:dyDescent="0.2">
      <c r="J102" s="34"/>
    </row>
    <row r="103" spans="10:10" s="35" customFormat="1" x14ac:dyDescent="0.2">
      <c r="J103" s="34"/>
    </row>
    <row r="104" spans="10:10" s="35" customFormat="1" x14ac:dyDescent="0.2">
      <c r="J104" s="34"/>
    </row>
    <row r="105" spans="10:10" s="35" customFormat="1" x14ac:dyDescent="0.2">
      <c r="J105" s="34"/>
    </row>
    <row r="106" spans="10:10" s="35" customFormat="1" x14ac:dyDescent="0.2">
      <c r="J106" s="34"/>
    </row>
    <row r="107" spans="10:10" s="35" customFormat="1" x14ac:dyDescent="0.2">
      <c r="J107" s="34"/>
    </row>
    <row r="108" spans="10:10" s="35" customFormat="1" x14ac:dyDescent="0.2">
      <c r="J108" s="34"/>
    </row>
    <row r="109" spans="10:10" s="35" customFormat="1" x14ac:dyDescent="0.2">
      <c r="J109" s="34"/>
    </row>
    <row r="110" spans="10:10" s="35" customFormat="1" x14ac:dyDescent="0.2">
      <c r="J110" s="34"/>
    </row>
    <row r="111" spans="10:10" s="35" customFormat="1" x14ac:dyDescent="0.2">
      <c r="J111" s="34"/>
    </row>
    <row r="112" spans="10:10" s="35" customFormat="1" x14ac:dyDescent="0.2">
      <c r="J112" s="34"/>
    </row>
    <row r="113" spans="10:10" s="35" customFormat="1" x14ac:dyDescent="0.2">
      <c r="J113" s="34"/>
    </row>
    <row r="114" spans="10:10" s="35" customFormat="1" x14ac:dyDescent="0.2">
      <c r="J114" s="34"/>
    </row>
    <row r="115" spans="10:10" s="35" customFormat="1" x14ac:dyDescent="0.2">
      <c r="J115" s="34"/>
    </row>
    <row r="116" spans="10:10" s="35" customFormat="1" x14ac:dyDescent="0.2">
      <c r="J116" s="34"/>
    </row>
    <row r="117" spans="10:10" s="35" customFormat="1" x14ac:dyDescent="0.2">
      <c r="J117" s="34"/>
    </row>
    <row r="118" spans="10:10" s="35" customFormat="1" x14ac:dyDescent="0.2">
      <c r="J118" s="34"/>
    </row>
    <row r="119" spans="10:10" s="35" customFormat="1" x14ac:dyDescent="0.2">
      <c r="J119" s="34"/>
    </row>
    <row r="120" spans="10:10" s="35" customFormat="1" x14ac:dyDescent="0.2">
      <c r="J120" s="34"/>
    </row>
    <row r="121" spans="10:10" s="35" customFormat="1" x14ac:dyDescent="0.2">
      <c r="J121" s="34"/>
    </row>
    <row r="122" spans="10:10" s="35" customFormat="1" x14ac:dyDescent="0.2">
      <c r="J122" s="34"/>
    </row>
    <row r="123" spans="10:10" s="35" customFormat="1" x14ac:dyDescent="0.2">
      <c r="J123" s="34"/>
    </row>
    <row r="124" spans="10:10" s="35" customFormat="1" x14ac:dyDescent="0.2">
      <c r="J124" s="34"/>
    </row>
    <row r="125" spans="10:10" s="35" customFormat="1" x14ac:dyDescent="0.2">
      <c r="J125" s="34"/>
    </row>
    <row r="126" spans="10:10" s="35" customFormat="1" x14ac:dyDescent="0.2">
      <c r="J126" s="34"/>
    </row>
    <row r="127" spans="10:10" s="35" customFormat="1" x14ac:dyDescent="0.2">
      <c r="J127" s="34"/>
    </row>
    <row r="128" spans="10:10" s="35" customFormat="1" x14ac:dyDescent="0.2">
      <c r="J128" s="34"/>
    </row>
    <row r="129" spans="10:10" s="35" customFormat="1" x14ac:dyDescent="0.2">
      <c r="J129" s="34"/>
    </row>
    <row r="130" spans="10:10" s="35" customFormat="1" x14ac:dyDescent="0.2">
      <c r="J130" s="34"/>
    </row>
    <row r="131" spans="10:10" s="35" customFormat="1" x14ac:dyDescent="0.2">
      <c r="J131" s="34"/>
    </row>
    <row r="132" spans="10:10" s="35" customFormat="1" x14ac:dyDescent="0.2">
      <c r="J132" s="34"/>
    </row>
    <row r="133" spans="10:10" s="35" customFormat="1" x14ac:dyDescent="0.2">
      <c r="J133" s="34"/>
    </row>
    <row r="134" spans="10:10" s="35" customFormat="1" x14ac:dyDescent="0.2">
      <c r="J134" s="34"/>
    </row>
    <row r="135" spans="10:10" s="35" customFormat="1" x14ac:dyDescent="0.2">
      <c r="J135" s="34"/>
    </row>
    <row r="136" spans="10:10" s="35" customFormat="1" x14ac:dyDescent="0.2">
      <c r="J136" s="34"/>
    </row>
    <row r="137" spans="10:10" s="35" customFormat="1" x14ac:dyDescent="0.2">
      <c r="J137" s="34"/>
    </row>
    <row r="138" spans="10:10" s="35" customFormat="1" x14ac:dyDescent="0.2">
      <c r="J138" s="34"/>
    </row>
    <row r="139" spans="10:10" s="35" customFormat="1" x14ac:dyDescent="0.2">
      <c r="J139" s="34"/>
    </row>
    <row r="140" spans="10:10" s="35" customFormat="1" x14ac:dyDescent="0.2">
      <c r="J140" s="34"/>
    </row>
    <row r="141" spans="10:10" s="35" customFormat="1" x14ac:dyDescent="0.2">
      <c r="J141" s="34"/>
    </row>
    <row r="142" spans="10:10" s="35" customFormat="1" x14ac:dyDescent="0.2">
      <c r="J142" s="34"/>
    </row>
    <row r="143" spans="10:10" s="35" customFormat="1" x14ac:dyDescent="0.2">
      <c r="J143" s="34"/>
    </row>
    <row r="144" spans="10:10" s="35" customFormat="1" x14ac:dyDescent="0.2">
      <c r="J144" s="34"/>
    </row>
    <row r="145" spans="10:10" s="35" customFormat="1" x14ac:dyDescent="0.2">
      <c r="J145" s="34"/>
    </row>
    <row r="146" spans="10:10" s="35" customFormat="1" x14ac:dyDescent="0.2">
      <c r="J146" s="34"/>
    </row>
    <row r="147" spans="10:10" s="35" customFormat="1" x14ac:dyDescent="0.2">
      <c r="J147" s="34"/>
    </row>
    <row r="148" spans="10:10" s="35" customFormat="1" x14ac:dyDescent="0.2">
      <c r="J148" s="34"/>
    </row>
    <row r="149" spans="10:10" s="35" customFormat="1" x14ac:dyDescent="0.2">
      <c r="J149" s="34"/>
    </row>
    <row r="150" spans="10:10" s="35" customFormat="1" x14ac:dyDescent="0.2">
      <c r="J150" s="34"/>
    </row>
    <row r="151" spans="10:10" s="35" customFormat="1" x14ac:dyDescent="0.2">
      <c r="J151" s="34"/>
    </row>
    <row r="152" spans="10:10" s="35" customFormat="1" x14ac:dyDescent="0.2">
      <c r="J152" s="34"/>
    </row>
    <row r="153" spans="10:10" s="35" customFormat="1" x14ac:dyDescent="0.2">
      <c r="J153" s="34"/>
    </row>
    <row r="154" spans="10:10" s="35" customFormat="1" x14ac:dyDescent="0.2">
      <c r="J154" s="34"/>
    </row>
    <row r="155" spans="10:10" s="35" customFormat="1" x14ac:dyDescent="0.2">
      <c r="J155" s="34"/>
    </row>
    <row r="156" spans="10:10" s="35" customFormat="1" x14ac:dyDescent="0.2">
      <c r="J156" s="34"/>
    </row>
    <row r="157" spans="10:10" s="35" customFormat="1" x14ac:dyDescent="0.2">
      <c r="J157" s="34"/>
    </row>
    <row r="158" spans="10:10" s="35" customFormat="1" x14ac:dyDescent="0.2">
      <c r="J158" s="34"/>
    </row>
    <row r="159" spans="10:10" s="35" customFormat="1" x14ac:dyDescent="0.2">
      <c r="J159" s="34"/>
    </row>
    <row r="160" spans="10:10" s="35" customFormat="1" x14ac:dyDescent="0.2">
      <c r="J160" s="34"/>
    </row>
    <row r="161" spans="10:10" s="35" customFormat="1" x14ac:dyDescent="0.2">
      <c r="J161" s="34"/>
    </row>
    <row r="162" spans="10:10" s="35" customFormat="1" x14ac:dyDescent="0.2">
      <c r="J162" s="34"/>
    </row>
    <row r="163" spans="10:10" s="35" customFormat="1" x14ac:dyDescent="0.2">
      <c r="J163" s="34"/>
    </row>
    <row r="164" spans="10:10" s="35" customFormat="1" x14ac:dyDescent="0.2">
      <c r="J164" s="34"/>
    </row>
    <row r="165" spans="10:10" s="35" customFormat="1" x14ac:dyDescent="0.2">
      <c r="J165" s="34"/>
    </row>
    <row r="166" spans="10:10" s="35" customFormat="1" x14ac:dyDescent="0.2">
      <c r="J166" s="34"/>
    </row>
    <row r="167" spans="10:10" s="35" customFormat="1" x14ac:dyDescent="0.2">
      <c r="J167" s="34"/>
    </row>
    <row r="168" spans="10:10" s="35" customFormat="1" x14ac:dyDescent="0.2">
      <c r="J168" s="34"/>
    </row>
    <row r="169" spans="10:10" s="35" customFormat="1" x14ac:dyDescent="0.2">
      <c r="J169" s="34"/>
    </row>
    <row r="170" spans="10:10" s="35" customFormat="1" x14ac:dyDescent="0.2">
      <c r="J170" s="34"/>
    </row>
    <row r="171" spans="10:10" s="35" customFormat="1" x14ac:dyDescent="0.2">
      <c r="J171" s="34"/>
    </row>
    <row r="172" spans="10:10" s="35" customFormat="1" x14ac:dyDescent="0.2">
      <c r="J172" s="34"/>
    </row>
    <row r="173" spans="10:10" s="35" customFormat="1" x14ac:dyDescent="0.2">
      <c r="J173" s="34"/>
    </row>
    <row r="174" spans="10:10" s="35" customFormat="1" x14ac:dyDescent="0.2">
      <c r="J174" s="34"/>
    </row>
    <row r="175" spans="10:10" s="35" customFormat="1" x14ac:dyDescent="0.2">
      <c r="J175" s="34"/>
    </row>
    <row r="176" spans="10:10" s="35" customFormat="1" x14ac:dyDescent="0.2">
      <c r="J176" s="34"/>
    </row>
    <row r="177" spans="10:10" s="35" customFormat="1" x14ac:dyDescent="0.2">
      <c r="J177" s="34"/>
    </row>
    <row r="178" spans="10:10" s="35" customFormat="1" x14ac:dyDescent="0.2">
      <c r="J178" s="34"/>
    </row>
    <row r="179" spans="10:10" s="35" customFormat="1" x14ac:dyDescent="0.2">
      <c r="J179" s="34"/>
    </row>
    <row r="180" spans="10:10" s="35" customFormat="1" x14ac:dyDescent="0.2">
      <c r="J180" s="34"/>
    </row>
    <row r="181" spans="10:10" s="35" customFormat="1" x14ac:dyDescent="0.2">
      <c r="J181" s="34"/>
    </row>
    <row r="182" spans="10:10" s="35" customFormat="1" x14ac:dyDescent="0.2">
      <c r="J182" s="34"/>
    </row>
    <row r="183" spans="10:10" s="35" customFormat="1" x14ac:dyDescent="0.2">
      <c r="J183" s="34"/>
    </row>
    <row r="184" spans="10:10" s="35" customFormat="1" x14ac:dyDescent="0.2">
      <c r="J184" s="34"/>
    </row>
    <row r="185" spans="10:10" s="35" customFormat="1" x14ac:dyDescent="0.2">
      <c r="J185" s="34"/>
    </row>
    <row r="186" spans="10:10" s="35" customFormat="1" x14ac:dyDescent="0.2">
      <c r="J186" s="34"/>
    </row>
    <row r="187" spans="10:10" s="35" customFormat="1" x14ac:dyDescent="0.2">
      <c r="J187" s="34"/>
    </row>
    <row r="188" spans="10:10" s="35" customFormat="1" x14ac:dyDescent="0.2">
      <c r="J188" s="34"/>
    </row>
    <row r="189" spans="10:10" s="35" customFormat="1" x14ac:dyDescent="0.2">
      <c r="J189" s="34"/>
    </row>
    <row r="190" spans="10:10" s="35" customFormat="1" x14ac:dyDescent="0.2">
      <c r="J190" s="34"/>
    </row>
    <row r="191" spans="10:10" s="35" customFormat="1" x14ac:dyDescent="0.2">
      <c r="J191" s="34"/>
    </row>
    <row r="192" spans="10:10" s="35" customFormat="1" x14ac:dyDescent="0.2">
      <c r="J192" s="34"/>
    </row>
    <row r="193" spans="10:10" s="35" customFormat="1" x14ac:dyDescent="0.2">
      <c r="J193" s="34"/>
    </row>
    <row r="194" spans="10:10" s="35" customFormat="1" x14ac:dyDescent="0.2">
      <c r="J194" s="34"/>
    </row>
    <row r="195" spans="10:10" s="35" customFormat="1" x14ac:dyDescent="0.2">
      <c r="J195" s="34"/>
    </row>
    <row r="196" spans="10:10" s="35" customFormat="1" x14ac:dyDescent="0.2">
      <c r="J196" s="34"/>
    </row>
    <row r="197" spans="10:10" s="35" customFormat="1" x14ac:dyDescent="0.2">
      <c r="J197" s="34"/>
    </row>
    <row r="198" spans="10:10" s="35" customFormat="1" x14ac:dyDescent="0.2">
      <c r="J198" s="34"/>
    </row>
    <row r="199" spans="10:10" s="35" customFormat="1" x14ac:dyDescent="0.2">
      <c r="J199" s="34"/>
    </row>
    <row r="200" spans="10:10" s="35" customFormat="1" x14ac:dyDescent="0.2">
      <c r="J200" s="34"/>
    </row>
    <row r="201" spans="10:10" s="35" customFormat="1" x14ac:dyDescent="0.2">
      <c r="J201" s="34"/>
    </row>
    <row r="202" spans="10:10" s="35" customFormat="1" x14ac:dyDescent="0.2">
      <c r="J202" s="34"/>
    </row>
    <row r="203" spans="10:10" s="35" customFormat="1" x14ac:dyDescent="0.2">
      <c r="J203" s="34"/>
    </row>
    <row r="204" spans="10:10" s="35" customFormat="1" x14ac:dyDescent="0.2">
      <c r="J204" s="34"/>
    </row>
    <row r="205" spans="10:10" s="35" customFormat="1" x14ac:dyDescent="0.2">
      <c r="J205" s="34"/>
    </row>
    <row r="206" spans="10:10" s="35" customFormat="1" x14ac:dyDescent="0.2">
      <c r="J206" s="34"/>
    </row>
    <row r="207" spans="10:10" s="35" customFormat="1" x14ac:dyDescent="0.2">
      <c r="J207" s="34"/>
    </row>
    <row r="208" spans="10:10" s="35" customFormat="1" x14ac:dyDescent="0.2">
      <c r="J208" s="34"/>
    </row>
    <row r="209" spans="10:10" s="35" customFormat="1" x14ac:dyDescent="0.2">
      <c r="J209" s="34"/>
    </row>
    <row r="210" spans="10:10" s="35" customFormat="1" x14ac:dyDescent="0.2">
      <c r="J210" s="34"/>
    </row>
    <row r="211" spans="10:10" s="35" customFormat="1" x14ac:dyDescent="0.2">
      <c r="J211" s="34"/>
    </row>
    <row r="212" spans="10:10" s="35" customFormat="1" x14ac:dyDescent="0.2">
      <c r="J212" s="34"/>
    </row>
    <row r="213" spans="10:10" s="35" customFormat="1" x14ac:dyDescent="0.2">
      <c r="J213" s="34"/>
    </row>
    <row r="214" spans="10:10" s="35" customFormat="1" x14ac:dyDescent="0.2">
      <c r="J214" s="34"/>
    </row>
    <row r="215" spans="10:10" s="35" customFormat="1" x14ac:dyDescent="0.2">
      <c r="J215" s="34"/>
    </row>
    <row r="216" spans="10:10" s="35" customFormat="1" x14ac:dyDescent="0.2">
      <c r="J216" s="34"/>
    </row>
    <row r="217" spans="10:10" s="35" customFormat="1" x14ac:dyDescent="0.2">
      <c r="J217" s="34"/>
    </row>
    <row r="218" spans="10:10" s="35" customFormat="1" x14ac:dyDescent="0.2">
      <c r="J218" s="34"/>
    </row>
    <row r="219" spans="10:10" s="35" customFormat="1" x14ac:dyDescent="0.2">
      <c r="J219" s="34"/>
    </row>
    <row r="220" spans="10:10" s="35" customFormat="1" x14ac:dyDescent="0.2">
      <c r="J220" s="34"/>
    </row>
    <row r="221" spans="10:10" s="35" customFormat="1" x14ac:dyDescent="0.2">
      <c r="J221" s="34"/>
    </row>
    <row r="222" spans="10:10" s="35" customFormat="1" x14ac:dyDescent="0.2">
      <c r="J222" s="34"/>
    </row>
    <row r="223" spans="10:10" s="35" customFormat="1" x14ac:dyDescent="0.2">
      <c r="J223" s="34"/>
    </row>
    <row r="224" spans="10:10" s="35" customFormat="1" x14ac:dyDescent="0.2">
      <c r="J224" s="34"/>
    </row>
    <row r="225" spans="10:10" s="35" customFormat="1" x14ac:dyDescent="0.2">
      <c r="J225" s="34"/>
    </row>
    <row r="226" spans="10:10" s="35" customFormat="1" x14ac:dyDescent="0.2">
      <c r="J226" s="34"/>
    </row>
    <row r="227" spans="10:10" s="35" customFormat="1" x14ac:dyDescent="0.2">
      <c r="J227" s="34"/>
    </row>
    <row r="228" spans="10:10" s="35" customFormat="1" x14ac:dyDescent="0.2">
      <c r="J228" s="34"/>
    </row>
    <row r="229" spans="10:10" s="35" customFormat="1" x14ac:dyDescent="0.2">
      <c r="J229" s="34"/>
    </row>
    <row r="230" spans="10:10" s="35" customFormat="1" x14ac:dyDescent="0.2">
      <c r="J230" s="34"/>
    </row>
    <row r="231" spans="10:10" s="35" customFormat="1" x14ac:dyDescent="0.2">
      <c r="J231" s="34"/>
    </row>
    <row r="232" spans="10:10" s="35" customFormat="1" x14ac:dyDescent="0.2">
      <c r="J232" s="34"/>
    </row>
    <row r="233" spans="10:10" s="35" customFormat="1" x14ac:dyDescent="0.2">
      <c r="J233" s="34"/>
    </row>
    <row r="234" spans="10:10" s="35" customFormat="1" x14ac:dyDescent="0.2">
      <c r="J234" s="34"/>
    </row>
    <row r="235" spans="10:10" s="35" customFormat="1" x14ac:dyDescent="0.2">
      <c r="J235" s="34"/>
    </row>
    <row r="236" spans="10:10" s="35" customFormat="1" x14ac:dyDescent="0.2">
      <c r="J236" s="34"/>
    </row>
    <row r="237" spans="10:10" s="35" customFormat="1" x14ac:dyDescent="0.2">
      <c r="J237" s="34"/>
    </row>
    <row r="238" spans="10:10" s="35" customFormat="1" x14ac:dyDescent="0.2">
      <c r="J238" s="34"/>
    </row>
    <row r="239" spans="10:10" s="35" customFormat="1" x14ac:dyDescent="0.2">
      <c r="J239" s="34"/>
    </row>
    <row r="240" spans="10:10" s="35" customFormat="1" x14ac:dyDescent="0.2">
      <c r="J240" s="34"/>
    </row>
    <row r="241" spans="10:10" s="35" customFormat="1" x14ac:dyDescent="0.2">
      <c r="J241" s="34"/>
    </row>
    <row r="242" spans="10:10" s="35" customFormat="1" x14ac:dyDescent="0.2">
      <c r="J242" s="34"/>
    </row>
    <row r="243" spans="10:10" s="35" customFormat="1" x14ac:dyDescent="0.2">
      <c r="J243" s="34"/>
    </row>
    <row r="244" spans="10:10" s="35" customFormat="1" x14ac:dyDescent="0.2">
      <c r="J244" s="34"/>
    </row>
    <row r="245" spans="10:10" s="35" customFormat="1" x14ac:dyDescent="0.2">
      <c r="J245" s="34"/>
    </row>
    <row r="246" spans="10:10" s="35" customFormat="1" x14ac:dyDescent="0.2">
      <c r="J246" s="34"/>
    </row>
    <row r="247" spans="10:10" s="35" customFormat="1" x14ac:dyDescent="0.2">
      <c r="J247" s="34"/>
    </row>
    <row r="248" spans="10:10" s="35" customFormat="1" x14ac:dyDescent="0.2">
      <c r="J248" s="34"/>
    </row>
    <row r="249" spans="10:10" s="35" customFormat="1" x14ac:dyDescent="0.2">
      <c r="J249" s="34"/>
    </row>
    <row r="250" spans="10:10" s="35" customFormat="1" x14ac:dyDescent="0.2">
      <c r="J250" s="34"/>
    </row>
    <row r="251" spans="10:10" s="35" customFormat="1" x14ac:dyDescent="0.2">
      <c r="J251" s="34"/>
    </row>
    <row r="252" spans="10:10" s="35" customFormat="1" x14ac:dyDescent="0.2">
      <c r="J252" s="34"/>
    </row>
    <row r="253" spans="10:10" s="35" customFormat="1" x14ac:dyDescent="0.2">
      <c r="J253" s="34"/>
    </row>
    <row r="254" spans="10:10" s="35" customFormat="1" x14ac:dyDescent="0.2">
      <c r="J254" s="34"/>
    </row>
    <row r="255" spans="10:10" s="35" customFormat="1" x14ac:dyDescent="0.2">
      <c r="J255" s="34"/>
    </row>
    <row r="256" spans="10:10" s="35" customFormat="1" x14ac:dyDescent="0.2">
      <c r="J256" s="34"/>
    </row>
    <row r="257" spans="10:10" s="35" customFormat="1" x14ac:dyDescent="0.2">
      <c r="J257" s="34"/>
    </row>
    <row r="258" spans="10:10" s="35" customFormat="1" x14ac:dyDescent="0.2">
      <c r="J258" s="34"/>
    </row>
    <row r="259" spans="10:10" s="35" customFormat="1" x14ac:dyDescent="0.2">
      <c r="J259" s="34"/>
    </row>
    <row r="260" spans="10:10" s="35" customFormat="1" x14ac:dyDescent="0.2">
      <c r="J260" s="34"/>
    </row>
    <row r="261" spans="10:10" s="35" customFormat="1" x14ac:dyDescent="0.2">
      <c r="J261" s="34"/>
    </row>
    <row r="262" spans="10:10" s="35" customFormat="1" x14ac:dyDescent="0.2">
      <c r="J262" s="34"/>
    </row>
    <row r="263" spans="10:10" s="35" customFormat="1" x14ac:dyDescent="0.2">
      <c r="J263" s="34"/>
    </row>
    <row r="264" spans="10:10" s="35" customFormat="1" x14ac:dyDescent="0.2">
      <c r="J264" s="34"/>
    </row>
    <row r="265" spans="10:10" s="35" customFormat="1" x14ac:dyDescent="0.2">
      <c r="J265" s="34"/>
    </row>
    <row r="266" spans="10:10" s="35" customFormat="1" x14ac:dyDescent="0.2">
      <c r="J266" s="34"/>
    </row>
    <row r="267" spans="10:10" s="35" customFormat="1" x14ac:dyDescent="0.2">
      <c r="J267" s="34"/>
    </row>
    <row r="268" spans="10:10" s="35" customFormat="1" x14ac:dyDescent="0.2">
      <c r="J268" s="34"/>
    </row>
    <row r="269" spans="10:10" s="35" customFormat="1" x14ac:dyDescent="0.2">
      <c r="J269" s="34"/>
    </row>
    <row r="270" spans="10:10" s="35" customFormat="1" x14ac:dyDescent="0.2">
      <c r="J270" s="34"/>
    </row>
    <row r="271" spans="10:10" s="35" customFormat="1" x14ac:dyDescent="0.2">
      <c r="J271" s="34"/>
    </row>
    <row r="272" spans="10:10" s="35" customFormat="1" x14ac:dyDescent="0.2">
      <c r="J272" s="34"/>
    </row>
    <row r="273" spans="10:10" s="35" customFormat="1" x14ac:dyDescent="0.2">
      <c r="J273" s="34"/>
    </row>
    <row r="274" spans="10:10" s="35" customFormat="1" x14ac:dyDescent="0.2">
      <c r="J274" s="34"/>
    </row>
    <row r="275" spans="10:10" s="35" customFormat="1" x14ac:dyDescent="0.2">
      <c r="J275" s="34"/>
    </row>
    <row r="276" spans="10:10" s="35" customFormat="1" x14ac:dyDescent="0.2">
      <c r="J276" s="34"/>
    </row>
    <row r="277" spans="10:10" s="35" customFormat="1" x14ac:dyDescent="0.2">
      <c r="J277" s="34"/>
    </row>
    <row r="278" spans="10:10" s="35" customFormat="1" x14ac:dyDescent="0.2">
      <c r="J278" s="34"/>
    </row>
    <row r="279" spans="10:10" s="35" customFormat="1" x14ac:dyDescent="0.2">
      <c r="J279" s="34"/>
    </row>
    <row r="280" spans="10:10" s="35" customFormat="1" x14ac:dyDescent="0.2">
      <c r="J280" s="34"/>
    </row>
    <row r="281" spans="10:10" s="35" customFormat="1" x14ac:dyDescent="0.2">
      <c r="J281" s="34"/>
    </row>
    <row r="282" spans="10:10" s="35" customFormat="1" x14ac:dyDescent="0.2">
      <c r="J282" s="34"/>
    </row>
    <row r="283" spans="10:10" s="35" customFormat="1" x14ac:dyDescent="0.2">
      <c r="J283" s="34"/>
    </row>
    <row r="284" spans="10:10" s="35" customFormat="1" x14ac:dyDescent="0.2">
      <c r="J284" s="34"/>
    </row>
    <row r="285" spans="10:10" s="35" customFormat="1" x14ac:dyDescent="0.2">
      <c r="J285" s="34"/>
    </row>
    <row r="286" spans="10:10" s="35" customFormat="1" x14ac:dyDescent="0.2">
      <c r="J286" s="34"/>
    </row>
    <row r="287" spans="10:10" s="35" customFormat="1" x14ac:dyDescent="0.2">
      <c r="J287" s="34"/>
    </row>
    <row r="288" spans="10:10" s="35" customFormat="1" x14ac:dyDescent="0.2">
      <c r="J288" s="34"/>
    </row>
    <row r="289" spans="10:10" s="35" customFormat="1" x14ac:dyDescent="0.2">
      <c r="J289" s="34"/>
    </row>
    <row r="290" spans="10:10" s="35" customFormat="1" x14ac:dyDescent="0.2">
      <c r="J290" s="34"/>
    </row>
    <row r="291" spans="10:10" s="35" customFormat="1" x14ac:dyDescent="0.2">
      <c r="J291" s="34"/>
    </row>
    <row r="292" spans="10:10" s="35" customFormat="1" x14ac:dyDescent="0.2">
      <c r="J292" s="34"/>
    </row>
    <row r="293" spans="10:10" s="35" customFormat="1" x14ac:dyDescent="0.2">
      <c r="J293" s="34"/>
    </row>
    <row r="294" spans="10:10" s="35" customFormat="1" x14ac:dyDescent="0.2">
      <c r="J294" s="34"/>
    </row>
    <row r="295" spans="10:10" s="35" customFormat="1" x14ac:dyDescent="0.2">
      <c r="J295" s="34"/>
    </row>
    <row r="296" spans="10:10" s="35" customFormat="1" x14ac:dyDescent="0.2">
      <c r="J296" s="34"/>
    </row>
    <row r="297" spans="10:10" s="35" customFormat="1" x14ac:dyDescent="0.2">
      <c r="J297" s="34"/>
    </row>
    <row r="298" spans="10:10" s="35" customFormat="1" x14ac:dyDescent="0.2">
      <c r="J298" s="34"/>
    </row>
    <row r="299" spans="10:10" s="35" customFormat="1" x14ac:dyDescent="0.2">
      <c r="J299" s="34"/>
    </row>
    <row r="300" spans="10:10" s="35" customFormat="1" x14ac:dyDescent="0.2">
      <c r="J300" s="34"/>
    </row>
    <row r="301" spans="10:10" s="35" customFormat="1" x14ac:dyDescent="0.2">
      <c r="J301" s="34"/>
    </row>
    <row r="302" spans="10:10" s="35" customFormat="1" x14ac:dyDescent="0.2">
      <c r="J302" s="34"/>
    </row>
    <row r="303" spans="10:10" s="35" customFormat="1" x14ac:dyDescent="0.2">
      <c r="J303" s="34"/>
    </row>
    <row r="304" spans="10:10" s="35" customFormat="1" x14ac:dyDescent="0.2">
      <c r="J304" s="34"/>
    </row>
    <row r="305" spans="10:10" s="35" customFormat="1" x14ac:dyDescent="0.2">
      <c r="J305" s="34"/>
    </row>
    <row r="306" spans="10:10" s="35" customFormat="1" x14ac:dyDescent="0.2">
      <c r="J306" s="34"/>
    </row>
    <row r="307" spans="10:10" s="35" customFormat="1" x14ac:dyDescent="0.2">
      <c r="J307" s="34"/>
    </row>
    <row r="308" spans="10:10" s="35" customFormat="1" x14ac:dyDescent="0.2">
      <c r="J308" s="34"/>
    </row>
    <row r="309" spans="10:10" s="35" customFormat="1" x14ac:dyDescent="0.2">
      <c r="J309" s="34"/>
    </row>
    <row r="310" spans="10:10" s="35" customFormat="1" x14ac:dyDescent="0.2">
      <c r="J310" s="34"/>
    </row>
    <row r="311" spans="10:10" s="35" customFormat="1" x14ac:dyDescent="0.2">
      <c r="J311" s="34"/>
    </row>
    <row r="312" spans="10:10" s="35" customFormat="1" x14ac:dyDescent="0.2">
      <c r="J312" s="34"/>
    </row>
    <row r="313" spans="10:10" s="35" customFormat="1" x14ac:dyDescent="0.2">
      <c r="J313" s="34"/>
    </row>
    <row r="314" spans="10:10" s="35" customFormat="1" x14ac:dyDescent="0.2">
      <c r="J314" s="34"/>
    </row>
    <row r="315" spans="10:10" s="35" customFormat="1" x14ac:dyDescent="0.2">
      <c r="J315" s="34"/>
    </row>
    <row r="316" spans="10:10" s="35" customFormat="1" x14ac:dyDescent="0.2">
      <c r="J316" s="34"/>
    </row>
    <row r="317" spans="10:10" s="35" customFormat="1" x14ac:dyDescent="0.2">
      <c r="J317" s="34"/>
    </row>
    <row r="318" spans="10:10" s="35" customFormat="1" x14ac:dyDescent="0.2">
      <c r="J318" s="34"/>
    </row>
    <row r="319" spans="10:10" s="35" customFormat="1" x14ac:dyDescent="0.2">
      <c r="J319" s="34"/>
    </row>
    <row r="320" spans="10:10" s="35" customFormat="1" x14ac:dyDescent="0.2">
      <c r="J320" s="34"/>
    </row>
    <row r="321" spans="10:10" s="35" customFormat="1" x14ac:dyDescent="0.2">
      <c r="J321" s="34"/>
    </row>
    <row r="322" spans="10:10" s="35" customFormat="1" x14ac:dyDescent="0.2">
      <c r="J322" s="34"/>
    </row>
    <row r="323" spans="10:10" s="35" customFormat="1" x14ac:dyDescent="0.2">
      <c r="J323" s="34"/>
    </row>
    <row r="324" spans="10:10" s="35" customFormat="1" x14ac:dyDescent="0.2">
      <c r="J324" s="34"/>
    </row>
    <row r="325" spans="10:10" s="35" customFormat="1" x14ac:dyDescent="0.2">
      <c r="J325" s="34"/>
    </row>
    <row r="326" spans="10:10" s="35" customFormat="1" x14ac:dyDescent="0.2">
      <c r="J326" s="34"/>
    </row>
    <row r="327" spans="10:10" s="35" customFormat="1" x14ac:dyDescent="0.2">
      <c r="J327" s="34"/>
    </row>
    <row r="328" spans="10:10" s="35" customFormat="1" x14ac:dyDescent="0.2">
      <c r="J328" s="34"/>
    </row>
    <row r="329" spans="10:10" s="35" customFormat="1" x14ac:dyDescent="0.2">
      <c r="J329" s="34"/>
    </row>
    <row r="330" spans="10:10" s="35" customFormat="1" x14ac:dyDescent="0.2">
      <c r="J330" s="34"/>
    </row>
    <row r="331" spans="10:10" s="35" customFormat="1" x14ac:dyDescent="0.2">
      <c r="J331" s="34"/>
    </row>
    <row r="332" spans="10:10" s="35" customFormat="1" x14ac:dyDescent="0.2">
      <c r="J332" s="34"/>
    </row>
    <row r="333" spans="10:10" s="35" customFormat="1" x14ac:dyDescent="0.2">
      <c r="J333" s="34"/>
    </row>
    <row r="334" spans="10:10" s="35" customFormat="1" x14ac:dyDescent="0.2">
      <c r="J334" s="34"/>
    </row>
    <row r="335" spans="10:10" s="35" customFormat="1" x14ac:dyDescent="0.2">
      <c r="J335" s="34"/>
    </row>
    <row r="336" spans="10:10" s="35" customFormat="1" x14ac:dyDescent="0.2">
      <c r="J336" s="34"/>
    </row>
    <row r="337" spans="10:10" s="35" customFormat="1" x14ac:dyDescent="0.2">
      <c r="J337" s="34"/>
    </row>
    <row r="338" spans="10:10" s="35" customFormat="1" x14ac:dyDescent="0.2">
      <c r="J338" s="34"/>
    </row>
    <row r="339" spans="10:10" s="35" customFormat="1" x14ac:dyDescent="0.2">
      <c r="J339" s="34"/>
    </row>
    <row r="340" spans="10:10" s="35" customFormat="1" x14ac:dyDescent="0.2">
      <c r="J340" s="34"/>
    </row>
    <row r="341" spans="10:10" s="35" customFormat="1" x14ac:dyDescent="0.2">
      <c r="J341" s="34"/>
    </row>
    <row r="342" spans="10:10" s="35" customFormat="1" x14ac:dyDescent="0.2">
      <c r="J342" s="34"/>
    </row>
    <row r="343" spans="10:10" s="35" customFormat="1" x14ac:dyDescent="0.2">
      <c r="J343" s="34"/>
    </row>
    <row r="344" spans="10:10" s="35" customFormat="1" x14ac:dyDescent="0.2">
      <c r="J344" s="34"/>
    </row>
    <row r="345" spans="10:10" s="35" customFormat="1" x14ac:dyDescent="0.2">
      <c r="J345" s="34"/>
    </row>
    <row r="346" spans="10:10" s="35" customFormat="1" x14ac:dyDescent="0.2">
      <c r="J346" s="34"/>
    </row>
    <row r="347" spans="10:10" s="35" customFormat="1" x14ac:dyDescent="0.2">
      <c r="J347" s="34"/>
    </row>
    <row r="348" spans="10:10" s="35" customFormat="1" x14ac:dyDescent="0.2">
      <c r="J348" s="34"/>
    </row>
    <row r="349" spans="10:10" s="35" customFormat="1" x14ac:dyDescent="0.2">
      <c r="J349" s="34"/>
    </row>
    <row r="350" spans="10:10" s="35" customFormat="1" x14ac:dyDescent="0.2">
      <c r="J350" s="34"/>
    </row>
    <row r="351" spans="10:10" s="35" customFormat="1" x14ac:dyDescent="0.2">
      <c r="J351" s="34"/>
    </row>
    <row r="352" spans="10:10" s="35" customFormat="1" x14ac:dyDescent="0.2">
      <c r="J352" s="34"/>
    </row>
    <row r="353" spans="10:10" s="35" customFormat="1" x14ac:dyDescent="0.2">
      <c r="J353" s="34"/>
    </row>
    <row r="354" spans="10:10" s="35" customFormat="1" x14ac:dyDescent="0.2">
      <c r="J354" s="34"/>
    </row>
    <row r="355" spans="10:10" s="35" customFormat="1" x14ac:dyDescent="0.2">
      <c r="J355" s="34"/>
    </row>
    <row r="356" spans="10:10" s="35" customFormat="1" x14ac:dyDescent="0.2">
      <c r="J356" s="34"/>
    </row>
    <row r="357" spans="10:10" s="35" customFormat="1" x14ac:dyDescent="0.2">
      <c r="J357" s="34"/>
    </row>
    <row r="358" spans="10:10" s="35" customFormat="1" x14ac:dyDescent="0.2">
      <c r="J358" s="34"/>
    </row>
    <row r="359" spans="10:10" s="35" customFormat="1" x14ac:dyDescent="0.2">
      <c r="J359" s="34"/>
    </row>
    <row r="360" spans="10:10" s="35" customFormat="1" x14ac:dyDescent="0.2">
      <c r="J360" s="34"/>
    </row>
    <row r="361" spans="10:10" s="35" customFormat="1" x14ac:dyDescent="0.2">
      <c r="J361" s="34"/>
    </row>
    <row r="362" spans="10:10" s="35" customFormat="1" x14ac:dyDescent="0.2">
      <c r="J362" s="34"/>
    </row>
    <row r="363" spans="10:10" s="35" customFormat="1" x14ac:dyDescent="0.2">
      <c r="J363" s="34"/>
    </row>
    <row r="364" spans="10:10" s="35" customFormat="1" x14ac:dyDescent="0.2">
      <c r="J364" s="34"/>
    </row>
    <row r="365" spans="10:10" s="35" customFormat="1" x14ac:dyDescent="0.2">
      <c r="J365" s="34"/>
    </row>
    <row r="366" spans="10:10" s="35" customFormat="1" x14ac:dyDescent="0.2">
      <c r="J366" s="34"/>
    </row>
    <row r="367" spans="10:10" s="35" customFormat="1" x14ac:dyDescent="0.2">
      <c r="J367" s="34"/>
    </row>
    <row r="368" spans="10:10" s="35" customFormat="1" x14ac:dyDescent="0.2">
      <c r="J368" s="34"/>
    </row>
    <row r="369" spans="10:10" s="35" customFormat="1" x14ac:dyDescent="0.2">
      <c r="J369" s="34"/>
    </row>
    <row r="370" spans="10:10" s="35" customFormat="1" x14ac:dyDescent="0.2">
      <c r="J370" s="34"/>
    </row>
    <row r="371" spans="10:10" s="35" customFormat="1" x14ac:dyDescent="0.2">
      <c r="J371" s="34"/>
    </row>
    <row r="372" spans="10:10" s="35" customFormat="1" x14ac:dyDescent="0.2">
      <c r="J372" s="34"/>
    </row>
    <row r="373" spans="10:10" s="35" customFormat="1" x14ac:dyDescent="0.2">
      <c r="J373" s="34"/>
    </row>
    <row r="374" spans="10:10" s="35" customFormat="1" x14ac:dyDescent="0.2">
      <c r="J374" s="34"/>
    </row>
    <row r="375" spans="10:10" s="35" customFormat="1" x14ac:dyDescent="0.2">
      <c r="J375" s="34"/>
    </row>
    <row r="376" spans="10:10" s="35" customFormat="1" x14ac:dyDescent="0.2">
      <c r="J376" s="34"/>
    </row>
    <row r="377" spans="10:10" s="35" customFormat="1" x14ac:dyDescent="0.2">
      <c r="J377" s="34"/>
    </row>
    <row r="378" spans="10:10" s="35" customFormat="1" x14ac:dyDescent="0.2">
      <c r="J378" s="34"/>
    </row>
    <row r="379" spans="10:10" s="35" customFormat="1" x14ac:dyDescent="0.2">
      <c r="J379" s="34"/>
    </row>
    <row r="380" spans="10:10" s="35" customFormat="1" x14ac:dyDescent="0.2">
      <c r="J380" s="34"/>
    </row>
    <row r="381" spans="10:10" s="35" customFormat="1" x14ac:dyDescent="0.2">
      <c r="J381" s="34"/>
    </row>
    <row r="382" spans="10:10" s="35" customFormat="1" x14ac:dyDescent="0.2">
      <c r="J382" s="34"/>
    </row>
    <row r="383" spans="10:10" s="35" customFormat="1" x14ac:dyDescent="0.2">
      <c r="J383" s="34"/>
    </row>
    <row r="384" spans="10:10" s="35" customFormat="1" x14ac:dyDescent="0.2">
      <c r="J384" s="34"/>
    </row>
    <row r="385" spans="10:10" s="35" customFormat="1" x14ac:dyDescent="0.2">
      <c r="J385" s="34"/>
    </row>
    <row r="386" spans="10:10" s="35" customFormat="1" x14ac:dyDescent="0.2">
      <c r="J386" s="34"/>
    </row>
    <row r="387" spans="10:10" s="35" customFormat="1" x14ac:dyDescent="0.2">
      <c r="J387" s="34"/>
    </row>
    <row r="388" spans="10:10" s="35" customFormat="1" x14ac:dyDescent="0.2">
      <c r="J388" s="34"/>
    </row>
    <row r="389" spans="10:10" s="35" customFormat="1" x14ac:dyDescent="0.2">
      <c r="J389" s="34"/>
    </row>
    <row r="390" spans="10:10" s="35" customFormat="1" x14ac:dyDescent="0.2">
      <c r="J390" s="34"/>
    </row>
    <row r="391" spans="10:10" s="35" customFormat="1" x14ac:dyDescent="0.2">
      <c r="J391" s="34"/>
    </row>
    <row r="392" spans="10:10" s="35" customFormat="1" x14ac:dyDescent="0.2">
      <c r="J392" s="34"/>
    </row>
    <row r="393" spans="10:10" s="35" customFormat="1" x14ac:dyDescent="0.2">
      <c r="J393" s="34"/>
    </row>
    <row r="394" spans="10:10" s="35" customFormat="1" x14ac:dyDescent="0.2">
      <c r="J394" s="34"/>
    </row>
    <row r="395" spans="10:10" s="35" customFormat="1" x14ac:dyDescent="0.2">
      <c r="J395" s="34"/>
    </row>
    <row r="396" spans="10:10" s="35" customFormat="1" x14ac:dyDescent="0.2">
      <c r="J396" s="34"/>
    </row>
    <row r="397" spans="10:10" s="35" customFormat="1" x14ac:dyDescent="0.2">
      <c r="J397" s="34"/>
    </row>
    <row r="398" spans="10:10" s="35" customFormat="1" x14ac:dyDescent="0.2">
      <c r="J398" s="34"/>
    </row>
    <row r="399" spans="10:10" s="35" customFormat="1" x14ac:dyDescent="0.2">
      <c r="J399" s="34"/>
    </row>
    <row r="400" spans="10:10" s="35" customFormat="1" x14ac:dyDescent="0.2">
      <c r="J400" s="34"/>
    </row>
    <row r="401" spans="10:10" s="35" customFormat="1" x14ac:dyDescent="0.2">
      <c r="J401" s="34"/>
    </row>
    <row r="402" spans="10:10" s="35" customFormat="1" x14ac:dyDescent="0.2">
      <c r="J402" s="34"/>
    </row>
    <row r="403" spans="10:10" s="35" customFormat="1" x14ac:dyDescent="0.2">
      <c r="J403" s="34"/>
    </row>
    <row r="404" spans="10:10" s="35" customFormat="1" x14ac:dyDescent="0.2">
      <c r="J404" s="34"/>
    </row>
    <row r="405" spans="10:10" s="35" customFormat="1" x14ac:dyDescent="0.2">
      <c r="J405" s="34"/>
    </row>
    <row r="406" spans="10:10" s="35" customFormat="1" x14ac:dyDescent="0.2">
      <c r="J406" s="34"/>
    </row>
    <row r="407" spans="10:10" s="35" customFormat="1" x14ac:dyDescent="0.2">
      <c r="J407" s="34"/>
    </row>
    <row r="408" spans="10:10" s="35" customFormat="1" x14ac:dyDescent="0.2">
      <c r="J408" s="34"/>
    </row>
    <row r="409" spans="10:10" s="35" customFormat="1" x14ac:dyDescent="0.2">
      <c r="J409" s="34"/>
    </row>
    <row r="410" spans="10:10" s="35" customFormat="1" x14ac:dyDescent="0.2">
      <c r="J410" s="34"/>
    </row>
    <row r="411" spans="10:10" s="35" customFormat="1" x14ac:dyDescent="0.2">
      <c r="J411" s="34"/>
    </row>
    <row r="412" spans="10:10" s="35" customFormat="1" x14ac:dyDescent="0.2">
      <c r="J412" s="34"/>
    </row>
    <row r="413" spans="10:10" s="35" customFormat="1" x14ac:dyDescent="0.2">
      <c r="J413" s="34"/>
    </row>
    <row r="414" spans="10:10" s="35" customFormat="1" x14ac:dyDescent="0.2">
      <c r="J414" s="34"/>
    </row>
    <row r="415" spans="10:10" s="35" customFormat="1" x14ac:dyDescent="0.2">
      <c r="J415" s="34"/>
    </row>
    <row r="416" spans="10:10" s="35" customFormat="1" x14ac:dyDescent="0.2">
      <c r="J416" s="34"/>
    </row>
    <row r="417" spans="10:10" s="35" customFormat="1" x14ac:dyDescent="0.2">
      <c r="J417" s="34"/>
    </row>
    <row r="418" spans="10:10" s="35" customFormat="1" x14ac:dyDescent="0.2">
      <c r="J418" s="34"/>
    </row>
    <row r="419" spans="10:10" s="35" customFormat="1" x14ac:dyDescent="0.2">
      <c r="J419" s="34"/>
    </row>
    <row r="420" spans="10:10" s="35" customFormat="1" x14ac:dyDescent="0.2">
      <c r="J420" s="34"/>
    </row>
    <row r="421" spans="10:10" s="35" customFormat="1" x14ac:dyDescent="0.2">
      <c r="J421" s="34"/>
    </row>
    <row r="422" spans="10:10" s="35" customFormat="1" x14ac:dyDescent="0.2">
      <c r="J422" s="34"/>
    </row>
    <row r="423" spans="10:10" s="35" customFormat="1" x14ac:dyDescent="0.2">
      <c r="J423" s="34"/>
    </row>
    <row r="424" spans="10:10" s="35" customFormat="1" x14ac:dyDescent="0.2">
      <c r="J424" s="34"/>
    </row>
    <row r="425" spans="10:10" s="35" customFormat="1" x14ac:dyDescent="0.2">
      <c r="J425" s="34"/>
    </row>
    <row r="426" spans="10:10" s="35" customFormat="1" x14ac:dyDescent="0.2">
      <c r="J426" s="34"/>
    </row>
    <row r="427" spans="10:10" s="35" customFormat="1" x14ac:dyDescent="0.2">
      <c r="J427" s="34"/>
    </row>
    <row r="428" spans="10:10" s="35" customFormat="1" x14ac:dyDescent="0.2">
      <c r="J428" s="34"/>
    </row>
    <row r="429" spans="10:10" s="35" customFormat="1" x14ac:dyDescent="0.2">
      <c r="J429" s="34"/>
    </row>
    <row r="430" spans="10:10" s="35" customFormat="1" x14ac:dyDescent="0.2">
      <c r="J430" s="34"/>
    </row>
    <row r="431" spans="10:10" s="35" customFormat="1" x14ac:dyDescent="0.2">
      <c r="J431" s="34"/>
    </row>
    <row r="432" spans="10:10" s="35" customFormat="1" x14ac:dyDescent="0.2">
      <c r="J432" s="34"/>
    </row>
    <row r="433" spans="10:10" s="35" customFormat="1" x14ac:dyDescent="0.2">
      <c r="J433" s="34"/>
    </row>
    <row r="434" spans="10:10" s="35" customFormat="1" x14ac:dyDescent="0.2">
      <c r="J434" s="34"/>
    </row>
    <row r="435" spans="10:10" s="35" customFormat="1" x14ac:dyDescent="0.2">
      <c r="J435" s="34"/>
    </row>
    <row r="436" spans="10:10" s="35" customFormat="1" x14ac:dyDescent="0.2">
      <c r="J436" s="34"/>
    </row>
    <row r="437" spans="10:10" s="35" customFormat="1" x14ac:dyDescent="0.2">
      <c r="J437" s="34"/>
    </row>
    <row r="438" spans="10:10" s="35" customFormat="1" x14ac:dyDescent="0.2">
      <c r="J438" s="34"/>
    </row>
    <row r="439" spans="10:10" s="35" customFormat="1" x14ac:dyDescent="0.2">
      <c r="J439" s="34"/>
    </row>
    <row r="440" spans="10:10" s="35" customFormat="1" x14ac:dyDescent="0.2">
      <c r="J440" s="34"/>
    </row>
    <row r="441" spans="10:10" s="35" customFormat="1" x14ac:dyDescent="0.2">
      <c r="J441" s="34"/>
    </row>
    <row r="442" spans="10:10" s="35" customFormat="1" x14ac:dyDescent="0.2">
      <c r="J442" s="34"/>
    </row>
    <row r="443" spans="10:10" s="35" customFormat="1" x14ac:dyDescent="0.2">
      <c r="J443" s="34"/>
    </row>
    <row r="444" spans="10:10" s="35" customFormat="1" x14ac:dyDescent="0.2">
      <c r="J444" s="34"/>
    </row>
    <row r="445" spans="10:10" s="35" customFormat="1" x14ac:dyDescent="0.2">
      <c r="J445" s="34"/>
    </row>
    <row r="446" spans="10:10" s="35" customFormat="1" x14ac:dyDescent="0.2">
      <c r="J446" s="34"/>
    </row>
    <row r="447" spans="10:10" s="35" customFormat="1" x14ac:dyDescent="0.2">
      <c r="J447" s="34"/>
    </row>
    <row r="448" spans="10:10" s="35" customFormat="1" x14ac:dyDescent="0.2">
      <c r="J448" s="34"/>
    </row>
    <row r="449" spans="10:10" s="35" customFormat="1" x14ac:dyDescent="0.2">
      <c r="J449" s="34"/>
    </row>
    <row r="450" spans="10:10" s="35" customFormat="1" x14ac:dyDescent="0.2">
      <c r="J450" s="34"/>
    </row>
    <row r="451" spans="10:10" s="35" customFormat="1" x14ac:dyDescent="0.2">
      <c r="J451" s="34"/>
    </row>
    <row r="452" spans="10:10" s="35" customFormat="1" x14ac:dyDescent="0.2">
      <c r="J452" s="34"/>
    </row>
    <row r="453" spans="10:10" s="35" customFormat="1" x14ac:dyDescent="0.2">
      <c r="J453" s="34"/>
    </row>
    <row r="454" spans="10:10" s="35" customFormat="1" x14ac:dyDescent="0.2">
      <c r="J454" s="34"/>
    </row>
    <row r="455" spans="10:10" s="35" customFormat="1" x14ac:dyDescent="0.2">
      <c r="J455" s="34"/>
    </row>
    <row r="456" spans="10:10" s="35" customFormat="1" x14ac:dyDescent="0.2">
      <c r="J456" s="34"/>
    </row>
    <row r="457" spans="10:10" s="35" customFormat="1" x14ac:dyDescent="0.2">
      <c r="J457" s="34"/>
    </row>
    <row r="458" spans="10:10" s="35" customFormat="1" x14ac:dyDescent="0.2">
      <c r="J458" s="34"/>
    </row>
    <row r="459" spans="10:10" s="35" customFormat="1" x14ac:dyDescent="0.2">
      <c r="J459" s="34"/>
    </row>
    <row r="460" spans="10:10" s="35" customFormat="1" x14ac:dyDescent="0.2">
      <c r="J460" s="34"/>
    </row>
    <row r="461" spans="10:10" s="35" customFormat="1" x14ac:dyDescent="0.2">
      <c r="J461" s="34"/>
    </row>
    <row r="462" spans="10:10" s="35" customFormat="1" x14ac:dyDescent="0.2">
      <c r="J462" s="34"/>
    </row>
    <row r="463" spans="10:10" s="35" customFormat="1" x14ac:dyDescent="0.2">
      <c r="J463" s="34"/>
    </row>
    <row r="464" spans="10:10" s="35" customFormat="1" x14ac:dyDescent="0.2">
      <c r="J464" s="34"/>
    </row>
    <row r="465" spans="10:10" s="35" customFormat="1" x14ac:dyDescent="0.2">
      <c r="J465" s="34"/>
    </row>
    <row r="466" spans="10:10" s="35" customFormat="1" x14ac:dyDescent="0.2">
      <c r="J466" s="34"/>
    </row>
    <row r="467" spans="10:10" s="35" customFormat="1" x14ac:dyDescent="0.2">
      <c r="J467" s="34"/>
    </row>
    <row r="468" spans="10:10" s="35" customFormat="1" x14ac:dyDescent="0.2">
      <c r="J468" s="34"/>
    </row>
    <row r="469" spans="10:10" s="35" customFormat="1" x14ac:dyDescent="0.2">
      <c r="J469" s="34"/>
    </row>
    <row r="470" spans="10:10" s="35" customFormat="1" x14ac:dyDescent="0.2">
      <c r="J470" s="34"/>
    </row>
    <row r="471" spans="10:10" s="35" customFormat="1" x14ac:dyDescent="0.2">
      <c r="J471" s="34"/>
    </row>
    <row r="472" spans="10:10" s="35" customFormat="1" x14ac:dyDescent="0.2">
      <c r="J472" s="34"/>
    </row>
    <row r="473" spans="10:10" s="35" customFormat="1" x14ac:dyDescent="0.2">
      <c r="J473" s="34"/>
    </row>
    <row r="474" spans="10:10" s="35" customFormat="1" x14ac:dyDescent="0.2">
      <c r="J474" s="34"/>
    </row>
    <row r="475" spans="10:10" s="35" customFormat="1" x14ac:dyDescent="0.2">
      <c r="J475" s="34"/>
    </row>
    <row r="476" spans="10:10" s="35" customFormat="1" x14ac:dyDescent="0.2">
      <c r="J476" s="34"/>
    </row>
  </sheetData>
  <sheetProtection sheet="1" objects="1" scenarios="1"/>
  <mergeCells count="19">
    <mergeCell ref="F15:I15"/>
    <mergeCell ref="F14:I14"/>
    <mergeCell ref="F12:I12"/>
    <mergeCell ref="F10:I10"/>
    <mergeCell ref="F13:I13"/>
    <mergeCell ref="F11:I11"/>
    <mergeCell ref="A9:B9"/>
    <mergeCell ref="A7:E7"/>
    <mergeCell ref="G7:H7"/>
    <mergeCell ref="A1:D1"/>
    <mergeCell ref="A2:D2"/>
    <mergeCell ref="A3:D3"/>
    <mergeCell ref="A6:I6"/>
    <mergeCell ref="A4:D4"/>
    <mergeCell ref="G2:I2"/>
    <mergeCell ref="G3:I3"/>
    <mergeCell ref="F4:I4"/>
    <mergeCell ref="E8:F8"/>
    <mergeCell ref="F9:I9"/>
  </mergeCells>
  <phoneticPr fontId="0" type="noConversion"/>
  <conditionalFormatting sqref="E1:E4 I1:I3 H2:H3 G1:G3">
    <cfRule type="cellIs" dxfId="2" priority="3" stopIfTrue="1" operator="equal">
      <formula>0</formula>
    </cfRule>
  </conditionalFormatting>
  <conditionalFormatting sqref="E15">
    <cfRule type="cellIs" dxfId="1" priority="1" stopIfTrue="1" operator="equal">
      <formula>""</formula>
    </cfRule>
  </conditionalFormatting>
  <conditionalFormatting sqref="E14">
    <cfRule type="cellIs" dxfId="0" priority="2" stopIfTrue="1" operator="equal">
      <formula>"Skip to Step 4"</formula>
    </cfRule>
  </conditionalFormatting>
  <dataValidations count="1">
    <dataValidation type="list" allowBlank="1" showInputMessage="1" showErrorMessage="1" errorTitle="Invalid Status" error="Select a status 'Y' (or) 'N/A' only." sqref="C10:C15">
      <formula1>"Y, N/A"</formula1>
    </dataValidation>
  </dataValidations>
  <printOptions gridLines="1"/>
  <pageMargins left="0.75" right="0.75" top="0.5" bottom="0.5" header="0.5" footer="0.5"/>
  <pageSetup orientation="landscape" horizontalDpi="300" verticalDpi="300" r:id="rId1"/>
  <headerFooter alignWithMargins="0"/>
  <ignoredErrors>
    <ignoredError sqref="A11:A15" unlockedFormula="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cdd665a5-4d39-4c80-990a-8a3abca4f55f">657KNE7CTRDA-1453325270-1</_dlc_DocId>
    <_dlc_DocIdUrl xmlns="cdd665a5-4d39-4c80-990a-8a3abca4f55f">
      <Url>http://vaww.oed.portal.va.gov/communities/SoftTesting_Sect508/_layouts/DocIdRedir.aspx?ID=657KNE7CTRDA-1453325270-1</Url>
      <Description>657KNE7CTRDA-1453325270-1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9E9D9B995FC94429C74FFDDD02B4D61" ma:contentTypeVersion="6" ma:contentTypeDescription="Create a new document." ma:contentTypeScope="" ma:versionID="170b93984edb1f265b9bf4a46dc9e1c3">
  <xsd:schema xmlns:xsd="http://www.w3.org/2001/XMLSchema" xmlns:xs="http://www.w3.org/2001/XMLSchema" xmlns:p="http://schemas.microsoft.com/office/2006/metadata/properties" xmlns:ns2="cdd665a5-4d39-4c80-990a-8a3abca4f55f" targetNamespace="http://schemas.microsoft.com/office/2006/metadata/properties" ma:root="true" ma:fieldsID="b8ec10063c6bd039545b7b2310a87923" ns2:_="">
    <xsd:import namespace="cdd665a5-4d39-4c80-990a-8a3abca4f55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665a5-4d39-4c80-990a-8a3abca4f55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Nintex conditional workflow start</Name>
    <Synchronization>Synchronous</Synchronization>
    <Type>10001</Type>
    <SequenceNumber>50000</SequenceNumber>
    <Assembly>Nintex.Workflow, Version=1.0.0.0, Culture=neutral, PublicKeyToken=913f6bae0ca5ae12</Assembly>
    <Class>Nintex.Workflow.ConditionalWorkflowStartReceiver</Class>
    <Data>635986823435522598</Data>
    <Filter/>
  </Receiver>
  <Receiver>
    <Name>Nintex conditional workflow start</Name>
    <Synchronization>Synchronous</Synchronization>
    <Type>10002</Type>
    <SequenceNumber>50000</SequenceNumber>
    <Assembly>Nintex.Workflow, Version=1.0.0.0, Culture=neutral, PublicKeyToken=913f6bae0ca5ae12</Assembly>
    <Class>Nintex.Workflow.ConditionalWorkflowStartReceiver</Class>
    <Data>635986823435522598</Data>
    <Filter/>
  </Receiver>
  <Receiver>
    <Name>Nintex conditional workflow start</Name>
    <Synchronization>Synchronous</Synchronization>
    <Type>2</Type>
    <SequenceNumber>50000</SequenceNumber>
    <Assembly>Nintex.Workflow, Version=1.0.0.0, Culture=neutral, PublicKeyToken=913f6bae0ca5ae12</Assembly>
    <Class>Nintex.Workflow.ConditionalWorkflowStartReceiver</Class>
    <Data>635986823435522598</Data>
    <Filter/>
  </Receiver>
</spe:Receivers>
</file>

<file path=customXml/itemProps1.xml><?xml version="1.0" encoding="utf-8"?>
<ds:datastoreItem xmlns:ds="http://schemas.openxmlformats.org/officeDocument/2006/customXml" ds:itemID="{17545C93-2903-4B78-A032-47989E67D8ED}">
  <ds:schemaRefs>
    <ds:schemaRef ds:uri="http://purl.org/dc/terms/"/>
    <ds:schemaRef ds:uri="http://schemas.microsoft.com/office/2006/documentManagement/types"/>
    <ds:schemaRef ds:uri="http://www.w3.org/XML/1998/namespace"/>
    <ds:schemaRef ds:uri="http://schemas.microsoft.com/office/2006/metadata/properties"/>
    <ds:schemaRef ds:uri="http://purl.org/dc/dcmitype/"/>
    <ds:schemaRef ds:uri="http://schemas.microsoft.com/office/infopath/2007/PartnerControls"/>
    <ds:schemaRef ds:uri="http://schemas.openxmlformats.org/package/2006/metadata/core-properties"/>
    <ds:schemaRef ds:uri="cdd665a5-4d39-4c80-990a-8a3abca4f55f"/>
    <ds:schemaRef ds:uri="http://purl.org/dc/elements/1.1/"/>
  </ds:schemaRefs>
</ds:datastoreItem>
</file>

<file path=customXml/itemProps2.xml><?xml version="1.0" encoding="utf-8"?>
<ds:datastoreItem xmlns:ds="http://schemas.openxmlformats.org/officeDocument/2006/customXml" ds:itemID="{893CB893-81AE-4FCE-BD14-F10F9C70F85B}">
  <ds:schemaRefs>
    <ds:schemaRef ds:uri="http://schemas.microsoft.com/sharepoint/v3/contenttype/forms"/>
  </ds:schemaRefs>
</ds:datastoreItem>
</file>

<file path=customXml/itemProps3.xml><?xml version="1.0" encoding="utf-8"?>
<ds:datastoreItem xmlns:ds="http://schemas.openxmlformats.org/officeDocument/2006/customXml" ds:itemID="{5A1F6C5D-6722-488F-8AD4-30E08B632503}">
  <ds:schemaRefs>
    <ds:schemaRef ds:uri="http://schemas.microsoft.com/office/2006/metadata/longProperties"/>
  </ds:schemaRefs>
</ds:datastoreItem>
</file>

<file path=customXml/itemProps4.xml><?xml version="1.0" encoding="utf-8"?>
<ds:datastoreItem xmlns:ds="http://schemas.openxmlformats.org/officeDocument/2006/customXml" ds:itemID="{76342D7D-DA01-4FE6-8641-9C737FFA8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d665a5-4d39-4c80-990a-8a3abca4f5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A865695-0FF3-4430-808E-CDCE93F5F5F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Revision History</vt:lpstr>
      <vt:lpstr>Percentage</vt:lpstr>
      <vt:lpstr>Pre-Install</vt:lpstr>
      <vt:lpstr>Install</vt:lpstr>
      <vt:lpstr>Post-Install</vt:lpstr>
      <vt:lpstr>Release to Product Support</vt:lpstr>
      <vt:lpstr>Install!Print_Area</vt:lpstr>
      <vt:lpstr>'Pre-Install'!Print_Area</vt:lpstr>
      <vt:lpstr>'Release to Product Support'!Print_Area</vt:lpstr>
      <vt:lpstr>'Revision History'!Print_Area</vt:lpstr>
      <vt:lpstr>Install!Print_Titles</vt:lpstr>
      <vt:lpstr>'Post-Install'!Print_Titles</vt:lpstr>
      <vt:lpstr>'Pre-Install'!Print_Titles</vt:lpstr>
      <vt:lpstr>'Release to Product Support'!Print_Titles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Vista SQA Checklist</dc:title>
  <dc:creator/>
  <cp:lastModifiedBy/>
  <cp:lastPrinted>2009-04-21T18:55:56Z</cp:lastPrinted>
  <dcterms:created xsi:type="dcterms:W3CDTF">2004-01-30T13:22:33Z</dcterms:created>
  <dcterms:modified xsi:type="dcterms:W3CDTF">2017-07-24T19:40:12Z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display_urn:schemas-microsoft-com:office:office#Editor">
    <vt:lpwstr>Forlenza, Susan (EDS)</vt:lpwstr>
  </property>
  <property fmtid="{D5CDD505-2E9C-101B-9397-08002B2CF9AE}" pid="4" name="xd_Signature">
    <vt:lpwstr/>
  </property>
  <property fmtid="{D5CDD505-2E9C-101B-9397-08002B2CF9AE}" pid="5" name="display_urn:schemas-microsoft-com:office:office#Author">
    <vt:lpwstr>Forlenza, Susan (EDS)</vt:lpwstr>
  </property>
  <property fmtid="{D5CDD505-2E9C-101B-9397-08002B2CF9AE}" pid="6" name="Subject">
    <vt:lpwstr/>
  </property>
  <property fmtid="{D5CDD505-2E9C-101B-9397-08002B2CF9AE}" pid="7" name="Keywords">
    <vt:lpwstr/>
  </property>
  <property fmtid="{D5CDD505-2E9C-101B-9397-08002B2CF9AE}" pid="8" name="_Author">
    <vt:lpwstr/>
  </property>
  <property fmtid="{D5CDD505-2E9C-101B-9397-08002B2CF9AE}" pid="9" name="_Category">
    <vt:lpwstr/>
  </property>
  <property fmtid="{D5CDD505-2E9C-101B-9397-08002B2CF9AE}" pid="10" name="Categories">
    <vt:lpwstr/>
  </property>
  <property fmtid="{D5CDD505-2E9C-101B-9397-08002B2CF9AE}" pid="11" name="Approval Level">
    <vt:lpwstr/>
  </property>
  <property fmtid="{D5CDD505-2E9C-101B-9397-08002B2CF9AE}" pid="12" name="_Comments">
    <vt:lpwstr/>
  </property>
  <property fmtid="{D5CDD505-2E9C-101B-9397-08002B2CF9AE}" pid="13" name="Assigned To">
    <vt:lpwstr/>
  </property>
  <property fmtid="{D5CDD505-2E9C-101B-9397-08002B2CF9AE}" pid="14" name="ContentType">
    <vt:lpwstr>Document</vt:lpwstr>
  </property>
  <property fmtid="{D5CDD505-2E9C-101B-9397-08002B2CF9AE}" pid="15" name="TemplateUrl">
    <vt:lpwstr/>
  </property>
  <property fmtid="{D5CDD505-2E9C-101B-9397-08002B2CF9AE}" pid="16" name="Process ID">
    <vt:lpwstr>6</vt:lpwstr>
  </property>
  <property fmtid="{D5CDD505-2E9C-101B-9397-08002B2CF9AE}" pid="17" name="Checked-out Note">
    <vt:lpwstr/>
  </property>
  <property fmtid="{D5CDD505-2E9C-101B-9397-08002B2CF9AE}" pid="18" name="Responsible Role">
    <vt:lpwstr>0</vt:lpwstr>
  </property>
  <property fmtid="{D5CDD505-2E9C-101B-9397-08002B2CF9AE}" pid="19" name="Required for National Release">
    <vt:lpwstr>0</vt:lpwstr>
  </property>
  <property fmtid="{D5CDD505-2E9C-101B-9397-08002B2CF9AE}" pid="20" name="xd_ProgID">
    <vt:lpwstr/>
  </property>
  <property fmtid="{D5CDD505-2E9C-101B-9397-08002B2CF9AE}" pid="21" name="Artifact Owner">
    <vt:lpwstr>3</vt:lpwstr>
  </property>
  <property fmtid="{D5CDD505-2E9C-101B-9397-08002B2CF9AE}" pid="22" name="Version Control Storage Location">
    <vt:lpwstr>1</vt:lpwstr>
  </property>
  <property fmtid="{D5CDD505-2E9C-101B-9397-08002B2CF9AE}" pid="23" name="Order">
    <vt:lpwstr>5200</vt:lpwstr>
  </property>
  <property fmtid="{D5CDD505-2E9C-101B-9397-08002B2CF9AE}" pid="24" name="Required for PMAS">
    <vt:lpwstr>0</vt:lpwstr>
  </property>
  <property fmtid="{D5CDD505-2E9C-101B-9397-08002B2CF9AE}" pid="25" name="MetaInfo">
    <vt:lpwstr/>
  </property>
  <property fmtid="{D5CDD505-2E9C-101B-9397-08002B2CF9AE}" pid="26" name="Description0">
    <vt:lpwstr/>
  </property>
  <property fmtid="{D5CDD505-2E9C-101B-9397-08002B2CF9AE}" pid="27" name="Contributors">
    <vt:lpwstr/>
  </property>
  <property fmtid="{D5CDD505-2E9C-101B-9397-08002B2CF9AE}" pid="28" name="ContentTypeId">
    <vt:lpwstr>0x010100F9E9D9B995FC94429C74FFDDD02B4D61</vt:lpwstr>
  </property>
  <property fmtid="{D5CDD505-2E9C-101B-9397-08002B2CF9AE}" pid="29" name="_dlc_DocIdItemGuid">
    <vt:lpwstr>5c4e56fd-deb2-4819-ad5a-c3330dd43abb</vt:lpwstr>
  </property>
</Properties>
</file>