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  <extLst>
    <ext uri="GoogleSheetsCustomDataVersion1">
      <go:sheetsCustomData xmlns:go="http://customooxmlschemas.google.com/" r:id="rId8" roundtripDataSignature="AMtx7mj+ssUBtfiaktuPuNaUbzK0Q1jATQ=="/>
    </ext>
  </extLst>
</workbook>
</file>

<file path=xl/sharedStrings.xml><?xml version="1.0" encoding="utf-8"?>
<sst xmlns="http://schemas.openxmlformats.org/spreadsheetml/2006/main" count="58" uniqueCount="20">
  <si>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</si>
  <si>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</si>
  <si>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</si>
  <si>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</si>
  <si>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</si>
  <si>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</si>
  <si>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</si>
  <si>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</si>
  <si>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</si>
  <si>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</si>
  <si>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</si>
  <si>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</si>
  <si>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</si>
  <si>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</si>
  <si>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</si>
  <si>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</si>
  <si>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ln_eff(I)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</si>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</sst>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/>
    </xf>
    <xf borderId="0" fillId="0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4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8" width="15.13"/>
    <col customWidth="1" min="19" max="19" width="1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10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SQRT(R2^2+R3^2)</f>
        <v>0.08801096892</v>
      </c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4">
        <v>586.0</v>
      </c>
      <c r="G3" s="3">
        <v>173.0</v>
      </c>
      <c r="H3" s="3">
        <f t="shared" si="1"/>
        <v>3.387283237</v>
      </c>
      <c r="I3" s="3">
        <f t="shared" si="2"/>
        <v>0.1399273808</v>
      </c>
      <c r="J3" s="5">
        <v>18867.0</v>
      </c>
      <c r="K3" s="3">
        <v>342.0</v>
      </c>
      <c r="L3" s="3">
        <f t="shared" si="3"/>
        <v>55.16666667</v>
      </c>
      <c r="M3" s="3">
        <f t="shared" si="4"/>
        <v>0.4016292356</v>
      </c>
      <c r="N3" s="3">
        <f t="shared" si="5"/>
        <v>51.77938343</v>
      </c>
      <c r="O3" s="3">
        <f t="shared" si="6"/>
        <v>0.4253066127</v>
      </c>
      <c r="P3" s="3">
        <f t="shared" si="7"/>
        <v>3.946992067</v>
      </c>
      <c r="Q3" s="3">
        <f>P3-P2</f>
        <v>-0.3524225903</v>
      </c>
      <c r="R3" s="3">
        <f t="shared" si="8"/>
        <v>0.05910492871</v>
      </c>
      <c r="S3" s="3">
        <f>SQRT(R2^2+R4^2)</f>
        <v>0.09102592399</v>
      </c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4">
        <v>413.0</v>
      </c>
      <c r="G4" s="3">
        <v>127.0</v>
      </c>
      <c r="H4" s="3">
        <f t="shared" si="1"/>
        <v>3.251968504</v>
      </c>
      <c r="I4" s="3">
        <f t="shared" si="2"/>
        <v>0.1600189089</v>
      </c>
      <c r="J4" s="3">
        <v>15322.0</v>
      </c>
      <c r="K4" s="3">
        <v>307.0</v>
      </c>
      <c r="L4" s="3">
        <f t="shared" si="3"/>
        <v>49.90879479</v>
      </c>
      <c r="M4" s="3">
        <f t="shared" si="4"/>
        <v>0.4031989139</v>
      </c>
      <c r="N4" s="3">
        <f t="shared" si="5"/>
        <v>46.65682628</v>
      </c>
      <c r="O4" s="3">
        <f t="shared" si="6"/>
        <v>0.4337919033</v>
      </c>
      <c r="P4" s="3">
        <f t="shared" si="7"/>
        <v>3.842819246</v>
      </c>
      <c r="Q4" s="3">
        <f>P4-P2</f>
        <v>-0.4565954107</v>
      </c>
      <c r="R4" s="3">
        <f t="shared" si="8"/>
        <v>0.06350732861</v>
      </c>
      <c r="S4" s="3">
        <f>SQRT(R2^2+R5^2)</f>
        <v>0.08672029022</v>
      </c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828.0</v>
      </c>
      <c r="G5" s="4">
        <v>302.0</v>
      </c>
      <c r="H5" s="3">
        <f t="shared" si="1"/>
        <v>2.741721854</v>
      </c>
      <c r="I5" s="3">
        <f t="shared" si="2"/>
        <v>0.09528142099</v>
      </c>
      <c r="J5" s="3">
        <v>13250.0</v>
      </c>
      <c r="K5" s="3">
        <v>360.0</v>
      </c>
      <c r="L5" s="3">
        <f t="shared" si="3"/>
        <v>36.80555556</v>
      </c>
      <c r="M5" s="3">
        <f t="shared" si="4"/>
        <v>0.3197462343</v>
      </c>
      <c r="N5" s="3">
        <f t="shared" si="5"/>
        <v>34.0638337</v>
      </c>
      <c r="O5" s="3">
        <f t="shared" si="6"/>
        <v>0.3336408301</v>
      </c>
      <c r="P5" s="3">
        <f t="shared" si="7"/>
        <v>3.528236226</v>
      </c>
      <c r="Q5" s="3">
        <f>P5-P2</f>
        <v>-0.7711784308</v>
      </c>
      <c r="R5" s="3">
        <f t="shared" si="8"/>
        <v>0.05716529264</v>
      </c>
      <c r="S5" s="3">
        <f>SQRT(R2^2+R6^2)</f>
        <v>0.09985134953</v>
      </c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3">
        <v>4.0</v>
      </c>
      <c r="B6" s="4">
        <v>2.0</v>
      </c>
      <c r="C6" s="4">
        <v>1.0</v>
      </c>
      <c r="D6" s="3">
        <v>2.0</v>
      </c>
      <c r="E6" s="3">
        <f t="shared" si="9"/>
        <v>5.08</v>
      </c>
      <c r="F6" s="3">
        <v>298.0</v>
      </c>
      <c r="G6" s="3">
        <v>362.0</v>
      </c>
      <c r="H6" s="3">
        <f t="shared" si="1"/>
        <v>0.8232044199</v>
      </c>
      <c r="I6" s="3">
        <f t="shared" si="2"/>
        <v>0.04768695166</v>
      </c>
      <c r="J6" s="3">
        <v>5044.0</v>
      </c>
      <c r="K6" s="3">
        <v>183.0</v>
      </c>
      <c r="L6" s="3">
        <f t="shared" si="3"/>
        <v>27.56284153</v>
      </c>
      <c r="M6" s="3">
        <f t="shared" si="4"/>
        <v>0.3880935717</v>
      </c>
      <c r="N6" s="3">
        <f t="shared" si="5"/>
        <v>26.73963711</v>
      </c>
      <c r="O6" s="3">
        <f t="shared" si="6"/>
        <v>0.3910123601</v>
      </c>
      <c r="P6" s="3">
        <f t="shared" si="7"/>
        <v>3.286147001</v>
      </c>
      <c r="Q6" s="3">
        <f>P6-P2</f>
        <v>-1.013267656</v>
      </c>
      <c r="R6" s="3">
        <f t="shared" si="8"/>
        <v>0.07561583135</v>
      </c>
      <c r="S6" s="3">
        <f>SQRT(R2^2+R7^2)</f>
        <v>0.1164036065</v>
      </c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6">
        <v>1.0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586.0</v>
      </c>
      <c r="G7" s="6">
        <v>173.0</v>
      </c>
      <c r="H7" s="6">
        <f t="shared" si="1"/>
        <v>3.387283237</v>
      </c>
      <c r="I7" s="6">
        <f t="shared" si="2"/>
        <v>0.1399273808</v>
      </c>
      <c r="J7" s="7">
        <v>6358.0</v>
      </c>
      <c r="K7" s="6">
        <v>120.0</v>
      </c>
      <c r="L7" s="6">
        <f t="shared" si="3"/>
        <v>52.98333333</v>
      </c>
      <c r="M7" s="6">
        <f t="shared" si="4"/>
        <v>0.664475566</v>
      </c>
      <c r="N7" s="6">
        <f t="shared" si="5"/>
        <v>49.5960501</v>
      </c>
      <c r="O7" s="6">
        <f t="shared" si="6"/>
        <v>0.6790489302</v>
      </c>
      <c r="P7" s="6">
        <f t="shared" si="7"/>
        <v>3.903911195</v>
      </c>
      <c r="Q7" s="6">
        <f>P7-P2</f>
        <v>-0.3955034616</v>
      </c>
      <c r="R7" s="6">
        <f t="shared" si="8"/>
        <v>0.09642230837</v>
      </c>
      <c r="S7" s="6">
        <f>SQRT(R2^2+R8^2)</f>
        <v>0.09552595553</v>
      </c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6">
        <v>2.0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413.0</v>
      </c>
      <c r="G8" s="6">
        <v>127.0</v>
      </c>
      <c r="H8" s="6">
        <f t="shared" si="1"/>
        <v>3.251968504</v>
      </c>
      <c r="I8" s="6">
        <f t="shared" si="2"/>
        <v>0.1600189089</v>
      </c>
      <c r="J8" s="6">
        <v>11398.0</v>
      </c>
      <c r="K8" s="6">
        <v>253.0</v>
      </c>
      <c r="L8" s="6">
        <f t="shared" si="3"/>
        <v>45.0513834</v>
      </c>
      <c r="M8" s="6">
        <f t="shared" si="4"/>
        <v>0.4219818824</v>
      </c>
      <c r="N8" s="6">
        <f t="shared" si="5"/>
        <v>41.7994149</v>
      </c>
      <c r="O8" s="6">
        <f t="shared" si="6"/>
        <v>0.4513034016</v>
      </c>
      <c r="P8" s="6">
        <f t="shared" si="7"/>
        <v>3.732882342</v>
      </c>
      <c r="Q8" s="6">
        <f>P8-P2</f>
        <v>-0.5665323153</v>
      </c>
      <c r="R8" s="6">
        <f t="shared" si="8"/>
        <v>0.06980451366</v>
      </c>
      <c r="S8" s="6">
        <f>SQRT(R2^2+R9^2)</f>
        <v>0.08708971828</v>
      </c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6">
        <v>3.0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828.0</v>
      </c>
      <c r="G9" s="6">
        <v>302.0</v>
      </c>
      <c r="H9" s="6">
        <f t="shared" si="1"/>
        <v>2.741721854</v>
      </c>
      <c r="I9" s="6">
        <f t="shared" si="2"/>
        <v>0.09528142099</v>
      </c>
      <c r="J9" s="6">
        <v>12396.0</v>
      </c>
      <c r="K9" s="6">
        <v>356.0</v>
      </c>
      <c r="L9" s="6">
        <f t="shared" si="3"/>
        <v>34.82022472</v>
      </c>
      <c r="M9" s="6">
        <f t="shared" si="4"/>
        <v>0.3127452957</v>
      </c>
      <c r="N9" s="6">
        <f t="shared" si="5"/>
        <v>32.07850286</v>
      </c>
      <c r="O9" s="6">
        <f t="shared" si="6"/>
        <v>0.3269375616</v>
      </c>
      <c r="P9" s="6">
        <f t="shared" si="7"/>
        <v>3.468186113</v>
      </c>
      <c r="Q9" s="6">
        <f>P9-P2</f>
        <v>-0.8312285439</v>
      </c>
      <c r="R9" s="6">
        <f t="shared" si="8"/>
        <v>0.05772418018</v>
      </c>
      <c r="S9" s="6">
        <f>SQRT(R2^2+R10^2)</f>
        <v>0.09985134953</v>
      </c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6">
        <v>4.0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298.0</v>
      </c>
      <c r="G10" s="6">
        <v>362.0</v>
      </c>
      <c r="H10" s="6">
        <f t="shared" si="1"/>
        <v>0.8232044199</v>
      </c>
      <c r="I10" s="6">
        <f t="shared" si="2"/>
        <v>0.04768695166</v>
      </c>
      <c r="J10" s="6">
        <v>5044.0</v>
      </c>
      <c r="K10" s="6">
        <v>183.0</v>
      </c>
      <c r="L10" s="6">
        <f t="shared" si="3"/>
        <v>27.56284153</v>
      </c>
      <c r="M10" s="6">
        <f t="shared" si="4"/>
        <v>0.3880935717</v>
      </c>
      <c r="N10" s="6">
        <f t="shared" si="5"/>
        <v>26.73963711</v>
      </c>
      <c r="O10" s="6">
        <f t="shared" si="6"/>
        <v>0.3910123601</v>
      </c>
      <c r="P10" s="6">
        <f t="shared" si="7"/>
        <v>3.286147001</v>
      </c>
      <c r="Q10" s="6">
        <f>P10-P2</f>
        <v>-1.013267656</v>
      </c>
      <c r="R10" s="6">
        <f t="shared" si="8"/>
        <v>0.07561583135</v>
      </c>
      <c r="S10" s="6">
        <f>SQRT(R2^2+R11^2)</f>
        <v>0.06521148712</v>
      </c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8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SQRT(R2^2+R2^2)</f>
        <v>0.0922229695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3">
        <v>712.0</v>
      </c>
      <c r="G3" s="3">
        <v>269.0</v>
      </c>
      <c r="H3" s="3">
        <f t="shared" si="1"/>
        <v>2.646840149</v>
      </c>
      <c r="I3" s="3">
        <f t="shared" si="2"/>
        <v>0.09919452836</v>
      </c>
      <c r="J3" s="3">
        <v>9600.0</v>
      </c>
      <c r="K3" s="3">
        <v>269.0</v>
      </c>
      <c r="L3" s="3">
        <f t="shared" si="3"/>
        <v>35.68773234</v>
      </c>
      <c r="M3" s="3">
        <f t="shared" si="4"/>
        <v>0.364236393</v>
      </c>
      <c r="N3" s="3">
        <f t="shared" si="5"/>
        <v>33.04089219</v>
      </c>
      <c r="O3" s="3">
        <f t="shared" si="6"/>
        <v>0.3775019264</v>
      </c>
      <c r="P3" s="3">
        <f t="shared" si="7"/>
        <v>3.497745952</v>
      </c>
      <c r="Q3" s="3">
        <f>P3-P2</f>
        <v>-0.8016687053</v>
      </c>
      <c r="R3" s="3">
        <f t="shared" si="8"/>
        <v>0.06567397287</v>
      </c>
      <c r="S3" s="3">
        <f t="shared" ref="S3:S10" si="10">SQRT(R2^2+R3^2)</f>
        <v>0.09255057409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3">
        <v>437.0</v>
      </c>
      <c r="G4" s="3">
        <v>233.0</v>
      </c>
      <c r="H4" s="3">
        <f t="shared" si="1"/>
        <v>1.875536481</v>
      </c>
      <c r="I4" s="3">
        <f t="shared" si="2"/>
        <v>0.08971907708</v>
      </c>
      <c r="J4" s="3">
        <v>3889.0</v>
      </c>
      <c r="K4" s="3">
        <v>233.0</v>
      </c>
      <c r="L4" s="3">
        <f t="shared" si="3"/>
        <v>16.69098712</v>
      </c>
      <c r="M4" s="3">
        <f t="shared" si="4"/>
        <v>0.2676474134</v>
      </c>
      <c r="N4" s="3">
        <f t="shared" si="5"/>
        <v>14.81545064</v>
      </c>
      <c r="O4" s="3">
        <f t="shared" si="6"/>
        <v>0.2822846979</v>
      </c>
      <c r="P4" s="3">
        <f t="shared" si="7"/>
        <v>2.695670599</v>
      </c>
      <c r="Q4" s="3">
        <f>P4-P2</f>
        <v>-1.603744058</v>
      </c>
      <c r="R4" s="3">
        <f t="shared" si="8"/>
        <v>0.07333814208</v>
      </c>
      <c r="S4" s="3">
        <f t="shared" si="10"/>
        <v>0.09844568958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142.0</v>
      </c>
      <c r="G5" s="4">
        <v>68.0</v>
      </c>
      <c r="H5" s="3">
        <f t="shared" si="1"/>
        <v>2.088235294</v>
      </c>
      <c r="I5" s="3">
        <f t="shared" si="2"/>
        <v>0.1752408131</v>
      </c>
      <c r="J5" s="5">
        <v>1252.0</v>
      </c>
      <c r="K5" s="3">
        <v>173.0</v>
      </c>
      <c r="L5" s="3">
        <f t="shared" si="3"/>
        <v>7.23699422</v>
      </c>
      <c r="M5" s="3">
        <f t="shared" si="4"/>
        <v>0.2045295493</v>
      </c>
      <c r="N5" s="3">
        <f t="shared" si="5"/>
        <v>5.148758926</v>
      </c>
      <c r="O5" s="3">
        <f t="shared" si="6"/>
        <v>0.2693356254</v>
      </c>
      <c r="P5" s="3">
        <f t="shared" si="7"/>
        <v>1.6387557</v>
      </c>
      <c r="Q5" s="3">
        <f>P5-P2</f>
        <v>-2.660658957</v>
      </c>
      <c r="R5" s="3">
        <f t="shared" si="8"/>
        <v>0.1186977599</v>
      </c>
      <c r="S5" s="3">
        <f t="shared" si="10"/>
        <v>0.1395264896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4">
        <v>4.0</v>
      </c>
      <c r="B6" s="4">
        <v>2.0</v>
      </c>
      <c r="C6" s="4">
        <v>1.0</v>
      </c>
      <c r="D6" s="4">
        <v>2.0</v>
      </c>
      <c r="E6" s="4">
        <f t="shared" si="9"/>
        <v>5.08</v>
      </c>
      <c r="F6" s="4">
        <v>118.0</v>
      </c>
      <c r="G6" s="4">
        <v>115.0</v>
      </c>
      <c r="H6" s="4">
        <f t="shared" si="1"/>
        <v>1.026086957</v>
      </c>
      <c r="I6" s="3">
        <f t="shared" si="2"/>
        <v>0.09445896079</v>
      </c>
      <c r="J6" s="4">
        <v>2354.0</v>
      </c>
      <c r="K6" s="3">
        <v>634.0</v>
      </c>
      <c r="L6" s="3">
        <f t="shared" si="3"/>
        <v>3.712933754</v>
      </c>
      <c r="M6" s="3">
        <f t="shared" si="4"/>
        <v>0.07652687363</v>
      </c>
      <c r="N6" s="3">
        <f t="shared" si="5"/>
        <v>2.686846797</v>
      </c>
      <c r="O6" s="3">
        <f t="shared" si="6"/>
        <v>0.1215683251</v>
      </c>
      <c r="P6" s="3">
        <f t="shared" si="7"/>
        <v>0.9883683118</v>
      </c>
      <c r="Q6" s="3">
        <f>P6-P2</f>
        <v>-3.311046345</v>
      </c>
      <c r="R6" s="3">
        <f t="shared" si="8"/>
        <v>0.07416499662</v>
      </c>
      <c r="S6" s="3">
        <f t="shared" si="10"/>
        <v>0.1399628698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6">
        <v>6.0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712.0</v>
      </c>
      <c r="G7" s="6">
        <v>269.0</v>
      </c>
      <c r="H7" s="6">
        <f t="shared" si="1"/>
        <v>2.646840149</v>
      </c>
      <c r="I7" s="6">
        <f t="shared" si="2"/>
        <v>0.09919452836</v>
      </c>
      <c r="J7" s="7">
        <v>7463.0</v>
      </c>
      <c r="K7" s="6">
        <v>201.0</v>
      </c>
      <c r="L7" s="6">
        <f t="shared" si="3"/>
        <v>37.12935323</v>
      </c>
      <c r="M7" s="6">
        <f t="shared" si="4"/>
        <v>0.4297943118</v>
      </c>
      <c r="N7" s="6">
        <f t="shared" si="5"/>
        <v>34.48251309</v>
      </c>
      <c r="O7" s="6">
        <f t="shared" si="6"/>
        <v>0.4410926262</v>
      </c>
      <c r="P7" s="6">
        <f t="shared" si="7"/>
        <v>3.540452328</v>
      </c>
      <c r="Q7" s="6">
        <f>P7-P2</f>
        <v>-0.7589623286</v>
      </c>
      <c r="R7" s="6">
        <f t="shared" si="8"/>
        <v>0.07511563498</v>
      </c>
      <c r="S7" s="6">
        <f t="shared" si="10"/>
        <v>0.1055594872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6">
        <v>7.0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437.0</v>
      </c>
      <c r="G8" s="6">
        <v>233.0</v>
      </c>
      <c r="H8" s="6">
        <f t="shared" si="1"/>
        <v>1.875536481</v>
      </c>
      <c r="I8" s="6">
        <f t="shared" si="2"/>
        <v>0.08971907708</v>
      </c>
      <c r="J8" s="6">
        <v>3231.0</v>
      </c>
      <c r="K8" s="6">
        <v>204.0</v>
      </c>
      <c r="L8" s="6">
        <f t="shared" si="3"/>
        <v>15.83823529</v>
      </c>
      <c r="M8" s="6">
        <f t="shared" si="4"/>
        <v>0.2786366959</v>
      </c>
      <c r="N8" s="6">
        <f t="shared" si="5"/>
        <v>13.96269881</v>
      </c>
      <c r="O8" s="6">
        <f t="shared" si="6"/>
        <v>0.2927249923</v>
      </c>
      <c r="P8" s="6">
        <f t="shared" si="7"/>
        <v>2.636389403</v>
      </c>
      <c r="Q8" s="6">
        <f>P8-P2</f>
        <v>-1.663025254</v>
      </c>
      <c r="R8" s="6">
        <f t="shared" si="8"/>
        <v>0.07833847594</v>
      </c>
      <c r="S8" s="6">
        <f t="shared" si="10"/>
        <v>0.1085323704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6">
        <v>8.0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142.0</v>
      </c>
      <c r="G9" s="6">
        <v>68.0</v>
      </c>
      <c r="H9" s="6">
        <f t="shared" si="1"/>
        <v>2.088235294</v>
      </c>
      <c r="I9" s="6">
        <f t="shared" si="2"/>
        <v>0.1752408131</v>
      </c>
      <c r="J9" s="7">
        <v>1173.0</v>
      </c>
      <c r="K9" s="6">
        <v>172.0</v>
      </c>
      <c r="L9" s="6">
        <f t="shared" si="3"/>
        <v>6.819767442</v>
      </c>
      <c r="M9" s="6">
        <f t="shared" si="4"/>
        <v>0.1991226022</v>
      </c>
      <c r="N9" s="6">
        <f>MINUS(L9,H8)</f>
        <v>4.944230961</v>
      </c>
      <c r="O9" s="6">
        <f t="shared" si="6"/>
        <v>0.2652529986</v>
      </c>
      <c r="P9" s="6">
        <f t="shared" si="7"/>
        <v>1.598221435</v>
      </c>
      <c r="Q9" s="6">
        <f>P9-P2</f>
        <v>-2.701193223</v>
      </c>
      <c r="R9" s="6">
        <f t="shared" si="8"/>
        <v>0.1192918922</v>
      </c>
      <c r="S9" s="6">
        <f t="shared" si="10"/>
        <v>0.1427146536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6">
        <v>9.0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237.0</v>
      </c>
      <c r="G10" s="6">
        <v>230.0</v>
      </c>
      <c r="H10" s="6">
        <f t="shared" si="1"/>
        <v>1.030434783</v>
      </c>
      <c r="I10" s="6">
        <f t="shared" si="2"/>
        <v>0.06693393182</v>
      </c>
      <c r="J10" s="6">
        <v>2354.0</v>
      </c>
      <c r="K10" s="6">
        <v>634.0</v>
      </c>
      <c r="L10" s="6">
        <f t="shared" si="3"/>
        <v>3.712933754</v>
      </c>
      <c r="M10" s="6">
        <f t="shared" si="4"/>
        <v>0.07652687363</v>
      </c>
      <c r="N10" s="6">
        <f>MINUS(L10,H10)</f>
        <v>2.682498971</v>
      </c>
      <c r="O10" s="6">
        <f t="shared" si="6"/>
        <v>0.1016686462</v>
      </c>
      <c r="P10" s="6">
        <f t="shared" si="7"/>
        <v>0.986748812</v>
      </c>
      <c r="Q10" s="6">
        <f>P10-P2</f>
        <v>-3.312665845</v>
      </c>
      <c r="R10" s="6">
        <f t="shared" si="8"/>
        <v>0.06207507579</v>
      </c>
      <c r="S10" s="6">
        <f t="shared" si="10"/>
        <v>0.1344762826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>DIVIDE(F2,G2)</f>
        <v>0.8433333333</v>
      </c>
      <c r="I2" s="3">
        <f t="shared" ref="I2:I10" si="1">DIVIDE(SQRT(F2),G2)</f>
        <v>0.0530199124</v>
      </c>
      <c r="J2" s="3">
        <v>17880.0</v>
      </c>
      <c r="K2" s="3">
        <v>240.0</v>
      </c>
      <c r="L2" s="3">
        <f t="shared" ref="L2:L10" si="2">DIVIDE(J2,K2)</f>
        <v>74.5</v>
      </c>
      <c r="M2" s="3">
        <f t="shared" ref="M2:M10" si="3">DIVIDE(SQRT(J2),K2)</f>
        <v>0.5571504883</v>
      </c>
      <c r="N2" s="3">
        <f t="shared" ref="N2:N10" si="4">MINUS(L2,H2)</f>
        <v>73.65666667</v>
      </c>
      <c r="O2" s="3">
        <f t="shared" ref="O2:O10" si="5">SQRT(SUM(POW(I2,2),POW(M2,2)))</f>
        <v>0.5596675601</v>
      </c>
      <c r="P2" s="3">
        <f t="shared" ref="P2:P10" si="6">LN(N2)</f>
        <v>4.299414657</v>
      </c>
      <c r="Q2" s="3">
        <v>0.0</v>
      </c>
      <c r="R2" s="3">
        <f t="shared" ref="R2:R10" si="7">SQRT((1/N2*POW(O2,2)))</f>
        <v>0.06521148712</v>
      </c>
      <c r="S2" s="3">
        <f>SQRT(R2^2+R3^2)</f>
        <v>0.0902221549</v>
      </c>
    </row>
    <row r="3" ht="15.75" customHeight="1">
      <c r="A3" s="3">
        <v>1.0</v>
      </c>
      <c r="B3" s="3">
        <v>2.0</v>
      </c>
      <c r="C3" s="3">
        <v>1.0</v>
      </c>
      <c r="D3" s="3">
        <v>0.25</v>
      </c>
      <c r="E3" s="3">
        <f t="shared" ref="E3:E10" si="8">CONVERT(D3,"in","cm")</f>
        <v>0.635</v>
      </c>
      <c r="F3" s="3">
        <v>275.0</v>
      </c>
      <c r="G3" s="3">
        <v>238.0</v>
      </c>
      <c r="H3" s="3">
        <f t="shared" ref="H3:H4" si="9">DIVIDE(G3,F3)</f>
        <v>0.8654545455</v>
      </c>
      <c r="I3" s="3">
        <f t="shared" si="1"/>
        <v>0.06967699139</v>
      </c>
      <c r="J3" s="5">
        <v>7869.0</v>
      </c>
      <c r="K3" s="3">
        <v>278.0</v>
      </c>
      <c r="L3" s="3">
        <f t="shared" si="2"/>
        <v>28.3057554</v>
      </c>
      <c r="M3" s="3">
        <f t="shared" si="3"/>
        <v>0.3190913098</v>
      </c>
      <c r="N3" s="3">
        <f t="shared" si="4"/>
        <v>27.44030085</v>
      </c>
      <c r="O3" s="3">
        <f t="shared" si="5"/>
        <v>0.3266100843</v>
      </c>
      <c r="P3" s="3">
        <f t="shared" si="6"/>
        <v>3.312012767</v>
      </c>
      <c r="Q3" s="3">
        <f>P3-P2</f>
        <v>-0.9874018903</v>
      </c>
      <c r="R3" s="3">
        <f t="shared" si="7"/>
        <v>0.06234981302</v>
      </c>
      <c r="S3" s="3">
        <f>SQRT(R2^2+R4^2)</f>
        <v>0.09872917058</v>
      </c>
    </row>
    <row r="4" ht="15.75" customHeight="1">
      <c r="A4" s="3">
        <v>2.0</v>
      </c>
      <c r="B4" s="4">
        <v>2.0</v>
      </c>
      <c r="C4" s="3">
        <v>1.0</v>
      </c>
      <c r="D4" s="3">
        <v>0.4</v>
      </c>
      <c r="E4" s="3">
        <f t="shared" si="8"/>
        <v>1.016</v>
      </c>
      <c r="F4" s="3">
        <v>403.0</v>
      </c>
      <c r="G4" s="3">
        <v>305.0</v>
      </c>
      <c r="H4" s="3">
        <f t="shared" si="9"/>
        <v>0.7568238213</v>
      </c>
      <c r="I4" s="3">
        <f t="shared" si="1"/>
        <v>0.06581921279</v>
      </c>
      <c r="J4" s="5">
        <v>3783.0</v>
      </c>
      <c r="K4" s="3">
        <v>198.0</v>
      </c>
      <c r="L4" s="3">
        <f t="shared" si="2"/>
        <v>19.10606061</v>
      </c>
      <c r="M4" s="3">
        <f t="shared" si="3"/>
        <v>0.3106368548</v>
      </c>
      <c r="N4" s="3">
        <f t="shared" si="4"/>
        <v>18.34923678</v>
      </c>
      <c r="O4" s="3">
        <f t="shared" si="5"/>
        <v>0.3175333437</v>
      </c>
      <c r="P4" s="3">
        <f t="shared" si="6"/>
        <v>2.909587982</v>
      </c>
      <c r="Q4" s="3">
        <f>P4-P2</f>
        <v>-1.389826676</v>
      </c>
      <c r="R4" s="3">
        <f t="shared" si="7"/>
        <v>0.07412766738</v>
      </c>
      <c r="S4" s="3">
        <f>SQRT(R2^2+R5^2)</f>
        <v>0.09608835591</v>
      </c>
    </row>
    <row r="5" ht="15.75" customHeight="1">
      <c r="A5" s="4">
        <v>3.0</v>
      </c>
      <c r="B5" s="4">
        <v>2.0</v>
      </c>
      <c r="C5" s="3">
        <v>1.0</v>
      </c>
      <c r="D5" s="4">
        <v>0.9</v>
      </c>
      <c r="E5" s="4">
        <f t="shared" si="8"/>
        <v>2.286</v>
      </c>
      <c r="F5" s="4">
        <v>376.0</v>
      </c>
      <c r="G5" s="4">
        <v>207.0</v>
      </c>
      <c r="H5" s="4">
        <f t="shared" ref="H5:H6" si="10">DIVIDE(F5,G5)</f>
        <v>1.816425121</v>
      </c>
      <c r="I5" s="3">
        <f t="shared" si="1"/>
        <v>0.09367497309</v>
      </c>
      <c r="J5" s="4">
        <v>3377.0</v>
      </c>
      <c r="K5" s="4">
        <v>654.0</v>
      </c>
      <c r="L5" s="3">
        <f t="shared" si="2"/>
        <v>5.163608563</v>
      </c>
      <c r="M5" s="3">
        <f t="shared" si="3"/>
        <v>0.08885620933</v>
      </c>
      <c r="N5" s="3">
        <f t="shared" si="4"/>
        <v>3.347183442</v>
      </c>
      <c r="O5" s="3">
        <f t="shared" si="5"/>
        <v>0.1291140059</v>
      </c>
      <c r="P5" s="3">
        <f t="shared" si="6"/>
        <v>1.208119229</v>
      </c>
      <c r="Q5" s="3">
        <f>P5-P2</f>
        <v>-3.091295428</v>
      </c>
      <c r="R5" s="3">
        <f t="shared" si="7"/>
        <v>0.07057219063</v>
      </c>
      <c r="S5" s="3">
        <f>SQRT(R2^2+R6^2)</f>
        <v>0.2399401025</v>
      </c>
    </row>
    <row r="6" ht="15.75" customHeight="1">
      <c r="A6" s="4">
        <v>4.0</v>
      </c>
      <c r="B6" s="4">
        <v>2.0</v>
      </c>
      <c r="C6" s="4">
        <v>1.0</v>
      </c>
      <c r="D6" s="4">
        <v>1.75</v>
      </c>
      <c r="E6" s="4">
        <f t="shared" si="8"/>
        <v>4.445</v>
      </c>
      <c r="F6" s="4">
        <v>408.0</v>
      </c>
      <c r="G6" s="4">
        <v>283.0</v>
      </c>
      <c r="H6" s="4">
        <f t="shared" si="10"/>
        <v>1.441696113</v>
      </c>
      <c r="I6" s="3">
        <f t="shared" si="1"/>
        <v>0.0713745932</v>
      </c>
      <c r="J6" s="4">
        <v>1012.0</v>
      </c>
      <c r="K6" s="4">
        <v>639.0</v>
      </c>
      <c r="L6" s="3">
        <f t="shared" si="2"/>
        <v>1.58372457</v>
      </c>
      <c r="M6" s="3">
        <f t="shared" si="3"/>
        <v>0.04978395531</v>
      </c>
      <c r="N6" s="3">
        <f t="shared" si="4"/>
        <v>0.1420284566</v>
      </c>
      <c r="O6" s="3">
        <f t="shared" si="5"/>
        <v>0.08702169132</v>
      </c>
      <c r="P6" s="3">
        <f t="shared" si="6"/>
        <v>-1.951727843</v>
      </c>
      <c r="Q6" s="3">
        <f>P6-P2</f>
        <v>-6.2511425</v>
      </c>
      <c r="R6" s="3">
        <f t="shared" si="7"/>
        <v>0.2309084553</v>
      </c>
      <c r="S6" s="3">
        <f>SQRT(R2^2+R7^2)</f>
        <v>0.1015544292</v>
      </c>
    </row>
    <row r="7" ht="15.75" customHeight="1">
      <c r="A7" s="6">
        <v>6.0</v>
      </c>
      <c r="B7" s="6">
        <v>2.0</v>
      </c>
      <c r="C7" s="6">
        <v>2.0</v>
      </c>
      <c r="D7" s="6">
        <v>0.25</v>
      </c>
      <c r="E7" s="6">
        <f t="shared" si="8"/>
        <v>0.635</v>
      </c>
      <c r="F7" s="6">
        <v>275.0</v>
      </c>
      <c r="G7" s="6">
        <v>238.0</v>
      </c>
      <c r="H7" s="6">
        <f t="shared" ref="H7:H8" si="11">DIVIDE(G7,F7)</f>
        <v>0.8654545455</v>
      </c>
      <c r="I7" s="6">
        <f t="shared" si="1"/>
        <v>0.06967699139</v>
      </c>
      <c r="J7" s="7">
        <v>4691.0</v>
      </c>
      <c r="K7" s="6">
        <v>176.0</v>
      </c>
      <c r="L7" s="6">
        <f t="shared" si="2"/>
        <v>26.65340909</v>
      </c>
      <c r="M7" s="6">
        <f t="shared" si="3"/>
        <v>0.3891527006</v>
      </c>
      <c r="N7" s="6">
        <f t="shared" si="4"/>
        <v>25.78795455</v>
      </c>
      <c r="O7" s="6">
        <f t="shared" si="5"/>
        <v>0.3953412545</v>
      </c>
      <c r="P7" s="6">
        <f t="shared" si="6"/>
        <v>3.249907505</v>
      </c>
      <c r="Q7" s="6">
        <f>P7-P2</f>
        <v>-1.049507152</v>
      </c>
      <c r="R7" s="6">
        <f t="shared" si="7"/>
        <v>0.07785090903</v>
      </c>
      <c r="S7" s="6">
        <f>SQRT(R2^2+R8^2)</f>
        <v>0.08707236948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6">
        <v>7.0</v>
      </c>
      <c r="B8" s="6">
        <v>2.0</v>
      </c>
      <c r="C8" s="6">
        <v>2.0</v>
      </c>
      <c r="D8" s="6">
        <v>0.4</v>
      </c>
      <c r="E8" s="6">
        <f t="shared" si="8"/>
        <v>1.016</v>
      </c>
      <c r="F8" s="6">
        <v>403.0</v>
      </c>
      <c r="G8" s="6">
        <v>305.0</v>
      </c>
      <c r="H8" s="6">
        <f t="shared" si="11"/>
        <v>0.7568238213</v>
      </c>
      <c r="I8" s="6">
        <f t="shared" si="1"/>
        <v>0.06581921279</v>
      </c>
      <c r="J8" s="7">
        <v>6251.0</v>
      </c>
      <c r="K8" s="6">
        <v>338.0</v>
      </c>
      <c r="L8" s="6">
        <f t="shared" si="2"/>
        <v>18.49408284</v>
      </c>
      <c r="M8" s="6">
        <f t="shared" si="3"/>
        <v>0.2339149876</v>
      </c>
      <c r="N8" s="6">
        <f t="shared" si="4"/>
        <v>17.73725902</v>
      </c>
      <c r="O8" s="6">
        <f t="shared" si="5"/>
        <v>0.2429987452</v>
      </c>
      <c r="P8" s="6">
        <f t="shared" si="6"/>
        <v>2.875667456</v>
      </c>
      <c r="Q8" s="6">
        <f>P8-P2</f>
        <v>-1.423747201</v>
      </c>
      <c r="R8" s="6">
        <f t="shared" si="7"/>
        <v>0.05769800235</v>
      </c>
      <c r="S8" s="6">
        <f>SQRT(R2^2+R9^2)</f>
        <v>0.1089404902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6">
        <v>8.0</v>
      </c>
      <c r="B9" s="6">
        <v>2.0</v>
      </c>
      <c r="C9" s="6">
        <v>2.0</v>
      </c>
      <c r="D9" s="6">
        <v>0.9</v>
      </c>
      <c r="E9" s="6">
        <f t="shared" si="8"/>
        <v>2.286</v>
      </c>
      <c r="F9" s="6">
        <v>376.0</v>
      </c>
      <c r="G9" s="6">
        <v>207.0</v>
      </c>
      <c r="H9" s="6">
        <f t="shared" ref="H9:H10" si="12">DIVIDE(F9,G9)</f>
        <v>1.816425121</v>
      </c>
      <c r="I9" s="6">
        <f t="shared" si="1"/>
        <v>0.09367497309</v>
      </c>
      <c r="J9" s="7">
        <v>2013.0</v>
      </c>
      <c r="K9" s="6">
        <v>500.0</v>
      </c>
      <c r="L9" s="6">
        <f t="shared" si="2"/>
        <v>4.026</v>
      </c>
      <c r="M9" s="6">
        <f t="shared" si="3"/>
        <v>0.0897329371</v>
      </c>
      <c r="N9" s="6">
        <f t="shared" si="4"/>
        <v>2.209574879</v>
      </c>
      <c r="O9" s="6">
        <f t="shared" si="5"/>
        <v>0.1297189292</v>
      </c>
      <c r="P9" s="6">
        <f t="shared" si="6"/>
        <v>0.7928001347</v>
      </c>
      <c r="Q9" s="6">
        <f>P9-P2</f>
        <v>-3.506614522</v>
      </c>
      <c r="R9" s="6">
        <f t="shared" si="7"/>
        <v>0.08726678834</v>
      </c>
      <c r="S9" s="6">
        <f>SQRT(R2^2+R10^2)</f>
        <v>0.2399401025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6">
        <v>9.0</v>
      </c>
      <c r="B10" s="6">
        <v>2.0</v>
      </c>
      <c r="C10" s="6">
        <v>2.0</v>
      </c>
      <c r="D10" s="6">
        <v>1.75</v>
      </c>
      <c r="E10" s="6">
        <f t="shared" si="8"/>
        <v>4.445</v>
      </c>
      <c r="F10" s="6">
        <v>408.0</v>
      </c>
      <c r="G10" s="6">
        <v>283.0</v>
      </c>
      <c r="H10" s="6">
        <f t="shared" si="12"/>
        <v>1.441696113</v>
      </c>
      <c r="I10" s="6">
        <f t="shared" si="1"/>
        <v>0.0713745932</v>
      </c>
      <c r="J10" s="6">
        <v>1012.0</v>
      </c>
      <c r="K10" s="6">
        <v>639.0</v>
      </c>
      <c r="L10" s="6">
        <f t="shared" si="2"/>
        <v>1.58372457</v>
      </c>
      <c r="M10" s="6">
        <f t="shared" si="3"/>
        <v>0.04978395531</v>
      </c>
      <c r="N10" s="6">
        <f t="shared" si="4"/>
        <v>0.1420284566</v>
      </c>
      <c r="O10" s="6">
        <f t="shared" si="5"/>
        <v>0.08702169132</v>
      </c>
      <c r="P10" s="6">
        <f t="shared" si="6"/>
        <v>-1.951727843</v>
      </c>
      <c r="Q10" s="6">
        <f>P10-P2</f>
        <v>-6.2511425</v>
      </c>
      <c r="R10" s="6">
        <f t="shared" si="7"/>
        <v>0.2309084553</v>
      </c>
      <c r="S10" s="6">
        <f>SQRT(R2^2+Q11^2)</f>
        <v>0.06521148712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5"/>
    <col customWidth="1" min="2" max="6" width="12.63"/>
  </cols>
  <sheetData>
    <row r="1" ht="15.75" customHeight="1">
      <c r="A1" s="10" t="s">
        <v>19</v>
      </c>
      <c r="B1" s="10">
        <v>661.7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C19" s="3"/>
      <c r="D19" s="3"/>
      <c r="E19" s="3"/>
      <c r="F19" s="3"/>
      <c r="G19" s="3"/>
      <c r="H19" s="4"/>
      <c r="I19" s="4"/>
      <c r="J19" s="3"/>
      <c r="K19" s="3"/>
      <c r="L19" s="3"/>
      <c r="M19" s="3"/>
      <c r="N19" s="3"/>
      <c r="O19" s="3"/>
    </row>
    <row r="20" ht="15.75" customHeight="1"/>
    <row r="21" ht="15.75" customHeight="1"/>
    <row r="22" ht="15.75" customHeight="1">
      <c r="E22" s="6">
        <v>7004.0</v>
      </c>
      <c r="F22" s="6">
        <v>293.0</v>
      </c>
    </row>
    <row r="23" ht="15.75" customHeight="1"/>
    <row r="24" ht="15.75" customHeight="1"/>
    <row r="25" ht="15.75" customHeight="1">
      <c r="E25" s="3">
        <v>6854.0</v>
      </c>
      <c r="F25" s="3">
        <v>257.0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