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vt\git_target\hpa-2110452-min-dom-set\benchmark\"/>
    </mc:Choice>
  </mc:AlternateContent>
  <xr:revisionPtr revIDLastSave="0" documentId="13_ncr:1_{33B210B3-1401-478A-95BE-DBB64D18D75C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benchmark_raw" sheetId="1" r:id="rId1"/>
    <sheet name="benchmark_docker" sheetId="2" r:id="rId2"/>
    <sheet name="better_ben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D38" i="3"/>
  <c r="E38" i="3"/>
  <c r="F38" i="3"/>
  <c r="G38" i="3"/>
  <c r="H38" i="3"/>
  <c r="I38" i="3"/>
  <c r="J38" i="3"/>
  <c r="K38" i="3"/>
  <c r="B38" i="3"/>
  <c r="C39" i="3"/>
  <c r="D39" i="3"/>
  <c r="E39" i="3"/>
  <c r="F39" i="3"/>
  <c r="G39" i="3"/>
  <c r="H39" i="3"/>
  <c r="I39" i="3"/>
  <c r="J39" i="3"/>
  <c r="K39" i="3"/>
  <c r="B39" i="3"/>
  <c r="D37" i="2"/>
  <c r="D27" i="2"/>
  <c r="D24" i="2"/>
  <c r="D17" i="2"/>
  <c r="D41" i="2"/>
  <c r="D44" i="2"/>
  <c r="D18" i="2"/>
  <c r="D31" i="2"/>
  <c r="D28" i="2"/>
  <c r="D29" i="2"/>
  <c r="D10" i="2"/>
  <c r="D4" i="2"/>
  <c r="D11" i="2"/>
  <c r="D52" i="2"/>
  <c r="D45" i="2"/>
  <c r="D51" i="2"/>
  <c r="D54" i="2"/>
  <c r="D40" i="2"/>
  <c r="D12" i="2"/>
  <c r="D15" i="2"/>
  <c r="D35" i="2"/>
  <c r="D13" i="2"/>
  <c r="D30" i="2"/>
  <c r="D22" i="2"/>
  <c r="K50" i="1"/>
  <c r="K46" i="1"/>
  <c r="K43" i="1"/>
  <c r="K52" i="1"/>
  <c r="K42" i="1"/>
  <c r="K47" i="1"/>
  <c r="K51" i="1"/>
  <c r="K36" i="1"/>
  <c r="K41" i="1"/>
  <c r="K38" i="1"/>
  <c r="K28" i="1"/>
  <c r="K37" i="1"/>
  <c r="K31" i="1"/>
  <c r="K24" i="1"/>
  <c r="K53" i="1"/>
  <c r="K33" i="1"/>
  <c r="K39" i="1"/>
  <c r="K23" i="1"/>
  <c r="K19" i="1"/>
  <c r="K49" i="1"/>
  <c r="K34" i="1"/>
  <c r="K29" i="1"/>
  <c r="K32" i="1"/>
  <c r="K25" i="1"/>
  <c r="K54" i="1"/>
  <c r="K21" i="1"/>
  <c r="K48" i="1"/>
  <c r="K45" i="1"/>
  <c r="K14" i="1"/>
  <c r="K27" i="1"/>
  <c r="K44" i="1"/>
  <c r="K40" i="1"/>
  <c r="K17" i="1"/>
  <c r="K15" i="1"/>
  <c r="K26" i="1"/>
  <c r="K30" i="1"/>
  <c r="K35" i="1"/>
  <c r="K16" i="1"/>
  <c r="K20" i="1"/>
  <c r="K18" i="1"/>
  <c r="K22" i="1"/>
  <c r="K6" i="1"/>
  <c r="K8" i="1"/>
  <c r="K2" i="1"/>
  <c r="K11" i="1"/>
  <c r="K9" i="1"/>
  <c r="K10" i="1"/>
  <c r="K13" i="1"/>
  <c r="K12" i="1"/>
  <c r="K7" i="1"/>
  <c r="K3" i="1"/>
  <c r="K5" i="1"/>
  <c r="K4" i="1"/>
  <c r="L3" i="1"/>
  <c r="L4" i="1"/>
  <c r="L2" i="1"/>
  <c r="L5" i="1"/>
  <c r="L6" i="1"/>
  <c r="L9" i="1"/>
  <c r="L7" i="1"/>
  <c r="L8" i="1"/>
  <c r="L10" i="1"/>
  <c r="L13" i="1"/>
  <c r="L11" i="1"/>
  <c r="L12" i="1"/>
  <c r="L14" i="1"/>
  <c r="L16" i="1"/>
  <c r="L17" i="1"/>
  <c r="L15" i="1"/>
  <c r="L18" i="1"/>
  <c r="L22" i="1"/>
  <c r="L20" i="1"/>
  <c r="L21" i="1"/>
  <c r="L19" i="1"/>
  <c r="L27" i="1"/>
  <c r="L25" i="1"/>
  <c r="L26" i="1"/>
  <c r="L23" i="1"/>
  <c r="L24" i="1"/>
  <c r="L30" i="1"/>
  <c r="L29" i="1"/>
  <c r="L28" i="1"/>
  <c r="L35" i="1"/>
  <c r="L32" i="1"/>
  <c r="L33" i="1"/>
  <c r="L31" i="1"/>
  <c r="L34" i="1"/>
  <c r="L36" i="1"/>
  <c r="L37" i="1"/>
  <c r="L40" i="1"/>
  <c r="L39" i="1"/>
  <c r="L38" i="1"/>
  <c r="L41" i="1"/>
  <c r="L44" i="1"/>
  <c r="L45" i="1"/>
  <c r="L42" i="1"/>
  <c r="L43" i="1"/>
  <c r="L46" i="1"/>
  <c r="L47" i="1"/>
  <c r="L48" i="1"/>
  <c r="L49" i="1"/>
  <c r="L50" i="1"/>
  <c r="L51" i="1"/>
  <c r="L54" i="1"/>
  <c r="L53" i="1"/>
  <c r="L52" i="1"/>
  <c r="A3" i="1"/>
  <c r="A4" i="1"/>
  <c r="A2" i="1"/>
  <c r="A5" i="1"/>
  <c r="A6" i="1"/>
  <c r="A9" i="1"/>
  <c r="A7" i="1"/>
  <c r="A8" i="1"/>
  <c r="A10" i="1"/>
  <c r="A13" i="1"/>
  <c r="A11" i="1"/>
  <c r="A12" i="1"/>
  <c r="A14" i="1"/>
  <c r="A16" i="1"/>
  <c r="A17" i="1"/>
  <c r="A15" i="1"/>
  <c r="A18" i="1"/>
  <c r="A22" i="1"/>
  <c r="A20" i="1"/>
  <c r="A21" i="1"/>
  <c r="A19" i="1"/>
  <c r="A27" i="1"/>
  <c r="A25" i="1"/>
  <c r="A26" i="1"/>
  <c r="A23" i="1"/>
  <c r="A24" i="1"/>
  <c r="A30" i="1"/>
  <c r="A29" i="1"/>
  <c r="A28" i="1"/>
  <c r="A35" i="1"/>
  <c r="A32" i="1"/>
  <c r="A33" i="1"/>
  <c r="A31" i="1"/>
  <c r="A34" i="1"/>
  <c r="A36" i="1"/>
  <c r="A37" i="1"/>
  <c r="A40" i="1"/>
  <c r="A39" i="1"/>
  <c r="A38" i="1"/>
  <c r="A41" i="1"/>
  <c r="A44" i="1"/>
  <c r="A45" i="1"/>
  <c r="A42" i="1"/>
  <c r="A43" i="1"/>
  <c r="A46" i="1"/>
  <c r="A47" i="1"/>
  <c r="A48" i="1"/>
  <c r="A49" i="1"/>
  <c r="A50" i="1"/>
  <c r="A51" i="1"/>
  <c r="A54" i="1"/>
  <c r="A53" i="1"/>
  <c r="A52" i="1"/>
  <c r="E3" i="1"/>
  <c r="E4" i="1"/>
  <c r="E2" i="1"/>
  <c r="E5" i="1"/>
  <c r="E6" i="1"/>
  <c r="E9" i="1"/>
  <c r="E7" i="1"/>
  <c r="E8" i="1"/>
  <c r="E10" i="1"/>
  <c r="E13" i="1"/>
  <c r="E11" i="1"/>
  <c r="E12" i="1"/>
  <c r="E14" i="1"/>
  <c r="E16" i="1"/>
  <c r="E17" i="1"/>
  <c r="E15" i="1"/>
  <c r="E18" i="1"/>
  <c r="E22" i="1"/>
  <c r="E20" i="1"/>
  <c r="E21" i="1"/>
  <c r="E19" i="1"/>
  <c r="E27" i="1"/>
  <c r="E25" i="1"/>
  <c r="E26" i="1"/>
  <c r="E23" i="1"/>
  <c r="E24" i="1"/>
  <c r="E30" i="1"/>
  <c r="E29" i="1"/>
  <c r="E28" i="1"/>
  <c r="E35" i="1"/>
  <c r="E32" i="1"/>
  <c r="E33" i="1"/>
  <c r="E31" i="1"/>
  <c r="E34" i="1"/>
  <c r="E36" i="1"/>
  <c r="E37" i="1"/>
  <c r="E40" i="1"/>
  <c r="E39" i="1"/>
  <c r="E38" i="1"/>
  <c r="E41" i="1"/>
  <c r="E44" i="1"/>
  <c r="E45" i="1"/>
  <c r="E42" i="1"/>
  <c r="E43" i="1"/>
  <c r="E46" i="1"/>
  <c r="E47" i="1"/>
  <c r="E48" i="1"/>
  <c r="E49" i="1"/>
  <c r="E50" i="1"/>
  <c r="E51" i="1"/>
  <c r="E54" i="1"/>
  <c r="E53" i="1"/>
  <c r="E52" i="1"/>
  <c r="C22" i="2"/>
  <c r="E22" i="2" s="1"/>
  <c r="C30" i="2"/>
  <c r="E30" i="2" s="1"/>
  <c r="C35" i="2"/>
  <c r="E35" i="2" s="1"/>
  <c r="C13" i="2"/>
  <c r="E13" i="2" s="1"/>
  <c r="C16" i="2"/>
  <c r="E16" i="2" s="1"/>
  <c r="C42" i="2"/>
  <c r="E42" i="2" s="1"/>
  <c r="C53" i="2"/>
  <c r="E53" i="2" s="1"/>
  <c r="C48" i="2"/>
  <c r="E48" i="2" s="1"/>
  <c r="C34" i="2"/>
  <c r="E34" i="2" s="1"/>
  <c r="C15" i="2"/>
  <c r="E15" i="2" s="1"/>
  <c r="C40" i="2"/>
  <c r="E40" i="2" s="1"/>
  <c r="C12" i="2"/>
  <c r="E12" i="2" s="1"/>
  <c r="C54" i="2"/>
  <c r="E54" i="2" s="1"/>
  <c r="C51" i="2"/>
  <c r="E51" i="2" s="1"/>
  <c r="C21" i="2"/>
  <c r="E21" i="2" s="1"/>
  <c r="C47" i="2"/>
  <c r="E47" i="2" s="1"/>
  <c r="C7" i="2"/>
  <c r="E7" i="2" s="1"/>
  <c r="C46" i="2"/>
  <c r="E46" i="2" s="1"/>
  <c r="C25" i="2"/>
  <c r="E25" i="2" s="1"/>
  <c r="C20" i="2"/>
  <c r="E20" i="2" s="1"/>
  <c r="C50" i="2"/>
  <c r="E50" i="2" s="1"/>
  <c r="C45" i="2"/>
  <c r="E45" i="2" s="1"/>
  <c r="C11" i="2"/>
  <c r="E11" i="2" s="1"/>
  <c r="C52" i="2"/>
  <c r="E52" i="2" s="1"/>
  <c r="C4" i="2"/>
  <c r="E4" i="2" s="1"/>
  <c r="C5" i="2"/>
  <c r="E5" i="2" s="1"/>
  <c r="C3" i="2"/>
  <c r="E3" i="2" s="1"/>
  <c r="C9" i="2"/>
  <c r="E9" i="2" s="1"/>
  <c r="C33" i="2"/>
  <c r="E33" i="2" s="1"/>
  <c r="C19" i="2"/>
  <c r="E19" i="2" s="1"/>
  <c r="C32" i="2"/>
  <c r="E32" i="2" s="1"/>
  <c r="C10" i="2"/>
  <c r="E10" i="2" s="1"/>
  <c r="C29" i="2"/>
  <c r="E29" i="2" s="1"/>
  <c r="C28" i="2"/>
  <c r="E28" i="2" s="1"/>
  <c r="C31" i="2"/>
  <c r="E31" i="2" s="1"/>
  <c r="C18" i="2"/>
  <c r="E18" i="2" s="1"/>
  <c r="C44" i="2"/>
  <c r="E44" i="2" s="1"/>
  <c r="C49" i="2"/>
  <c r="E49" i="2" s="1"/>
  <c r="C14" i="2"/>
  <c r="E14" i="2" s="1"/>
  <c r="C39" i="2"/>
  <c r="E39" i="2" s="1"/>
  <c r="C38" i="2"/>
  <c r="E38" i="2" s="1"/>
  <c r="C8" i="2"/>
  <c r="E8" i="2" s="1"/>
  <c r="C6" i="2"/>
  <c r="E6" i="2" s="1"/>
  <c r="C41" i="2"/>
  <c r="E41" i="2" s="1"/>
  <c r="C17" i="2"/>
  <c r="E17" i="2" s="1"/>
  <c r="C24" i="2"/>
  <c r="E24" i="2" s="1"/>
  <c r="C27" i="2"/>
  <c r="E27" i="2" s="1"/>
  <c r="C37" i="2"/>
  <c r="E37" i="2" s="1"/>
  <c r="C23" i="2"/>
  <c r="E23" i="2" s="1"/>
  <c r="C43" i="2"/>
  <c r="E43" i="2" s="1"/>
  <c r="C26" i="2"/>
  <c r="E26" i="2" s="1"/>
  <c r="C36" i="2"/>
  <c r="E36" i="2" s="1"/>
  <c r="C2" i="2"/>
  <c r="E2" i="2" s="1"/>
  <c r="M3" i="1"/>
  <c r="M4" i="1"/>
  <c r="M2" i="1"/>
  <c r="M5" i="1"/>
  <c r="M6" i="1"/>
  <c r="M9" i="1"/>
  <c r="M7" i="1"/>
  <c r="M8" i="1"/>
  <c r="M10" i="1"/>
  <c r="M13" i="1"/>
  <c r="M11" i="1"/>
  <c r="M12" i="1"/>
  <c r="M14" i="1"/>
  <c r="M16" i="1"/>
  <c r="M17" i="1"/>
  <c r="M15" i="1"/>
  <c r="M18" i="1"/>
  <c r="M22" i="1"/>
  <c r="M20" i="1"/>
  <c r="M21" i="1"/>
  <c r="M19" i="1"/>
  <c r="M27" i="1"/>
  <c r="M25" i="1"/>
  <c r="M26" i="1"/>
  <c r="M23" i="1"/>
  <c r="M24" i="1"/>
  <c r="M30" i="1"/>
  <c r="M29" i="1"/>
  <c r="M28" i="1"/>
  <c r="M35" i="1"/>
  <c r="M32" i="1"/>
  <c r="M33" i="1"/>
  <c r="M31" i="1"/>
  <c r="M34" i="1"/>
  <c r="M36" i="1"/>
  <c r="M37" i="1"/>
  <c r="M40" i="1"/>
  <c r="M39" i="1"/>
  <c r="M38" i="1"/>
  <c r="M41" i="1"/>
  <c r="M44" i="1"/>
  <c r="M45" i="1"/>
  <c r="M42" i="1"/>
  <c r="M43" i="1"/>
  <c r="M46" i="1"/>
  <c r="M47" i="1"/>
  <c r="M48" i="1"/>
  <c r="M49" i="1"/>
  <c r="M50" i="1"/>
  <c r="M51" i="1"/>
  <c r="M54" i="1"/>
  <c r="M53" i="1"/>
  <c r="M52" i="1"/>
  <c r="D16" i="2" l="1"/>
  <c r="D3" i="2"/>
  <c r="D23" i="2"/>
  <c r="D33" i="2"/>
  <c r="D43" i="2"/>
  <c r="D39" i="2"/>
  <c r="D20" i="2"/>
  <c r="D6" i="2"/>
  <c r="D53" i="2"/>
  <c r="D9" i="2"/>
  <c r="D26" i="2"/>
  <c r="D49" i="2"/>
  <c r="D7" i="2"/>
  <c r="D46" i="2"/>
  <c r="D38" i="2"/>
  <c r="D50" i="2"/>
  <c r="D5" i="2"/>
  <c r="D48" i="2"/>
  <c r="D19" i="2"/>
  <c r="D36" i="2"/>
  <c r="D47" i="2"/>
  <c r="D21" i="2"/>
  <c r="D14" i="2"/>
  <c r="D25" i="2"/>
  <c r="D8" i="2"/>
  <c r="D42" i="2"/>
  <c r="D34" i="2"/>
  <c r="D32" i="2"/>
  <c r="D2" i="2"/>
  <c r="R6" i="1"/>
  <c r="R2" i="1"/>
  <c r="R5" i="1"/>
  <c r="R4" i="1"/>
  <c r="R3" i="1"/>
</calcChain>
</file>

<file path=xl/sharedStrings.xml><?xml version="1.0" encoding="utf-8"?>
<sst xmlns="http://schemas.openxmlformats.org/spreadsheetml/2006/main" count="182" uniqueCount="118">
  <si>
    <t>graph</t>
  </si>
  <si>
    <t>bop</t>
  </si>
  <si>
    <t>cbc</t>
  </si>
  <si>
    <t>scip</t>
  </si>
  <si>
    <t>sat</t>
  </si>
  <si>
    <t>cp_sat</t>
  </si>
  <si>
    <t>grid</t>
  </si>
  <si>
    <t>rand</t>
  </si>
  <si>
    <t>ring</t>
  </si>
  <si>
    <t>tree</t>
  </si>
  <si>
    <t>min_solver</t>
  </si>
  <si>
    <t>grid-100-180</t>
  </si>
  <si>
    <t>grid-12-17</t>
  </si>
  <si>
    <t>grid-16-24</t>
  </si>
  <si>
    <t>grid-20-31</t>
  </si>
  <si>
    <t>grid-25-40</t>
  </si>
  <si>
    <t>grid-30-49</t>
  </si>
  <si>
    <t>grid-40-67</t>
  </si>
  <si>
    <t>grid-49-84</t>
  </si>
  <si>
    <t>grid-56-97</t>
  </si>
  <si>
    <t>grid-6-7</t>
  </si>
  <si>
    <t>grid-60-104</t>
  </si>
  <si>
    <t>grid-72-127</t>
  </si>
  <si>
    <t>grid-81-144</t>
  </si>
  <si>
    <t>grid-9-12</t>
  </si>
  <si>
    <t>rand-10-15</t>
  </si>
  <si>
    <t>rand-15-28</t>
  </si>
  <si>
    <t>rand-20-40</t>
  </si>
  <si>
    <t>rand-25-50</t>
  </si>
  <si>
    <t>rand-30-120</t>
  </si>
  <si>
    <t>rand-30-60</t>
  </si>
  <si>
    <t>rand-35-140</t>
  </si>
  <si>
    <t>rand-40-160</t>
  </si>
  <si>
    <t>rand-40-80</t>
  </si>
  <si>
    <t>rand-45-180</t>
  </si>
  <si>
    <t>rand-5-7</t>
  </si>
  <si>
    <t>rand-50-200</t>
  </si>
  <si>
    <t>rand-60-250</t>
  </si>
  <si>
    <t>rand-70-300</t>
  </si>
  <si>
    <t>rand-80-350</t>
  </si>
  <si>
    <t>ring-10-10</t>
  </si>
  <si>
    <t>ring-100-100</t>
  </si>
  <si>
    <t>ring-15-15</t>
  </si>
  <si>
    <t>ring-20-20</t>
  </si>
  <si>
    <t>ring-25-25</t>
  </si>
  <si>
    <t>ring-30-30</t>
  </si>
  <si>
    <t>ring-35-35</t>
  </si>
  <si>
    <t>ring-40-40</t>
  </si>
  <si>
    <t>ring-5-5</t>
  </si>
  <si>
    <t>ring-50-50</t>
  </si>
  <si>
    <t>ring-60-60</t>
  </si>
  <si>
    <t>ring-75-75</t>
  </si>
  <si>
    <t>tree-10-9</t>
  </si>
  <si>
    <t>tree-100-99</t>
  </si>
  <si>
    <t>tree-15-14</t>
  </si>
  <si>
    <t>tree-20-19</t>
  </si>
  <si>
    <t>tree-25-24</t>
  </si>
  <si>
    <t>tree-30-29</t>
  </si>
  <si>
    <t>tree-35-34</t>
  </si>
  <si>
    <t>tree-40-39</t>
  </si>
  <si>
    <t>tree-5-4</t>
  </si>
  <si>
    <t>tree-50-49</t>
  </si>
  <si>
    <t>tree-60-59</t>
  </si>
  <si>
    <t>tree-75-74</t>
  </si>
  <si>
    <t>Benchmark</t>
  </si>
  <si>
    <t>T_wall_s</t>
  </si>
  <si>
    <t>T_wall_ms</t>
  </si>
  <si>
    <t>T_no_start</t>
  </si>
  <si>
    <t>density</t>
  </si>
  <si>
    <t>min_t</t>
  </si>
  <si>
    <t>name</t>
  </si>
  <si>
    <t>max_t</t>
  </si>
  <si>
    <t>T_wall_us</t>
  </si>
  <si>
    <t>T_docker</t>
  </si>
  <si>
    <t>T_ajarn</t>
  </si>
  <si>
    <t>V</t>
  </si>
  <si>
    <t>E</t>
  </si>
  <si>
    <t>kanin49144/hpa_project</t>
  </si>
  <si>
    <t>pnnnnnnnn/hpa-project:v1</t>
  </si>
  <si>
    <t>natthaphons/factory-ortools</t>
  </si>
  <si>
    <t>looknat/hpa</t>
  </si>
  <si>
    <t>tnptw/hpa-powerplant</t>
  </si>
  <si>
    <t>noppakorn/hpa-project:2024-04-19</t>
  </si>
  <si>
    <t>nopparujp/hpa-proj:0.0.0</t>
  </si>
  <si>
    <t>nanthicha/hpa-project</t>
  </si>
  <si>
    <t>rynparin/powerplant</t>
  </si>
  <si>
    <t>taecv/dominating-set</t>
  </si>
  <si>
    <t>ghcr.io/nowarm/hpa-final:latest</t>
  </si>
  <si>
    <t>nichapanit/finalhighperf</t>
  </si>
  <si>
    <t>pacharaponarp/high_perf_powerplant</t>
  </si>
  <si>
    <t>pattanan/high_perf_project</t>
  </si>
  <si>
    <t>namolert/high-perf</t>
  </si>
  <si>
    <t>karnjj/power_plant</t>
  </si>
  <si>
    <t>khunanondock/vertex-cover</t>
  </si>
  <si>
    <t>asiaseek/power_plant</t>
  </si>
  <si>
    <t>ghcr.io/miello/high-perf-project:v1.0.2-python</t>
  </si>
  <si>
    <t>cdgstudent/power-plant-problem</t>
  </si>
  <si>
    <t>gri11/hpc-project</t>
  </si>
  <si>
    <t>meensan/highperf:fast</t>
  </si>
  <si>
    <t>byte101/powerplant</t>
  </si>
  <si>
    <t>peammy1146/highpref:latest</t>
  </si>
  <si>
    <t>jayjacka/hpa-project</t>
  </si>
  <si>
    <t>takriz/hpa-project</t>
  </si>
  <si>
    <t>lectroz/hpa-final-project</t>
  </si>
  <si>
    <t>jirayuwat12/hpa_my_optimal_solution</t>
  </si>
  <si>
    <t>vv1n/high-perf-project</t>
  </si>
  <si>
    <t>spzbmp/powerplant_solver</t>
  </si>
  <si>
    <t>thamph/mds-solver</t>
  </si>
  <si>
    <t>masternonnolnw/hpa-parallel</t>
  </si>
  <si>
    <t>differentail/hpa_final</t>
  </si>
  <si>
    <t>neil4884/mds</t>
  </si>
  <si>
    <t>preamza02/prame_high_perp_2</t>
  </si>
  <si>
    <t>Docker image</t>
  </si>
  <si>
    <t>Average: 3 trials</t>
  </si>
  <si>
    <t>Measurement unit: ms</t>
  </si>
  <si>
    <t>Note: No arm64 or "too long" image</t>
  </si>
  <si>
    <t>MINIMUM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</si>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</sst>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1" fontId="18" fillId="0" borderId="0" xfId="0" applyNumberFormat="1" applyFont="1"/>
    <xf numFmtId="2" fontId="18" fillId="0" borderId="0" xfId="0" applyNumberFormat="1" applyFont="1"/>
    <xf numFmtId="0" fontId="19" fillId="33" borderId="10" xfId="0" applyFont="1" applyFill="1" applyBorder="1"/>
    <xf numFmtId="0" fontId="19" fillId="34" borderId="10" xfId="0" applyFont="1" applyFill="1" applyBorder="1"/>
    <xf numFmtId="0" fontId="19" fillId="0" borderId="0" xfId="0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benchmark_raw!$F$1</c:f>
              <c:strCache>
                <c:ptCount val="1"/>
                <c:pt idx="0">
                  <c:v>bop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rand-5-7</c:v>
                </c:pt>
                <c:pt idx="1">
                  <c:v>ring-5-5</c:v>
                </c:pt>
                <c:pt idx="2">
                  <c:v>tree-5-4</c:v>
                </c:pt>
                <c:pt idx="3">
                  <c:v>grid-6-7</c:v>
                </c:pt>
                <c:pt idx="4">
                  <c:v>grid-9-12</c:v>
                </c:pt>
                <c:pt idx="5">
                  <c:v>rand-10-15</c:v>
                </c:pt>
                <c:pt idx="6">
                  <c:v>ring-10-10</c:v>
                </c:pt>
                <c:pt idx="7">
                  <c:v>tree-10-9</c:v>
                </c:pt>
                <c:pt idx="8">
                  <c:v>grid-12-17</c:v>
                </c:pt>
                <c:pt idx="9">
                  <c:v>rand-15-28</c:v>
                </c:pt>
                <c:pt idx="10">
                  <c:v>ring-15-15</c:v>
                </c:pt>
                <c:pt idx="11">
                  <c:v>tree-15-14</c:v>
                </c:pt>
                <c:pt idx="12">
                  <c:v>grid-16-24</c:v>
                </c:pt>
                <c:pt idx="13">
                  <c:v>grid-20-31</c:v>
                </c:pt>
                <c:pt idx="14">
                  <c:v>rand-20-40</c:v>
                </c:pt>
                <c:pt idx="15">
                  <c:v>ring-20-20</c:v>
                </c:pt>
                <c:pt idx="16">
                  <c:v>tree-20-19</c:v>
                </c:pt>
                <c:pt idx="17">
                  <c:v>grid-25-40</c:v>
                </c:pt>
                <c:pt idx="18">
                  <c:v>rand-25-50</c:v>
                </c:pt>
                <c:pt idx="19">
                  <c:v>ring-25-25</c:v>
                </c:pt>
                <c:pt idx="20">
                  <c:v>tree-25-24</c:v>
                </c:pt>
                <c:pt idx="21">
                  <c:v>grid-30-49</c:v>
                </c:pt>
                <c:pt idx="22">
                  <c:v>rand-30-120</c:v>
                </c:pt>
                <c:pt idx="23">
                  <c:v>rand-30-60</c:v>
                </c:pt>
                <c:pt idx="24">
                  <c:v>ring-30-30</c:v>
                </c:pt>
                <c:pt idx="25">
                  <c:v>tree-30-29</c:v>
                </c:pt>
                <c:pt idx="26">
                  <c:v>rand-35-140</c:v>
                </c:pt>
                <c:pt idx="27">
                  <c:v>ring-35-35</c:v>
                </c:pt>
                <c:pt idx="28">
                  <c:v>tree-35-34</c:v>
                </c:pt>
                <c:pt idx="29">
                  <c:v>grid-40-67</c:v>
                </c:pt>
                <c:pt idx="30">
                  <c:v>rand-40-160</c:v>
                </c:pt>
                <c:pt idx="31">
                  <c:v>rand-40-80</c:v>
                </c:pt>
                <c:pt idx="32">
                  <c:v>ring-40-40</c:v>
                </c:pt>
                <c:pt idx="33">
                  <c:v>tree-40-39</c:v>
                </c:pt>
                <c:pt idx="34">
                  <c:v>rand-45-180</c:v>
                </c:pt>
                <c:pt idx="35">
                  <c:v>grid-49-84</c:v>
                </c:pt>
                <c:pt idx="36">
                  <c:v>rand-50-200</c:v>
                </c:pt>
                <c:pt idx="37">
                  <c:v>ring-50-50</c:v>
                </c:pt>
                <c:pt idx="38">
                  <c:v>tree-50-49</c:v>
                </c:pt>
                <c:pt idx="39">
                  <c:v>grid-56-97</c:v>
                </c:pt>
                <c:pt idx="40">
                  <c:v>grid-60-104</c:v>
                </c:pt>
                <c:pt idx="41">
                  <c:v>rand-60-250</c:v>
                </c:pt>
                <c:pt idx="42">
                  <c:v>ring-60-60</c:v>
                </c:pt>
                <c:pt idx="43">
                  <c:v>tree-60-59</c:v>
                </c:pt>
                <c:pt idx="44">
                  <c:v>rand-70-300</c:v>
                </c:pt>
                <c:pt idx="45">
                  <c:v>grid-72-127</c:v>
                </c:pt>
                <c:pt idx="46">
                  <c:v>ring-75-75</c:v>
                </c:pt>
                <c:pt idx="47">
                  <c:v>tree-75-74</c:v>
                </c:pt>
                <c:pt idx="48">
                  <c:v>rand-80-350</c:v>
                </c:pt>
                <c:pt idx="49">
                  <c:v>grid-81-144</c:v>
                </c:pt>
                <c:pt idx="50">
                  <c:v>grid-100-180</c:v>
                </c:pt>
                <c:pt idx="51">
                  <c:v>ring-100-100</c:v>
                </c:pt>
                <c:pt idx="52">
                  <c:v>tree-100-99</c:v>
                </c:pt>
              </c:strCache>
            </c:strRef>
          </c:xVal>
          <c:yVal>
            <c:numRef>
              <c:f>benchmark_raw!$F$2:$F$55</c:f>
              <c:numCache>
                <c:formatCode>General</c:formatCode>
                <c:ptCount val="54"/>
                <c:pt idx="0">
                  <c:v>1457</c:v>
                </c:pt>
                <c:pt idx="1">
                  <c:v>1204</c:v>
                </c:pt>
                <c:pt idx="2">
                  <c:v>1073</c:v>
                </c:pt>
                <c:pt idx="3">
                  <c:v>1136</c:v>
                </c:pt>
                <c:pt idx="4">
                  <c:v>1524</c:v>
                </c:pt>
                <c:pt idx="5">
                  <c:v>1240</c:v>
                </c:pt>
                <c:pt idx="6">
                  <c:v>1493</c:v>
                </c:pt>
                <c:pt idx="7">
                  <c:v>1420</c:v>
                </c:pt>
                <c:pt idx="8">
                  <c:v>1413</c:v>
                </c:pt>
                <c:pt idx="9">
                  <c:v>1449</c:v>
                </c:pt>
                <c:pt idx="10">
                  <c:v>1295</c:v>
                </c:pt>
                <c:pt idx="11">
                  <c:v>1391</c:v>
                </c:pt>
                <c:pt idx="12">
                  <c:v>2803</c:v>
                </c:pt>
                <c:pt idx="13">
                  <c:v>3170</c:v>
                </c:pt>
                <c:pt idx="14">
                  <c:v>2212</c:v>
                </c:pt>
                <c:pt idx="15">
                  <c:v>2563</c:v>
                </c:pt>
                <c:pt idx="16">
                  <c:v>1997</c:v>
                </c:pt>
                <c:pt idx="17">
                  <c:v>4927</c:v>
                </c:pt>
                <c:pt idx="18">
                  <c:v>2232</c:v>
                </c:pt>
                <c:pt idx="19">
                  <c:v>4487</c:v>
                </c:pt>
                <c:pt idx="20">
                  <c:v>1857</c:v>
                </c:pt>
                <c:pt idx="21">
                  <c:v>7612</c:v>
                </c:pt>
                <c:pt idx="22">
                  <c:v>20905</c:v>
                </c:pt>
                <c:pt idx="23">
                  <c:v>5288</c:v>
                </c:pt>
                <c:pt idx="24">
                  <c:v>4870</c:v>
                </c:pt>
                <c:pt idx="25">
                  <c:v>4721</c:v>
                </c:pt>
                <c:pt idx="26">
                  <c:v>28545</c:v>
                </c:pt>
                <c:pt idx="27">
                  <c:v>4552</c:v>
                </c:pt>
                <c:pt idx="28">
                  <c:v>4609</c:v>
                </c:pt>
                <c:pt idx="29">
                  <c:v>23213</c:v>
                </c:pt>
                <c:pt idx="30">
                  <c:v>9719</c:v>
                </c:pt>
                <c:pt idx="31">
                  <c:v>6624</c:v>
                </c:pt>
                <c:pt idx="32">
                  <c:v>11544</c:v>
                </c:pt>
                <c:pt idx="33">
                  <c:v>5153</c:v>
                </c:pt>
                <c:pt idx="34">
                  <c:v>42678</c:v>
                </c:pt>
                <c:pt idx="35">
                  <c:v>21159</c:v>
                </c:pt>
                <c:pt idx="36">
                  <c:v>48044</c:v>
                </c:pt>
                <c:pt idx="37">
                  <c:v>12352</c:v>
                </c:pt>
                <c:pt idx="38">
                  <c:v>6222</c:v>
                </c:pt>
                <c:pt idx="39">
                  <c:v>32112</c:v>
                </c:pt>
                <c:pt idx="40">
                  <c:v>38712</c:v>
                </c:pt>
                <c:pt idx="41" formatCode="0.00E+00">
                  <c:v>5525230</c:v>
                </c:pt>
                <c:pt idx="42">
                  <c:v>6838</c:v>
                </c:pt>
                <c:pt idx="43">
                  <c:v>12755</c:v>
                </c:pt>
                <c:pt idx="44" formatCode="0.00E+00">
                  <c:v>24136300</c:v>
                </c:pt>
                <c:pt idx="45">
                  <c:v>40474</c:v>
                </c:pt>
                <c:pt idx="46">
                  <c:v>16317</c:v>
                </c:pt>
                <c:pt idx="47">
                  <c:v>10402</c:v>
                </c:pt>
                <c:pt idx="48" formatCode="0.00E+00">
                  <c:v>12469500</c:v>
                </c:pt>
                <c:pt idx="49">
                  <c:v>46433</c:v>
                </c:pt>
                <c:pt idx="50">
                  <c:v>94777</c:v>
                </c:pt>
                <c:pt idx="51">
                  <c:v>22852</c:v>
                </c:pt>
                <c:pt idx="5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E-4C63-90EF-D7DA25554507}"/>
            </c:ext>
          </c:extLst>
        </c:ser>
        <c:ser>
          <c:idx val="1"/>
          <c:order val="1"/>
          <c:tx>
            <c:strRef>
              <c:f>benchmark_raw!$G$1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rand-5-7</c:v>
                </c:pt>
                <c:pt idx="1">
                  <c:v>ring-5-5</c:v>
                </c:pt>
                <c:pt idx="2">
                  <c:v>tree-5-4</c:v>
                </c:pt>
                <c:pt idx="3">
                  <c:v>grid-6-7</c:v>
                </c:pt>
                <c:pt idx="4">
                  <c:v>grid-9-12</c:v>
                </c:pt>
                <c:pt idx="5">
                  <c:v>rand-10-15</c:v>
                </c:pt>
                <c:pt idx="6">
                  <c:v>ring-10-10</c:v>
                </c:pt>
                <c:pt idx="7">
                  <c:v>tree-10-9</c:v>
                </c:pt>
                <c:pt idx="8">
                  <c:v>grid-12-17</c:v>
                </c:pt>
                <c:pt idx="9">
                  <c:v>rand-15-28</c:v>
                </c:pt>
                <c:pt idx="10">
                  <c:v>ring-15-15</c:v>
                </c:pt>
                <c:pt idx="11">
                  <c:v>tree-15-14</c:v>
                </c:pt>
                <c:pt idx="12">
                  <c:v>grid-16-24</c:v>
                </c:pt>
                <c:pt idx="13">
                  <c:v>grid-20-31</c:v>
                </c:pt>
                <c:pt idx="14">
                  <c:v>rand-20-40</c:v>
                </c:pt>
                <c:pt idx="15">
                  <c:v>ring-20-20</c:v>
                </c:pt>
                <c:pt idx="16">
                  <c:v>tree-20-19</c:v>
                </c:pt>
                <c:pt idx="17">
                  <c:v>grid-25-40</c:v>
                </c:pt>
                <c:pt idx="18">
                  <c:v>rand-25-50</c:v>
                </c:pt>
                <c:pt idx="19">
                  <c:v>ring-25-25</c:v>
                </c:pt>
                <c:pt idx="20">
                  <c:v>tree-25-24</c:v>
                </c:pt>
                <c:pt idx="21">
                  <c:v>grid-30-49</c:v>
                </c:pt>
                <c:pt idx="22">
                  <c:v>rand-30-120</c:v>
                </c:pt>
                <c:pt idx="23">
                  <c:v>rand-30-60</c:v>
                </c:pt>
                <c:pt idx="24">
                  <c:v>ring-30-30</c:v>
                </c:pt>
                <c:pt idx="25">
                  <c:v>tree-30-29</c:v>
                </c:pt>
                <c:pt idx="26">
                  <c:v>rand-35-140</c:v>
                </c:pt>
                <c:pt idx="27">
                  <c:v>ring-35-35</c:v>
                </c:pt>
                <c:pt idx="28">
                  <c:v>tree-35-34</c:v>
                </c:pt>
                <c:pt idx="29">
                  <c:v>grid-40-67</c:v>
                </c:pt>
                <c:pt idx="30">
                  <c:v>rand-40-160</c:v>
                </c:pt>
                <c:pt idx="31">
                  <c:v>rand-40-80</c:v>
                </c:pt>
                <c:pt idx="32">
                  <c:v>ring-40-40</c:v>
                </c:pt>
                <c:pt idx="33">
                  <c:v>tree-40-39</c:v>
                </c:pt>
                <c:pt idx="34">
                  <c:v>rand-45-180</c:v>
                </c:pt>
                <c:pt idx="35">
                  <c:v>grid-49-84</c:v>
                </c:pt>
                <c:pt idx="36">
                  <c:v>rand-50-200</c:v>
                </c:pt>
                <c:pt idx="37">
                  <c:v>ring-50-50</c:v>
                </c:pt>
                <c:pt idx="38">
                  <c:v>tree-50-49</c:v>
                </c:pt>
                <c:pt idx="39">
                  <c:v>grid-56-97</c:v>
                </c:pt>
                <c:pt idx="40">
                  <c:v>grid-60-104</c:v>
                </c:pt>
                <c:pt idx="41">
                  <c:v>rand-60-250</c:v>
                </c:pt>
                <c:pt idx="42">
                  <c:v>ring-60-60</c:v>
                </c:pt>
                <c:pt idx="43">
                  <c:v>tree-60-59</c:v>
                </c:pt>
                <c:pt idx="44">
                  <c:v>rand-70-300</c:v>
                </c:pt>
                <c:pt idx="45">
                  <c:v>grid-72-127</c:v>
                </c:pt>
                <c:pt idx="46">
                  <c:v>ring-75-75</c:v>
                </c:pt>
                <c:pt idx="47">
                  <c:v>tree-75-74</c:v>
                </c:pt>
                <c:pt idx="48">
                  <c:v>rand-80-350</c:v>
                </c:pt>
                <c:pt idx="49">
                  <c:v>grid-81-144</c:v>
                </c:pt>
                <c:pt idx="50">
                  <c:v>grid-100-180</c:v>
                </c:pt>
                <c:pt idx="51">
                  <c:v>ring-100-100</c:v>
                </c:pt>
                <c:pt idx="52">
                  <c:v>tree-100-99</c:v>
                </c:pt>
              </c:strCache>
            </c:strRef>
          </c:xVal>
          <c:yVal>
            <c:numRef>
              <c:f>benchmark_raw!$G$2:$G$55</c:f>
              <c:numCache>
                <c:formatCode>General</c:formatCode>
                <c:ptCount val="54"/>
                <c:pt idx="0">
                  <c:v>2441</c:v>
                </c:pt>
                <c:pt idx="1">
                  <c:v>2693</c:v>
                </c:pt>
                <c:pt idx="2">
                  <c:v>1663</c:v>
                </c:pt>
                <c:pt idx="3">
                  <c:v>1790</c:v>
                </c:pt>
                <c:pt idx="4">
                  <c:v>2997</c:v>
                </c:pt>
                <c:pt idx="5">
                  <c:v>2067</c:v>
                </c:pt>
                <c:pt idx="6">
                  <c:v>2014</c:v>
                </c:pt>
                <c:pt idx="7">
                  <c:v>2567</c:v>
                </c:pt>
                <c:pt idx="8">
                  <c:v>2486</c:v>
                </c:pt>
                <c:pt idx="9">
                  <c:v>3136</c:v>
                </c:pt>
                <c:pt idx="10">
                  <c:v>3834</c:v>
                </c:pt>
                <c:pt idx="11">
                  <c:v>2490</c:v>
                </c:pt>
                <c:pt idx="12">
                  <c:v>3344</c:v>
                </c:pt>
                <c:pt idx="13">
                  <c:v>2517</c:v>
                </c:pt>
                <c:pt idx="14">
                  <c:v>2565</c:v>
                </c:pt>
                <c:pt idx="15">
                  <c:v>3795</c:v>
                </c:pt>
                <c:pt idx="16">
                  <c:v>2303</c:v>
                </c:pt>
                <c:pt idx="17">
                  <c:v>6185</c:v>
                </c:pt>
                <c:pt idx="18">
                  <c:v>2076</c:v>
                </c:pt>
                <c:pt idx="19">
                  <c:v>3377</c:v>
                </c:pt>
                <c:pt idx="20">
                  <c:v>2886</c:v>
                </c:pt>
                <c:pt idx="21">
                  <c:v>5009</c:v>
                </c:pt>
                <c:pt idx="22">
                  <c:v>121226</c:v>
                </c:pt>
                <c:pt idx="23">
                  <c:v>3624</c:v>
                </c:pt>
                <c:pt idx="24">
                  <c:v>2422</c:v>
                </c:pt>
                <c:pt idx="25">
                  <c:v>3569</c:v>
                </c:pt>
                <c:pt idx="26">
                  <c:v>136840</c:v>
                </c:pt>
                <c:pt idx="27">
                  <c:v>3735</c:v>
                </c:pt>
                <c:pt idx="28">
                  <c:v>2260</c:v>
                </c:pt>
                <c:pt idx="29">
                  <c:v>20330</c:v>
                </c:pt>
                <c:pt idx="30">
                  <c:v>3660</c:v>
                </c:pt>
                <c:pt idx="31">
                  <c:v>5227</c:v>
                </c:pt>
                <c:pt idx="32">
                  <c:v>3849</c:v>
                </c:pt>
                <c:pt idx="33">
                  <c:v>2216</c:v>
                </c:pt>
                <c:pt idx="34">
                  <c:v>146133</c:v>
                </c:pt>
                <c:pt idx="35">
                  <c:v>9318</c:v>
                </c:pt>
                <c:pt idx="36">
                  <c:v>15900</c:v>
                </c:pt>
                <c:pt idx="37">
                  <c:v>5191</c:v>
                </c:pt>
                <c:pt idx="38">
                  <c:v>2692</c:v>
                </c:pt>
                <c:pt idx="39">
                  <c:v>23620</c:v>
                </c:pt>
                <c:pt idx="40">
                  <c:v>256894</c:v>
                </c:pt>
                <c:pt idx="41">
                  <c:v>282644</c:v>
                </c:pt>
                <c:pt idx="42">
                  <c:v>2708</c:v>
                </c:pt>
                <c:pt idx="43">
                  <c:v>3569</c:v>
                </c:pt>
                <c:pt idx="44">
                  <c:v>384430</c:v>
                </c:pt>
                <c:pt idx="45">
                  <c:v>268985</c:v>
                </c:pt>
                <c:pt idx="46">
                  <c:v>3333</c:v>
                </c:pt>
                <c:pt idx="47">
                  <c:v>4741</c:v>
                </c:pt>
                <c:pt idx="48">
                  <c:v>440266</c:v>
                </c:pt>
                <c:pt idx="49">
                  <c:v>374906</c:v>
                </c:pt>
                <c:pt idx="50">
                  <c:v>520732</c:v>
                </c:pt>
                <c:pt idx="51">
                  <c:v>6666</c:v>
                </c:pt>
                <c:pt idx="52">
                  <c:v>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E-4C63-90EF-D7DA25554507}"/>
            </c:ext>
          </c:extLst>
        </c:ser>
        <c:ser>
          <c:idx val="2"/>
          <c:order val="2"/>
          <c:tx>
            <c:strRef>
              <c:f>benchmark_raw!$H$1</c:f>
              <c:strCache>
                <c:ptCount val="1"/>
                <c:pt idx="0">
                  <c:v>scip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rand-5-7</c:v>
                </c:pt>
                <c:pt idx="1">
                  <c:v>ring-5-5</c:v>
                </c:pt>
                <c:pt idx="2">
                  <c:v>tree-5-4</c:v>
                </c:pt>
                <c:pt idx="3">
                  <c:v>grid-6-7</c:v>
                </c:pt>
                <c:pt idx="4">
                  <c:v>grid-9-12</c:v>
                </c:pt>
                <c:pt idx="5">
                  <c:v>rand-10-15</c:v>
                </c:pt>
                <c:pt idx="6">
                  <c:v>ring-10-10</c:v>
                </c:pt>
                <c:pt idx="7">
                  <c:v>tree-10-9</c:v>
                </c:pt>
                <c:pt idx="8">
                  <c:v>grid-12-17</c:v>
                </c:pt>
                <c:pt idx="9">
                  <c:v>rand-15-28</c:v>
                </c:pt>
                <c:pt idx="10">
                  <c:v>ring-15-15</c:v>
                </c:pt>
                <c:pt idx="11">
                  <c:v>tree-15-14</c:v>
                </c:pt>
                <c:pt idx="12">
                  <c:v>grid-16-24</c:v>
                </c:pt>
                <c:pt idx="13">
                  <c:v>grid-20-31</c:v>
                </c:pt>
                <c:pt idx="14">
                  <c:v>rand-20-40</c:v>
                </c:pt>
                <c:pt idx="15">
                  <c:v>ring-20-20</c:v>
                </c:pt>
                <c:pt idx="16">
                  <c:v>tree-20-19</c:v>
                </c:pt>
                <c:pt idx="17">
                  <c:v>grid-25-40</c:v>
                </c:pt>
                <c:pt idx="18">
                  <c:v>rand-25-50</c:v>
                </c:pt>
                <c:pt idx="19">
                  <c:v>ring-25-25</c:v>
                </c:pt>
                <c:pt idx="20">
                  <c:v>tree-25-24</c:v>
                </c:pt>
                <c:pt idx="21">
                  <c:v>grid-30-49</c:v>
                </c:pt>
                <c:pt idx="22">
                  <c:v>rand-30-120</c:v>
                </c:pt>
                <c:pt idx="23">
                  <c:v>rand-30-60</c:v>
                </c:pt>
                <c:pt idx="24">
                  <c:v>ring-30-30</c:v>
                </c:pt>
                <c:pt idx="25">
                  <c:v>tree-30-29</c:v>
                </c:pt>
                <c:pt idx="26">
                  <c:v>rand-35-140</c:v>
                </c:pt>
                <c:pt idx="27">
                  <c:v>ring-35-35</c:v>
                </c:pt>
                <c:pt idx="28">
                  <c:v>tree-35-34</c:v>
                </c:pt>
                <c:pt idx="29">
                  <c:v>grid-40-67</c:v>
                </c:pt>
                <c:pt idx="30">
                  <c:v>rand-40-160</c:v>
                </c:pt>
                <c:pt idx="31">
                  <c:v>rand-40-80</c:v>
                </c:pt>
                <c:pt idx="32">
                  <c:v>ring-40-40</c:v>
                </c:pt>
                <c:pt idx="33">
                  <c:v>tree-40-39</c:v>
                </c:pt>
                <c:pt idx="34">
                  <c:v>rand-45-180</c:v>
                </c:pt>
                <c:pt idx="35">
                  <c:v>grid-49-84</c:v>
                </c:pt>
                <c:pt idx="36">
                  <c:v>rand-50-200</c:v>
                </c:pt>
                <c:pt idx="37">
                  <c:v>ring-50-50</c:v>
                </c:pt>
                <c:pt idx="38">
                  <c:v>tree-50-49</c:v>
                </c:pt>
                <c:pt idx="39">
                  <c:v>grid-56-97</c:v>
                </c:pt>
                <c:pt idx="40">
                  <c:v>grid-60-104</c:v>
                </c:pt>
                <c:pt idx="41">
                  <c:v>rand-60-250</c:v>
                </c:pt>
                <c:pt idx="42">
                  <c:v>ring-60-60</c:v>
                </c:pt>
                <c:pt idx="43">
                  <c:v>tree-60-59</c:v>
                </c:pt>
                <c:pt idx="44">
                  <c:v>rand-70-300</c:v>
                </c:pt>
                <c:pt idx="45">
                  <c:v>grid-72-127</c:v>
                </c:pt>
                <c:pt idx="46">
                  <c:v>ring-75-75</c:v>
                </c:pt>
                <c:pt idx="47">
                  <c:v>tree-75-74</c:v>
                </c:pt>
                <c:pt idx="48">
                  <c:v>rand-80-350</c:v>
                </c:pt>
                <c:pt idx="49">
                  <c:v>grid-81-144</c:v>
                </c:pt>
                <c:pt idx="50">
                  <c:v>grid-100-180</c:v>
                </c:pt>
                <c:pt idx="51">
                  <c:v>ring-100-100</c:v>
                </c:pt>
                <c:pt idx="52">
                  <c:v>tree-100-99</c:v>
                </c:pt>
              </c:strCache>
            </c:strRef>
          </c:xVal>
          <c:yVal>
            <c:numRef>
              <c:f>benchmark_raw!$H$2:$H$55</c:f>
              <c:numCache>
                <c:formatCode>General</c:formatCode>
                <c:ptCount val="54"/>
                <c:pt idx="0">
                  <c:v>3096</c:v>
                </c:pt>
                <c:pt idx="1">
                  <c:v>3791</c:v>
                </c:pt>
                <c:pt idx="2">
                  <c:v>2542</c:v>
                </c:pt>
                <c:pt idx="3">
                  <c:v>3214</c:v>
                </c:pt>
                <c:pt idx="4">
                  <c:v>3274</c:v>
                </c:pt>
                <c:pt idx="5">
                  <c:v>3533</c:v>
                </c:pt>
                <c:pt idx="6">
                  <c:v>3159</c:v>
                </c:pt>
                <c:pt idx="7">
                  <c:v>2913</c:v>
                </c:pt>
                <c:pt idx="8">
                  <c:v>5495</c:v>
                </c:pt>
                <c:pt idx="9">
                  <c:v>3986</c:v>
                </c:pt>
                <c:pt idx="10">
                  <c:v>4781</c:v>
                </c:pt>
                <c:pt idx="11">
                  <c:v>3089</c:v>
                </c:pt>
                <c:pt idx="12">
                  <c:v>3347</c:v>
                </c:pt>
                <c:pt idx="13">
                  <c:v>6756</c:v>
                </c:pt>
                <c:pt idx="14">
                  <c:v>5173</c:v>
                </c:pt>
                <c:pt idx="15">
                  <c:v>6506</c:v>
                </c:pt>
                <c:pt idx="16">
                  <c:v>5523</c:v>
                </c:pt>
                <c:pt idx="17">
                  <c:v>21552</c:v>
                </c:pt>
                <c:pt idx="18">
                  <c:v>3044</c:v>
                </c:pt>
                <c:pt idx="19">
                  <c:v>5401</c:v>
                </c:pt>
                <c:pt idx="20">
                  <c:v>3412</c:v>
                </c:pt>
                <c:pt idx="21">
                  <c:v>18162</c:v>
                </c:pt>
                <c:pt idx="22">
                  <c:v>62654</c:v>
                </c:pt>
                <c:pt idx="23">
                  <c:v>3683</c:v>
                </c:pt>
                <c:pt idx="24">
                  <c:v>3248</c:v>
                </c:pt>
                <c:pt idx="25">
                  <c:v>3109</c:v>
                </c:pt>
                <c:pt idx="26">
                  <c:v>77498</c:v>
                </c:pt>
                <c:pt idx="27">
                  <c:v>14541</c:v>
                </c:pt>
                <c:pt idx="28">
                  <c:v>4189</c:v>
                </c:pt>
                <c:pt idx="29">
                  <c:v>11681</c:v>
                </c:pt>
                <c:pt idx="30">
                  <c:v>5703</c:v>
                </c:pt>
                <c:pt idx="31">
                  <c:v>27650</c:v>
                </c:pt>
                <c:pt idx="32">
                  <c:v>14965</c:v>
                </c:pt>
                <c:pt idx="33">
                  <c:v>3109</c:v>
                </c:pt>
                <c:pt idx="34">
                  <c:v>231422</c:v>
                </c:pt>
                <c:pt idx="35">
                  <c:v>95040</c:v>
                </c:pt>
                <c:pt idx="36">
                  <c:v>45943</c:v>
                </c:pt>
                <c:pt idx="37">
                  <c:v>14094</c:v>
                </c:pt>
                <c:pt idx="38">
                  <c:v>3846</c:v>
                </c:pt>
                <c:pt idx="39">
                  <c:v>140493</c:v>
                </c:pt>
                <c:pt idx="40">
                  <c:v>207068</c:v>
                </c:pt>
                <c:pt idx="41">
                  <c:v>206328</c:v>
                </c:pt>
                <c:pt idx="42">
                  <c:v>4407</c:v>
                </c:pt>
                <c:pt idx="43">
                  <c:v>3307</c:v>
                </c:pt>
                <c:pt idx="44">
                  <c:v>336353</c:v>
                </c:pt>
                <c:pt idx="45">
                  <c:v>299928</c:v>
                </c:pt>
                <c:pt idx="46">
                  <c:v>3807</c:v>
                </c:pt>
                <c:pt idx="47">
                  <c:v>4315</c:v>
                </c:pt>
                <c:pt idx="48">
                  <c:v>321328</c:v>
                </c:pt>
                <c:pt idx="49">
                  <c:v>354750</c:v>
                </c:pt>
                <c:pt idx="50">
                  <c:v>309492</c:v>
                </c:pt>
                <c:pt idx="51">
                  <c:v>19198</c:v>
                </c:pt>
                <c:pt idx="52">
                  <c:v>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E-4C63-90EF-D7DA25554507}"/>
            </c:ext>
          </c:extLst>
        </c:ser>
        <c:ser>
          <c:idx val="3"/>
          <c:order val="3"/>
          <c:tx>
            <c:strRef>
              <c:f>benchmark_raw!$I$1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rand-5-7</c:v>
                </c:pt>
                <c:pt idx="1">
                  <c:v>ring-5-5</c:v>
                </c:pt>
                <c:pt idx="2">
                  <c:v>tree-5-4</c:v>
                </c:pt>
                <c:pt idx="3">
                  <c:v>grid-6-7</c:v>
                </c:pt>
                <c:pt idx="4">
                  <c:v>grid-9-12</c:v>
                </c:pt>
                <c:pt idx="5">
                  <c:v>rand-10-15</c:v>
                </c:pt>
                <c:pt idx="6">
                  <c:v>ring-10-10</c:v>
                </c:pt>
                <c:pt idx="7">
                  <c:v>tree-10-9</c:v>
                </c:pt>
                <c:pt idx="8">
                  <c:v>grid-12-17</c:v>
                </c:pt>
                <c:pt idx="9">
                  <c:v>rand-15-28</c:v>
                </c:pt>
                <c:pt idx="10">
                  <c:v>ring-15-15</c:v>
                </c:pt>
                <c:pt idx="11">
                  <c:v>tree-15-14</c:v>
                </c:pt>
                <c:pt idx="12">
                  <c:v>grid-16-24</c:v>
                </c:pt>
                <c:pt idx="13">
                  <c:v>grid-20-31</c:v>
                </c:pt>
                <c:pt idx="14">
                  <c:v>rand-20-40</c:v>
                </c:pt>
                <c:pt idx="15">
                  <c:v>ring-20-20</c:v>
                </c:pt>
                <c:pt idx="16">
                  <c:v>tree-20-19</c:v>
                </c:pt>
                <c:pt idx="17">
                  <c:v>grid-25-40</c:v>
                </c:pt>
                <c:pt idx="18">
                  <c:v>rand-25-50</c:v>
                </c:pt>
                <c:pt idx="19">
                  <c:v>ring-25-25</c:v>
                </c:pt>
                <c:pt idx="20">
                  <c:v>tree-25-24</c:v>
                </c:pt>
                <c:pt idx="21">
                  <c:v>grid-30-49</c:v>
                </c:pt>
                <c:pt idx="22">
                  <c:v>rand-30-120</c:v>
                </c:pt>
                <c:pt idx="23">
                  <c:v>rand-30-60</c:v>
                </c:pt>
                <c:pt idx="24">
                  <c:v>ring-30-30</c:v>
                </c:pt>
                <c:pt idx="25">
                  <c:v>tree-30-29</c:v>
                </c:pt>
                <c:pt idx="26">
                  <c:v>rand-35-140</c:v>
                </c:pt>
                <c:pt idx="27">
                  <c:v>ring-35-35</c:v>
                </c:pt>
                <c:pt idx="28">
                  <c:v>tree-35-34</c:v>
                </c:pt>
                <c:pt idx="29">
                  <c:v>grid-40-67</c:v>
                </c:pt>
                <c:pt idx="30">
                  <c:v>rand-40-160</c:v>
                </c:pt>
                <c:pt idx="31">
                  <c:v>rand-40-80</c:v>
                </c:pt>
                <c:pt idx="32">
                  <c:v>ring-40-40</c:v>
                </c:pt>
                <c:pt idx="33">
                  <c:v>tree-40-39</c:v>
                </c:pt>
                <c:pt idx="34">
                  <c:v>rand-45-180</c:v>
                </c:pt>
                <c:pt idx="35">
                  <c:v>grid-49-84</c:v>
                </c:pt>
                <c:pt idx="36">
                  <c:v>rand-50-200</c:v>
                </c:pt>
                <c:pt idx="37">
                  <c:v>ring-50-50</c:v>
                </c:pt>
                <c:pt idx="38">
                  <c:v>tree-50-49</c:v>
                </c:pt>
                <c:pt idx="39">
                  <c:v>grid-56-97</c:v>
                </c:pt>
                <c:pt idx="40">
                  <c:v>grid-60-104</c:v>
                </c:pt>
                <c:pt idx="41">
                  <c:v>rand-60-250</c:v>
                </c:pt>
                <c:pt idx="42">
                  <c:v>ring-60-60</c:v>
                </c:pt>
                <c:pt idx="43">
                  <c:v>tree-60-59</c:v>
                </c:pt>
                <c:pt idx="44">
                  <c:v>rand-70-300</c:v>
                </c:pt>
                <c:pt idx="45">
                  <c:v>grid-72-127</c:v>
                </c:pt>
                <c:pt idx="46">
                  <c:v>ring-75-75</c:v>
                </c:pt>
                <c:pt idx="47">
                  <c:v>tree-75-74</c:v>
                </c:pt>
                <c:pt idx="48">
                  <c:v>rand-80-350</c:v>
                </c:pt>
                <c:pt idx="49">
                  <c:v>grid-81-144</c:v>
                </c:pt>
                <c:pt idx="50">
                  <c:v>grid-100-180</c:v>
                </c:pt>
                <c:pt idx="51">
                  <c:v>ring-100-100</c:v>
                </c:pt>
                <c:pt idx="52">
                  <c:v>tree-100-99</c:v>
                </c:pt>
              </c:strCache>
            </c:strRef>
          </c:xVal>
          <c:yVal>
            <c:numRef>
              <c:f>benchmark_raw!$I$2:$I$55</c:f>
              <c:numCache>
                <c:formatCode>General</c:formatCode>
                <c:ptCount val="54"/>
                <c:pt idx="0">
                  <c:v>6653</c:v>
                </c:pt>
                <c:pt idx="1">
                  <c:v>5739</c:v>
                </c:pt>
                <c:pt idx="2">
                  <c:v>6133</c:v>
                </c:pt>
                <c:pt idx="3">
                  <c:v>4205</c:v>
                </c:pt>
                <c:pt idx="4">
                  <c:v>4820</c:v>
                </c:pt>
                <c:pt idx="5">
                  <c:v>3533</c:v>
                </c:pt>
                <c:pt idx="6">
                  <c:v>4525</c:v>
                </c:pt>
                <c:pt idx="7">
                  <c:v>3467</c:v>
                </c:pt>
                <c:pt idx="8">
                  <c:v>5502</c:v>
                </c:pt>
                <c:pt idx="9">
                  <c:v>5039</c:v>
                </c:pt>
                <c:pt idx="10">
                  <c:v>7424</c:v>
                </c:pt>
                <c:pt idx="11">
                  <c:v>5517</c:v>
                </c:pt>
                <c:pt idx="12">
                  <c:v>5560</c:v>
                </c:pt>
                <c:pt idx="13">
                  <c:v>5146</c:v>
                </c:pt>
                <c:pt idx="14">
                  <c:v>6471</c:v>
                </c:pt>
                <c:pt idx="15">
                  <c:v>7504</c:v>
                </c:pt>
                <c:pt idx="16">
                  <c:v>5337</c:v>
                </c:pt>
                <c:pt idx="17">
                  <c:v>7145</c:v>
                </c:pt>
                <c:pt idx="18">
                  <c:v>7730</c:v>
                </c:pt>
                <c:pt idx="19">
                  <c:v>8470</c:v>
                </c:pt>
                <c:pt idx="20">
                  <c:v>4891</c:v>
                </c:pt>
                <c:pt idx="21">
                  <c:v>8999</c:v>
                </c:pt>
                <c:pt idx="22">
                  <c:v>11682</c:v>
                </c:pt>
                <c:pt idx="23">
                  <c:v>4461</c:v>
                </c:pt>
                <c:pt idx="24">
                  <c:v>5226</c:v>
                </c:pt>
                <c:pt idx="25">
                  <c:v>4357</c:v>
                </c:pt>
                <c:pt idx="26">
                  <c:v>11753</c:v>
                </c:pt>
                <c:pt idx="27">
                  <c:v>5928</c:v>
                </c:pt>
                <c:pt idx="28">
                  <c:v>4631</c:v>
                </c:pt>
                <c:pt idx="29">
                  <c:v>31486</c:v>
                </c:pt>
                <c:pt idx="30">
                  <c:v>9198</c:v>
                </c:pt>
                <c:pt idx="31">
                  <c:v>8362</c:v>
                </c:pt>
                <c:pt idx="32">
                  <c:v>13266</c:v>
                </c:pt>
                <c:pt idx="33">
                  <c:v>7012</c:v>
                </c:pt>
                <c:pt idx="34">
                  <c:v>26734</c:v>
                </c:pt>
                <c:pt idx="35">
                  <c:v>17599</c:v>
                </c:pt>
                <c:pt idx="36">
                  <c:v>37309</c:v>
                </c:pt>
                <c:pt idx="37">
                  <c:v>9355</c:v>
                </c:pt>
                <c:pt idx="38">
                  <c:v>3898</c:v>
                </c:pt>
                <c:pt idx="39">
                  <c:v>31770</c:v>
                </c:pt>
                <c:pt idx="40">
                  <c:v>39773</c:v>
                </c:pt>
                <c:pt idx="41">
                  <c:v>122583</c:v>
                </c:pt>
                <c:pt idx="42">
                  <c:v>9389</c:v>
                </c:pt>
                <c:pt idx="43">
                  <c:v>3957</c:v>
                </c:pt>
                <c:pt idx="44">
                  <c:v>206708</c:v>
                </c:pt>
                <c:pt idx="45">
                  <c:v>73021</c:v>
                </c:pt>
                <c:pt idx="46">
                  <c:v>21587</c:v>
                </c:pt>
                <c:pt idx="47">
                  <c:v>5461</c:v>
                </c:pt>
                <c:pt idx="48">
                  <c:v>220565</c:v>
                </c:pt>
                <c:pt idx="49">
                  <c:v>58383</c:v>
                </c:pt>
                <c:pt idx="50">
                  <c:v>195508</c:v>
                </c:pt>
                <c:pt idx="51">
                  <c:v>28455</c:v>
                </c:pt>
                <c:pt idx="52">
                  <c:v>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E-4C63-90EF-D7DA25554507}"/>
            </c:ext>
          </c:extLst>
        </c:ser>
        <c:ser>
          <c:idx val="4"/>
          <c:order val="4"/>
          <c:tx>
            <c:strRef>
              <c:f>benchmark_raw!$J$1</c:f>
              <c:strCache>
                <c:ptCount val="1"/>
                <c:pt idx="0">
                  <c:v>cp_sat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benchmark_raw!$A$2:$A$55</c:f>
              <c:strCache>
                <c:ptCount val="53"/>
                <c:pt idx="0">
                  <c:v>rand-5-7</c:v>
                </c:pt>
                <c:pt idx="1">
                  <c:v>ring-5-5</c:v>
                </c:pt>
                <c:pt idx="2">
                  <c:v>tree-5-4</c:v>
                </c:pt>
                <c:pt idx="3">
                  <c:v>grid-6-7</c:v>
                </c:pt>
                <c:pt idx="4">
                  <c:v>grid-9-12</c:v>
                </c:pt>
                <c:pt idx="5">
                  <c:v>rand-10-15</c:v>
                </c:pt>
                <c:pt idx="6">
                  <c:v>ring-10-10</c:v>
                </c:pt>
                <c:pt idx="7">
                  <c:v>tree-10-9</c:v>
                </c:pt>
                <c:pt idx="8">
                  <c:v>grid-12-17</c:v>
                </c:pt>
                <c:pt idx="9">
                  <c:v>rand-15-28</c:v>
                </c:pt>
                <c:pt idx="10">
                  <c:v>ring-15-15</c:v>
                </c:pt>
                <c:pt idx="11">
                  <c:v>tree-15-14</c:v>
                </c:pt>
                <c:pt idx="12">
                  <c:v>grid-16-24</c:v>
                </c:pt>
                <c:pt idx="13">
                  <c:v>grid-20-31</c:v>
                </c:pt>
                <c:pt idx="14">
                  <c:v>rand-20-40</c:v>
                </c:pt>
                <c:pt idx="15">
                  <c:v>ring-20-20</c:v>
                </c:pt>
                <c:pt idx="16">
                  <c:v>tree-20-19</c:v>
                </c:pt>
                <c:pt idx="17">
                  <c:v>grid-25-40</c:v>
                </c:pt>
                <c:pt idx="18">
                  <c:v>rand-25-50</c:v>
                </c:pt>
                <c:pt idx="19">
                  <c:v>ring-25-25</c:v>
                </c:pt>
                <c:pt idx="20">
                  <c:v>tree-25-24</c:v>
                </c:pt>
                <c:pt idx="21">
                  <c:v>grid-30-49</c:v>
                </c:pt>
                <c:pt idx="22">
                  <c:v>rand-30-120</c:v>
                </c:pt>
                <c:pt idx="23">
                  <c:v>rand-30-60</c:v>
                </c:pt>
                <c:pt idx="24">
                  <c:v>ring-30-30</c:v>
                </c:pt>
                <c:pt idx="25">
                  <c:v>tree-30-29</c:v>
                </c:pt>
                <c:pt idx="26">
                  <c:v>rand-35-140</c:v>
                </c:pt>
                <c:pt idx="27">
                  <c:v>ring-35-35</c:v>
                </c:pt>
                <c:pt idx="28">
                  <c:v>tree-35-34</c:v>
                </c:pt>
                <c:pt idx="29">
                  <c:v>grid-40-67</c:v>
                </c:pt>
                <c:pt idx="30">
                  <c:v>rand-40-160</c:v>
                </c:pt>
                <c:pt idx="31">
                  <c:v>rand-40-80</c:v>
                </c:pt>
                <c:pt idx="32">
                  <c:v>ring-40-40</c:v>
                </c:pt>
                <c:pt idx="33">
                  <c:v>tree-40-39</c:v>
                </c:pt>
                <c:pt idx="34">
                  <c:v>rand-45-180</c:v>
                </c:pt>
                <c:pt idx="35">
                  <c:v>grid-49-84</c:v>
                </c:pt>
                <c:pt idx="36">
                  <c:v>rand-50-200</c:v>
                </c:pt>
                <c:pt idx="37">
                  <c:v>ring-50-50</c:v>
                </c:pt>
                <c:pt idx="38">
                  <c:v>tree-50-49</c:v>
                </c:pt>
                <c:pt idx="39">
                  <c:v>grid-56-97</c:v>
                </c:pt>
                <c:pt idx="40">
                  <c:v>grid-60-104</c:v>
                </c:pt>
                <c:pt idx="41">
                  <c:v>rand-60-250</c:v>
                </c:pt>
                <c:pt idx="42">
                  <c:v>ring-60-60</c:v>
                </c:pt>
                <c:pt idx="43">
                  <c:v>tree-60-59</c:v>
                </c:pt>
                <c:pt idx="44">
                  <c:v>rand-70-300</c:v>
                </c:pt>
                <c:pt idx="45">
                  <c:v>grid-72-127</c:v>
                </c:pt>
                <c:pt idx="46">
                  <c:v>ring-75-75</c:v>
                </c:pt>
                <c:pt idx="47">
                  <c:v>tree-75-74</c:v>
                </c:pt>
                <c:pt idx="48">
                  <c:v>rand-80-350</c:v>
                </c:pt>
                <c:pt idx="49">
                  <c:v>grid-81-144</c:v>
                </c:pt>
                <c:pt idx="50">
                  <c:v>grid-100-180</c:v>
                </c:pt>
                <c:pt idx="51">
                  <c:v>ring-100-100</c:v>
                </c:pt>
                <c:pt idx="52">
                  <c:v>tree-100-99</c:v>
                </c:pt>
              </c:strCache>
            </c:strRef>
          </c:xVal>
          <c:yVal>
            <c:numRef>
              <c:f>benchmark_raw!$J$2:$J$55</c:f>
              <c:numCache>
                <c:formatCode>General</c:formatCode>
                <c:ptCount val="54"/>
                <c:pt idx="0">
                  <c:v>3332</c:v>
                </c:pt>
                <c:pt idx="1">
                  <c:v>1911</c:v>
                </c:pt>
                <c:pt idx="2">
                  <c:v>2303</c:v>
                </c:pt>
                <c:pt idx="3">
                  <c:v>2249</c:v>
                </c:pt>
                <c:pt idx="4">
                  <c:v>3508</c:v>
                </c:pt>
                <c:pt idx="5">
                  <c:v>2434</c:v>
                </c:pt>
                <c:pt idx="6">
                  <c:v>2485</c:v>
                </c:pt>
                <c:pt idx="7">
                  <c:v>2173</c:v>
                </c:pt>
                <c:pt idx="8">
                  <c:v>2243</c:v>
                </c:pt>
                <c:pt idx="9">
                  <c:v>2719</c:v>
                </c:pt>
                <c:pt idx="10">
                  <c:v>2900</c:v>
                </c:pt>
                <c:pt idx="11">
                  <c:v>2314</c:v>
                </c:pt>
                <c:pt idx="12">
                  <c:v>3173</c:v>
                </c:pt>
                <c:pt idx="13">
                  <c:v>5457</c:v>
                </c:pt>
                <c:pt idx="14">
                  <c:v>4325</c:v>
                </c:pt>
                <c:pt idx="15">
                  <c:v>4852</c:v>
                </c:pt>
                <c:pt idx="16">
                  <c:v>7543</c:v>
                </c:pt>
                <c:pt idx="17">
                  <c:v>4702</c:v>
                </c:pt>
                <c:pt idx="18">
                  <c:v>4119</c:v>
                </c:pt>
                <c:pt idx="19">
                  <c:v>4565</c:v>
                </c:pt>
                <c:pt idx="20">
                  <c:v>3723</c:v>
                </c:pt>
                <c:pt idx="21">
                  <c:v>6187</c:v>
                </c:pt>
                <c:pt idx="22">
                  <c:v>7872</c:v>
                </c:pt>
                <c:pt idx="23">
                  <c:v>4440</c:v>
                </c:pt>
                <c:pt idx="24">
                  <c:v>4557</c:v>
                </c:pt>
                <c:pt idx="25">
                  <c:v>2709</c:v>
                </c:pt>
                <c:pt idx="26">
                  <c:v>17964</c:v>
                </c:pt>
                <c:pt idx="27">
                  <c:v>4082</c:v>
                </c:pt>
                <c:pt idx="28">
                  <c:v>3578</c:v>
                </c:pt>
                <c:pt idx="29">
                  <c:v>8773</c:v>
                </c:pt>
                <c:pt idx="30">
                  <c:v>4966</c:v>
                </c:pt>
                <c:pt idx="31">
                  <c:v>6622</c:v>
                </c:pt>
                <c:pt idx="32">
                  <c:v>8886</c:v>
                </c:pt>
                <c:pt idx="33">
                  <c:v>4568</c:v>
                </c:pt>
                <c:pt idx="34">
                  <c:v>28623</c:v>
                </c:pt>
                <c:pt idx="35">
                  <c:v>12657</c:v>
                </c:pt>
                <c:pt idx="36">
                  <c:v>20191</c:v>
                </c:pt>
                <c:pt idx="37">
                  <c:v>6070</c:v>
                </c:pt>
                <c:pt idx="38">
                  <c:v>5114</c:v>
                </c:pt>
                <c:pt idx="39">
                  <c:v>18888</c:v>
                </c:pt>
                <c:pt idx="40">
                  <c:v>51292</c:v>
                </c:pt>
                <c:pt idx="41">
                  <c:v>118237</c:v>
                </c:pt>
                <c:pt idx="42">
                  <c:v>5389</c:v>
                </c:pt>
                <c:pt idx="43">
                  <c:v>5398</c:v>
                </c:pt>
                <c:pt idx="44">
                  <c:v>159145</c:v>
                </c:pt>
                <c:pt idx="45">
                  <c:v>38099</c:v>
                </c:pt>
                <c:pt idx="46">
                  <c:v>7121</c:v>
                </c:pt>
                <c:pt idx="47">
                  <c:v>7328</c:v>
                </c:pt>
                <c:pt idx="48">
                  <c:v>159848</c:v>
                </c:pt>
                <c:pt idx="49">
                  <c:v>33005</c:v>
                </c:pt>
                <c:pt idx="50">
                  <c:v>212990</c:v>
                </c:pt>
                <c:pt idx="51">
                  <c:v>26216</c:v>
                </c:pt>
                <c:pt idx="52">
                  <c:v>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E-4C63-90EF-D7DA2555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0127"/>
        <c:axId val="166007887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benchmark_raw!$K$1</c15:sqref>
                        </c15:formulaRef>
                      </c:ext>
                    </c:extLst>
                    <c:strCache>
                      <c:ptCount val="1"/>
                      <c:pt idx="0">
                        <c:v>max_t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benchmark_raw!$A$2:$A$55</c15:sqref>
                        </c15:formulaRef>
                      </c:ext>
                    </c:extLst>
                    <c:strCache>
                      <c:ptCount val="53"/>
                      <c:pt idx="0">
                        <c:v>rand-5-7</c:v>
                      </c:pt>
                      <c:pt idx="1">
                        <c:v>ring-5-5</c:v>
                      </c:pt>
                      <c:pt idx="2">
                        <c:v>tree-5-4</c:v>
                      </c:pt>
                      <c:pt idx="3">
                        <c:v>grid-6-7</c:v>
                      </c:pt>
                      <c:pt idx="4">
                        <c:v>grid-9-12</c:v>
                      </c:pt>
                      <c:pt idx="5">
                        <c:v>rand-10-15</c:v>
                      </c:pt>
                      <c:pt idx="6">
                        <c:v>ring-10-10</c:v>
                      </c:pt>
                      <c:pt idx="7">
                        <c:v>tree-10-9</c:v>
                      </c:pt>
                      <c:pt idx="8">
                        <c:v>grid-12-17</c:v>
                      </c:pt>
                      <c:pt idx="9">
                        <c:v>rand-15-28</c:v>
                      </c:pt>
                      <c:pt idx="10">
                        <c:v>ring-15-15</c:v>
                      </c:pt>
                      <c:pt idx="11">
                        <c:v>tree-15-14</c:v>
                      </c:pt>
                      <c:pt idx="12">
                        <c:v>grid-16-24</c:v>
                      </c:pt>
                      <c:pt idx="13">
                        <c:v>grid-20-31</c:v>
                      </c:pt>
                      <c:pt idx="14">
                        <c:v>rand-20-40</c:v>
                      </c:pt>
                      <c:pt idx="15">
                        <c:v>ring-20-20</c:v>
                      </c:pt>
                      <c:pt idx="16">
                        <c:v>tree-20-19</c:v>
                      </c:pt>
                      <c:pt idx="17">
                        <c:v>grid-25-40</c:v>
                      </c:pt>
                      <c:pt idx="18">
                        <c:v>rand-25-50</c:v>
                      </c:pt>
                      <c:pt idx="19">
                        <c:v>ring-25-25</c:v>
                      </c:pt>
                      <c:pt idx="20">
                        <c:v>tree-25-24</c:v>
                      </c:pt>
                      <c:pt idx="21">
                        <c:v>grid-30-49</c:v>
                      </c:pt>
                      <c:pt idx="22">
                        <c:v>rand-30-120</c:v>
                      </c:pt>
                      <c:pt idx="23">
                        <c:v>rand-30-60</c:v>
                      </c:pt>
                      <c:pt idx="24">
                        <c:v>ring-30-30</c:v>
                      </c:pt>
                      <c:pt idx="25">
                        <c:v>tree-30-29</c:v>
                      </c:pt>
                      <c:pt idx="26">
                        <c:v>rand-35-140</c:v>
                      </c:pt>
                      <c:pt idx="27">
                        <c:v>ring-35-35</c:v>
                      </c:pt>
                      <c:pt idx="28">
                        <c:v>tree-35-34</c:v>
                      </c:pt>
                      <c:pt idx="29">
                        <c:v>grid-40-67</c:v>
                      </c:pt>
                      <c:pt idx="30">
                        <c:v>rand-40-160</c:v>
                      </c:pt>
                      <c:pt idx="31">
                        <c:v>rand-40-80</c:v>
                      </c:pt>
                      <c:pt idx="32">
                        <c:v>ring-40-40</c:v>
                      </c:pt>
                      <c:pt idx="33">
                        <c:v>tree-40-39</c:v>
                      </c:pt>
                      <c:pt idx="34">
                        <c:v>rand-45-180</c:v>
                      </c:pt>
                      <c:pt idx="35">
                        <c:v>grid-49-84</c:v>
                      </c:pt>
                      <c:pt idx="36">
                        <c:v>rand-50-200</c:v>
                      </c:pt>
                      <c:pt idx="37">
                        <c:v>ring-50-50</c:v>
                      </c:pt>
                      <c:pt idx="38">
                        <c:v>tree-50-49</c:v>
                      </c:pt>
                      <c:pt idx="39">
                        <c:v>grid-56-97</c:v>
                      </c:pt>
                      <c:pt idx="40">
                        <c:v>grid-60-104</c:v>
                      </c:pt>
                      <c:pt idx="41">
                        <c:v>rand-60-250</c:v>
                      </c:pt>
                      <c:pt idx="42">
                        <c:v>ring-60-60</c:v>
                      </c:pt>
                      <c:pt idx="43">
                        <c:v>tree-60-59</c:v>
                      </c:pt>
                      <c:pt idx="44">
                        <c:v>rand-70-300</c:v>
                      </c:pt>
                      <c:pt idx="45">
                        <c:v>grid-72-127</c:v>
                      </c:pt>
                      <c:pt idx="46">
                        <c:v>ring-75-75</c:v>
                      </c:pt>
                      <c:pt idx="47">
                        <c:v>tree-75-74</c:v>
                      </c:pt>
                      <c:pt idx="48">
                        <c:v>rand-80-350</c:v>
                      </c:pt>
                      <c:pt idx="49">
                        <c:v>grid-81-144</c:v>
                      </c:pt>
                      <c:pt idx="50">
                        <c:v>grid-100-180</c:v>
                      </c:pt>
                      <c:pt idx="51">
                        <c:v>ring-100-100</c:v>
                      </c:pt>
                      <c:pt idx="52">
                        <c:v>tree-100-99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benchmark_raw!$K$2:$K$55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6653</c:v>
                      </c:pt>
                      <c:pt idx="1">
                        <c:v>5739</c:v>
                      </c:pt>
                      <c:pt idx="2">
                        <c:v>6133</c:v>
                      </c:pt>
                      <c:pt idx="3">
                        <c:v>4205</c:v>
                      </c:pt>
                      <c:pt idx="4">
                        <c:v>4820</c:v>
                      </c:pt>
                      <c:pt idx="5">
                        <c:v>3533</c:v>
                      </c:pt>
                      <c:pt idx="6">
                        <c:v>4525</c:v>
                      </c:pt>
                      <c:pt idx="7">
                        <c:v>3467</c:v>
                      </c:pt>
                      <c:pt idx="8">
                        <c:v>5502</c:v>
                      </c:pt>
                      <c:pt idx="9">
                        <c:v>5039</c:v>
                      </c:pt>
                      <c:pt idx="10">
                        <c:v>7424</c:v>
                      </c:pt>
                      <c:pt idx="11">
                        <c:v>5517</c:v>
                      </c:pt>
                      <c:pt idx="12">
                        <c:v>5560</c:v>
                      </c:pt>
                      <c:pt idx="13">
                        <c:v>6756</c:v>
                      </c:pt>
                      <c:pt idx="14">
                        <c:v>6471</c:v>
                      </c:pt>
                      <c:pt idx="15">
                        <c:v>7504</c:v>
                      </c:pt>
                      <c:pt idx="16">
                        <c:v>7543</c:v>
                      </c:pt>
                      <c:pt idx="17">
                        <c:v>21552</c:v>
                      </c:pt>
                      <c:pt idx="18">
                        <c:v>7730</c:v>
                      </c:pt>
                      <c:pt idx="19">
                        <c:v>8470</c:v>
                      </c:pt>
                      <c:pt idx="20">
                        <c:v>4891</c:v>
                      </c:pt>
                      <c:pt idx="21">
                        <c:v>18162</c:v>
                      </c:pt>
                      <c:pt idx="22">
                        <c:v>121226</c:v>
                      </c:pt>
                      <c:pt idx="23">
                        <c:v>5288</c:v>
                      </c:pt>
                      <c:pt idx="24">
                        <c:v>5226</c:v>
                      </c:pt>
                      <c:pt idx="25">
                        <c:v>4721</c:v>
                      </c:pt>
                      <c:pt idx="26">
                        <c:v>136840</c:v>
                      </c:pt>
                      <c:pt idx="27">
                        <c:v>14541</c:v>
                      </c:pt>
                      <c:pt idx="28">
                        <c:v>4631</c:v>
                      </c:pt>
                      <c:pt idx="29">
                        <c:v>31486</c:v>
                      </c:pt>
                      <c:pt idx="30">
                        <c:v>9719</c:v>
                      </c:pt>
                      <c:pt idx="31">
                        <c:v>27650</c:v>
                      </c:pt>
                      <c:pt idx="32">
                        <c:v>14965</c:v>
                      </c:pt>
                      <c:pt idx="33">
                        <c:v>7012</c:v>
                      </c:pt>
                      <c:pt idx="34">
                        <c:v>231422</c:v>
                      </c:pt>
                      <c:pt idx="35">
                        <c:v>95040</c:v>
                      </c:pt>
                      <c:pt idx="36">
                        <c:v>48044</c:v>
                      </c:pt>
                      <c:pt idx="37">
                        <c:v>14094</c:v>
                      </c:pt>
                      <c:pt idx="38">
                        <c:v>6222</c:v>
                      </c:pt>
                      <c:pt idx="39">
                        <c:v>140493</c:v>
                      </c:pt>
                      <c:pt idx="40">
                        <c:v>256894</c:v>
                      </c:pt>
                      <c:pt idx="41">
                        <c:v>5525230</c:v>
                      </c:pt>
                      <c:pt idx="42">
                        <c:v>9389</c:v>
                      </c:pt>
                      <c:pt idx="43">
                        <c:v>12755</c:v>
                      </c:pt>
                      <c:pt idx="44">
                        <c:v>24136300</c:v>
                      </c:pt>
                      <c:pt idx="45">
                        <c:v>299928</c:v>
                      </c:pt>
                      <c:pt idx="46">
                        <c:v>21587</c:v>
                      </c:pt>
                      <c:pt idx="47">
                        <c:v>10402</c:v>
                      </c:pt>
                      <c:pt idx="48">
                        <c:v>12469500</c:v>
                      </c:pt>
                      <c:pt idx="49">
                        <c:v>374906</c:v>
                      </c:pt>
                      <c:pt idx="50">
                        <c:v>520732</c:v>
                      </c:pt>
                      <c:pt idx="51">
                        <c:v>28455</c:v>
                      </c:pt>
                      <c:pt idx="52">
                        <c:v>18418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DEE-4C63-90EF-D7DA2555450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benchmark_raw!$L$1</c15:sqref>
                        </c15:formulaRef>
                      </c:ext>
                    </c:extLst>
                    <c:strCache>
                      <c:ptCount val="1"/>
                      <c:pt idx="0">
                        <c:v>min_t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benchmark_raw!$A$2:$A$55</c15:sqref>
                        </c15:formulaRef>
                      </c:ext>
                    </c:extLst>
                    <c:strCache>
                      <c:ptCount val="53"/>
                      <c:pt idx="0">
                        <c:v>rand-5-7</c:v>
                      </c:pt>
                      <c:pt idx="1">
                        <c:v>ring-5-5</c:v>
                      </c:pt>
                      <c:pt idx="2">
                        <c:v>tree-5-4</c:v>
                      </c:pt>
                      <c:pt idx="3">
                        <c:v>grid-6-7</c:v>
                      </c:pt>
                      <c:pt idx="4">
                        <c:v>grid-9-12</c:v>
                      </c:pt>
                      <c:pt idx="5">
                        <c:v>rand-10-15</c:v>
                      </c:pt>
                      <c:pt idx="6">
                        <c:v>ring-10-10</c:v>
                      </c:pt>
                      <c:pt idx="7">
                        <c:v>tree-10-9</c:v>
                      </c:pt>
                      <c:pt idx="8">
                        <c:v>grid-12-17</c:v>
                      </c:pt>
                      <c:pt idx="9">
                        <c:v>rand-15-28</c:v>
                      </c:pt>
                      <c:pt idx="10">
                        <c:v>ring-15-15</c:v>
                      </c:pt>
                      <c:pt idx="11">
                        <c:v>tree-15-14</c:v>
                      </c:pt>
                      <c:pt idx="12">
                        <c:v>grid-16-24</c:v>
                      </c:pt>
                      <c:pt idx="13">
                        <c:v>grid-20-31</c:v>
                      </c:pt>
                      <c:pt idx="14">
                        <c:v>rand-20-40</c:v>
                      </c:pt>
                      <c:pt idx="15">
                        <c:v>ring-20-20</c:v>
                      </c:pt>
                      <c:pt idx="16">
                        <c:v>tree-20-19</c:v>
                      </c:pt>
                      <c:pt idx="17">
                        <c:v>grid-25-40</c:v>
                      </c:pt>
                      <c:pt idx="18">
                        <c:v>rand-25-50</c:v>
                      </c:pt>
                      <c:pt idx="19">
                        <c:v>ring-25-25</c:v>
                      </c:pt>
                      <c:pt idx="20">
                        <c:v>tree-25-24</c:v>
                      </c:pt>
                      <c:pt idx="21">
                        <c:v>grid-30-49</c:v>
                      </c:pt>
                      <c:pt idx="22">
                        <c:v>rand-30-120</c:v>
                      </c:pt>
                      <c:pt idx="23">
                        <c:v>rand-30-60</c:v>
                      </c:pt>
                      <c:pt idx="24">
                        <c:v>ring-30-30</c:v>
                      </c:pt>
                      <c:pt idx="25">
                        <c:v>tree-30-29</c:v>
                      </c:pt>
                      <c:pt idx="26">
                        <c:v>rand-35-140</c:v>
                      </c:pt>
                      <c:pt idx="27">
                        <c:v>ring-35-35</c:v>
                      </c:pt>
                      <c:pt idx="28">
                        <c:v>tree-35-34</c:v>
                      </c:pt>
                      <c:pt idx="29">
                        <c:v>grid-40-67</c:v>
                      </c:pt>
                      <c:pt idx="30">
                        <c:v>rand-40-160</c:v>
                      </c:pt>
                      <c:pt idx="31">
                        <c:v>rand-40-80</c:v>
                      </c:pt>
                      <c:pt idx="32">
                        <c:v>ring-40-40</c:v>
                      </c:pt>
                      <c:pt idx="33">
                        <c:v>tree-40-39</c:v>
                      </c:pt>
                      <c:pt idx="34">
                        <c:v>rand-45-180</c:v>
                      </c:pt>
                      <c:pt idx="35">
                        <c:v>grid-49-84</c:v>
                      </c:pt>
                      <c:pt idx="36">
                        <c:v>rand-50-200</c:v>
                      </c:pt>
                      <c:pt idx="37">
                        <c:v>ring-50-50</c:v>
                      </c:pt>
                      <c:pt idx="38">
                        <c:v>tree-50-49</c:v>
                      </c:pt>
                      <c:pt idx="39">
                        <c:v>grid-56-97</c:v>
                      </c:pt>
                      <c:pt idx="40">
                        <c:v>grid-60-104</c:v>
                      </c:pt>
                      <c:pt idx="41">
                        <c:v>rand-60-250</c:v>
                      </c:pt>
                      <c:pt idx="42">
                        <c:v>ring-60-60</c:v>
                      </c:pt>
                      <c:pt idx="43">
                        <c:v>tree-60-59</c:v>
                      </c:pt>
                      <c:pt idx="44">
                        <c:v>rand-70-300</c:v>
                      </c:pt>
                      <c:pt idx="45">
                        <c:v>grid-72-127</c:v>
                      </c:pt>
                      <c:pt idx="46">
                        <c:v>ring-75-75</c:v>
                      </c:pt>
                      <c:pt idx="47">
                        <c:v>tree-75-74</c:v>
                      </c:pt>
                      <c:pt idx="48">
                        <c:v>rand-80-350</c:v>
                      </c:pt>
                      <c:pt idx="49">
                        <c:v>grid-81-144</c:v>
                      </c:pt>
                      <c:pt idx="50">
                        <c:v>grid-100-180</c:v>
                      </c:pt>
                      <c:pt idx="51">
                        <c:v>ring-100-100</c:v>
                      </c:pt>
                      <c:pt idx="52">
                        <c:v>tree-100-99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benchmark_raw!$L$2:$L$55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1457</c:v>
                      </c:pt>
                      <c:pt idx="1">
                        <c:v>1204</c:v>
                      </c:pt>
                      <c:pt idx="2">
                        <c:v>1073</c:v>
                      </c:pt>
                      <c:pt idx="3">
                        <c:v>1136</c:v>
                      </c:pt>
                      <c:pt idx="4">
                        <c:v>1524</c:v>
                      </c:pt>
                      <c:pt idx="5">
                        <c:v>1240</c:v>
                      </c:pt>
                      <c:pt idx="6">
                        <c:v>1493</c:v>
                      </c:pt>
                      <c:pt idx="7">
                        <c:v>1420</c:v>
                      </c:pt>
                      <c:pt idx="8">
                        <c:v>1413</c:v>
                      </c:pt>
                      <c:pt idx="9">
                        <c:v>1449</c:v>
                      </c:pt>
                      <c:pt idx="10">
                        <c:v>1295</c:v>
                      </c:pt>
                      <c:pt idx="11">
                        <c:v>1391</c:v>
                      </c:pt>
                      <c:pt idx="12">
                        <c:v>2803</c:v>
                      </c:pt>
                      <c:pt idx="13">
                        <c:v>2517</c:v>
                      </c:pt>
                      <c:pt idx="14">
                        <c:v>2212</c:v>
                      </c:pt>
                      <c:pt idx="15">
                        <c:v>2563</c:v>
                      </c:pt>
                      <c:pt idx="16">
                        <c:v>1997</c:v>
                      </c:pt>
                      <c:pt idx="17">
                        <c:v>4702</c:v>
                      </c:pt>
                      <c:pt idx="18">
                        <c:v>2076</c:v>
                      </c:pt>
                      <c:pt idx="19">
                        <c:v>3377</c:v>
                      </c:pt>
                      <c:pt idx="20">
                        <c:v>1857</c:v>
                      </c:pt>
                      <c:pt idx="21">
                        <c:v>5009</c:v>
                      </c:pt>
                      <c:pt idx="22">
                        <c:v>7872</c:v>
                      </c:pt>
                      <c:pt idx="23">
                        <c:v>3624</c:v>
                      </c:pt>
                      <c:pt idx="24">
                        <c:v>2422</c:v>
                      </c:pt>
                      <c:pt idx="25">
                        <c:v>2709</c:v>
                      </c:pt>
                      <c:pt idx="26">
                        <c:v>11753</c:v>
                      </c:pt>
                      <c:pt idx="27">
                        <c:v>3735</c:v>
                      </c:pt>
                      <c:pt idx="28">
                        <c:v>2260</c:v>
                      </c:pt>
                      <c:pt idx="29">
                        <c:v>8773</c:v>
                      </c:pt>
                      <c:pt idx="30">
                        <c:v>3660</c:v>
                      </c:pt>
                      <c:pt idx="31">
                        <c:v>5227</c:v>
                      </c:pt>
                      <c:pt idx="32">
                        <c:v>3849</c:v>
                      </c:pt>
                      <c:pt idx="33">
                        <c:v>2216</c:v>
                      </c:pt>
                      <c:pt idx="34">
                        <c:v>26734</c:v>
                      </c:pt>
                      <c:pt idx="35">
                        <c:v>9318</c:v>
                      </c:pt>
                      <c:pt idx="36">
                        <c:v>15900</c:v>
                      </c:pt>
                      <c:pt idx="37">
                        <c:v>5191</c:v>
                      </c:pt>
                      <c:pt idx="38">
                        <c:v>2692</c:v>
                      </c:pt>
                      <c:pt idx="39">
                        <c:v>18888</c:v>
                      </c:pt>
                      <c:pt idx="40">
                        <c:v>38712</c:v>
                      </c:pt>
                      <c:pt idx="41">
                        <c:v>118237</c:v>
                      </c:pt>
                      <c:pt idx="42">
                        <c:v>2708</c:v>
                      </c:pt>
                      <c:pt idx="43">
                        <c:v>3307</c:v>
                      </c:pt>
                      <c:pt idx="44">
                        <c:v>159145</c:v>
                      </c:pt>
                      <c:pt idx="45">
                        <c:v>38099</c:v>
                      </c:pt>
                      <c:pt idx="46">
                        <c:v>3333</c:v>
                      </c:pt>
                      <c:pt idx="47">
                        <c:v>4315</c:v>
                      </c:pt>
                      <c:pt idx="48">
                        <c:v>159848</c:v>
                      </c:pt>
                      <c:pt idx="49">
                        <c:v>33005</c:v>
                      </c:pt>
                      <c:pt idx="50">
                        <c:v>94777</c:v>
                      </c:pt>
                      <c:pt idx="51">
                        <c:v>6666</c:v>
                      </c:pt>
                      <c:pt idx="52">
                        <c:v>3547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EE-4C63-90EF-D7DA25554507}"/>
                  </c:ext>
                </c:extLst>
              </c15:ser>
            </c15:filteredScatterSeries>
          </c:ext>
        </c:extLst>
      </c:scatterChart>
      <c:valAx>
        <c:axId val="1659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7887"/>
        <c:crosses val="autoZero"/>
        <c:crossBetween val="midCat"/>
      </c:valAx>
      <c:valAx>
        <c:axId val="16600788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benchmark_docker!$B$1</c:f>
              <c:strCache>
                <c:ptCount val="1"/>
                <c:pt idx="0">
                  <c:v>T_wall_s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benchmark_docker!$A$2:$A$54</c:f>
              <c:strCache>
                <c:ptCount val="53"/>
                <c:pt idx="0">
                  <c:v>grid-100-180</c:v>
                </c:pt>
                <c:pt idx="1">
                  <c:v>rand-60-250</c:v>
                </c:pt>
                <c:pt idx="2">
                  <c:v>rand-80-350</c:v>
                </c:pt>
                <c:pt idx="3">
                  <c:v>rand-70-300</c:v>
                </c:pt>
                <c:pt idx="4">
                  <c:v>grid-60-104</c:v>
                </c:pt>
                <c:pt idx="5">
                  <c:v>ring-40-40</c:v>
                </c:pt>
                <c:pt idx="6">
                  <c:v>grid-72-127</c:v>
                </c:pt>
                <c:pt idx="7">
                  <c:v>rand-50-200</c:v>
                </c:pt>
                <c:pt idx="8">
                  <c:v>rand-40-160</c:v>
                </c:pt>
                <c:pt idx="9">
                  <c:v>ring-100-100</c:v>
                </c:pt>
                <c:pt idx="10">
                  <c:v>tree-10-9</c:v>
                </c:pt>
                <c:pt idx="11">
                  <c:v>tree-5-4</c:v>
                </c:pt>
                <c:pt idx="12">
                  <c:v>rand-10-15</c:v>
                </c:pt>
                <c:pt idx="13">
                  <c:v>tree-15-14</c:v>
                </c:pt>
                <c:pt idx="14">
                  <c:v>tree-40-39</c:v>
                </c:pt>
                <c:pt idx="15">
                  <c:v>grid-56-97</c:v>
                </c:pt>
                <c:pt idx="16">
                  <c:v>rand-25-50</c:v>
                </c:pt>
                <c:pt idx="17">
                  <c:v>rand-45-180</c:v>
                </c:pt>
                <c:pt idx="18">
                  <c:v>ring-25-25</c:v>
                </c:pt>
                <c:pt idx="19">
                  <c:v>ring-50-50</c:v>
                </c:pt>
                <c:pt idx="20">
                  <c:v>tree-75-74</c:v>
                </c:pt>
                <c:pt idx="21">
                  <c:v>grid-25-40</c:v>
                </c:pt>
                <c:pt idx="22">
                  <c:v>grid-49-84</c:v>
                </c:pt>
                <c:pt idx="23">
                  <c:v>ring-30-30</c:v>
                </c:pt>
                <c:pt idx="24">
                  <c:v>grid-16-24</c:v>
                </c:pt>
                <c:pt idx="25">
                  <c:v>grid-40-67</c:v>
                </c:pt>
                <c:pt idx="26">
                  <c:v>rand-30-60</c:v>
                </c:pt>
                <c:pt idx="27">
                  <c:v>rand-35-140</c:v>
                </c:pt>
                <c:pt idx="28">
                  <c:v>tree-60-59</c:v>
                </c:pt>
                <c:pt idx="29">
                  <c:v>rand-30-120</c:v>
                </c:pt>
                <c:pt idx="30">
                  <c:v>rand-40-80</c:v>
                </c:pt>
                <c:pt idx="31">
                  <c:v>rand-5-7</c:v>
                </c:pt>
                <c:pt idx="32">
                  <c:v>tree-20-19</c:v>
                </c:pt>
                <c:pt idx="33">
                  <c:v>tree-50-49</c:v>
                </c:pt>
                <c:pt idx="34">
                  <c:v>grid-12-17</c:v>
                </c:pt>
                <c:pt idx="35">
                  <c:v>grid-30-49</c:v>
                </c:pt>
                <c:pt idx="36">
                  <c:v>grid-81-144</c:v>
                </c:pt>
                <c:pt idx="37">
                  <c:v>grid-9-12</c:v>
                </c:pt>
                <c:pt idx="38">
                  <c:v>tree-100-99</c:v>
                </c:pt>
                <c:pt idx="39">
                  <c:v>grid-6-7</c:v>
                </c:pt>
                <c:pt idx="40">
                  <c:v>tree-35-34</c:v>
                </c:pt>
                <c:pt idx="41">
                  <c:v>grid-20-31</c:v>
                </c:pt>
                <c:pt idx="42">
                  <c:v>rand-20-40</c:v>
                </c:pt>
                <c:pt idx="43">
                  <c:v>ring-15-15</c:v>
                </c:pt>
                <c:pt idx="44">
                  <c:v>ring-35-35</c:v>
                </c:pt>
                <c:pt idx="45">
                  <c:v>ring-5-5</c:v>
                </c:pt>
                <c:pt idx="46">
                  <c:v>tree-25-24</c:v>
                </c:pt>
                <c:pt idx="47">
                  <c:v>rand-15-28</c:v>
                </c:pt>
                <c:pt idx="48">
                  <c:v>ring-20-20</c:v>
                </c:pt>
                <c:pt idx="49">
                  <c:v>ring-60-60</c:v>
                </c:pt>
                <c:pt idx="50">
                  <c:v>ring-10-10</c:v>
                </c:pt>
                <c:pt idx="51">
                  <c:v>tree-30-29</c:v>
                </c:pt>
                <c:pt idx="52">
                  <c:v>ring-75-75</c:v>
                </c:pt>
              </c:strCache>
            </c:strRef>
          </c:cat>
          <c:val>
            <c:numRef>
              <c:f>benchmark_docker!$B$2:$B$54</c:f>
              <c:numCache>
                <c:formatCode>General</c:formatCode>
                <c:ptCount val="53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0.68</c:v>
                </c:pt>
                <c:pt idx="4">
                  <c:v>0.65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0.53</c:v>
                </c:pt>
                <c:pt idx="51">
                  <c:v>0.53</c:v>
                </c:pt>
                <c:pt idx="5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071-AEEF-4F35F7E2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796575"/>
        <c:axId val="11337970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benchmark_docker!$C$1</c15:sqref>
                        </c15:formulaRef>
                      </c:ext>
                    </c:extLst>
                    <c:strCache>
                      <c:ptCount val="1"/>
                      <c:pt idx="0">
                        <c:v>T_wall_ms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benchmark_docker!$C$2:$C$54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770</c:v>
                      </c:pt>
                      <c:pt idx="1">
                        <c:v>770</c:v>
                      </c:pt>
                      <c:pt idx="2">
                        <c:v>770</c:v>
                      </c:pt>
                      <c:pt idx="3">
                        <c:v>680</c:v>
                      </c:pt>
                      <c:pt idx="4">
                        <c:v>650</c:v>
                      </c:pt>
                      <c:pt idx="5">
                        <c:v>650</c:v>
                      </c:pt>
                      <c:pt idx="6">
                        <c:v>640</c:v>
                      </c:pt>
                      <c:pt idx="7">
                        <c:v>640</c:v>
                      </c:pt>
                      <c:pt idx="8">
                        <c:v>630</c:v>
                      </c:pt>
                      <c:pt idx="9">
                        <c:v>630</c:v>
                      </c:pt>
                      <c:pt idx="10">
                        <c:v>630</c:v>
                      </c:pt>
                      <c:pt idx="11">
                        <c:v>630</c:v>
                      </c:pt>
                      <c:pt idx="12">
                        <c:v>620</c:v>
                      </c:pt>
                      <c:pt idx="13">
                        <c:v>620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610</c:v>
                      </c:pt>
                      <c:pt idx="17">
                        <c:v>610</c:v>
                      </c:pt>
                      <c:pt idx="18">
                        <c:v>610</c:v>
                      </c:pt>
                      <c:pt idx="19">
                        <c:v>610</c:v>
                      </c:pt>
                      <c:pt idx="20">
                        <c:v>610</c:v>
                      </c:pt>
                      <c:pt idx="21">
                        <c:v>600</c:v>
                      </c:pt>
                      <c:pt idx="22">
                        <c:v>600</c:v>
                      </c:pt>
                      <c:pt idx="23">
                        <c:v>600</c:v>
                      </c:pt>
                      <c:pt idx="24">
                        <c:v>590</c:v>
                      </c:pt>
                      <c:pt idx="25">
                        <c:v>590</c:v>
                      </c:pt>
                      <c:pt idx="26">
                        <c:v>590</c:v>
                      </c:pt>
                      <c:pt idx="27">
                        <c:v>590</c:v>
                      </c:pt>
                      <c:pt idx="28">
                        <c:v>590</c:v>
                      </c:pt>
                      <c:pt idx="29">
                        <c:v>580</c:v>
                      </c:pt>
                      <c:pt idx="30">
                        <c:v>580</c:v>
                      </c:pt>
                      <c:pt idx="31">
                        <c:v>580</c:v>
                      </c:pt>
                      <c:pt idx="32">
                        <c:v>580</c:v>
                      </c:pt>
                      <c:pt idx="33">
                        <c:v>580</c:v>
                      </c:pt>
                      <c:pt idx="34">
                        <c:v>570</c:v>
                      </c:pt>
                      <c:pt idx="35">
                        <c:v>570</c:v>
                      </c:pt>
                      <c:pt idx="36">
                        <c:v>570</c:v>
                      </c:pt>
                      <c:pt idx="37">
                        <c:v>570</c:v>
                      </c:pt>
                      <c:pt idx="38">
                        <c:v>570</c:v>
                      </c:pt>
                      <c:pt idx="39">
                        <c:v>560</c:v>
                      </c:pt>
                      <c:pt idx="40">
                        <c:v>560</c:v>
                      </c:pt>
                      <c:pt idx="41">
                        <c:v>550</c:v>
                      </c:pt>
                      <c:pt idx="42">
                        <c:v>550</c:v>
                      </c:pt>
                      <c:pt idx="43">
                        <c:v>550</c:v>
                      </c:pt>
                      <c:pt idx="44">
                        <c:v>550</c:v>
                      </c:pt>
                      <c:pt idx="45">
                        <c:v>550</c:v>
                      </c:pt>
                      <c:pt idx="46">
                        <c:v>550</c:v>
                      </c:pt>
                      <c:pt idx="47">
                        <c:v>540</c:v>
                      </c:pt>
                      <c:pt idx="48">
                        <c:v>540</c:v>
                      </c:pt>
                      <c:pt idx="49">
                        <c:v>540</c:v>
                      </c:pt>
                      <c:pt idx="50">
                        <c:v>530</c:v>
                      </c:pt>
                      <c:pt idx="51">
                        <c:v>530</c:v>
                      </c:pt>
                      <c:pt idx="52">
                        <c:v>510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B9-4071-AEEF-4F35F7E225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benchmark_docker!$D$1</c15:sqref>
                        </c15:formulaRef>
                      </c:ext>
                    </c:extLst>
                    <c:strCache>
                      <c:ptCount val="1"/>
                      <c:pt idx="0">
                        <c:v>T_wall_us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benchmark_docker!$D$2:$D$54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770000</c:v>
                      </c:pt>
                      <c:pt idx="1">
                        <c:v>770000</c:v>
                      </c:pt>
                      <c:pt idx="2">
                        <c:v>770000</c:v>
                      </c:pt>
                      <c:pt idx="3">
                        <c:v>680000</c:v>
                      </c:pt>
                      <c:pt idx="4">
                        <c:v>650000</c:v>
                      </c:pt>
                      <c:pt idx="5">
                        <c:v>650000</c:v>
                      </c:pt>
                      <c:pt idx="6">
                        <c:v>640000</c:v>
                      </c:pt>
                      <c:pt idx="7">
                        <c:v>640000</c:v>
                      </c:pt>
                      <c:pt idx="8">
                        <c:v>630000</c:v>
                      </c:pt>
                      <c:pt idx="9">
                        <c:v>630000</c:v>
                      </c:pt>
                      <c:pt idx="10">
                        <c:v>630000</c:v>
                      </c:pt>
                      <c:pt idx="11">
                        <c:v>630000</c:v>
                      </c:pt>
                      <c:pt idx="12">
                        <c:v>620000</c:v>
                      </c:pt>
                      <c:pt idx="13">
                        <c:v>620000</c:v>
                      </c:pt>
                      <c:pt idx="14">
                        <c:v>620000</c:v>
                      </c:pt>
                      <c:pt idx="15">
                        <c:v>610000</c:v>
                      </c:pt>
                      <c:pt idx="16">
                        <c:v>610000</c:v>
                      </c:pt>
                      <c:pt idx="17">
                        <c:v>610000</c:v>
                      </c:pt>
                      <c:pt idx="18">
                        <c:v>610000</c:v>
                      </c:pt>
                      <c:pt idx="19">
                        <c:v>610000</c:v>
                      </c:pt>
                      <c:pt idx="20">
                        <c:v>610000</c:v>
                      </c:pt>
                      <c:pt idx="21">
                        <c:v>600000</c:v>
                      </c:pt>
                      <c:pt idx="22">
                        <c:v>600000</c:v>
                      </c:pt>
                      <c:pt idx="23">
                        <c:v>600000</c:v>
                      </c:pt>
                      <c:pt idx="24">
                        <c:v>590000</c:v>
                      </c:pt>
                      <c:pt idx="25">
                        <c:v>590000</c:v>
                      </c:pt>
                      <c:pt idx="26">
                        <c:v>590000</c:v>
                      </c:pt>
                      <c:pt idx="27">
                        <c:v>590000</c:v>
                      </c:pt>
                      <c:pt idx="28">
                        <c:v>590000</c:v>
                      </c:pt>
                      <c:pt idx="29">
                        <c:v>580000</c:v>
                      </c:pt>
                      <c:pt idx="30">
                        <c:v>580000</c:v>
                      </c:pt>
                      <c:pt idx="31">
                        <c:v>580000</c:v>
                      </c:pt>
                      <c:pt idx="32">
                        <c:v>580000</c:v>
                      </c:pt>
                      <c:pt idx="33">
                        <c:v>580000</c:v>
                      </c:pt>
                      <c:pt idx="34">
                        <c:v>570000</c:v>
                      </c:pt>
                      <c:pt idx="35">
                        <c:v>570000</c:v>
                      </c:pt>
                      <c:pt idx="36">
                        <c:v>570000</c:v>
                      </c:pt>
                      <c:pt idx="37">
                        <c:v>570000</c:v>
                      </c:pt>
                      <c:pt idx="38">
                        <c:v>570000</c:v>
                      </c:pt>
                      <c:pt idx="39">
                        <c:v>560000</c:v>
                      </c:pt>
                      <c:pt idx="40">
                        <c:v>560000</c:v>
                      </c:pt>
                      <c:pt idx="41">
                        <c:v>550000</c:v>
                      </c:pt>
                      <c:pt idx="42">
                        <c:v>550000</c:v>
                      </c:pt>
                      <c:pt idx="43">
                        <c:v>550000</c:v>
                      </c:pt>
                      <c:pt idx="44">
                        <c:v>550000</c:v>
                      </c:pt>
                      <c:pt idx="45">
                        <c:v>550000</c:v>
                      </c:pt>
                      <c:pt idx="46">
                        <c:v>550000</c:v>
                      </c:pt>
                      <c:pt idx="47">
                        <c:v>540000</c:v>
                      </c:pt>
                      <c:pt idx="48">
                        <c:v>540000</c:v>
                      </c:pt>
                      <c:pt idx="49">
                        <c:v>540000</c:v>
                      </c:pt>
                      <c:pt idx="50">
                        <c:v>530000</c:v>
                      </c:pt>
                      <c:pt idx="51">
                        <c:v>530000</c:v>
                      </c:pt>
                      <c:pt idx="52">
                        <c:v>510000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B9-4071-AEEF-4F35F7E225A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benchmark_docker!$E$1</c15:sqref>
                        </c15:formulaRef>
                      </c:ext>
                    </c:extLst>
                    <c:strCache>
                      <c:ptCount val="1"/>
                      <c:pt idx="0">
                        <c:v>T_no_start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benchmark_docker!$A$2:$A$54</c15:sqref>
                        </c15:formulaRef>
                      </c:ext>
                    </c:extLst>
                    <c:strCache>
                      <c:ptCount val="53"/>
                      <c:pt idx="0">
                        <c:v>grid-100-180</c:v>
                      </c:pt>
                      <c:pt idx="1">
                        <c:v>rand-60-250</c:v>
                      </c:pt>
                      <c:pt idx="2">
                        <c:v>rand-80-350</c:v>
                      </c:pt>
                      <c:pt idx="3">
                        <c:v>rand-70-300</c:v>
                      </c:pt>
                      <c:pt idx="4">
                        <c:v>grid-60-104</c:v>
                      </c:pt>
                      <c:pt idx="5">
                        <c:v>ring-40-40</c:v>
                      </c:pt>
                      <c:pt idx="6">
                        <c:v>grid-72-127</c:v>
                      </c:pt>
                      <c:pt idx="7">
                        <c:v>rand-50-200</c:v>
                      </c:pt>
                      <c:pt idx="8">
                        <c:v>rand-40-160</c:v>
                      </c:pt>
                      <c:pt idx="9">
                        <c:v>ring-100-100</c:v>
                      </c:pt>
                      <c:pt idx="10">
                        <c:v>tree-10-9</c:v>
                      </c:pt>
                      <c:pt idx="11">
                        <c:v>tree-5-4</c:v>
                      </c:pt>
                      <c:pt idx="12">
                        <c:v>rand-10-15</c:v>
                      </c:pt>
                      <c:pt idx="13">
                        <c:v>tree-15-14</c:v>
                      </c:pt>
                      <c:pt idx="14">
                        <c:v>tree-40-39</c:v>
                      </c:pt>
                      <c:pt idx="15">
                        <c:v>grid-56-97</c:v>
                      </c:pt>
                      <c:pt idx="16">
                        <c:v>rand-25-50</c:v>
                      </c:pt>
                      <c:pt idx="17">
                        <c:v>rand-45-180</c:v>
                      </c:pt>
                      <c:pt idx="18">
                        <c:v>ring-25-25</c:v>
                      </c:pt>
                      <c:pt idx="19">
                        <c:v>ring-50-50</c:v>
                      </c:pt>
                      <c:pt idx="20">
                        <c:v>tree-75-74</c:v>
                      </c:pt>
                      <c:pt idx="21">
                        <c:v>grid-25-40</c:v>
                      </c:pt>
                      <c:pt idx="22">
                        <c:v>grid-49-84</c:v>
                      </c:pt>
                      <c:pt idx="23">
                        <c:v>ring-30-30</c:v>
                      </c:pt>
                      <c:pt idx="24">
                        <c:v>grid-16-24</c:v>
                      </c:pt>
                      <c:pt idx="25">
                        <c:v>grid-40-67</c:v>
                      </c:pt>
                      <c:pt idx="26">
                        <c:v>rand-30-60</c:v>
                      </c:pt>
                      <c:pt idx="27">
                        <c:v>rand-35-140</c:v>
                      </c:pt>
                      <c:pt idx="28">
                        <c:v>tree-60-59</c:v>
                      </c:pt>
                      <c:pt idx="29">
                        <c:v>rand-30-120</c:v>
                      </c:pt>
                      <c:pt idx="30">
                        <c:v>rand-40-80</c:v>
                      </c:pt>
                      <c:pt idx="31">
                        <c:v>rand-5-7</c:v>
                      </c:pt>
                      <c:pt idx="32">
                        <c:v>tree-20-19</c:v>
                      </c:pt>
                      <c:pt idx="33">
                        <c:v>tree-50-49</c:v>
                      </c:pt>
                      <c:pt idx="34">
                        <c:v>grid-12-17</c:v>
                      </c:pt>
                      <c:pt idx="35">
                        <c:v>grid-30-49</c:v>
                      </c:pt>
                      <c:pt idx="36">
                        <c:v>grid-81-144</c:v>
                      </c:pt>
                      <c:pt idx="37">
                        <c:v>grid-9-12</c:v>
                      </c:pt>
                      <c:pt idx="38">
                        <c:v>tree-100-99</c:v>
                      </c:pt>
                      <c:pt idx="39">
                        <c:v>grid-6-7</c:v>
                      </c:pt>
                      <c:pt idx="40">
                        <c:v>tree-35-34</c:v>
                      </c:pt>
                      <c:pt idx="41">
                        <c:v>grid-20-31</c:v>
                      </c:pt>
                      <c:pt idx="42">
                        <c:v>rand-20-40</c:v>
                      </c:pt>
                      <c:pt idx="43">
                        <c:v>ring-15-15</c:v>
                      </c:pt>
                      <c:pt idx="44">
                        <c:v>ring-35-35</c:v>
                      </c:pt>
                      <c:pt idx="45">
                        <c:v>ring-5-5</c:v>
                      </c:pt>
                      <c:pt idx="46">
                        <c:v>tree-25-24</c:v>
                      </c:pt>
                      <c:pt idx="47">
                        <c:v>rand-15-28</c:v>
                      </c:pt>
                      <c:pt idx="48">
                        <c:v>ring-20-20</c:v>
                      </c:pt>
                      <c:pt idx="49">
                        <c:v>ring-60-60</c:v>
                      </c:pt>
                      <c:pt idx="50">
                        <c:v>ring-10-10</c:v>
                      </c:pt>
                      <c:pt idx="51">
                        <c:v>tree-30-29</c:v>
                      </c:pt>
                      <c:pt idx="52">
                        <c:v>ring-75-75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benchmark_docker!$E$2:$E$54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270</c:v>
                      </c:pt>
                      <c:pt idx="1">
                        <c:v>270</c:v>
                      </c:pt>
                      <c:pt idx="2">
                        <c:v>270</c:v>
                      </c:pt>
                      <c:pt idx="3">
                        <c:v>180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140</c:v>
                      </c:pt>
                      <c:pt idx="7">
                        <c:v>140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120</c:v>
                      </c:pt>
                      <c:pt idx="13">
                        <c:v>120</c:v>
                      </c:pt>
                      <c:pt idx="14">
                        <c:v>120</c:v>
                      </c:pt>
                      <c:pt idx="15">
                        <c:v>110</c:v>
                      </c:pt>
                      <c:pt idx="16">
                        <c:v>110</c:v>
                      </c:pt>
                      <c:pt idx="17">
                        <c:v>110</c:v>
                      </c:pt>
                      <c:pt idx="18">
                        <c:v>110</c:v>
                      </c:pt>
                      <c:pt idx="19">
                        <c:v>110</c:v>
                      </c:pt>
                      <c:pt idx="20">
                        <c:v>110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80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80</c:v>
                      </c:pt>
                      <c:pt idx="34">
                        <c:v>70</c:v>
                      </c:pt>
                      <c:pt idx="35">
                        <c:v>70</c:v>
                      </c:pt>
                      <c:pt idx="36">
                        <c:v>70</c:v>
                      </c:pt>
                      <c:pt idx="37">
                        <c:v>70</c:v>
                      </c:pt>
                      <c:pt idx="38">
                        <c:v>70</c:v>
                      </c:pt>
                      <c:pt idx="39">
                        <c:v>60</c:v>
                      </c:pt>
                      <c:pt idx="40">
                        <c:v>60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40</c:v>
                      </c:pt>
                      <c:pt idx="48">
                        <c:v>40</c:v>
                      </c:pt>
                      <c:pt idx="49">
                        <c:v>40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59-4079-A2B0-EB090688F304}"/>
                  </c:ext>
                </c:extLst>
              </c15:ser>
            </c15:filteredBarSeries>
          </c:ext>
        </c:extLst>
      </c:barChart>
      <c:catAx>
        <c:axId val="11337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97055"/>
        <c:crosses val="autoZero"/>
        <c:auto val="1"/>
        <c:lblAlgn val="ctr"/>
        <c:lblOffset val="100"/>
        <c:noMultiLvlLbl val="0"/>
      </c:catAx>
      <c:valAx>
        <c:axId val="113379705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9657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167766</xdr:colOff>
      <xdr:row>3</xdr:row>
      <xdr:rowOff>258694</xdr:rowOff>
    </xdr:from>
    <xdr:to>
      <xdr:col>14</xdr:col>
      <xdr:colOff>627528</xdr:colOff>
      <xdr:row>37</xdr:row>
      <xdr:rowOff>206188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CE959-0F6D-1662-EFB1-BA37EBAB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171450</xdr:rowOff>
    </xdr:from>
    <xdr:to>
      <xdr:col>21</xdr:col>
      <xdr:colOff>60960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3812-A86B-7AE0-531D-832B4C9A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ench_raw" displayName="bench_raw" ref="A1:O54" totalsRowShown="0" headerRowDxfId="36" dataDxfId="35">
  <autoFilter ref="A1:O54" xr:uid="{00000000-0009-0000-0100-000001000000}"/>
  <sortState xmlns:xlrd2="http://schemas.microsoft.com/office/spreadsheetml/2017/richdata2" ref="A2:O54">
    <sortCondition ref="C1:C54"/>
  </sortState>
  <tableColumns count="15">
    <tableColumn id="14" xr3:uid="{F996F484-C47D-4DCB-AB5A-66DB6F4257D9}" name="name" dataDxfId="34">
      <calculatedColumnFormula>bench_raw[[#This Row],[graph]]&amp;"-"&amp;bench_raw[[#This Row],[V]]&amp;"-"&amp;bench_raw[[#This Row],[E]]</calculatedColumnFormula>
    </tableColumn>
    <tableColumn id="1" xr3:uid="{00000000-0010-0000-0000-000001000000}" name="graph" dataDxfId="33"/>
    <tableColumn id="2" xr3:uid="{00000000-0010-0000-0000-000002000000}" name="V" dataDxfId="32"/>
    <tableColumn id="3" xr3:uid="{00000000-0010-0000-0000-000003000000}" name="E" dataDxfId="31"/>
    <tableColumn id="12" xr3:uid="{FC7EE679-2475-4B29-9944-A56FE91FDB88}" name="density" dataDxfId="30">
      <calculatedColumnFormula>2*bench_raw[[#This Row],[E]]/(bench_raw[[#This Row],[V]]*(bench_raw[[#This Row],[V]]-1))</calculatedColumnFormula>
    </tableColumn>
    <tableColumn id="6" xr3:uid="{00000000-0010-0000-0000-000006000000}" name="bop" dataDxfId="29"/>
    <tableColumn id="7" xr3:uid="{00000000-0010-0000-0000-000007000000}" name="cbc" dataDxfId="28"/>
    <tableColumn id="8" xr3:uid="{00000000-0010-0000-0000-000008000000}" name="scip" dataDxfId="27"/>
    <tableColumn id="9" xr3:uid="{00000000-0010-0000-0000-000009000000}" name="sat" dataDxfId="26"/>
    <tableColumn id="10" xr3:uid="{00000000-0010-0000-0000-00000A000000}" name="cp_sat" dataDxfId="25"/>
    <tableColumn id="15" xr3:uid="{26D4C866-6694-4C78-A1D7-FAB0FFF6D711}" name="max_t" dataDxfId="24">
      <calculatedColumnFormula>MAX(bench_raw[[#This Row],[bop]:[cp_sat]])</calculatedColumnFormula>
    </tableColumn>
    <tableColumn id="13" xr3:uid="{8DAAC432-4D63-45F5-AA80-127090FBED70}" name="min_t" dataDxfId="23">
      <calculatedColumnFormula>MIN(bench_raw[[#This Row],[bop]:[cp_sat]])</calculatedColumnFormula>
    </tableColumn>
    <tableColumn id="11" xr3:uid="{00000000-0010-0000-0000-00000B000000}" name="min_solver" dataDxfId="22">
      <calculatedColumnFormula>INDEX(bench_raw[[#Headers],[bop]:[min_solver]],MATCH(MIN(bench_raw[[#This Row],[bop]:[cp_sat]]),bench_raw[[#This Row],[bop]:[cp_sat]],0))</calculatedColumnFormula>
    </tableColumn>
    <tableColumn id="5" xr3:uid="{FA4FAE63-82D8-4943-B822-7FBFC5BA8F5E}" name="T_docker" dataDxfId="21"/>
    <tableColumn id="4" xr3:uid="{49B0A881-05F0-4572-B740-F755B71B5E49}" name="T_ajar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D5D9E-436B-416B-923D-218117685980}" name="bench_docker" displayName="bench_docker" ref="A1:E54" totalsRowShown="0" headerRowDxfId="19" dataDxfId="18">
  <autoFilter ref="A1:E54" xr:uid="{06DD5D9E-436B-416B-923D-218117685980}"/>
  <sortState xmlns:xlrd2="http://schemas.microsoft.com/office/spreadsheetml/2017/richdata2" ref="A2:E54">
    <sortCondition descending="1" ref="B1:B54"/>
  </sortState>
  <tableColumns count="5">
    <tableColumn id="1" xr3:uid="{25C55CAD-020C-440E-B9B3-D9A0E27D3C43}" name="Benchmark" dataDxfId="17"/>
    <tableColumn id="2" xr3:uid="{F90C2319-975B-4532-8443-D3E55F906FE7}" name="T_wall_s" dataDxfId="16"/>
    <tableColumn id="3" xr3:uid="{E224BE7C-7032-452B-B145-DED338B0F941}" name="T_wall_ms" dataDxfId="15">
      <calculatedColumnFormula>B2*1000</calculatedColumnFormula>
    </tableColumn>
    <tableColumn id="6" xr3:uid="{1031BB28-7E58-4B19-9E54-E474FAC9C7B9}" name="T_wall_us" dataDxfId="14">
      <calculatedColumnFormula>bench_docker[[#This Row],[T_wall_ms]]*1000</calculatedColumnFormula>
    </tableColumn>
    <tableColumn id="4" xr3:uid="{65EF80DA-74A0-48BB-829E-E3AB2ECE6C75}" name="T_no_start" dataDxfId="13">
      <calculatedColumnFormula>C2-500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2FE94-DE80-46C8-95BA-2C37F3D3238D}" name="Table3" displayName="Table3" ref="A1:K39" totalsRowShown="0" headerRowDxfId="1" dataDxfId="0">
  <autoFilter ref="A1:K39" xr:uid="{7892FE94-DE80-46C8-95BA-2C37F3D3238D}"/>
  <tableColumns count="11">
    <tableColumn id="1" xr3:uid="{27AA123E-A3B3-44F0-9A68-E0FDD85A6AF3}" name="Docker image" dataDxfId="12"/>
    <tableColumn id="2" xr3:uid="{220FEBD4-142A-47CB-A663-4E8C0321D65C}" name="rand-30-60" dataDxfId="11"/>
    <tableColumn id="3" xr3:uid="{745A9CE1-CDE5-4C92-8174-69C373F28E58}" name="ring-25-25" dataDxfId="10"/>
    <tableColumn id="4" xr3:uid="{37587A11-E95B-4CD8-B8B2-1F752AA35AF9}" name="ring-15-15" dataDxfId="9"/>
    <tableColumn id="5" xr3:uid="{43E192CE-B2FC-4B46-935E-DCFE848C2C9A}" name="ring-30-30" dataDxfId="8"/>
    <tableColumn id="6" xr3:uid="{4887815F-CEF3-4BAC-AD8D-99DDDD609A7E}" name="grid-25-40" dataDxfId="7"/>
    <tableColumn id="7" xr3:uid="{4DDF34B5-0E88-46E4-A270-E871C37EA4D3}" name="grid-30-49" dataDxfId="6"/>
    <tableColumn id="8" xr3:uid="{5CE700D0-10B8-41B1-87E0-9FAC2CB98842}" name="tree-30-29" dataDxfId="5"/>
    <tableColumn id="9" xr3:uid="{8C6600E3-4B21-441E-9D9C-99160A4E8529}" name="tree-25-24" dataDxfId="4"/>
    <tableColumn id="10" xr3:uid="{302ED52F-8657-4A5A-9D11-D31654AFFEF7}" name="rand-30-120" dataDxfId="3"/>
    <tableColumn id="11" xr3:uid="{51548EFD-FD80-4240-9B28-E8E1B96DDC5B}" name="tree-20-1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zoomScale="70" zoomScaleNormal="70" workbookViewId="0">
      <selection activeCell="S19" sqref="S19"/>
    </sheetView>
  </sheetViews>
  <sheetFormatPr defaultRowHeight="21" x14ac:dyDescent="0.4"/>
  <cols>
    <col min="1" max="1" width="17.6640625" style="1" customWidth="1"/>
    <col min="2" max="2" width="11" style="1" customWidth="1"/>
    <col min="3" max="3" width="7.21875" style="1" customWidth="1"/>
    <col min="4" max="4" width="7" style="1" customWidth="1"/>
    <col min="5" max="5" width="16" style="1" customWidth="1"/>
    <col min="6" max="6" width="14.88671875" style="1" customWidth="1"/>
    <col min="7" max="7" width="12.33203125" style="1" customWidth="1"/>
    <col min="8" max="9" width="10.5546875" style="1" bestFit="1" customWidth="1"/>
    <col min="10" max="12" width="13.33203125" style="1" customWidth="1"/>
    <col min="13" max="13" width="17.88671875" style="1" customWidth="1"/>
    <col min="14" max="14" width="16.88671875" style="1" customWidth="1"/>
    <col min="15" max="15" width="14.88671875" style="1" customWidth="1"/>
    <col min="16" max="16" width="8.88671875" style="1"/>
    <col min="17" max="17" width="9.6640625" style="1" customWidth="1"/>
    <col min="18" max="18" width="14.21875" style="1" customWidth="1"/>
    <col min="19" max="16384" width="8.88671875" style="1"/>
  </cols>
  <sheetData>
    <row r="1" spans="1:18" x14ac:dyDescent="0.4">
      <c r="A1" s="1" t="s">
        <v>70</v>
      </c>
      <c r="B1" s="1" t="s">
        <v>0</v>
      </c>
      <c r="C1" s="1" t="s">
        <v>75</v>
      </c>
      <c r="D1" s="1" t="s">
        <v>76</v>
      </c>
      <c r="E1" s="1" t="s">
        <v>68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71</v>
      </c>
      <c r="L1" s="1" t="s">
        <v>69</v>
      </c>
      <c r="M1" s="1" t="s">
        <v>10</v>
      </c>
      <c r="N1" s="1" t="s">
        <v>73</v>
      </c>
      <c r="O1" s="1" t="s">
        <v>74</v>
      </c>
    </row>
    <row r="2" spans="1:18" x14ac:dyDescent="0.4">
      <c r="A2" s="1" t="str">
        <f>bench_raw[[#This Row],[graph]]&amp;"-"&amp;bench_raw[[#This Row],[V]]&amp;"-"&amp;bench_raw[[#This Row],[E]]</f>
        <v>rand-5-7</v>
      </c>
      <c r="B2" s="1" t="s">
        <v>7</v>
      </c>
      <c r="C2" s="1">
        <v>5</v>
      </c>
      <c r="D2" s="1">
        <v>7</v>
      </c>
      <c r="E2" s="3">
        <f>2*bench_raw[[#This Row],[E]]/(bench_raw[[#This Row],[V]]*(bench_raw[[#This Row],[V]]-1))</f>
        <v>0.7</v>
      </c>
      <c r="F2" s="1">
        <v>1457</v>
      </c>
      <c r="G2" s="1">
        <v>2441</v>
      </c>
      <c r="H2" s="1">
        <v>3096</v>
      </c>
      <c r="I2" s="1">
        <v>6653</v>
      </c>
      <c r="J2" s="1">
        <v>3332</v>
      </c>
      <c r="K2" s="1">
        <f>MAX(bench_raw[[#This Row],[bop]:[cp_sat]])</f>
        <v>6653</v>
      </c>
      <c r="L2" s="1">
        <f>MIN(bench_raw[[#This Row],[bop]:[cp_sat]])</f>
        <v>1457</v>
      </c>
      <c r="M2" s="1" t="str">
        <f>INDEX(bench_raw[[#Headers],[bop]:[min_solver]],MATCH(MIN(bench_raw[[#This Row],[bop]:[cp_sat]]),bench_raw[[#This Row],[bop]:[cp_sat]],0))</f>
        <v>bop</v>
      </c>
      <c r="N2" s="1">
        <v>580000</v>
      </c>
      <c r="Q2" s="5" t="s">
        <v>1</v>
      </c>
      <c r="R2" s="5">
        <f>COUNTIF(M:M,Q2)</f>
        <v>19</v>
      </c>
    </row>
    <row r="3" spans="1:18" x14ac:dyDescent="0.4">
      <c r="A3" s="1" t="str">
        <f>bench_raw[[#This Row],[graph]]&amp;"-"&amp;bench_raw[[#This Row],[V]]&amp;"-"&amp;bench_raw[[#This Row],[E]]</f>
        <v>ring-5-5</v>
      </c>
      <c r="B3" s="1" t="s">
        <v>8</v>
      </c>
      <c r="C3" s="1">
        <v>5</v>
      </c>
      <c r="D3" s="1">
        <v>5</v>
      </c>
      <c r="E3" s="3">
        <f>2*bench_raw[[#This Row],[E]]/(bench_raw[[#This Row],[V]]*(bench_raw[[#This Row],[V]]-1))</f>
        <v>0.5</v>
      </c>
      <c r="F3" s="1">
        <v>1204</v>
      </c>
      <c r="G3" s="1">
        <v>2693</v>
      </c>
      <c r="H3" s="1">
        <v>3791</v>
      </c>
      <c r="I3" s="1">
        <v>5739</v>
      </c>
      <c r="J3" s="1">
        <v>1911</v>
      </c>
      <c r="K3" s="1">
        <f>MAX(bench_raw[[#This Row],[bop]:[cp_sat]])</f>
        <v>5739</v>
      </c>
      <c r="L3" s="1">
        <f>MIN(bench_raw[[#This Row],[bop]:[cp_sat]])</f>
        <v>1204</v>
      </c>
      <c r="M3" s="1" t="str">
        <f>INDEX(bench_raw[[#Headers],[bop]:[min_solver]],MATCH(MIN(bench_raw[[#This Row],[bop]:[cp_sat]]),bench_raw[[#This Row],[bop]:[cp_sat]],0))</f>
        <v>bop</v>
      </c>
      <c r="N3" s="1">
        <v>550000</v>
      </c>
      <c r="Q3" s="5" t="s">
        <v>2</v>
      </c>
      <c r="R3" s="5">
        <f>COUNTIF(M:M,Q3)</f>
        <v>20</v>
      </c>
    </row>
    <row r="4" spans="1:18" x14ac:dyDescent="0.4">
      <c r="A4" s="1" t="str">
        <f>bench_raw[[#This Row],[graph]]&amp;"-"&amp;bench_raw[[#This Row],[V]]&amp;"-"&amp;bench_raw[[#This Row],[E]]</f>
        <v>tree-5-4</v>
      </c>
      <c r="B4" s="1" t="s">
        <v>9</v>
      </c>
      <c r="C4" s="1">
        <v>5</v>
      </c>
      <c r="D4" s="1">
        <v>4</v>
      </c>
      <c r="E4" s="3">
        <f>2*bench_raw[[#This Row],[E]]/(bench_raw[[#This Row],[V]]*(bench_raw[[#This Row],[V]]-1))</f>
        <v>0.4</v>
      </c>
      <c r="F4" s="1">
        <v>1073</v>
      </c>
      <c r="G4" s="1">
        <v>1663</v>
      </c>
      <c r="H4" s="1">
        <v>2542</v>
      </c>
      <c r="I4" s="1">
        <v>6133</v>
      </c>
      <c r="J4" s="1">
        <v>2303</v>
      </c>
      <c r="K4" s="1">
        <f>MAX(bench_raw[[#This Row],[bop]:[cp_sat]])</f>
        <v>6133</v>
      </c>
      <c r="L4" s="1">
        <f>MIN(bench_raw[[#This Row],[bop]:[cp_sat]])</f>
        <v>1073</v>
      </c>
      <c r="M4" s="1" t="str">
        <f>INDEX(bench_raw[[#Headers],[bop]:[min_solver]],MATCH(MIN(bench_raw[[#This Row],[bop]:[cp_sat]]),bench_raw[[#This Row],[bop]:[cp_sat]],0))</f>
        <v>bop</v>
      </c>
      <c r="N4" s="1">
        <v>630000</v>
      </c>
      <c r="Q4" s="4" t="s">
        <v>3</v>
      </c>
      <c r="R4" s="4">
        <f>COUNTIF(M:M,Q4)</f>
        <v>2</v>
      </c>
    </row>
    <row r="5" spans="1:18" x14ac:dyDescent="0.4">
      <c r="A5" s="1" t="str">
        <f>bench_raw[[#This Row],[graph]]&amp;"-"&amp;bench_raw[[#This Row],[V]]&amp;"-"&amp;bench_raw[[#This Row],[E]]</f>
        <v>grid-6-7</v>
      </c>
      <c r="B5" s="1" t="s">
        <v>6</v>
      </c>
      <c r="C5" s="1">
        <v>6</v>
      </c>
      <c r="D5" s="1">
        <v>7</v>
      </c>
      <c r="E5" s="3">
        <f>2*bench_raw[[#This Row],[E]]/(bench_raw[[#This Row],[V]]*(bench_raw[[#This Row],[V]]-1))</f>
        <v>0.46666666666666667</v>
      </c>
      <c r="F5" s="1">
        <v>1136</v>
      </c>
      <c r="G5" s="1">
        <v>1790</v>
      </c>
      <c r="H5" s="1">
        <v>3214</v>
      </c>
      <c r="I5" s="1">
        <v>4205</v>
      </c>
      <c r="J5" s="1">
        <v>2249</v>
      </c>
      <c r="K5" s="1">
        <f>MAX(bench_raw[[#This Row],[bop]:[cp_sat]])</f>
        <v>4205</v>
      </c>
      <c r="L5" s="1">
        <f>MIN(bench_raw[[#This Row],[bop]:[cp_sat]])</f>
        <v>1136</v>
      </c>
      <c r="M5" s="1" t="str">
        <f>INDEX(bench_raw[[#Headers],[bop]:[min_solver]],MATCH(MIN(bench_raw[[#This Row],[bop]:[cp_sat]]),bench_raw[[#This Row],[bop]:[cp_sat]],0))</f>
        <v>bop</v>
      </c>
      <c r="N5" s="1">
        <v>560000</v>
      </c>
      <c r="Q5" s="4" t="s">
        <v>4</v>
      </c>
      <c r="R5" s="4">
        <f>COUNTIF(M:M,Q5)</f>
        <v>2</v>
      </c>
    </row>
    <row r="6" spans="1:18" x14ac:dyDescent="0.4">
      <c r="A6" s="1" t="str">
        <f>bench_raw[[#This Row],[graph]]&amp;"-"&amp;bench_raw[[#This Row],[V]]&amp;"-"&amp;bench_raw[[#This Row],[E]]</f>
        <v>grid-9-12</v>
      </c>
      <c r="B6" s="1" t="s">
        <v>6</v>
      </c>
      <c r="C6" s="1">
        <v>9</v>
      </c>
      <c r="D6" s="1">
        <v>12</v>
      </c>
      <c r="E6" s="3">
        <f>2*bench_raw[[#This Row],[E]]/(bench_raw[[#This Row],[V]]*(bench_raw[[#This Row],[V]]-1))</f>
        <v>0.33333333333333331</v>
      </c>
      <c r="F6" s="1">
        <v>1524</v>
      </c>
      <c r="G6" s="1">
        <v>2997</v>
      </c>
      <c r="H6" s="1">
        <v>3274</v>
      </c>
      <c r="I6" s="1">
        <v>4820</v>
      </c>
      <c r="J6" s="1">
        <v>3508</v>
      </c>
      <c r="K6" s="1">
        <f>MAX(bench_raw[[#This Row],[bop]:[cp_sat]])</f>
        <v>4820</v>
      </c>
      <c r="L6" s="1">
        <f>MIN(bench_raw[[#This Row],[bop]:[cp_sat]])</f>
        <v>1524</v>
      </c>
      <c r="M6" s="1" t="str">
        <f>INDEX(bench_raw[[#Headers],[bop]:[min_solver]],MATCH(MIN(bench_raw[[#This Row],[bop]:[cp_sat]]),bench_raw[[#This Row],[bop]:[cp_sat]],0))</f>
        <v>bop</v>
      </c>
      <c r="N6" s="1">
        <v>570000</v>
      </c>
      <c r="Q6" s="5" t="s">
        <v>5</v>
      </c>
      <c r="R6" s="5">
        <f>COUNTIF(M:M,Q6)</f>
        <v>10</v>
      </c>
    </row>
    <row r="7" spans="1:18" x14ac:dyDescent="0.4">
      <c r="A7" s="1" t="str">
        <f>bench_raw[[#This Row],[graph]]&amp;"-"&amp;bench_raw[[#This Row],[V]]&amp;"-"&amp;bench_raw[[#This Row],[E]]</f>
        <v>rand-10-15</v>
      </c>
      <c r="B7" s="1" t="s">
        <v>7</v>
      </c>
      <c r="C7" s="1">
        <v>10</v>
      </c>
      <c r="D7" s="1">
        <v>15</v>
      </c>
      <c r="E7" s="3">
        <f>2*bench_raw[[#This Row],[E]]/(bench_raw[[#This Row],[V]]*(bench_raw[[#This Row],[V]]-1))</f>
        <v>0.33333333333333331</v>
      </c>
      <c r="F7" s="1">
        <v>1240</v>
      </c>
      <c r="G7" s="1">
        <v>2067</v>
      </c>
      <c r="H7" s="1">
        <v>3533</v>
      </c>
      <c r="I7" s="1">
        <v>3533</v>
      </c>
      <c r="J7" s="1">
        <v>2434</v>
      </c>
      <c r="K7" s="1">
        <f>MAX(bench_raw[[#This Row],[bop]:[cp_sat]])</f>
        <v>3533</v>
      </c>
      <c r="L7" s="1">
        <f>MIN(bench_raw[[#This Row],[bop]:[cp_sat]])</f>
        <v>1240</v>
      </c>
      <c r="M7" s="1" t="str">
        <f>INDEX(bench_raw[[#Headers],[bop]:[min_solver]],MATCH(MIN(bench_raw[[#This Row],[bop]:[cp_sat]]),bench_raw[[#This Row],[bop]:[cp_sat]],0))</f>
        <v>bop</v>
      </c>
      <c r="N7" s="1">
        <v>620000</v>
      </c>
    </row>
    <row r="8" spans="1:18" x14ac:dyDescent="0.4">
      <c r="A8" s="1" t="str">
        <f>bench_raw[[#This Row],[graph]]&amp;"-"&amp;bench_raw[[#This Row],[V]]&amp;"-"&amp;bench_raw[[#This Row],[E]]</f>
        <v>ring-10-10</v>
      </c>
      <c r="B8" s="1" t="s">
        <v>8</v>
      </c>
      <c r="C8" s="1">
        <v>10</v>
      </c>
      <c r="D8" s="1">
        <v>10</v>
      </c>
      <c r="E8" s="3">
        <f>2*bench_raw[[#This Row],[E]]/(bench_raw[[#This Row],[V]]*(bench_raw[[#This Row],[V]]-1))</f>
        <v>0.22222222222222221</v>
      </c>
      <c r="F8" s="1">
        <v>1493</v>
      </c>
      <c r="G8" s="1">
        <v>2014</v>
      </c>
      <c r="H8" s="1">
        <v>3159</v>
      </c>
      <c r="I8" s="1">
        <v>4525</v>
      </c>
      <c r="J8" s="1">
        <v>2485</v>
      </c>
      <c r="K8" s="1">
        <f>MAX(bench_raw[[#This Row],[bop]:[cp_sat]])</f>
        <v>4525</v>
      </c>
      <c r="L8" s="1">
        <f>MIN(bench_raw[[#This Row],[bop]:[cp_sat]])</f>
        <v>1493</v>
      </c>
      <c r="M8" s="1" t="str">
        <f>INDEX(bench_raw[[#Headers],[bop]:[min_solver]],MATCH(MIN(bench_raw[[#This Row],[bop]:[cp_sat]]),bench_raw[[#This Row],[bop]:[cp_sat]],0))</f>
        <v>bop</v>
      </c>
      <c r="N8" s="1">
        <v>530000</v>
      </c>
    </row>
    <row r="9" spans="1:18" x14ac:dyDescent="0.4">
      <c r="A9" s="1" t="str">
        <f>bench_raw[[#This Row],[graph]]&amp;"-"&amp;bench_raw[[#This Row],[V]]&amp;"-"&amp;bench_raw[[#This Row],[E]]</f>
        <v>tree-10-9</v>
      </c>
      <c r="B9" s="1" t="s">
        <v>9</v>
      </c>
      <c r="C9" s="1">
        <v>10</v>
      </c>
      <c r="D9" s="1">
        <v>9</v>
      </c>
      <c r="E9" s="3">
        <f>2*bench_raw[[#This Row],[E]]/(bench_raw[[#This Row],[V]]*(bench_raw[[#This Row],[V]]-1))</f>
        <v>0.2</v>
      </c>
      <c r="F9" s="1">
        <v>1420</v>
      </c>
      <c r="G9" s="1">
        <v>2567</v>
      </c>
      <c r="H9" s="1">
        <v>2913</v>
      </c>
      <c r="I9" s="1">
        <v>3467</v>
      </c>
      <c r="J9" s="1">
        <v>2173</v>
      </c>
      <c r="K9" s="1">
        <f>MAX(bench_raw[[#This Row],[bop]:[cp_sat]])</f>
        <v>3467</v>
      </c>
      <c r="L9" s="1">
        <f>MIN(bench_raw[[#This Row],[bop]:[cp_sat]])</f>
        <v>1420</v>
      </c>
      <c r="M9" s="1" t="str">
        <f>INDEX(bench_raw[[#Headers],[bop]:[min_solver]],MATCH(MIN(bench_raw[[#This Row],[bop]:[cp_sat]]),bench_raw[[#This Row],[bop]:[cp_sat]],0))</f>
        <v>bop</v>
      </c>
      <c r="N9" s="1">
        <v>630000</v>
      </c>
    </row>
    <row r="10" spans="1:18" x14ac:dyDescent="0.4">
      <c r="A10" s="1" t="str">
        <f>bench_raw[[#This Row],[graph]]&amp;"-"&amp;bench_raw[[#This Row],[V]]&amp;"-"&amp;bench_raw[[#This Row],[E]]</f>
        <v>grid-12-17</v>
      </c>
      <c r="B10" s="1" t="s">
        <v>6</v>
      </c>
      <c r="C10" s="1">
        <v>12</v>
      </c>
      <c r="D10" s="1">
        <v>17</v>
      </c>
      <c r="E10" s="3">
        <f>2*bench_raw[[#This Row],[E]]/(bench_raw[[#This Row],[V]]*(bench_raw[[#This Row],[V]]-1))</f>
        <v>0.25757575757575757</v>
      </c>
      <c r="F10" s="1">
        <v>1413</v>
      </c>
      <c r="G10" s="1">
        <v>2486</v>
      </c>
      <c r="H10" s="1">
        <v>5495</v>
      </c>
      <c r="I10" s="1">
        <v>5502</v>
      </c>
      <c r="J10" s="1">
        <v>2243</v>
      </c>
      <c r="K10" s="1">
        <f>MAX(bench_raw[[#This Row],[bop]:[cp_sat]])</f>
        <v>5502</v>
      </c>
      <c r="L10" s="1">
        <f>MIN(bench_raw[[#This Row],[bop]:[cp_sat]])</f>
        <v>1413</v>
      </c>
      <c r="M10" s="1" t="str">
        <f>INDEX(bench_raw[[#Headers],[bop]:[min_solver]],MATCH(MIN(bench_raw[[#This Row],[bop]:[cp_sat]]),bench_raw[[#This Row],[bop]:[cp_sat]],0))</f>
        <v>bop</v>
      </c>
      <c r="N10" s="1">
        <v>570000</v>
      </c>
    </row>
    <row r="11" spans="1:18" x14ac:dyDescent="0.4">
      <c r="A11" s="1" t="str">
        <f>bench_raw[[#This Row],[graph]]&amp;"-"&amp;bench_raw[[#This Row],[V]]&amp;"-"&amp;bench_raw[[#This Row],[E]]</f>
        <v>rand-15-28</v>
      </c>
      <c r="B11" s="1" t="s">
        <v>7</v>
      </c>
      <c r="C11" s="1">
        <v>15</v>
      </c>
      <c r="D11" s="1">
        <v>28</v>
      </c>
      <c r="E11" s="3">
        <f>2*bench_raw[[#This Row],[E]]/(bench_raw[[#This Row],[V]]*(bench_raw[[#This Row],[V]]-1))</f>
        <v>0.26666666666666666</v>
      </c>
      <c r="F11" s="1">
        <v>1449</v>
      </c>
      <c r="G11" s="1">
        <v>3136</v>
      </c>
      <c r="H11" s="1">
        <v>3986</v>
      </c>
      <c r="I11" s="1">
        <v>5039</v>
      </c>
      <c r="J11" s="1">
        <v>2719</v>
      </c>
      <c r="K11" s="1">
        <f>MAX(bench_raw[[#This Row],[bop]:[cp_sat]])</f>
        <v>5039</v>
      </c>
      <c r="L11" s="1">
        <f>MIN(bench_raw[[#This Row],[bop]:[cp_sat]])</f>
        <v>1449</v>
      </c>
      <c r="M11" s="1" t="str">
        <f>INDEX(bench_raw[[#Headers],[bop]:[min_solver]],MATCH(MIN(bench_raw[[#This Row],[bop]:[cp_sat]]),bench_raw[[#This Row],[bop]:[cp_sat]],0))</f>
        <v>bop</v>
      </c>
      <c r="N11" s="1">
        <v>540000</v>
      </c>
    </row>
    <row r="12" spans="1:18" x14ac:dyDescent="0.4">
      <c r="A12" s="1" t="str">
        <f>bench_raw[[#This Row],[graph]]&amp;"-"&amp;bench_raw[[#This Row],[V]]&amp;"-"&amp;bench_raw[[#This Row],[E]]</f>
        <v>ring-15-15</v>
      </c>
      <c r="B12" s="1" t="s">
        <v>8</v>
      </c>
      <c r="C12" s="1">
        <v>15</v>
      </c>
      <c r="D12" s="1">
        <v>15</v>
      </c>
      <c r="E12" s="3">
        <f>2*bench_raw[[#This Row],[E]]/(bench_raw[[#This Row],[V]]*(bench_raw[[#This Row],[V]]-1))</f>
        <v>0.14285714285714285</v>
      </c>
      <c r="F12" s="1">
        <v>1295</v>
      </c>
      <c r="G12" s="1">
        <v>3834</v>
      </c>
      <c r="H12" s="1">
        <v>4781</v>
      </c>
      <c r="I12" s="1">
        <v>7424</v>
      </c>
      <c r="J12" s="1">
        <v>2900</v>
      </c>
      <c r="K12" s="1">
        <f>MAX(bench_raw[[#This Row],[bop]:[cp_sat]])</f>
        <v>7424</v>
      </c>
      <c r="L12" s="1">
        <f>MIN(bench_raw[[#This Row],[bop]:[cp_sat]])</f>
        <v>1295</v>
      </c>
      <c r="M12" s="1" t="str">
        <f>INDEX(bench_raw[[#Headers],[bop]:[min_solver]],MATCH(MIN(bench_raw[[#This Row],[bop]:[cp_sat]]),bench_raw[[#This Row],[bop]:[cp_sat]],0))</f>
        <v>bop</v>
      </c>
      <c r="N12" s="1">
        <v>550000</v>
      </c>
    </row>
    <row r="13" spans="1:18" x14ac:dyDescent="0.4">
      <c r="A13" s="1" t="str">
        <f>bench_raw[[#This Row],[graph]]&amp;"-"&amp;bench_raw[[#This Row],[V]]&amp;"-"&amp;bench_raw[[#This Row],[E]]</f>
        <v>tree-15-14</v>
      </c>
      <c r="B13" s="1" t="s">
        <v>9</v>
      </c>
      <c r="C13" s="1">
        <v>15</v>
      </c>
      <c r="D13" s="1">
        <v>14</v>
      </c>
      <c r="E13" s="3">
        <f>2*bench_raw[[#This Row],[E]]/(bench_raw[[#This Row],[V]]*(bench_raw[[#This Row],[V]]-1))</f>
        <v>0.13333333333333333</v>
      </c>
      <c r="F13" s="1">
        <v>1391</v>
      </c>
      <c r="G13" s="1">
        <v>2490</v>
      </c>
      <c r="H13" s="1">
        <v>3089</v>
      </c>
      <c r="I13" s="1">
        <v>5517</v>
      </c>
      <c r="J13" s="1">
        <v>2314</v>
      </c>
      <c r="K13" s="1">
        <f>MAX(bench_raw[[#This Row],[bop]:[cp_sat]])</f>
        <v>5517</v>
      </c>
      <c r="L13" s="1">
        <f>MIN(bench_raw[[#This Row],[bop]:[cp_sat]])</f>
        <v>1391</v>
      </c>
      <c r="M13" s="1" t="str">
        <f>INDEX(bench_raw[[#Headers],[bop]:[min_solver]],MATCH(MIN(bench_raw[[#This Row],[bop]:[cp_sat]]),bench_raw[[#This Row],[bop]:[cp_sat]],0))</f>
        <v>bop</v>
      </c>
      <c r="N13" s="1">
        <v>620000</v>
      </c>
    </row>
    <row r="14" spans="1:18" x14ac:dyDescent="0.4">
      <c r="A14" s="1" t="str">
        <f>bench_raw[[#This Row],[graph]]&amp;"-"&amp;bench_raw[[#This Row],[V]]&amp;"-"&amp;bench_raw[[#This Row],[E]]</f>
        <v>grid-16-24</v>
      </c>
      <c r="B14" s="1" t="s">
        <v>6</v>
      </c>
      <c r="C14" s="1">
        <v>16</v>
      </c>
      <c r="D14" s="1">
        <v>24</v>
      </c>
      <c r="E14" s="3">
        <f>2*bench_raw[[#This Row],[E]]/(bench_raw[[#This Row],[V]]*(bench_raw[[#This Row],[V]]-1))</f>
        <v>0.2</v>
      </c>
      <c r="F14" s="1">
        <v>2803</v>
      </c>
      <c r="G14" s="1">
        <v>3344</v>
      </c>
      <c r="H14" s="1">
        <v>3347</v>
      </c>
      <c r="I14" s="1">
        <v>5560</v>
      </c>
      <c r="J14" s="1">
        <v>3173</v>
      </c>
      <c r="K14" s="1">
        <f>MAX(bench_raw[[#This Row],[bop]:[cp_sat]])</f>
        <v>5560</v>
      </c>
      <c r="L14" s="1">
        <f>MIN(bench_raw[[#This Row],[bop]:[cp_sat]])</f>
        <v>2803</v>
      </c>
      <c r="M14" s="1" t="str">
        <f>INDEX(bench_raw[[#Headers],[bop]:[min_solver]],MATCH(MIN(bench_raw[[#This Row],[bop]:[cp_sat]]),bench_raw[[#This Row],[bop]:[cp_sat]],0))</f>
        <v>bop</v>
      </c>
      <c r="N14" s="1">
        <v>590000</v>
      </c>
    </row>
    <row r="15" spans="1:18" x14ac:dyDescent="0.4">
      <c r="A15" s="1" t="str">
        <f>bench_raw[[#This Row],[graph]]&amp;"-"&amp;bench_raw[[#This Row],[V]]&amp;"-"&amp;bench_raw[[#This Row],[E]]</f>
        <v>grid-20-31</v>
      </c>
      <c r="B15" s="1" t="s">
        <v>6</v>
      </c>
      <c r="C15" s="1">
        <v>20</v>
      </c>
      <c r="D15" s="1">
        <v>31</v>
      </c>
      <c r="E15" s="3">
        <f>2*bench_raw[[#This Row],[E]]/(bench_raw[[#This Row],[V]]*(bench_raw[[#This Row],[V]]-1))</f>
        <v>0.16315789473684211</v>
      </c>
      <c r="F15" s="1">
        <v>3170</v>
      </c>
      <c r="G15" s="1">
        <v>2517</v>
      </c>
      <c r="H15" s="1">
        <v>6756</v>
      </c>
      <c r="I15" s="1">
        <v>5146</v>
      </c>
      <c r="J15" s="1">
        <v>5457</v>
      </c>
      <c r="K15" s="1">
        <f>MAX(bench_raw[[#This Row],[bop]:[cp_sat]])</f>
        <v>6756</v>
      </c>
      <c r="L15" s="1">
        <f>MIN(bench_raw[[#This Row],[bop]:[cp_sat]])</f>
        <v>2517</v>
      </c>
      <c r="M15" s="1" t="str">
        <f>INDEX(bench_raw[[#Headers],[bop]:[min_solver]],MATCH(MIN(bench_raw[[#This Row],[bop]:[cp_sat]]),bench_raw[[#This Row],[bop]:[cp_sat]],0))</f>
        <v>cbc</v>
      </c>
      <c r="N15" s="1">
        <v>550000</v>
      </c>
    </row>
    <row r="16" spans="1:18" x14ac:dyDescent="0.4">
      <c r="A16" s="1" t="str">
        <f>bench_raw[[#This Row],[graph]]&amp;"-"&amp;bench_raw[[#This Row],[V]]&amp;"-"&amp;bench_raw[[#This Row],[E]]</f>
        <v>rand-20-40</v>
      </c>
      <c r="B16" s="1" t="s">
        <v>7</v>
      </c>
      <c r="C16" s="1">
        <v>20</v>
      </c>
      <c r="D16" s="1">
        <v>40</v>
      </c>
      <c r="E16" s="3">
        <f>2*bench_raw[[#This Row],[E]]/(bench_raw[[#This Row],[V]]*(bench_raw[[#This Row],[V]]-1))</f>
        <v>0.21052631578947367</v>
      </c>
      <c r="F16" s="1">
        <v>2212</v>
      </c>
      <c r="G16" s="1">
        <v>2565</v>
      </c>
      <c r="H16" s="1">
        <v>5173</v>
      </c>
      <c r="I16" s="1">
        <v>6471</v>
      </c>
      <c r="J16" s="1">
        <v>4325</v>
      </c>
      <c r="K16" s="1">
        <f>MAX(bench_raw[[#This Row],[bop]:[cp_sat]])</f>
        <v>6471</v>
      </c>
      <c r="L16" s="1">
        <f>MIN(bench_raw[[#This Row],[bop]:[cp_sat]])</f>
        <v>2212</v>
      </c>
      <c r="M16" s="1" t="str">
        <f>INDEX(bench_raw[[#Headers],[bop]:[min_solver]],MATCH(MIN(bench_raw[[#This Row],[bop]:[cp_sat]]),bench_raw[[#This Row],[bop]:[cp_sat]],0))</f>
        <v>bop</v>
      </c>
      <c r="N16" s="1">
        <v>550000</v>
      </c>
    </row>
    <row r="17" spans="1:15" x14ac:dyDescent="0.4">
      <c r="A17" s="1" t="str">
        <f>bench_raw[[#This Row],[graph]]&amp;"-"&amp;bench_raw[[#This Row],[V]]&amp;"-"&amp;bench_raw[[#This Row],[E]]</f>
        <v>ring-20-20</v>
      </c>
      <c r="B17" s="1" t="s">
        <v>8</v>
      </c>
      <c r="C17" s="1">
        <v>20</v>
      </c>
      <c r="D17" s="1">
        <v>20</v>
      </c>
      <c r="E17" s="3">
        <f>2*bench_raw[[#This Row],[E]]/(bench_raw[[#This Row],[V]]*(bench_raw[[#This Row],[V]]-1))</f>
        <v>0.10526315789473684</v>
      </c>
      <c r="F17" s="1">
        <v>2563</v>
      </c>
      <c r="G17" s="1">
        <v>3795</v>
      </c>
      <c r="H17" s="1">
        <v>6506</v>
      </c>
      <c r="I17" s="1">
        <v>7504</v>
      </c>
      <c r="J17" s="1">
        <v>4852</v>
      </c>
      <c r="K17" s="1">
        <f>MAX(bench_raw[[#This Row],[bop]:[cp_sat]])</f>
        <v>7504</v>
      </c>
      <c r="L17" s="1">
        <f>MIN(bench_raw[[#This Row],[bop]:[cp_sat]])</f>
        <v>2563</v>
      </c>
      <c r="M17" s="1" t="str">
        <f>INDEX(bench_raw[[#Headers],[bop]:[min_solver]],MATCH(MIN(bench_raw[[#This Row],[bop]:[cp_sat]]),bench_raw[[#This Row],[bop]:[cp_sat]],0))</f>
        <v>bop</v>
      </c>
      <c r="N17" s="1">
        <v>540000</v>
      </c>
    </row>
    <row r="18" spans="1:15" x14ac:dyDescent="0.4">
      <c r="A18" s="1" t="str">
        <f>bench_raw[[#This Row],[graph]]&amp;"-"&amp;bench_raw[[#This Row],[V]]&amp;"-"&amp;bench_raw[[#This Row],[E]]</f>
        <v>tree-20-19</v>
      </c>
      <c r="B18" s="1" t="s">
        <v>9</v>
      </c>
      <c r="C18" s="1">
        <v>20</v>
      </c>
      <c r="D18" s="1">
        <v>19</v>
      </c>
      <c r="E18" s="3">
        <f>2*bench_raw[[#This Row],[E]]/(bench_raw[[#This Row],[V]]*(bench_raw[[#This Row],[V]]-1))</f>
        <v>0.1</v>
      </c>
      <c r="F18" s="1">
        <v>1997</v>
      </c>
      <c r="G18" s="1">
        <v>2303</v>
      </c>
      <c r="H18" s="1">
        <v>5523</v>
      </c>
      <c r="I18" s="1">
        <v>5337</v>
      </c>
      <c r="J18" s="1">
        <v>7543</v>
      </c>
      <c r="K18" s="1">
        <f>MAX(bench_raw[[#This Row],[bop]:[cp_sat]])</f>
        <v>7543</v>
      </c>
      <c r="L18" s="1">
        <f>MIN(bench_raw[[#This Row],[bop]:[cp_sat]])</f>
        <v>1997</v>
      </c>
      <c r="M18" s="1" t="str">
        <f>INDEX(bench_raw[[#Headers],[bop]:[min_solver]],MATCH(MIN(bench_raw[[#This Row],[bop]:[cp_sat]]),bench_raw[[#This Row],[bop]:[cp_sat]],0))</f>
        <v>bop</v>
      </c>
      <c r="N18" s="1">
        <v>580000</v>
      </c>
    </row>
    <row r="19" spans="1:15" x14ac:dyDescent="0.4">
      <c r="A19" s="1" t="str">
        <f>bench_raw[[#This Row],[graph]]&amp;"-"&amp;bench_raw[[#This Row],[V]]&amp;"-"&amp;bench_raw[[#This Row],[E]]</f>
        <v>grid-25-40</v>
      </c>
      <c r="B19" s="1" t="s">
        <v>6</v>
      </c>
      <c r="C19" s="1">
        <v>25</v>
      </c>
      <c r="D19" s="1">
        <v>40</v>
      </c>
      <c r="E19" s="3">
        <f>2*bench_raw[[#This Row],[E]]/(bench_raw[[#This Row],[V]]*(bench_raw[[#This Row],[V]]-1))</f>
        <v>0.13333333333333333</v>
      </c>
      <c r="F19" s="1">
        <v>4927</v>
      </c>
      <c r="G19" s="1">
        <v>6185</v>
      </c>
      <c r="H19" s="1">
        <v>21552</v>
      </c>
      <c r="I19" s="1">
        <v>7145</v>
      </c>
      <c r="J19" s="1">
        <v>4702</v>
      </c>
      <c r="K19" s="1">
        <f>MAX(bench_raw[[#This Row],[bop]:[cp_sat]])</f>
        <v>21552</v>
      </c>
      <c r="L19" s="1">
        <f>MIN(bench_raw[[#This Row],[bop]:[cp_sat]])</f>
        <v>4702</v>
      </c>
      <c r="M19" s="1" t="str">
        <f>INDEX(bench_raw[[#Headers],[bop]:[min_solver]],MATCH(MIN(bench_raw[[#This Row],[bop]:[cp_sat]]),bench_raw[[#This Row],[bop]:[cp_sat]],0))</f>
        <v>cp_sat</v>
      </c>
      <c r="N19" s="1">
        <v>600000</v>
      </c>
      <c r="O19" s="1">
        <v>394000</v>
      </c>
    </row>
    <row r="20" spans="1:15" x14ac:dyDescent="0.4">
      <c r="A20" s="1" t="str">
        <f>bench_raw[[#This Row],[graph]]&amp;"-"&amp;bench_raw[[#This Row],[V]]&amp;"-"&amp;bench_raw[[#This Row],[E]]</f>
        <v>rand-25-50</v>
      </c>
      <c r="B20" s="1" t="s">
        <v>7</v>
      </c>
      <c r="C20" s="1">
        <v>25</v>
      </c>
      <c r="D20" s="1">
        <v>50</v>
      </c>
      <c r="E20" s="3">
        <f>2*bench_raw[[#This Row],[E]]/(bench_raw[[#This Row],[V]]*(bench_raw[[#This Row],[V]]-1))</f>
        <v>0.16666666666666666</v>
      </c>
      <c r="F20" s="1">
        <v>2232</v>
      </c>
      <c r="G20" s="1">
        <v>2076</v>
      </c>
      <c r="H20" s="1">
        <v>3044</v>
      </c>
      <c r="I20" s="1">
        <v>7730</v>
      </c>
      <c r="J20" s="1">
        <v>4119</v>
      </c>
      <c r="K20" s="1">
        <f>MAX(bench_raw[[#This Row],[bop]:[cp_sat]])</f>
        <v>7730</v>
      </c>
      <c r="L20" s="1">
        <f>MIN(bench_raw[[#This Row],[bop]:[cp_sat]])</f>
        <v>2076</v>
      </c>
      <c r="M20" s="1" t="str">
        <f>INDEX(bench_raw[[#Headers],[bop]:[min_solver]],MATCH(MIN(bench_raw[[#This Row],[bop]:[cp_sat]]),bench_raw[[#This Row],[bop]:[cp_sat]],0))</f>
        <v>cbc</v>
      </c>
      <c r="N20" s="1">
        <v>610000</v>
      </c>
    </row>
    <row r="21" spans="1:15" x14ac:dyDescent="0.4">
      <c r="A21" s="1" t="str">
        <f>bench_raw[[#This Row],[graph]]&amp;"-"&amp;bench_raw[[#This Row],[V]]&amp;"-"&amp;bench_raw[[#This Row],[E]]</f>
        <v>ring-25-25</v>
      </c>
      <c r="B21" s="1" t="s">
        <v>8</v>
      </c>
      <c r="C21" s="1">
        <v>25</v>
      </c>
      <c r="D21" s="1">
        <v>25</v>
      </c>
      <c r="E21" s="3">
        <f>2*bench_raw[[#This Row],[E]]/(bench_raw[[#This Row],[V]]*(bench_raw[[#This Row],[V]]-1))</f>
        <v>8.3333333333333329E-2</v>
      </c>
      <c r="F21" s="1">
        <v>4487</v>
      </c>
      <c r="G21" s="1">
        <v>3377</v>
      </c>
      <c r="H21" s="1">
        <v>5401</v>
      </c>
      <c r="I21" s="1">
        <v>8470</v>
      </c>
      <c r="J21" s="1">
        <v>4565</v>
      </c>
      <c r="K21" s="1">
        <f>MAX(bench_raw[[#This Row],[bop]:[cp_sat]])</f>
        <v>8470</v>
      </c>
      <c r="L21" s="1">
        <f>MIN(bench_raw[[#This Row],[bop]:[cp_sat]])</f>
        <v>3377</v>
      </c>
      <c r="M21" s="1" t="str">
        <f>INDEX(bench_raw[[#Headers],[bop]:[min_solver]],MATCH(MIN(bench_raw[[#This Row],[bop]:[cp_sat]]),bench_raw[[#This Row],[bop]:[cp_sat]],0))</f>
        <v>cbc</v>
      </c>
      <c r="N21" s="1">
        <v>610000</v>
      </c>
    </row>
    <row r="22" spans="1:15" x14ac:dyDescent="0.4">
      <c r="A22" s="1" t="str">
        <f>bench_raw[[#This Row],[graph]]&amp;"-"&amp;bench_raw[[#This Row],[V]]&amp;"-"&amp;bench_raw[[#This Row],[E]]</f>
        <v>tree-25-24</v>
      </c>
      <c r="B22" s="1" t="s">
        <v>9</v>
      </c>
      <c r="C22" s="1">
        <v>25</v>
      </c>
      <c r="D22" s="1">
        <v>24</v>
      </c>
      <c r="E22" s="3">
        <f>2*bench_raw[[#This Row],[E]]/(bench_raw[[#This Row],[V]]*(bench_raw[[#This Row],[V]]-1))</f>
        <v>0.08</v>
      </c>
      <c r="F22" s="1">
        <v>1857</v>
      </c>
      <c r="G22" s="1">
        <v>2886</v>
      </c>
      <c r="H22" s="1">
        <v>3412</v>
      </c>
      <c r="I22" s="1">
        <v>4891</v>
      </c>
      <c r="J22" s="1">
        <v>3723</v>
      </c>
      <c r="K22" s="1">
        <f>MAX(bench_raw[[#This Row],[bop]:[cp_sat]])</f>
        <v>4891</v>
      </c>
      <c r="L22" s="1">
        <f>MIN(bench_raw[[#This Row],[bop]:[cp_sat]])</f>
        <v>1857</v>
      </c>
      <c r="M22" s="1" t="str">
        <f>INDEX(bench_raw[[#Headers],[bop]:[min_solver]],MATCH(MIN(bench_raw[[#This Row],[bop]:[cp_sat]]),bench_raw[[#This Row],[bop]:[cp_sat]],0))</f>
        <v>bop</v>
      </c>
      <c r="N22" s="1">
        <v>550000</v>
      </c>
    </row>
    <row r="23" spans="1:15" x14ac:dyDescent="0.4">
      <c r="A23" s="1" t="str">
        <f>bench_raw[[#This Row],[graph]]&amp;"-"&amp;bench_raw[[#This Row],[V]]&amp;"-"&amp;bench_raw[[#This Row],[E]]</f>
        <v>grid-30-49</v>
      </c>
      <c r="B23" s="1" t="s">
        <v>6</v>
      </c>
      <c r="C23" s="1">
        <v>30</v>
      </c>
      <c r="D23" s="1">
        <v>49</v>
      </c>
      <c r="E23" s="3">
        <f>2*bench_raw[[#This Row],[E]]/(bench_raw[[#This Row],[V]]*(bench_raw[[#This Row],[V]]-1))</f>
        <v>0.11264367816091954</v>
      </c>
      <c r="F23" s="1">
        <v>7612</v>
      </c>
      <c r="G23" s="1">
        <v>5009</v>
      </c>
      <c r="H23" s="1">
        <v>18162</v>
      </c>
      <c r="I23" s="1">
        <v>8999</v>
      </c>
      <c r="J23" s="1">
        <v>6187</v>
      </c>
      <c r="K23" s="1">
        <f>MAX(bench_raw[[#This Row],[bop]:[cp_sat]])</f>
        <v>18162</v>
      </c>
      <c r="L23" s="1">
        <f>MIN(bench_raw[[#This Row],[bop]:[cp_sat]])</f>
        <v>5009</v>
      </c>
      <c r="M23" s="1" t="str">
        <f>INDEX(bench_raw[[#Headers],[bop]:[min_solver]],MATCH(MIN(bench_raw[[#This Row],[bop]:[cp_sat]]),bench_raw[[#This Row],[bop]:[cp_sat]],0))</f>
        <v>cbc</v>
      </c>
      <c r="N23" s="1">
        <v>570000</v>
      </c>
    </row>
    <row r="24" spans="1:15" x14ac:dyDescent="0.4">
      <c r="A24" s="1" t="str">
        <f>bench_raw[[#This Row],[graph]]&amp;"-"&amp;bench_raw[[#This Row],[V]]&amp;"-"&amp;bench_raw[[#This Row],[E]]</f>
        <v>rand-30-120</v>
      </c>
      <c r="B24" s="1" t="s">
        <v>7</v>
      </c>
      <c r="C24" s="1">
        <v>30</v>
      </c>
      <c r="D24" s="1">
        <v>120</v>
      </c>
      <c r="E24" s="3">
        <f>2*bench_raw[[#This Row],[E]]/(bench_raw[[#This Row],[V]]*(bench_raw[[#This Row],[V]]-1))</f>
        <v>0.27586206896551724</v>
      </c>
      <c r="F24" s="1">
        <v>20905</v>
      </c>
      <c r="G24" s="1">
        <v>121226</v>
      </c>
      <c r="H24" s="1">
        <v>62654</v>
      </c>
      <c r="I24" s="1">
        <v>11682</v>
      </c>
      <c r="J24" s="1">
        <v>7872</v>
      </c>
      <c r="K24" s="1">
        <f>MAX(bench_raw[[#This Row],[bop]:[cp_sat]])</f>
        <v>121226</v>
      </c>
      <c r="L24" s="1">
        <f>MIN(bench_raw[[#This Row],[bop]:[cp_sat]])</f>
        <v>7872</v>
      </c>
      <c r="M24" s="1" t="str">
        <f>INDEX(bench_raw[[#Headers],[bop]:[min_solver]],MATCH(MIN(bench_raw[[#This Row],[bop]:[cp_sat]]),bench_raw[[#This Row],[bop]:[cp_sat]],0))</f>
        <v>cp_sat</v>
      </c>
      <c r="N24" s="1">
        <v>580000</v>
      </c>
    </row>
    <row r="25" spans="1:15" x14ac:dyDescent="0.4">
      <c r="A25" s="1" t="str">
        <f>bench_raw[[#This Row],[graph]]&amp;"-"&amp;bench_raw[[#This Row],[V]]&amp;"-"&amp;bench_raw[[#This Row],[E]]</f>
        <v>rand-30-60</v>
      </c>
      <c r="B25" s="1" t="s">
        <v>7</v>
      </c>
      <c r="C25" s="1">
        <v>30</v>
      </c>
      <c r="D25" s="1">
        <v>60</v>
      </c>
      <c r="E25" s="3">
        <f>2*bench_raw[[#This Row],[E]]/(bench_raw[[#This Row],[V]]*(bench_raw[[#This Row],[V]]-1))</f>
        <v>0.13793103448275862</v>
      </c>
      <c r="F25" s="1">
        <v>5288</v>
      </c>
      <c r="G25" s="1">
        <v>3624</v>
      </c>
      <c r="H25" s="1">
        <v>3683</v>
      </c>
      <c r="I25" s="1">
        <v>4461</v>
      </c>
      <c r="J25" s="1">
        <v>4440</v>
      </c>
      <c r="K25" s="1">
        <f>MAX(bench_raw[[#This Row],[bop]:[cp_sat]])</f>
        <v>5288</v>
      </c>
      <c r="L25" s="1">
        <f>MIN(bench_raw[[#This Row],[bop]:[cp_sat]])</f>
        <v>3624</v>
      </c>
      <c r="M25" s="1" t="str">
        <f>INDEX(bench_raw[[#Headers],[bop]:[min_solver]],MATCH(MIN(bench_raw[[#This Row],[bop]:[cp_sat]]),bench_raw[[#This Row],[bop]:[cp_sat]],0))</f>
        <v>cbc</v>
      </c>
      <c r="N25" s="1">
        <v>590000</v>
      </c>
      <c r="O25" s="1">
        <v>1007000</v>
      </c>
    </row>
    <row r="26" spans="1:15" x14ac:dyDescent="0.4">
      <c r="A26" s="1" t="str">
        <f>bench_raw[[#This Row],[graph]]&amp;"-"&amp;bench_raw[[#This Row],[V]]&amp;"-"&amp;bench_raw[[#This Row],[E]]</f>
        <v>ring-30-30</v>
      </c>
      <c r="B26" s="1" t="s">
        <v>8</v>
      </c>
      <c r="C26" s="1">
        <v>30</v>
      </c>
      <c r="D26" s="1">
        <v>30</v>
      </c>
      <c r="E26" s="3">
        <f>2*bench_raw[[#This Row],[E]]/(bench_raw[[#This Row],[V]]*(bench_raw[[#This Row],[V]]-1))</f>
        <v>6.8965517241379309E-2</v>
      </c>
      <c r="F26" s="1">
        <v>4870</v>
      </c>
      <c r="G26" s="1">
        <v>2422</v>
      </c>
      <c r="H26" s="1">
        <v>3248</v>
      </c>
      <c r="I26" s="1">
        <v>5226</v>
      </c>
      <c r="J26" s="1">
        <v>4557</v>
      </c>
      <c r="K26" s="1">
        <f>MAX(bench_raw[[#This Row],[bop]:[cp_sat]])</f>
        <v>5226</v>
      </c>
      <c r="L26" s="1">
        <f>MIN(bench_raw[[#This Row],[bop]:[cp_sat]])</f>
        <v>2422</v>
      </c>
      <c r="M26" s="1" t="str">
        <f>INDEX(bench_raw[[#Headers],[bop]:[min_solver]],MATCH(MIN(bench_raw[[#This Row],[bop]:[cp_sat]]),bench_raw[[#This Row],[bop]:[cp_sat]],0))</f>
        <v>cbc</v>
      </c>
      <c r="N26" s="1">
        <v>600000</v>
      </c>
      <c r="O26" s="1">
        <v>1427000</v>
      </c>
    </row>
    <row r="27" spans="1:15" x14ac:dyDescent="0.4">
      <c r="A27" s="1" t="str">
        <f>bench_raw[[#This Row],[graph]]&amp;"-"&amp;bench_raw[[#This Row],[V]]&amp;"-"&amp;bench_raw[[#This Row],[E]]</f>
        <v>tree-30-29</v>
      </c>
      <c r="B27" s="1" t="s">
        <v>9</v>
      </c>
      <c r="C27" s="1">
        <v>30</v>
      </c>
      <c r="D27" s="1">
        <v>29</v>
      </c>
      <c r="E27" s="3">
        <f>2*bench_raw[[#This Row],[E]]/(bench_raw[[#This Row],[V]]*(bench_raw[[#This Row],[V]]-1))</f>
        <v>6.6666666666666666E-2</v>
      </c>
      <c r="F27" s="1">
        <v>4721</v>
      </c>
      <c r="G27" s="1">
        <v>3569</v>
      </c>
      <c r="H27" s="1">
        <v>3109</v>
      </c>
      <c r="I27" s="1">
        <v>4357</v>
      </c>
      <c r="J27" s="1">
        <v>2709</v>
      </c>
      <c r="K27" s="1">
        <f>MAX(bench_raw[[#This Row],[bop]:[cp_sat]])</f>
        <v>4721</v>
      </c>
      <c r="L27" s="1">
        <f>MIN(bench_raw[[#This Row],[bop]:[cp_sat]])</f>
        <v>2709</v>
      </c>
      <c r="M27" s="1" t="str">
        <f>INDEX(bench_raw[[#Headers],[bop]:[min_solver]],MATCH(MIN(bench_raw[[#This Row],[bop]:[cp_sat]]),bench_raw[[#This Row],[bop]:[cp_sat]],0))</f>
        <v>cp_sat</v>
      </c>
      <c r="N27" s="1">
        <v>530000</v>
      </c>
      <c r="O27" s="1">
        <v>1383000</v>
      </c>
    </row>
    <row r="28" spans="1:15" x14ac:dyDescent="0.4">
      <c r="A28" s="1" t="str">
        <f>bench_raw[[#This Row],[graph]]&amp;"-"&amp;bench_raw[[#This Row],[V]]&amp;"-"&amp;bench_raw[[#This Row],[E]]</f>
        <v>rand-35-140</v>
      </c>
      <c r="B28" s="1" t="s">
        <v>7</v>
      </c>
      <c r="C28" s="1">
        <v>35</v>
      </c>
      <c r="D28" s="1">
        <v>140</v>
      </c>
      <c r="E28" s="3">
        <f>2*bench_raw[[#This Row],[E]]/(bench_raw[[#This Row],[V]]*(bench_raw[[#This Row],[V]]-1))</f>
        <v>0.23529411764705882</v>
      </c>
      <c r="F28" s="1">
        <v>28545</v>
      </c>
      <c r="G28" s="1">
        <v>136840</v>
      </c>
      <c r="H28" s="1">
        <v>77498</v>
      </c>
      <c r="I28" s="1">
        <v>11753</v>
      </c>
      <c r="J28" s="1">
        <v>17964</v>
      </c>
      <c r="K28" s="1">
        <f>MAX(bench_raw[[#This Row],[bop]:[cp_sat]])</f>
        <v>136840</v>
      </c>
      <c r="L28" s="1">
        <f>MIN(bench_raw[[#This Row],[bop]:[cp_sat]])</f>
        <v>11753</v>
      </c>
      <c r="M28" s="1" t="str">
        <f>INDEX(bench_raw[[#Headers],[bop]:[min_solver]],MATCH(MIN(bench_raw[[#This Row],[bop]:[cp_sat]]),bench_raw[[#This Row],[bop]:[cp_sat]],0))</f>
        <v>sat</v>
      </c>
      <c r="N28" s="1">
        <v>590000</v>
      </c>
    </row>
    <row r="29" spans="1:15" x14ac:dyDescent="0.4">
      <c r="A29" s="1" t="str">
        <f>bench_raw[[#This Row],[graph]]&amp;"-"&amp;bench_raw[[#This Row],[V]]&amp;"-"&amp;bench_raw[[#This Row],[E]]</f>
        <v>ring-35-35</v>
      </c>
      <c r="B29" s="1" t="s">
        <v>8</v>
      </c>
      <c r="C29" s="1">
        <v>35</v>
      </c>
      <c r="D29" s="1">
        <v>35</v>
      </c>
      <c r="E29" s="3">
        <f>2*bench_raw[[#This Row],[E]]/(bench_raw[[#This Row],[V]]*(bench_raw[[#This Row],[V]]-1))</f>
        <v>5.8823529411764705E-2</v>
      </c>
      <c r="F29" s="1">
        <v>4552</v>
      </c>
      <c r="G29" s="1">
        <v>3735</v>
      </c>
      <c r="H29" s="1">
        <v>14541</v>
      </c>
      <c r="I29" s="1">
        <v>5928</v>
      </c>
      <c r="J29" s="1">
        <v>4082</v>
      </c>
      <c r="K29" s="1">
        <f>MAX(bench_raw[[#This Row],[bop]:[cp_sat]])</f>
        <v>14541</v>
      </c>
      <c r="L29" s="1">
        <f>MIN(bench_raw[[#This Row],[bop]:[cp_sat]])</f>
        <v>3735</v>
      </c>
      <c r="M29" s="1" t="str">
        <f>INDEX(bench_raw[[#Headers],[bop]:[min_solver]],MATCH(MIN(bench_raw[[#This Row],[bop]:[cp_sat]]),bench_raw[[#This Row],[bop]:[cp_sat]],0))</f>
        <v>cbc</v>
      </c>
      <c r="N29" s="1">
        <v>550000</v>
      </c>
    </row>
    <row r="30" spans="1:15" x14ac:dyDescent="0.4">
      <c r="A30" s="1" t="str">
        <f>bench_raw[[#This Row],[graph]]&amp;"-"&amp;bench_raw[[#This Row],[V]]&amp;"-"&amp;bench_raw[[#This Row],[E]]</f>
        <v>tree-35-34</v>
      </c>
      <c r="B30" s="1" t="s">
        <v>9</v>
      </c>
      <c r="C30" s="1">
        <v>35</v>
      </c>
      <c r="D30" s="1">
        <v>34</v>
      </c>
      <c r="E30" s="3">
        <f>2*bench_raw[[#This Row],[E]]/(bench_raw[[#This Row],[V]]*(bench_raw[[#This Row],[V]]-1))</f>
        <v>5.7142857142857141E-2</v>
      </c>
      <c r="F30" s="1">
        <v>4609</v>
      </c>
      <c r="G30" s="1">
        <v>2260</v>
      </c>
      <c r="H30" s="1">
        <v>4189</v>
      </c>
      <c r="I30" s="1">
        <v>4631</v>
      </c>
      <c r="J30" s="1">
        <v>3578</v>
      </c>
      <c r="K30" s="1">
        <f>MAX(bench_raw[[#This Row],[bop]:[cp_sat]])</f>
        <v>4631</v>
      </c>
      <c r="L30" s="1">
        <f>MIN(bench_raw[[#This Row],[bop]:[cp_sat]])</f>
        <v>2260</v>
      </c>
      <c r="M30" s="1" t="str">
        <f>INDEX(bench_raw[[#Headers],[bop]:[min_solver]],MATCH(MIN(bench_raw[[#This Row],[bop]:[cp_sat]]),bench_raw[[#This Row],[bop]:[cp_sat]],0))</f>
        <v>cbc</v>
      </c>
      <c r="N30" s="1">
        <v>560000</v>
      </c>
    </row>
    <row r="31" spans="1:15" x14ac:dyDescent="0.4">
      <c r="A31" s="1" t="str">
        <f>bench_raw[[#This Row],[graph]]&amp;"-"&amp;bench_raw[[#This Row],[V]]&amp;"-"&amp;bench_raw[[#This Row],[E]]</f>
        <v>grid-40-67</v>
      </c>
      <c r="B31" s="1" t="s">
        <v>6</v>
      </c>
      <c r="C31" s="1">
        <v>40</v>
      </c>
      <c r="D31" s="1">
        <v>67</v>
      </c>
      <c r="E31" s="3">
        <f>2*bench_raw[[#This Row],[E]]/(bench_raw[[#This Row],[V]]*(bench_raw[[#This Row],[V]]-1))</f>
        <v>8.5897435897435898E-2</v>
      </c>
      <c r="F31" s="1">
        <v>23213</v>
      </c>
      <c r="G31" s="1">
        <v>20330</v>
      </c>
      <c r="H31" s="1">
        <v>11681</v>
      </c>
      <c r="I31" s="1">
        <v>31486</v>
      </c>
      <c r="J31" s="1">
        <v>8773</v>
      </c>
      <c r="K31" s="1">
        <f>MAX(bench_raw[[#This Row],[bop]:[cp_sat]])</f>
        <v>31486</v>
      </c>
      <c r="L31" s="1">
        <f>MIN(bench_raw[[#This Row],[bop]:[cp_sat]])</f>
        <v>8773</v>
      </c>
      <c r="M31" s="1" t="str">
        <f>INDEX(bench_raw[[#Headers],[bop]:[min_solver]],MATCH(MIN(bench_raw[[#This Row],[bop]:[cp_sat]]),bench_raw[[#This Row],[bop]:[cp_sat]],0))</f>
        <v>cp_sat</v>
      </c>
      <c r="N31" s="1">
        <v>590000</v>
      </c>
    </row>
    <row r="32" spans="1:15" x14ac:dyDescent="0.4">
      <c r="A32" s="1" t="str">
        <f>bench_raw[[#This Row],[graph]]&amp;"-"&amp;bench_raw[[#This Row],[V]]&amp;"-"&amp;bench_raw[[#This Row],[E]]</f>
        <v>rand-40-160</v>
      </c>
      <c r="B32" s="1" t="s">
        <v>7</v>
      </c>
      <c r="C32" s="1">
        <v>40</v>
      </c>
      <c r="D32" s="1">
        <v>160</v>
      </c>
      <c r="E32" s="3">
        <f>2*bench_raw[[#This Row],[E]]/(bench_raw[[#This Row],[V]]*(bench_raw[[#This Row],[V]]-1))</f>
        <v>0.20512820512820512</v>
      </c>
      <c r="F32" s="1">
        <v>9719</v>
      </c>
      <c r="G32" s="1">
        <v>3660</v>
      </c>
      <c r="H32" s="1">
        <v>5703</v>
      </c>
      <c r="I32" s="1">
        <v>9198</v>
      </c>
      <c r="J32" s="1">
        <v>4966</v>
      </c>
      <c r="K32" s="1">
        <f>MAX(bench_raw[[#This Row],[bop]:[cp_sat]])</f>
        <v>9719</v>
      </c>
      <c r="L32" s="1">
        <f>MIN(bench_raw[[#This Row],[bop]:[cp_sat]])</f>
        <v>3660</v>
      </c>
      <c r="M32" s="1" t="str">
        <f>INDEX(bench_raw[[#Headers],[bop]:[min_solver]],MATCH(MIN(bench_raw[[#This Row],[bop]:[cp_sat]]),bench_raw[[#This Row],[bop]:[cp_sat]],0))</f>
        <v>cbc</v>
      </c>
      <c r="N32" s="1">
        <v>630000</v>
      </c>
    </row>
    <row r="33" spans="1:14" x14ac:dyDescent="0.4">
      <c r="A33" s="1" t="str">
        <f>bench_raw[[#This Row],[graph]]&amp;"-"&amp;bench_raw[[#This Row],[V]]&amp;"-"&amp;bench_raw[[#This Row],[E]]</f>
        <v>rand-40-80</v>
      </c>
      <c r="B33" s="1" t="s">
        <v>7</v>
      </c>
      <c r="C33" s="1">
        <v>40</v>
      </c>
      <c r="D33" s="1">
        <v>80</v>
      </c>
      <c r="E33" s="3">
        <f>2*bench_raw[[#This Row],[E]]/(bench_raw[[#This Row],[V]]*(bench_raw[[#This Row],[V]]-1))</f>
        <v>0.10256410256410256</v>
      </c>
      <c r="F33" s="1">
        <v>6624</v>
      </c>
      <c r="G33" s="1">
        <v>5227</v>
      </c>
      <c r="H33" s="1">
        <v>27650</v>
      </c>
      <c r="I33" s="1">
        <v>8362</v>
      </c>
      <c r="J33" s="1">
        <v>6622</v>
      </c>
      <c r="K33" s="1">
        <f>MAX(bench_raw[[#This Row],[bop]:[cp_sat]])</f>
        <v>27650</v>
      </c>
      <c r="L33" s="1">
        <f>MIN(bench_raw[[#This Row],[bop]:[cp_sat]])</f>
        <v>5227</v>
      </c>
      <c r="M33" s="1" t="str">
        <f>INDEX(bench_raw[[#Headers],[bop]:[min_solver]],MATCH(MIN(bench_raw[[#This Row],[bop]:[cp_sat]]),bench_raw[[#This Row],[bop]:[cp_sat]],0))</f>
        <v>cbc</v>
      </c>
      <c r="N33" s="1">
        <v>580000</v>
      </c>
    </row>
    <row r="34" spans="1:14" x14ac:dyDescent="0.4">
      <c r="A34" s="1" t="str">
        <f>bench_raw[[#This Row],[graph]]&amp;"-"&amp;bench_raw[[#This Row],[V]]&amp;"-"&amp;bench_raw[[#This Row],[E]]</f>
        <v>ring-40-40</v>
      </c>
      <c r="B34" s="1" t="s">
        <v>8</v>
      </c>
      <c r="C34" s="1">
        <v>40</v>
      </c>
      <c r="D34" s="1">
        <v>40</v>
      </c>
      <c r="E34" s="3">
        <f>2*bench_raw[[#This Row],[E]]/(bench_raw[[#This Row],[V]]*(bench_raw[[#This Row],[V]]-1))</f>
        <v>5.128205128205128E-2</v>
      </c>
      <c r="F34" s="1">
        <v>11544</v>
      </c>
      <c r="G34" s="1">
        <v>3849</v>
      </c>
      <c r="H34" s="1">
        <v>14965</v>
      </c>
      <c r="I34" s="1">
        <v>13266</v>
      </c>
      <c r="J34" s="1">
        <v>8886</v>
      </c>
      <c r="K34" s="1">
        <f>MAX(bench_raw[[#This Row],[bop]:[cp_sat]])</f>
        <v>14965</v>
      </c>
      <c r="L34" s="1">
        <f>MIN(bench_raw[[#This Row],[bop]:[cp_sat]])</f>
        <v>3849</v>
      </c>
      <c r="M34" s="1" t="str">
        <f>INDEX(bench_raw[[#Headers],[bop]:[min_solver]],MATCH(MIN(bench_raw[[#This Row],[bop]:[cp_sat]]),bench_raw[[#This Row],[bop]:[cp_sat]],0))</f>
        <v>cbc</v>
      </c>
      <c r="N34" s="1">
        <v>650000</v>
      </c>
    </row>
    <row r="35" spans="1:14" x14ac:dyDescent="0.4">
      <c r="A35" s="1" t="str">
        <f>bench_raw[[#This Row],[graph]]&amp;"-"&amp;bench_raw[[#This Row],[V]]&amp;"-"&amp;bench_raw[[#This Row],[E]]</f>
        <v>tree-40-39</v>
      </c>
      <c r="B35" s="1" t="s">
        <v>9</v>
      </c>
      <c r="C35" s="1">
        <v>40</v>
      </c>
      <c r="D35" s="1">
        <v>39</v>
      </c>
      <c r="E35" s="3">
        <f>2*bench_raw[[#This Row],[E]]/(bench_raw[[#This Row],[V]]*(bench_raw[[#This Row],[V]]-1))</f>
        <v>0.05</v>
      </c>
      <c r="F35" s="1">
        <v>5153</v>
      </c>
      <c r="G35" s="1">
        <v>2216</v>
      </c>
      <c r="H35" s="1">
        <v>3109</v>
      </c>
      <c r="I35" s="1">
        <v>7012</v>
      </c>
      <c r="J35" s="1">
        <v>4568</v>
      </c>
      <c r="K35" s="1">
        <f>MAX(bench_raw[[#This Row],[bop]:[cp_sat]])</f>
        <v>7012</v>
      </c>
      <c r="L35" s="1">
        <f>MIN(bench_raw[[#This Row],[bop]:[cp_sat]])</f>
        <v>2216</v>
      </c>
      <c r="M35" s="1" t="str">
        <f>INDEX(bench_raw[[#Headers],[bop]:[min_solver]],MATCH(MIN(bench_raw[[#This Row],[bop]:[cp_sat]]),bench_raw[[#This Row],[bop]:[cp_sat]],0))</f>
        <v>cbc</v>
      </c>
      <c r="N35" s="1">
        <v>620000</v>
      </c>
    </row>
    <row r="36" spans="1:14" x14ac:dyDescent="0.4">
      <c r="A36" s="1" t="str">
        <f>bench_raw[[#This Row],[graph]]&amp;"-"&amp;bench_raw[[#This Row],[V]]&amp;"-"&amp;bench_raw[[#This Row],[E]]</f>
        <v>rand-45-180</v>
      </c>
      <c r="B36" s="1" t="s">
        <v>7</v>
      </c>
      <c r="C36" s="1">
        <v>45</v>
      </c>
      <c r="D36" s="1">
        <v>180</v>
      </c>
      <c r="E36" s="3">
        <f>2*bench_raw[[#This Row],[E]]/(bench_raw[[#This Row],[V]]*(bench_raw[[#This Row],[V]]-1))</f>
        <v>0.18181818181818182</v>
      </c>
      <c r="F36" s="1">
        <v>42678</v>
      </c>
      <c r="G36" s="1">
        <v>146133</v>
      </c>
      <c r="H36" s="1">
        <v>231422</v>
      </c>
      <c r="I36" s="1">
        <v>26734</v>
      </c>
      <c r="J36" s="1">
        <v>28623</v>
      </c>
      <c r="K36" s="1">
        <f>MAX(bench_raw[[#This Row],[bop]:[cp_sat]])</f>
        <v>231422</v>
      </c>
      <c r="L36" s="1">
        <f>MIN(bench_raw[[#This Row],[bop]:[cp_sat]])</f>
        <v>26734</v>
      </c>
      <c r="M36" s="1" t="str">
        <f>INDEX(bench_raw[[#Headers],[bop]:[min_solver]],MATCH(MIN(bench_raw[[#This Row],[bop]:[cp_sat]]),bench_raw[[#This Row],[bop]:[cp_sat]],0))</f>
        <v>sat</v>
      </c>
      <c r="N36" s="1">
        <v>610000</v>
      </c>
    </row>
    <row r="37" spans="1:14" x14ac:dyDescent="0.4">
      <c r="A37" s="1" t="str">
        <f>bench_raw[[#This Row],[graph]]&amp;"-"&amp;bench_raw[[#This Row],[V]]&amp;"-"&amp;bench_raw[[#This Row],[E]]</f>
        <v>grid-49-84</v>
      </c>
      <c r="B37" s="1" t="s">
        <v>6</v>
      </c>
      <c r="C37" s="1">
        <v>49</v>
      </c>
      <c r="D37" s="1">
        <v>84</v>
      </c>
      <c r="E37" s="3">
        <f>2*bench_raw[[#This Row],[E]]/(bench_raw[[#This Row],[V]]*(bench_raw[[#This Row],[V]]-1))</f>
        <v>7.1428571428571425E-2</v>
      </c>
      <c r="F37" s="1">
        <v>21159</v>
      </c>
      <c r="G37" s="1">
        <v>9318</v>
      </c>
      <c r="H37" s="1">
        <v>95040</v>
      </c>
      <c r="I37" s="1">
        <v>17599</v>
      </c>
      <c r="J37" s="1">
        <v>12657</v>
      </c>
      <c r="K37" s="1">
        <f>MAX(bench_raw[[#This Row],[bop]:[cp_sat]])</f>
        <v>95040</v>
      </c>
      <c r="L37" s="1">
        <f>MIN(bench_raw[[#This Row],[bop]:[cp_sat]])</f>
        <v>9318</v>
      </c>
      <c r="M37" s="1" t="str">
        <f>INDEX(bench_raw[[#Headers],[bop]:[min_solver]],MATCH(MIN(bench_raw[[#This Row],[bop]:[cp_sat]]),bench_raw[[#This Row],[bop]:[cp_sat]],0))</f>
        <v>cbc</v>
      </c>
      <c r="N37" s="1">
        <v>600000</v>
      </c>
    </row>
    <row r="38" spans="1:14" x14ac:dyDescent="0.4">
      <c r="A38" s="1" t="str">
        <f>bench_raw[[#This Row],[graph]]&amp;"-"&amp;bench_raw[[#This Row],[V]]&amp;"-"&amp;bench_raw[[#This Row],[E]]</f>
        <v>rand-50-200</v>
      </c>
      <c r="B38" s="1" t="s">
        <v>7</v>
      </c>
      <c r="C38" s="1">
        <v>50</v>
      </c>
      <c r="D38" s="1">
        <v>200</v>
      </c>
      <c r="E38" s="3">
        <f>2*bench_raw[[#This Row],[E]]/(bench_raw[[#This Row],[V]]*(bench_raw[[#This Row],[V]]-1))</f>
        <v>0.16326530612244897</v>
      </c>
      <c r="F38" s="1">
        <v>48044</v>
      </c>
      <c r="G38" s="1">
        <v>15900</v>
      </c>
      <c r="H38" s="1">
        <v>45943</v>
      </c>
      <c r="I38" s="1">
        <v>37309</v>
      </c>
      <c r="J38" s="1">
        <v>20191</v>
      </c>
      <c r="K38" s="1">
        <f>MAX(bench_raw[[#This Row],[bop]:[cp_sat]])</f>
        <v>48044</v>
      </c>
      <c r="L38" s="1">
        <f>MIN(bench_raw[[#This Row],[bop]:[cp_sat]])</f>
        <v>15900</v>
      </c>
      <c r="M38" s="1" t="str">
        <f>INDEX(bench_raw[[#Headers],[bop]:[min_solver]],MATCH(MIN(bench_raw[[#This Row],[bop]:[cp_sat]]),bench_raw[[#This Row],[bop]:[cp_sat]],0))</f>
        <v>cbc</v>
      </c>
      <c r="N38" s="1">
        <v>640000</v>
      </c>
    </row>
    <row r="39" spans="1:14" x14ac:dyDescent="0.4">
      <c r="A39" s="1" t="str">
        <f>bench_raw[[#This Row],[graph]]&amp;"-"&amp;bench_raw[[#This Row],[V]]&amp;"-"&amp;bench_raw[[#This Row],[E]]</f>
        <v>ring-50-50</v>
      </c>
      <c r="B39" s="1" t="s">
        <v>8</v>
      </c>
      <c r="C39" s="1">
        <v>50</v>
      </c>
      <c r="D39" s="1">
        <v>50</v>
      </c>
      <c r="E39" s="3">
        <f>2*bench_raw[[#This Row],[E]]/(bench_raw[[#This Row],[V]]*(bench_raw[[#This Row],[V]]-1))</f>
        <v>4.0816326530612242E-2</v>
      </c>
      <c r="F39" s="1">
        <v>12352</v>
      </c>
      <c r="G39" s="1">
        <v>5191</v>
      </c>
      <c r="H39" s="1">
        <v>14094</v>
      </c>
      <c r="I39" s="1">
        <v>9355</v>
      </c>
      <c r="J39" s="1">
        <v>6070</v>
      </c>
      <c r="K39" s="1">
        <f>MAX(bench_raw[[#This Row],[bop]:[cp_sat]])</f>
        <v>14094</v>
      </c>
      <c r="L39" s="1">
        <f>MIN(bench_raw[[#This Row],[bop]:[cp_sat]])</f>
        <v>5191</v>
      </c>
      <c r="M39" s="1" t="str">
        <f>INDEX(bench_raw[[#Headers],[bop]:[min_solver]],MATCH(MIN(bench_raw[[#This Row],[bop]:[cp_sat]]),bench_raw[[#This Row],[bop]:[cp_sat]],0))</f>
        <v>cbc</v>
      </c>
      <c r="N39" s="1">
        <v>610000</v>
      </c>
    </row>
    <row r="40" spans="1:14" x14ac:dyDescent="0.4">
      <c r="A40" s="1" t="str">
        <f>bench_raw[[#This Row],[graph]]&amp;"-"&amp;bench_raw[[#This Row],[V]]&amp;"-"&amp;bench_raw[[#This Row],[E]]</f>
        <v>tree-50-49</v>
      </c>
      <c r="B40" s="1" t="s">
        <v>9</v>
      </c>
      <c r="C40" s="1">
        <v>50</v>
      </c>
      <c r="D40" s="1">
        <v>49</v>
      </c>
      <c r="E40" s="3">
        <f>2*bench_raw[[#This Row],[E]]/(bench_raw[[#This Row],[V]]*(bench_raw[[#This Row],[V]]-1))</f>
        <v>0.04</v>
      </c>
      <c r="F40" s="1">
        <v>6222</v>
      </c>
      <c r="G40" s="1">
        <v>2692</v>
      </c>
      <c r="H40" s="1">
        <v>3846</v>
      </c>
      <c r="I40" s="1">
        <v>3898</v>
      </c>
      <c r="J40" s="1">
        <v>5114</v>
      </c>
      <c r="K40" s="1">
        <f>MAX(bench_raw[[#This Row],[bop]:[cp_sat]])</f>
        <v>6222</v>
      </c>
      <c r="L40" s="1">
        <f>MIN(bench_raw[[#This Row],[bop]:[cp_sat]])</f>
        <v>2692</v>
      </c>
      <c r="M40" s="1" t="str">
        <f>INDEX(bench_raw[[#Headers],[bop]:[min_solver]],MATCH(MIN(bench_raw[[#This Row],[bop]:[cp_sat]]),bench_raw[[#This Row],[bop]:[cp_sat]],0))</f>
        <v>cbc</v>
      </c>
      <c r="N40" s="1">
        <v>580000</v>
      </c>
    </row>
    <row r="41" spans="1:14" x14ac:dyDescent="0.4">
      <c r="A41" s="1" t="str">
        <f>bench_raw[[#This Row],[graph]]&amp;"-"&amp;bench_raw[[#This Row],[V]]&amp;"-"&amp;bench_raw[[#This Row],[E]]</f>
        <v>grid-56-97</v>
      </c>
      <c r="B41" s="1" t="s">
        <v>6</v>
      </c>
      <c r="C41" s="1">
        <v>56</v>
      </c>
      <c r="D41" s="1">
        <v>97</v>
      </c>
      <c r="E41" s="3">
        <f>2*bench_raw[[#This Row],[E]]/(bench_raw[[#This Row],[V]]*(bench_raw[[#This Row],[V]]-1))</f>
        <v>6.298701298701298E-2</v>
      </c>
      <c r="F41" s="1">
        <v>32112</v>
      </c>
      <c r="G41" s="1">
        <v>23620</v>
      </c>
      <c r="H41" s="1">
        <v>140493</v>
      </c>
      <c r="I41" s="1">
        <v>31770</v>
      </c>
      <c r="J41" s="1">
        <v>18888</v>
      </c>
      <c r="K41" s="1">
        <f>MAX(bench_raw[[#This Row],[bop]:[cp_sat]])</f>
        <v>140493</v>
      </c>
      <c r="L41" s="1">
        <f>MIN(bench_raw[[#This Row],[bop]:[cp_sat]])</f>
        <v>18888</v>
      </c>
      <c r="M41" s="1" t="str">
        <f>INDEX(bench_raw[[#Headers],[bop]:[min_solver]],MATCH(MIN(bench_raw[[#This Row],[bop]:[cp_sat]]),bench_raw[[#This Row],[bop]:[cp_sat]],0))</f>
        <v>cp_sat</v>
      </c>
      <c r="N41" s="1">
        <v>610000</v>
      </c>
    </row>
    <row r="42" spans="1:14" x14ac:dyDescent="0.4">
      <c r="A42" s="1" t="str">
        <f>bench_raw[[#This Row],[graph]]&amp;"-"&amp;bench_raw[[#This Row],[V]]&amp;"-"&amp;bench_raw[[#This Row],[E]]</f>
        <v>grid-60-104</v>
      </c>
      <c r="B42" s="1" t="s">
        <v>6</v>
      </c>
      <c r="C42" s="1">
        <v>60</v>
      </c>
      <c r="D42" s="1">
        <v>104</v>
      </c>
      <c r="E42" s="3">
        <f>2*bench_raw[[#This Row],[E]]/(bench_raw[[#This Row],[V]]*(bench_raw[[#This Row],[V]]-1))</f>
        <v>5.8757062146892657E-2</v>
      </c>
      <c r="F42" s="1">
        <v>38712</v>
      </c>
      <c r="G42" s="1">
        <v>256894</v>
      </c>
      <c r="H42" s="1">
        <v>207068</v>
      </c>
      <c r="I42" s="1">
        <v>39773</v>
      </c>
      <c r="J42" s="1">
        <v>51292</v>
      </c>
      <c r="K42" s="1">
        <f>MAX(bench_raw[[#This Row],[bop]:[cp_sat]])</f>
        <v>256894</v>
      </c>
      <c r="L42" s="1">
        <f>MIN(bench_raw[[#This Row],[bop]:[cp_sat]])</f>
        <v>38712</v>
      </c>
      <c r="M42" s="1" t="str">
        <f>INDEX(bench_raw[[#Headers],[bop]:[min_solver]],MATCH(MIN(bench_raw[[#This Row],[bop]:[cp_sat]]),bench_raw[[#This Row],[bop]:[cp_sat]],0))</f>
        <v>bop</v>
      </c>
      <c r="N42" s="1">
        <v>650000</v>
      </c>
    </row>
    <row r="43" spans="1:14" x14ac:dyDescent="0.4">
      <c r="A43" s="1" t="str">
        <f>bench_raw[[#This Row],[graph]]&amp;"-"&amp;bench_raw[[#This Row],[V]]&amp;"-"&amp;bench_raw[[#This Row],[E]]</f>
        <v>rand-60-250</v>
      </c>
      <c r="B43" s="1" t="s">
        <v>7</v>
      </c>
      <c r="C43" s="1">
        <v>60</v>
      </c>
      <c r="D43" s="1">
        <v>250</v>
      </c>
      <c r="E43" s="3">
        <f>2*bench_raw[[#This Row],[E]]/(bench_raw[[#This Row],[V]]*(bench_raw[[#This Row],[V]]-1))</f>
        <v>0.14124293785310735</v>
      </c>
      <c r="F43" s="2">
        <v>5525230</v>
      </c>
      <c r="G43" s="1">
        <v>282644</v>
      </c>
      <c r="H43" s="1">
        <v>206328</v>
      </c>
      <c r="I43" s="1">
        <v>122583</v>
      </c>
      <c r="J43" s="1">
        <v>118237</v>
      </c>
      <c r="K43" s="1">
        <f>MAX(bench_raw[[#This Row],[bop]:[cp_sat]])</f>
        <v>5525230</v>
      </c>
      <c r="L43" s="1">
        <f>MIN(bench_raw[[#This Row],[bop]:[cp_sat]])</f>
        <v>118237</v>
      </c>
      <c r="M43" s="1" t="str">
        <f>INDEX(bench_raw[[#Headers],[bop]:[min_solver]],MATCH(MIN(bench_raw[[#This Row],[bop]:[cp_sat]]),bench_raw[[#This Row],[bop]:[cp_sat]],0))</f>
        <v>cp_sat</v>
      </c>
      <c r="N43" s="1">
        <v>770000</v>
      </c>
    </row>
    <row r="44" spans="1:14" x14ac:dyDescent="0.4">
      <c r="A44" s="1" t="str">
        <f>bench_raw[[#This Row],[graph]]&amp;"-"&amp;bench_raw[[#This Row],[V]]&amp;"-"&amp;bench_raw[[#This Row],[E]]</f>
        <v>ring-60-60</v>
      </c>
      <c r="B44" s="1" t="s">
        <v>8</v>
      </c>
      <c r="C44" s="1">
        <v>60</v>
      </c>
      <c r="D44" s="1">
        <v>60</v>
      </c>
      <c r="E44" s="3">
        <f>2*bench_raw[[#This Row],[E]]/(bench_raw[[#This Row],[V]]*(bench_raw[[#This Row],[V]]-1))</f>
        <v>3.3898305084745763E-2</v>
      </c>
      <c r="F44" s="1">
        <v>6838</v>
      </c>
      <c r="G44" s="1">
        <v>2708</v>
      </c>
      <c r="H44" s="1">
        <v>4407</v>
      </c>
      <c r="I44" s="1">
        <v>9389</v>
      </c>
      <c r="J44" s="1">
        <v>5389</v>
      </c>
      <c r="K44" s="1">
        <f>MAX(bench_raw[[#This Row],[bop]:[cp_sat]])</f>
        <v>9389</v>
      </c>
      <c r="L44" s="1">
        <f>MIN(bench_raw[[#This Row],[bop]:[cp_sat]])</f>
        <v>2708</v>
      </c>
      <c r="M44" s="1" t="str">
        <f>INDEX(bench_raw[[#Headers],[bop]:[min_solver]],MATCH(MIN(bench_raw[[#This Row],[bop]:[cp_sat]]),bench_raw[[#This Row],[bop]:[cp_sat]],0))</f>
        <v>cbc</v>
      </c>
      <c r="N44" s="1">
        <v>540000</v>
      </c>
    </row>
    <row r="45" spans="1:14" x14ac:dyDescent="0.4">
      <c r="A45" s="1" t="str">
        <f>bench_raw[[#This Row],[graph]]&amp;"-"&amp;bench_raw[[#This Row],[V]]&amp;"-"&amp;bench_raw[[#This Row],[E]]</f>
        <v>tree-60-59</v>
      </c>
      <c r="B45" s="1" t="s">
        <v>9</v>
      </c>
      <c r="C45" s="1">
        <v>60</v>
      </c>
      <c r="D45" s="1">
        <v>59</v>
      </c>
      <c r="E45" s="3">
        <f>2*bench_raw[[#This Row],[E]]/(bench_raw[[#This Row],[V]]*(bench_raw[[#This Row],[V]]-1))</f>
        <v>3.3333333333333333E-2</v>
      </c>
      <c r="F45" s="1">
        <v>12755</v>
      </c>
      <c r="G45" s="1">
        <v>3569</v>
      </c>
      <c r="H45" s="1">
        <v>3307</v>
      </c>
      <c r="I45" s="1">
        <v>3957</v>
      </c>
      <c r="J45" s="1">
        <v>5398</v>
      </c>
      <c r="K45" s="1">
        <f>MAX(bench_raw[[#This Row],[bop]:[cp_sat]])</f>
        <v>12755</v>
      </c>
      <c r="L45" s="1">
        <f>MIN(bench_raw[[#This Row],[bop]:[cp_sat]])</f>
        <v>3307</v>
      </c>
      <c r="M45" s="1" t="str">
        <f>INDEX(bench_raw[[#Headers],[bop]:[min_solver]],MATCH(MIN(bench_raw[[#This Row],[bop]:[cp_sat]]),bench_raw[[#This Row],[bop]:[cp_sat]],0))</f>
        <v>scip</v>
      </c>
      <c r="N45" s="1">
        <v>590000</v>
      </c>
    </row>
    <row r="46" spans="1:14" x14ac:dyDescent="0.4">
      <c r="A46" s="1" t="str">
        <f>bench_raw[[#This Row],[graph]]&amp;"-"&amp;bench_raw[[#This Row],[V]]&amp;"-"&amp;bench_raw[[#This Row],[E]]</f>
        <v>rand-70-300</v>
      </c>
      <c r="B46" s="1" t="s">
        <v>7</v>
      </c>
      <c r="C46" s="1">
        <v>70</v>
      </c>
      <c r="D46" s="1">
        <v>300</v>
      </c>
      <c r="E46" s="3">
        <f>2*bench_raw[[#This Row],[E]]/(bench_raw[[#This Row],[V]]*(bench_raw[[#This Row],[V]]-1))</f>
        <v>0.12422360248447205</v>
      </c>
      <c r="F46" s="2">
        <v>24136300</v>
      </c>
      <c r="G46" s="1">
        <v>384430</v>
      </c>
      <c r="H46" s="1">
        <v>336353</v>
      </c>
      <c r="I46" s="1">
        <v>206708</v>
      </c>
      <c r="J46" s="1">
        <v>159145</v>
      </c>
      <c r="K46" s="1">
        <f>MAX(bench_raw[[#This Row],[bop]:[cp_sat]])</f>
        <v>24136300</v>
      </c>
      <c r="L46" s="1">
        <f>MIN(bench_raw[[#This Row],[bop]:[cp_sat]])</f>
        <v>159145</v>
      </c>
      <c r="M46" s="1" t="str">
        <f>INDEX(bench_raw[[#Headers],[bop]:[min_solver]],MATCH(MIN(bench_raw[[#This Row],[bop]:[cp_sat]]),bench_raw[[#This Row],[bop]:[cp_sat]],0))</f>
        <v>cp_sat</v>
      </c>
      <c r="N46" s="1">
        <v>680000</v>
      </c>
    </row>
    <row r="47" spans="1:14" x14ac:dyDescent="0.4">
      <c r="A47" s="1" t="str">
        <f>bench_raw[[#This Row],[graph]]&amp;"-"&amp;bench_raw[[#This Row],[V]]&amp;"-"&amp;bench_raw[[#This Row],[E]]</f>
        <v>grid-72-127</v>
      </c>
      <c r="B47" s="1" t="s">
        <v>6</v>
      </c>
      <c r="C47" s="1">
        <v>72</v>
      </c>
      <c r="D47" s="1">
        <v>127</v>
      </c>
      <c r="E47" s="3">
        <f>2*bench_raw[[#This Row],[E]]/(bench_raw[[#This Row],[V]]*(bench_raw[[#This Row],[V]]-1))</f>
        <v>4.9687010954616591E-2</v>
      </c>
      <c r="F47" s="1">
        <v>40474</v>
      </c>
      <c r="G47" s="1">
        <v>268985</v>
      </c>
      <c r="H47" s="1">
        <v>299928</v>
      </c>
      <c r="I47" s="1">
        <v>73021</v>
      </c>
      <c r="J47" s="1">
        <v>38099</v>
      </c>
      <c r="K47" s="1">
        <f>MAX(bench_raw[[#This Row],[bop]:[cp_sat]])</f>
        <v>299928</v>
      </c>
      <c r="L47" s="1">
        <f>MIN(bench_raw[[#This Row],[bop]:[cp_sat]])</f>
        <v>38099</v>
      </c>
      <c r="M47" s="1" t="str">
        <f>INDEX(bench_raw[[#Headers],[bop]:[min_solver]],MATCH(MIN(bench_raw[[#This Row],[bop]:[cp_sat]]),bench_raw[[#This Row],[bop]:[cp_sat]],0))</f>
        <v>cp_sat</v>
      </c>
      <c r="N47" s="1">
        <v>640000</v>
      </c>
    </row>
    <row r="48" spans="1:14" x14ac:dyDescent="0.4">
      <c r="A48" s="1" t="str">
        <f>bench_raw[[#This Row],[graph]]&amp;"-"&amp;bench_raw[[#This Row],[V]]&amp;"-"&amp;bench_raw[[#This Row],[E]]</f>
        <v>ring-75-75</v>
      </c>
      <c r="B48" s="1" t="s">
        <v>8</v>
      </c>
      <c r="C48" s="1">
        <v>75</v>
      </c>
      <c r="D48" s="1">
        <v>75</v>
      </c>
      <c r="E48" s="3">
        <f>2*bench_raw[[#This Row],[E]]/(bench_raw[[#This Row],[V]]*(bench_raw[[#This Row],[V]]-1))</f>
        <v>2.7027027027027029E-2</v>
      </c>
      <c r="F48" s="1">
        <v>16317</v>
      </c>
      <c r="G48" s="1">
        <v>3333</v>
      </c>
      <c r="H48" s="1">
        <v>3807</v>
      </c>
      <c r="I48" s="1">
        <v>21587</v>
      </c>
      <c r="J48" s="1">
        <v>7121</v>
      </c>
      <c r="K48" s="1">
        <f>MAX(bench_raw[[#This Row],[bop]:[cp_sat]])</f>
        <v>21587</v>
      </c>
      <c r="L48" s="1">
        <f>MIN(bench_raw[[#This Row],[bop]:[cp_sat]])</f>
        <v>3333</v>
      </c>
      <c r="M48" s="1" t="str">
        <f>INDEX(bench_raw[[#Headers],[bop]:[min_solver]],MATCH(MIN(bench_raw[[#This Row],[bop]:[cp_sat]]),bench_raw[[#This Row],[bop]:[cp_sat]],0))</f>
        <v>cbc</v>
      </c>
      <c r="N48" s="1">
        <v>510000</v>
      </c>
    </row>
    <row r="49" spans="1:14" x14ac:dyDescent="0.4">
      <c r="A49" s="1" t="str">
        <f>bench_raw[[#This Row],[graph]]&amp;"-"&amp;bench_raw[[#This Row],[V]]&amp;"-"&amp;bench_raw[[#This Row],[E]]</f>
        <v>tree-75-74</v>
      </c>
      <c r="B49" s="1" t="s">
        <v>9</v>
      </c>
      <c r="C49" s="1">
        <v>75</v>
      </c>
      <c r="D49" s="1">
        <v>74</v>
      </c>
      <c r="E49" s="3">
        <f>2*bench_raw[[#This Row],[E]]/(bench_raw[[#This Row],[V]]*(bench_raw[[#This Row],[V]]-1))</f>
        <v>2.6666666666666668E-2</v>
      </c>
      <c r="F49" s="1">
        <v>10402</v>
      </c>
      <c r="G49" s="1">
        <v>4741</v>
      </c>
      <c r="H49" s="1">
        <v>4315</v>
      </c>
      <c r="I49" s="1">
        <v>5461</v>
      </c>
      <c r="J49" s="1">
        <v>7328</v>
      </c>
      <c r="K49" s="1">
        <f>MAX(bench_raw[[#This Row],[bop]:[cp_sat]])</f>
        <v>10402</v>
      </c>
      <c r="L49" s="1">
        <f>MIN(bench_raw[[#This Row],[bop]:[cp_sat]])</f>
        <v>4315</v>
      </c>
      <c r="M49" s="1" t="str">
        <f>INDEX(bench_raw[[#Headers],[bop]:[min_solver]],MATCH(MIN(bench_raw[[#This Row],[bop]:[cp_sat]]),bench_raw[[#This Row],[bop]:[cp_sat]],0))</f>
        <v>scip</v>
      </c>
      <c r="N49" s="1">
        <v>610000</v>
      </c>
    </row>
    <row r="50" spans="1:14" x14ac:dyDescent="0.4">
      <c r="A50" s="1" t="str">
        <f>bench_raw[[#This Row],[graph]]&amp;"-"&amp;bench_raw[[#This Row],[V]]&amp;"-"&amp;bench_raw[[#This Row],[E]]</f>
        <v>rand-80-350</v>
      </c>
      <c r="B50" s="1" t="s">
        <v>7</v>
      </c>
      <c r="C50" s="1">
        <v>80</v>
      </c>
      <c r="D50" s="1">
        <v>350</v>
      </c>
      <c r="E50" s="3">
        <f>2*bench_raw[[#This Row],[E]]/(bench_raw[[#This Row],[V]]*(bench_raw[[#This Row],[V]]-1))</f>
        <v>0.11075949367088607</v>
      </c>
      <c r="F50" s="2">
        <v>12469500</v>
      </c>
      <c r="G50" s="1">
        <v>440266</v>
      </c>
      <c r="H50" s="1">
        <v>321328</v>
      </c>
      <c r="I50" s="1">
        <v>220565</v>
      </c>
      <c r="J50" s="1">
        <v>159848</v>
      </c>
      <c r="K50" s="1">
        <f>MAX(bench_raw[[#This Row],[bop]:[cp_sat]])</f>
        <v>12469500</v>
      </c>
      <c r="L50" s="1">
        <f>MIN(bench_raw[[#This Row],[bop]:[cp_sat]])</f>
        <v>159848</v>
      </c>
      <c r="M50" s="1" t="str">
        <f>INDEX(bench_raw[[#Headers],[bop]:[min_solver]],MATCH(MIN(bench_raw[[#This Row],[bop]:[cp_sat]]),bench_raw[[#This Row],[bop]:[cp_sat]],0))</f>
        <v>cp_sat</v>
      </c>
      <c r="N50" s="1">
        <v>770000</v>
      </c>
    </row>
    <row r="51" spans="1:14" x14ac:dyDescent="0.4">
      <c r="A51" s="1" t="str">
        <f>bench_raw[[#This Row],[graph]]&amp;"-"&amp;bench_raw[[#This Row],[V]]&amp;"-"&amp;bench_raw[[#This Row],[E]]</f>
        <v>grid-81-144</v>
      </c>
      <c r="B51" s="1" t="s">
        <v>6</v>
      </c>
      <c r="C51" s="1">
        <v>81</v>
      </c>
      <c r="D51" s="1">
        <v>144</v>
      </c>
      <c r="E51" s="3">
        <f>2*bench_raw[[#This Row],[E]]/(bench_raw[[#This Row],[V]]*(bench_raw[[#This Row],[V]]-1))</f>
        <v>4.4444444444444446E-2</v>
      </c>
      <c r="F51" s="1">
        <v>46433</v>
      </c>
      <c r="G51" s="1">
        <v>374906</v>
      </c>
      <c r="H51" s="1">
        <v>354750</v>
      </c>
      <c r="I51" s="1">
        <v>58383</v>
      </c>
      <c r="J51" s="1">
        <v>33005</v>
      </c>
      <c r="K51" s="1">
        <f>MAX(bench_raw[[#This Row],[bop]:[cp_sat]])</f>
        <v>374906</v>
      </c>
      <c r="L51" s="1">
        <f>MIN(bench_raw[[#This Row],[bop]:[cp_sat]])</f>
        <v>33005</v>
      </c>
      <c r="M51" s="1" t="str">
        <f>INDEX(bench_raw[[#Headers],[bop]:[min_solver]],MATCH(MIN(bench_raw[[#This Row],[bop]:[cp_sat]]),bench_raw[[#This Row],[bop]:[cp_sat]],0))</f>
        <v>cp_sat</v>
      </c>
      <c r="N51" s="1">
        <v>570000</v>
      </c>
    </row>
    <row r="52" spans="1:14" x14ac:dyDescent="0.4">
      <c r="A52" s="1" t="str">
        <f>bench_raw[[#This Row],[graph]]&amp;"-"&amp;bench_raw[[#This Row],[V]]&amp;"-"&amp;bench_raw[[#This Row],[E]]</f>
        <v>grid-100-180</v>
      </c>
      <c r="B52" s="1" t="s">
        <v>6</v>
      </c>
      <c r="C52" s="1">
        <v>100</v>
      </c>
      <c r="D52" s="1">
        <v>180</v>
      </c>
      <c r="E52" s="3">
        <f>2*bench_raw[[#This Row],[E]]/(bench_raw[[#This Row],[V]]*(bench_raw[[#This Row],[V]]-1))</f>
        <v>3.6363636363636362E-2</v>
      </c>
      <c r="F52" s="1">
        <v>94777</v>
      </c>
      <c r="G52" s="1">
        <v>520732</v>
      </c>
      <c r="H52" s="1">
        <v>309492</v>
      </c>
      <c r="I52" s="1">
        <v>195508</v>
      </c>
      <c r="J52" s="1">
        <v>212990</v>
      </c>
      <c r="K52" s="1">
        <f>MAX(bench_raw[[#This Row],[bop]:[cp_sat]])</f>
        <v>520732</v>
      </c>
      <c r="L52" s="1">
        <f>MIN(bench_raw[[#This Row],[bop]:[cp_sat]])</f>
        <v>94777</v>
      </c>
      <c r="M52" s="1" t="str">
        <f>INDEX(bench_raw[[#Headers],[bop]:[min_solver]],MATCH(MIN(bench_raw[[#This Row],[bop]:[cp_sat]]),bench_raw[[#This Row],[bop]:[cp_sat]],0))</f>
        <v>bop</v>
      </c>
      <c r="N52" s="1">
        <v>770000</v>
      </c>
    </row>
    <row r="53" spans="1:14" x14ac:dyDescent="0.4">
      <c r="A53" s="1" t="str">
        <f>bench_raw[[#This Row],[graph]]&amp;"-"&amp;bench_raw[[#This Row],[V]]&amp;"-"&amp;bench_raw[[#This Row],[E]]</f>
        <v>ring-100-100</v>
      </c>
      <c r="B53" s="1" t="s">
        <v>8</v>
      </c>
      <c r="C53" s="1">
        <v>100</v>
      </c>
      <c r="D53" s="1">
        <v>100</v>
      </c>
      <c r="E53" s="3">
        <f>2*bench_raw[[#This Row],[E]]/(bench_raw[[#This Row],[V]]*(bench_raw[[#This Row],[V]]-1))</f>
        <v>2.0202020202020204E-2</v>
      </c>
      <c r="F53" s="1">
        <v>22852</v>
      </c>
      <c r="G53" s="1">
        <v>6666</v>
      </c>
      <c r="H53" s="1">
        <v>19198</v>
      </c>
      <c r="I53" s="1">
        <v>28455</v>
      </c>
      <c r="J53" s="1">
        <v>26216</v>
      </c>
      <c r="K53" s="1">
        <f>MAX(bench_raw[[#This Row],[bop]:[cp_sat]])</f>
        <v>28455</v>
      </c>
      <c r="L53" s="1">
        <f>MIN(bench_raw[[#This Row],[bop]:[cp_sat]])</f>
        <v>6666</v>
      </c>
      <c r="M53" s="1" t="str">
        <f>INDEX(bench_raw[[#Headers],[bop]:[min_solver]],MATCH(MIN(bench_raw[[#This Row],[bop]:[cp_sat]]),bench_raw[[#This Row],[bop]:[cp_sat]],0))</f>
        <v>cbc</v>
      </c>
      <c r="N53" s="1">
        <v>630000</v>
      </c>
    </row>
    <row r="54" spans="1:14" x14ac:dyDescent="0.4">
      <c r="A54" s="1" t="str">
        <f>bench_raw[[#This Row],[graph]]&amp;"-"&amp;bench_raw[[#This Row],[V]]&amp;"-"&amp;bench_raw[[#This Row],[E]]</f>
        <v>tree-100-99</v>
      </c>
      <c r="B54" s="1" t="s">
        <v>9</v>
      </c>
      <c r="C54" s="1">
        <v>100</v>
      </c>
      <c r="D54" s="1">
        <v>99</v>
      </c>
      <c r="E54" s="3">
        <f>2*bench_raw[[#This Row],[E]]/(bench_raw[[#This Row],[V]]*(bench_raw[[#This Row],[V]]-1))</f>
        <v>0.02</v>
      </c>
      <c r="F54" s="1">
        <v>18418</v>
      </c>
      <c r="G54" s="1">
        <v>3547</v>
      </c>
      <c r="H54" s="1">
        <v>3621</v>
      </c>
      <c r="I54" s="1">
        <v>5029</v>
      </c>
      <c r="J54" s="1">
        <v>5279</v>
      </c>
      <c r="K54" s="1">
        <f>MAX(bench_raw[[#This Row],[bop]:[cp_sat]])</f>
        <v>18418</v>
      </c>
      <c r="L54" s="1">
        <f>MIN(bench_raw[[#This Row],[bop]:[cp_sat]])</f>
        <v>3547</v>
      </c>
      <c r="M54" s="1" t="str">
        <f>INDEX(bench_raw[[#Headers],[bop]:[min_solver]],MATCH(MIN(bench_raw[[#This Row],[bop]:[cp_sat]]),bench_raw[[#This Row],[bop]:[cp_sat]],0))</f>
        <v>cbc</v>
      </c>
      <c r="N54" s="1">
        <v>570000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2C4-0D5B-4603-8405-6B983BA89469}">
  <dimension ref="A1:E54"/>
  <sheetViews>
    <sheetView zoomScale="115" zoomScaleNormal="115" workbookViewId="0">
      <selection activeCell="A30" sqref="A30"/>
    </sheetView>
  </sheetViews>
  <sheetFormatPr defaultRowHeight="21" x14ac:dyDescent="0.4"/>
  <cols>
    <col min="1" max="1" width="22" style="1" customWidth="1"/>
    <col min="2" max="2" width="13" style="1" customWidth="1"/>
    <col min="3" max="4" width="15.44140625" style="1" customWidth="1"/>
    <col min="5" max="5" width="15.5546875" style="1" customWidth="1"/>
    <col min="6" max="16384" width="8.88671875" style="1"/>
  </cols>
  <sheetData>
    <row r="1" spans="1:5" x14ac:dyDescent="0.4">
      <c r="A1" s="1" t="s">
        <v>64</v>
      </c>
      <c r="B1" s="1" t="s">
        <v>65</v>
      </c>
      <c r="C1" s="1" t="s">
        <v>66</v>
      </c>
      <c r="D1" s="1" t="s">
        <v>72</v>
      </c>
      <c r="E1" s="1" t="s">
        <v>67</v>
      </c>
    </row>
    <row r="2" spans="1:5" x14ac:dyDescent="0.4">
      <c r="A2" s="1" t="s">
        <v>11</v>
      </c>
      <c r="B2" s="1">
        <v>0.77</v>
      </c>
      <c r="C2" s="1">
        <f t="shared" ref="C2:C33" si="0">B2*1000</f>
        <v>770</v>
      </c>
      <c r="D2" s="1">
        <f>bench_docker[[#This Row],[T_wall_ms]]*1000</f>
        <v>770000</v>
      </c>
      <c r="E2" s="1">
        <f t="shared" ref="E2:E33" si="1">C2-500</f>
        <v>270</v>
      </c>
    </row>
    <row r="3" spans="1:5" x14ac:dyDescent="0.4">
      <c r="A3" s="1" t="s">
        <v>37</v>
      </c>
      <c r="B3" s="1">
        <v>0.77</v>
      </c>
      <c r="C3" s="1">
        <f t="shared" si="0"/>
        <v>770</v>
      </c>
      <c r="D3" s="1">
        <f>bench_docker[[#This Row],[T_wall_ms]]*1000</f>
        <v>770000</v>
      </c>
      <c r="E3" s="1">
        <f t="shared" si="1"/>
        <v>270</v>
      </c>
    </row>
    <row r="4" spans="1:5" x14ac:dyDescent="0.4">
      <c r="A4" s="1" t="s">
        <v>39</v>
      </c>
      <c r="B4" s="1">
        <v>0.77</v>
      </c>
      <c r="C4" s="1">
        <f t="shared" si="0"/>
        <v>770</v>
      </c>
      <c r="D4" s="1">
        <f>bench_docker[[#This Row],[T_wall_ms]]*1000</f>
        <v>770000</v>
      </c>
      <c r="E4" s="1">
        <f t="shared" si="1"/>
        <v>270</v>
      </c>
    </row>
    <row r="5" spans="1:5" x14ac:dyDescent="0.4">
      <c r="A5" s="1" t="s">
        <v>38</v>
      </c>
      <c r="B5" s="1">
        <v>0.68</v>
      </c>
      <c r="C5" s="1">
        <f t="shared" si="0"/>
        <v>680</v>
      </c>
      <c r="D5" s="1">
        <f>bench_docker[[#This Row],[T_wall_ms]]*1000</f>
        <v>680000</v>
      </c>
      <c r="E5" s="1">
        <f t="shared" si="1"/>
        <v>180</v>
      </c>
    </row>
    <row r="6" spans="1:5" x14ac:dyDescent="0.4">
      <c r="A6" s="1" t="s">
        <v>21</v>
      </c>
      <c r="B6" s="1">
        <v>0.65</v>
      </c>
      <c r="C6" s="1">
        <f t="shared" si="0"/>
        <v>650</v>
      </c>
      <c r="D6" s="1">
        <f>bench_docker[[#This Row],[T_wall_ms]]*1000</f>
        <v>650000</v>
      </c>
      <c r="E6" s="1">
        <f t="shared" si="1"/>
        <v>150</v>
      </c>
    </row>
    <row r="7" spans="1:5" x14ac:dyDescent="0.4">
      <c r="A7" s="1" t="s">
        <v>47</v>
      </c>
      <c r="B7" s="1">
        <v>0.65</v>
      </c>
      <c r="C7" s="1">
        <f t="shared" si="0"/>
        <v>650</v>
      </c>
      <c r="D7" s="1">
        <f>bench_docker[[#This Row],[T_wall_ms]]*1000</f>
        <v>650000</v>
      </c>
      <c r="E7" s="1">
        <f t="shared" si="1"/>
        <v>150</v>
      </c>
    </row>
    <row r="8" spans="1:5" x14ac:dyDescent="0.4">
      <c r="A8" s="1" t="s">
        <v>22</v>
      </c>
      <c r="B8" s="1">
        <v>0.64</v>
      </c>
      <c r="C8" s="1">
        <f t="shared" si="0"/>
        <v>640</v>
      </c>
      <c r="D8" s="1">
        <f>bench_docker[[#This Row],[T_wall_ms]]*1000</f>
        <v>640000</v>
      </c>
      <c r="E8" s="1">
        <f t="shared" si="1"/>
        <v>140</v>
      </c>
    </row>
    <row r="9" spans="1:5" x14ac:dyDescent="0.4">
      <c r="A9" s="1" t="s">
        <v>36</v>
      </c>
      <c r="B9" s="1">
        <v>0.64</v>
      </c>
      <c r="C9" s="1">
        <f t="shared" si="0"/>
        <v>640</v>
      </c>
      <c r="D9" s="1">
        <f>bench_docker[[#This Row],[T_wall_ms]]*1000</f>
        <v>640000</v>
      </c>
      <c r="E9" s="1">
        <f t="shared" si="1"/>
        <v>140</v>
      </c>
    </row>
    <row r="10" spans="1:5" x14ac:dyDescent="0.4">
      <c r="A10" s="1" t="s">
        <v>32</v>
      </c>
      <c r="B10" s="1">
        <v>0.63</v>
      </c>
      <c r="C10" s="1">
        <f t="shared" si="0"/>
        <v>630</v>
      </c>
      <c r="D10" s="1">
        <f>bench_docker[[#This Row],[T_wall_ms]]*1000</f>
        <v>630000</v>
      </c>
      <c r="E10" s="1">
        <f t="shared" si="1"/>
        <v>130</v>
      </c>
    </row>
    <row r="11" spans="1:5" x14ac:dyDescent="0.4">
      <c r="A11" s="1" t="s">
        <v>41</v>
      </c>
      <c r="B11" s="1">
        <v>0.63</v>
      </c>
      <c r="C11" s="1">
        <f t="shared" si="0"/>
        <v>630</v>
      </c>
      <c r="D11" s="1">
        <f>bench_docker[[#This Row],[T_wall_ms]]*1000</f>
        <v>630000</v>
      </c>
      <c r="E11" s="1">
        <f t="shared" si="1"/>
        <v>130</v>
      </c>
    </row>
    <row r="12" spans="1:5" x14ac:dyDescent="0.4">
      <c r="A12" s="1" t="s">
        <v>52</v>
      </c>
      <c r="B12" s="1">
        <v>0.63</v>
      </c>
      <c r="C12" s="1">
        <f t="shared" si="0"/>
        <v>630</v>
      </c>
      <c r="D12" s="1">
        <f>bench_docker[[#This Row],[T_wall_ms]]*1000</f>
        <v>630000</v>
      </c>
      <c r="E12" s="1">
        <f t="shared" si="1"/>
        <v>130</v>
      </c>
    </row>
    <row r="13" spans="1:5" x14ac:dyDescent="0.4">
      <c r="A13" s="1" t="s">
        <v>60</v>
      </c>
      <c r="B13" s="1">
        <v>0.63</v>
      </c>
      <c r="C13" s="1">
        <f t="shared" si="0"/>
        <v>630</v>
      </c>
      <c r="D13" s="1">
        <f>bench_docker[[#This Row],[T_wall_ms]]*1000</f>
        <v>630000</v>
      </c>
      <c r="E13" s="1">
        <f t="shared" si="1"/>
        <v>130</v>
      </c>
    </row>
    <row r="14" spans="1:5" x14ac:dyDescent="0.4">
      <c r="A14" s="1" t="s">
        <v>25</v>
      </c>
      <c r="B14" s="1">
        <v>0.62</v>
      </c>
      <c r="C14" s="1">
        <f t="shared" si="0"/>
        <v>620</v>
      </c>
      <c r="D14" s="1">
        <f>bench_docker[[#This Row],[T_wall_ms]]*1000</f>
        <v>620000</v>
      </c>
      <c r="E14" s="1">
        <f t="shared" si="1"/>
        <v>120</v>
      </c>
    </row>
    <row r="15" spans="1:5" x14ac:dyDescent="0.4">
      <c r="A15" s="1" t="s">
        <v>54</v>
      </c>
      <c r="B15" s="1">
        <v>0.62</v>
      </c>
      <c r="C15" s="1">
        <f t="shared" si="0"/>
        <v>620</v>
      </c>
      <c r="D15" s="1">
        <f>bench_docker[[#This Row],[T_wall_ms]]*1000</f>
        <v>620000</v>
      </c>
      <c r="E15" s="1">
        <f t="shared" si="1"/>
        <v>120</v>
      </c>
    </row>
    <row r="16" spans="1:5" x14ac:dyDescent="0.4">
      <c r="A16" s="1" t="s">
        <v>59</v>
      </c>
      <c r="B16" s="1">
        <v>0.62</v>
      </c>
      <c r="C16" s="1">
        <f t="shared" si="0"/>
        <v>620</v>
      </c>
      <c r="D16" s="1">
        <f>bench_docker[[#This Row],[T_wall_ms]]*1000</f>
        <v>620000</v>
      </c>
      <c r="E16" s="1">
        <f t="shared" si="1"/>
        <v>120</v>
      </c>
    </row>
    <row r="17" spans="1:5" x14ac:dyDescent="0.4">
      <c r="A17" s="1" t="s">
        <v>19</v>
      </c>
      <c r="B17" s="1">
        <v>0.61</v>
      </c>
      <c r="C17" s="1">
        <f t="shared" si="0"/>
        <v>610</v>
      </c>
      <c r="D17" s="1">
        <f>bench_docker[[#This Row],[T_wall_ms]]*1000</f>
        <v>610000</v>
      </c>
      <c r="E17" s="1">
        <f t="shared" si="1"/>
        <v>110</v>
      </c>
    </row>
    <row r="18" spans="1:5" x14ac:dyDescent="0.4">
      <c r="A18" s="1" t="s">
        <v>28</v>
      </c>
      <c r="B18" s="1">
        <v>0.61</v>
      </c>
      <c r="C18" s="1">
        <f t="shared" si="0"/>
        <v>610</v>
      </c>
      <c r="D18" s="1">
        <f>bench_docker[[#This Row],[T_wall_ms]]*1000</f>
        <v>610000</v>
      </c>
      <c r="E18" s="1">
        <f t="shared" si="1"/>
        <v>110</v>
      </c>
    </row>
    <row r="19" spans="1:5" x14ac:dyDescent="0.4">
      <c r="A19" s="1" t="s">
        <v>34</v>
      </c>
      <c r="B19" s="1">
        <v>0.61</v>
      </c>
      <c r="C19" s="1">
        <f t="shared" si="0"/>
        <v>610</v>
      </c>
      <c r="D19" s="1">
        <f>bench_docker[[#This Row],[T_wall_ms]]*1000</f>
        <v>610000</v>
      </c>
      <c r="E19" s="1">
        <f t="shared" si="1"/>
        <v>110</v>
      </c>
    </row>
    <row r="20" spans="1:5" x14ac:dyDescent="0.4">
      <c r="A20" s="1" t="s">
        <v>44</v>
      </c>
      <c r="B20" s="1">
        <v>0.61</v>
      </c>
      <c r="C20" s="1">
        <f t="shared" si="0"/>
        <v>610</v>
      </c>
      <c r="D20" s="1">
        <f>bench_docker[[#This Row],[T_wall_ms]]*1000</f>
        <v>610000</v>
      </c>
      <c r="E20" s="1">
        <f t="shared" si="1"/>
        <v>110</v>
      </c>
    </row>
    <row r="21" spans="1:5" x14ac:dyDescent="0.4">
      <c r="A21" s="1" t="s">
        <v>49</v>
      </c>
      <c r="B21" s="1">
        <v>0.61</v>
      </c>
      <c r="C21" s="1">
        <f t="shared" si="0"/>
        <v>610</v>
      </c>
      <c r="D21" s="1">
        <f>bench_docker[[#This Row],[T_wall_ms]]*1000</f>
        <v>610000</v>
      </c>
      <c r="E21" s="1">
        <f t="shared" si="1"/>
        <v>110</v>
      </c>
    </row>
    <row r="22" spans="1:5" x14ac:dyDescent="0.4">
      <c r="A22" s="1" t="s">
        <v>63</v>
      </c>
      <c r="B22" s="1">
        <v>0.61</v>
      </c>
      <c r="C22" s="1">
        <f t="shared" si="0"/>
        <v>610</v>
      </c>
      <c r="D22" s="1">
        <f>bench_docker[[#This Row],[T_wall_ms]]*1000</f>
        <v>610000</v>
      </c>
      <c r="E22" s="1">
        <f t="shared" si="1"/>
        <v>110</v>
      </c>
    </row>
    <row r="23" spans="1:5" x14ac:dyDescent="0.4">
      <c r="A23" s="1" t="s">
        <v>15</v>
      </c>
      <c r="B23" s="1">
        <v>0.6</v>
      </c>
      <c r="C23" s="1">
        <f t="shared" si="0"/>
        <v>600</v>
      </c>
      <c r="D23" s="1">
        <f>bench_docker[[#This Row],[T_wall_ms]]*1000</f>
        <v>600000</v>
      </c>
      <c r="E23" s="1">
        <f t="shared" si="1"/>
        <v>100</v>
      </c>
    </row>
    <row r="24" spans="1:5" x14ac:dyDescent="0.4">
      <c r="A24" s="1" t="s">
        <v>18</v>
      </c>
      <c r="B24" s="1">
        <v>0.6</v>
      </c>
      <c r="C24" s="1">
        <f t="shared" si="0"/>
        <v>600</v>
      </c>
      <c r="D24" s="1">
        <f>bench_docker[[#This Row],[T_wall_ms]]*1000</f>
        <v>600000</v>
      </c>
      <c r="E24" s="1">
        <f t="shared" si="1"/>
        <v>100</v>
      </c>
    </row>
    <row r="25" spans="1:5" x14ac:dyDescent="0.4">
      <c r="A25" s="1" t="s">
        <v>45</v>
      </c>
      <c r="B25" s="1">
        <v>0.6</v>
      </c>
      <c r="C25" s="1">
        <f t="shared" si="0"/>
        <v>600</v>
      </c>
      <c r="D25" s="1">
        <f>bench_docker[[#This Row],[T_wall_ms]]*1000</f>
        <v>600000</v>
      </c>
      <c r="E25" s="1">
        <f t="shared" si="1"/>
        <v>100</v>
      </c>
    </row>
    <row r="26" spans="1:5" x14ac:dyDescent="0.4">
      <c r="A26" s="1" t="s">
        <v>13</v>
      </c>
      <c r="B26" s="1">
        <v>0.59</v>
      </c>
      <c r="C26" s="1">
        <f t="shared" si="0"/>
        <v>590</v>
      </c>
      <c r="D26" s="1">
        <f>bench_docker[[#This Row],[T_wall_ms]]*1000</f>
        <v>590000</v>
      </c>
      <c r="E26" s="1">
        <f t="shared" si="1"/>
        <v>90</v>
      </c>
    </row>
    <row r="27" spans="1:5" x14ac:dyDescent="0.4">
      <c r="A27" s="1" t="s">
        <v>17</v>
      </c>
      <c r="B27" s="1">
        <v>0.59</v>
      </c>
      <c r="C27" s="1">
        <f t="shared" si="0"/>
        <v>590</v>
      </c>
      <c r="D27" s="1">
        <f>bench_docker[[#This Row],[T_wall_ms]]*1000</f>
        <v>590000</v>
      </c>
      <c r="E27" s="1">
        <f t="shared" si="1"/>
        <v>90</v>
      </c>
    </row>
    <row r="28" spans="1:5" x14ac:dyDescent="0.4">
      <c r="A28" s="1" t="s">
        <v>30</v>
      </c>
      <c r="B28" s="1">
        <v>0.59</v>
      </c>
      <c r="C28" s="1">
        <f t="shared" si="0"/>
        <v>590</v>
      </c>
      <c r="D28" s="1">
        <f>bench_docker[[#This Row],[T_wall_ms]]*1000</f>
        <v>590000</v>
      </c>
      <c r="E28" s="1">
        <f t="shared" si="1"/>
        <v>90</v>
      </c>
    </row>
    <row r="29" spans="1:5" x14ac:dyDescent="0.4">
      <c r="A29" s="1" t="s">
        <v>31</v>
      </c>
      <c r="B29" s="1">
        <v>0.59</v>
      </c>
      <c r="C29" s="1">
        <f t="shared" si="0"/>
        <v>590</v>
      </c>
      <c r="D29" s="1">
        <f>bench_docker[[#This Row],[T_wall_ms]]*1000</f>
        <v>590000</v>
      </c>
      <c r="E29" s="1">
        <f t="shared" si="1"/>
        <v>90</v>
      </c>
    </row>
    <row r="30" spans="1:5" x14ac:dyDescent="0.4">
      <c r="A30" s="1" t="s">
        <v>62</v>
      </c>
      <c r="B30" s="1">
        <v>0.59</v>
      </c>
      <c r="C30" s="1">
        <f t="shared" si="0"/>
        <v>590</v>
      </c>
      <c r="D30" s="1">
        <f>bench_docker[[#This Row],[T_wall_ms]]*1000</f>
        <v>590000</v>
      </c>
      <c r="E30" s="1">
        <f t="shared" si="1"/>
        <v>90</v>
      </c>
    </row>
    <row r="31" spans="1:5" x14ac:dyDescent="0.4">
      <c r="A31" s="1" t="s">
        <v>29</v>
      </c>
      <c r="B31" s="1">
        <v>0.57999999999999996</v>
      </c>
      <c r="C31" s="1">
        <f t="shared" si="0"/>
        <v>580</v>
      </c>
      <c r="D31" s="1">
        <f>bench_docker[[#This Row],[T_wall_ms]]*1000</f>
        <v>580000</v>
      </c>
      <c r="E31" s="1">
        <f t="shared" si="1"/>
        <v>80</v>
      </c>
    </row>
    <row r="32" spans="1:5" x14ac:dyDescent="0.4">
      <c r="A32" s="1" t="s">
        <v>33</v>
      </c>
      <c r="B32" s="1">
        <v>0.57999999999999996</v>
      </c>
      <c r="C32" s="1">
        <f t="shared" si="0"/>
        <v>580</v>
      </c>
      <c r="D32" s="1">
        <f>bench_docker[[#This Row],[T_wall_ms]]*1000</f>
        <v>580000</v>
      </c>
      <c r="E32" s="1">
        <f t="shared" si="1"/>
        <v>80</v>
      </c>
    </row>
    <row r="33" spans="1:5" x14ac:dyDescent="0.4">
      <c r="A33" s="1" t="s">
        <v>35</v>
      </c>
      <c r="B33" s="1">
        <v>0.57999999999999996</v>
      </c>
      <c r="C33" s="1">
        <f t="shared" si="0"/>
        <v>580</v>
      </c>
      <c r="D33" s="1">
        <f>bench_docker[[#This Row],[T_wall_ms]]*1000</f>
        <v>580000</v>
      </c>
      <c r="E33" s="1">
        <f t="shared" si="1"/>
        <v>80</v>
      </c>
    </row>
    <row r="34" spans="1:5" x14ac:dyDescent="0.4">
      <c r="A34" s="1" t="s">
        <v>55</v>
      </c>
      <c r="B34" s="1">
        <v>0.57999999999999996</v>
      </c>
      <c r="C34" s="1">
        <f t="shared" ref="C34:C54" si="2">B34*1000</f>
        <v>580</v>
      </c>
      <c r="D34" s="1">
        <f>bench_docker[[#This Row],[T_wall_ms]]*1000</f>
        <v>580000</v>
      </c>
      <c r="E34" s="1">
        <f t="shared" ref="E34:E54" si="3">C34-500</f>
        <v>80</v>
      </c>
    </row>
    <row r="35" spans="1:5" x14ac:dyDescent="0.4">
      <c r="A35" s="1" t="s">
        <v>61</v>
      </c>
      <c r="B35" s="1">
        <v>0.57999999999999996</v>
      </c>
      <c r="C35" s="1">
        <f t="shared" si="2"/>
        <v>580</v>
      </c>
      <c r="D35" s="1">
        <f>bench_docker[[#This Row],[T_wall_ms]]*1000</f>
        <v>580000</v>
      </c>
      <c r="E35" s="1">
        <f t="shared" si="3"/>
        <v>80</v>
      </c>
    </row>
    <row r="36" spans="1:5" x14ac:dyDescent="0.4">
      <c r="A36" s="1" t="s">
        <v>12</v>
      </c>
      <c r="B36" s="1">
        <v>0.56999999999999995</v>
      </c>
      <c r="C36" s="1">
        <f t="shared" si="2"/>
        <v>570</v>
      </c>
      <c r="D36" s="1">
        <f>bench_docker[[#This Row],[T_wall_ms]]*1000</f>
        <v>570000</v>
      </c>
      <c r="E36" s="1">
        <f t="shared" si="3"/>
        <v>70</v>
      </c>
    </row>
    <row r="37" spans="1:5" x14ac:dyDescent="0.4">
      <c r="A37" s="1" t="s">
        <v>16</v>
      </c>
      <c r="B37" s="1">
        <v>0.56999999999999995</v>
      </c>
      <c r="C37" s="1">
        <f t="shared" si="2"/>
        <v>570</v>
      </c>
      <c r="D37" s="1">
        <f>bench_docker[[#This Row],[T_wall_ms]]*1000</f>
        <v>570000</v>
      </c>
      <c r="E37" s="1">
        <f t="shared" si="3"/>
        <v>70</v>
      </c>
    </row>
    <row r="38" spans="1:5" x14ac:dyDescent="0.4">
      <c r="A38" s="1" t="s">
        <v>23</v>
      </c>
      <c r="B38" s="1">
        <v>0.56999999999999995</v>
      </c>
      <c r="C38" s="1">
        <f t="shared" si="2"/>
        <v>570</v>
      </c>
      <c r="D38" s="1">
        <f>bench_docker[[#This Row],[T_wall_ms]]*1000</f>
        <v>570000</v>
      </c>
      <c r="E38" s="1">
        <f t="shared" si="3"/>
        <v>70</v>
      </c>
    </row>
    <row r="39" spans="1:5" x14ac:dyDescent="0.4">
      <c r="A39" s="1" t="s">
        <v>24</v>
      </c>
      <c r="B39" s="1">
        <v>0.56999999999999995</v>
      </c>
      <c r="C39" s="1">
        <f t="shared" si="2"/>
        <v>570</v>
      </c>
      <c r="D39" s="1">
        <f>bench_docker[[#This Row],[T_wall_ms]]*1000</f>
        <v>570000</v>
      </c>
      <c r="E39" s="1">
        <f t="shared" si="3"/>
        <v>70</v>
      </c>
    </row>
    <row r="40" spans="1:5" x14ac:dyDescent="0.4">
      <c r="A40" s="1" t="s">
        <v>53</v>
      </c>
      <c r="B40" s="1">
        <v>0.56999999999999995</v>
      </c>
      <c r="C40" s="1">
        <f t="shared" si="2"/>
        <v>570</v>
      </c>
      <c r="D40" s="1">
        <f>bench_docker[[#This Row],[T_wall_ms]]*1000</f>
        <v>570000</v>
      </c>
      <c r="E40" s="1">
        <f t="shared" si="3"/>
        <v>70</v>
      </c>
    </row>
    <row r="41" spans="1:5" x14ac:dyDescent="0.4">
      <c r="A41" s="1" t="s">
        <v>20</v>
      </c>
      <c r="B41" s="1">
        <v>0.56000000000000005</v>
      </c>
      <c r="C41" s="1">
        <f t="shared" si="2"/>
        <v>560</v>
      </c>
      <c r="D41" s="1">
        <f>bench_docker[[#This Row],[T_wall_ms]]*1000</f>
        <v>560000</v>
      </c>
      <c r="E41" s="1">
        <f t="shared" si="3"/>
        <v>60</v>
      </c>
    </row>
    <row r="42" spans="1:5" x14ac:dyDescent="0.4">
      <c r="A42" s="1" t="s">
        <v>58</v>
      </c>
      <c r="B42" s="1">
        <v>0.56000000000000005</v>
      </c>
      <c r="C42" s="1">
        <f t="shared" si="2"/>
        <v>560</v>
      </c>
      <c r="D42" s="1">
        <f>bench_docker[[#This Row],[T_wall_ms]]*1000</f>
        <v>560000</v>
      </c>
      <c r="E42" s="1">
        <f t="shared" si="3"/>
        <v>60</v>
      </c>
    </row>
    <row r="43" spans="1:5" x14ac:dyDescent="0.4">
      <c r="A43" s="1" t="s">
        <v>14</v>
      </c>
      <c r="B43" s="1">
        <v>0.55000000000000004</v>
      </c>
      <c r="C43" s="1">
        <f t="shared" si="2"/>
        <v>550</v>
      </c>
      <c r="D43" s="1">
        <f>bench_docker[[#This Row],[T_wall_ms]]*1000</f>
        <v>550000</v>
      </c>
      <c r="E43" s="1">
        <f t="shared" si="3"/>
        <v>50</v>
      </c>
    </row>
    <row r="44" spans="1:5" x14ac:dyDescent="0.4">
      <c r="A44" s="1" t="s">
        <v>27</v>
      </c>
      <c r="B44" s="1">
        <v>0.55000000000000004</v>
      </c>
      <c r="C44" s="1">
        <f t="shared" si="2"/>
        <v>550</v>
      </c>
      <c r="D44" s="1">
        <f>bench_docker[[#This Row],[T_wall_ms]]*1000</f>
        <v>550000</v>
      </c>
      <c r="E44" s="1">
        <f t="shared" si="3"/>
        <v>50</v>
      </c>
    </row>
    <row r="45" spans="1:5" x14ac:dyDescent="0.4">
      <c r="A45" s="1" t="s">
        <v>42</v>
      </c>
      <c r="B45" s="1">
        <v>0.55000000000000004</v>
      </c>
      <c r="C45" s="1">
        <f t="shared" si="2"/>
        <v>550</v>
      </c>
      <c r="D45" s="1">
        <f>bench_docker[[#This Row],[T_wall_ms]]*1000</f>
        <v>550000</v>
      </c>
      <c r="E45" s="1">
        <f t="shared" si="3"/>
        <v>50</v>
      </c>
    </row>
    <row r="46" spans="1:5" x14ac:dyDescent="0.4">
      <c r="A46" s="1" t="s">
        <v>46</v>
      </c>
      <c r="B46" s="1">
        <v>0.55000000000000004</v>
      </c>
      <c r="C46" s="1">
        <f t="shared" si="2"/>
        <v>550</v>
      </c>
      <c r="D46" s="1">
        <f>bench_docker[[#This Row],[T_wall_ms]]*1000</f>
        <v>550000</v>
      </c>
      <c r="E46" s="1">
        <f t="shared" si="3"/>
        <v>50</v>
      </c>
    </row>
    <row r="47" spans="1:5" x14ac:dyDescent="0.4">
      <c r="A47" s="1" t="s">
        <v>48</v>
      </c>
      <c r="B47" s="1">
        <v>0.55000000000000004</v>
      </c>
      <c r="C47" s="1">
        <f t="shared" si="2"/>
        <v>550</v>
      </c>
      <c r="D47" s="1">
        <f>bench_docker[[#This Row],[T_wall_ms]]*1000</f>
        <v>550000</v>
      </c>
      <c r="E47" s="1">
        <f t="shared" si="3"/>
        <v>50</v>
      </c>
    </row>
    <row r="48" spans="1:5" x14ac:dyDescent="0.4">
      <c r="A48" s="1" t="s">
        <v>56</v>
      </c>
      <c r="B48" s="1">
        <v>0.55000000000000004</v>
      </c>
      <c r="C48" s="1">
        <f t="shared" si="2"/>
        <v>550</v>
      </c>
      <c r="D48" s="1">
        <f>bench_docker[[#This Row],[T_wall_ms]]*1000</f>
        <v>550000</v>
      </c>
      <c r="E48" s="1">
        <f t="shared" si="3"/>
        <v>50</v>
      </c>
    </row>
    <row r="49" spans="1:5" x14ac:dyDescent="0.4">
      <c r="A49" s="1" t="s">
        <v>26</v>
      </c>
      <c r="B49" s="1">
        <v>0.54</v>
      </c>
      <c r="C49" s="1">
        <f t="shared" si="2"/>
        <v>540</v>
      </c>
      <c r="D49" s="1">
        <f>bench_docker[[#This Row],[T_wall_ms]]*1000</f>
        <v>540000</v>
      </c>
      <c r="E49" s="1">
        <f t="shared" si="3"/>
        <v>40</v>
      </c>
    </row>
    <row r="50" spans="1:5" x14ac:dyDescent="0.4">
      <c r="A50" s="1" t="s">
        <v>43</v>
      </c>
      <c r="B50" s="1">
        <v>0.54</v>
      </c>
      <c r="C50" s="1">
        <f t="shared" si="2"/>
        <v>540</v>
      </c>
      <c r="D50" s="1">
        <f>bench_docker[[#This Row],[T_wall_ms]]*1000</f>
        <v>540000</v>
      </c>
      <c r="E50" s="1">
        <f t="shared" si="3"/>
        <v>40</v>
      </c>
    </row>
    <row r="51" spans="1:5" x14ac:dyDescent="0.4">
      <c r="A51" s="1" t="s">
        <v>50</v>
      </c>
      <c r="B51" s="1">
        <v>0.54</v>
      </c>
      <c r="C51" s="1">
        <f t="shared" si="2"/>
        <v>540</v>
      </c>
      <c r="D51" s="1">
        <f>bench_docker[[#This Row],[T_wall_ms]]*1000</f>
        <v>540000</v>
      </c>
      <c r="E51" s="1">
        <f t="shared" si="3"/>
        <v>40</v>
      </c>
    </row>
    <row r="52" spans="1:5" x14ac:dyDescent="0.4">
      <c r="A52" s="1" t="s">
        <v>40</v>
      </c>
      <c r="B52" s="1">
        <v>0.53</v>
      </c>
      <c r="C52" s="1">
        <f t="shared" si="2"/>
        <v>530</v>
      </c>
      <c r="D52" s="1">
        <f>bench_docker[[#This Row],[T_wall_ms]]*1000</f>
        <v>530000</v>
      </c>
      <c r="E52" s="1">
        <f t="shared" si="3"/>
        <v>30</v>
      </c>
    </row>
    <row r="53" spans="1:5" x14ac:dyDescent="0.4">
      <c r="A53" s="1" t="s">
        <v>57</v>
      </c>
      <c r="B53" s="1">
        <v>0.53</v>
      </c>
      <c r="C53" s="1">
        <f t="shared" si="2"/>
        <v>530</v>
      </c>
      <c r="D53" s="1">
        <f>bench_docker[[#This Row],[T_wall_ms]]*1000</f>
        <v>530000</v>
      </c>
      <c r="E53" s="1">
        <f t="shared" si="3"/>
        <v>30</v>
      </c>
    </row>
    <row r="54" spans="1:5" x14ac:dyDescent="0.4">
      <c r="A54" s="1" t="s">
        <v>51</v>
      </c>
      <c r="B54" s="1">
        <v>0.51</v>
      </c>
      <c r="C54" s="1">
        <f t="shared" si="2"/>
        <v>510</v>
      </c>
      <c r="D54" s="1">
        <f>bench_docker[[#This Row],[T_wall_ms]]*1000</f>
        <v>510000</v>
      </c>
      <c r="E54" s="1">
        <f t="shared" si="3"/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3FAA-CD69-40DE-80A4-59ECCF9B6EAE}">
  <dimension ref="A1:K43"/>
  <sheetViews>
    <sheetView tabSelected="1" zoomScale="85" zoomScaleNormal="85" workbookViewId="0">
      <selection activeCell="N29" sqref="N29"/>
    </sheetView>
  </sheetViews>
  <sheetFormatPr defaultRowHeight="21" x14ac:dyDescent="0.4"/>
  <cols>
    <col min="1" max="1" width="59.109375" style="1" customWidth="1"/>
    <col min="2" max="11" width="17" style="1" customWidth="1"/>
    <col min="12" max="12" width="11.88671875" style="1" customWidth="1"/>
    <col min="13" max="16384" width="8.88671875" style="1"/>
  </cols>
  <sheetData>
    <row r="1" spans="1:11" x14ac:dyDescent="0.4">
      <c r="A1" s="1" t="s">
        <v>112</v>
      </c>
      <c r="B1" s="1" t="s">
        <v>30</v>
      </c>
      <c r="C1" s="1" t="s">
        <v>44</v>
      </c>
      <c r="D1" s="1" t="s">
        <v>42</v>
      </c>
      <c r="E1" s="1" t="s">
        <v>45</v>
      </c>
      <c r="F1" s="1" t="s">
        <v>15</v>
      </c>
      <c r="G1" s="1" t="s">
        <v>16</v>
      </c>
      <c r="H1" s="1" t="s">
        <v>57</v>
      </c>
      <c r="I1" s="1" t="s">
        <v>56</v>
      </c>
      <c r="J1" s="1" t="s">
        <v>29</v>
      </c>
      <c r="K1" s="1" t="s">
        <v>55</v>
      </c>
    </row>
    <row r="2" spans="1:11" x14ac:dyDescent="0.4">
      <c r="A2" s="1" t="s">
        <v>77</v>
      </c>
      <c r="B2" s="3">
        <v>129.333333333333</v>
      </c>
      <c r="C2" s="3">
        <v>188.333333333333</v>
      </c>
      <c r="D2" s="3">
        <v>133.333333333333</v>
      </c>
      <c r="E2" s="3">
        <v>129</v>
      </c>
      <c r="F2" s="3">
        <v>146</v>
      </c>
      <c r="G2" s="3">
        <v>138.666666666666</v>
      </c>
      <c r="H2" s="3">
        <v>149</v>
      </c>
      <c r="I2" s="3">
        <v>144.333333333333</v>
      </c>
      <c r="J2" s="3">
        <v>356</v>
      </c>
      <c r="K2" s="3">
        <v>132.333333333333</v>
      </c>
    </row>
    <row r="3" spans="1:11" x14ac:dyDescent="0.4">
      <c r="A3" s="1" t="s">
        <v>78</v>
      </c>
      <c r="B3" s="3">
        <v>2919.3333333333298</v>
      </c>
      <c r="C3" s="3">
        <v>2543.3333333333298</v>
      </c>
      <c r="D3" s="3">
        <v>86</v>
      </c>
      <c r="E3" s="3">
        <v>45055.666666666599</v>
      </c>
      <c r="F3" s="3">
        <v>548.33333333333303</v>
      </c>
      <c r="G3" s="3">
        <v>8272</v>
      </c>
      <c r="H3" s="3">
        <v>91583</v>
      </c>
      <c r="I3" s="3">
        <v>1651</v>
      </c>
      <c r="J3" s="3">
        <v>213</v>
      </c>
      <c r="K3" s="3">
        <v>176.666666666666</v>
      </c>
    </row>
    <row r="4" spans="1:11" x14ac:dyDescent="0.4">
      <c r="A4" s="1" t="s">
        <v>79</v>
      </c>
      <c r="B4" s="3">
        <v>103.333333333333</v>
      </c>
      <c r="C4" s="3">
        <v>131</v>
      </c>
      <c r="D4" s="3">
        <v>94.3333333333333</v>
      </c>
      <c r="E4" s="3">
        <v>114.666666666666</v>
      </c>
      <c r="F4" s="3">
        <v>114.666666666666</v>
      </c>
      <c r="G4" s="3">
        <v>99.6666666666666</v>
      </c>
      <c r="H4" s="3">
        <v>102</v>
      </c>
      <c r="I4" s="3">
        <v>99.6666666666666</v>
      </c>
      <c r="J4" s="3">
        <v>107</v>
      </c>
      <c r="K4" s="3">
        <v>101</v>
      </c>
    </row>
    <row r="5" spans="1:11" x14ac:dyDescent="0.4">
      <c r="A5" s="1" t="s">
        <v>80</v>
      </c>
      <c r="B5" s="3">
        <v>68.3333333333333</v>
      </c>
      <c r="C5" s="3">
        <v>87.3333333333333</v>
      </c>
      <c r="D5" s="3">
        <v>67.6666666666666</v>
      </c>
      <c r="E5" s="3">
        <v>71.6666666666666</v>
      </c>
      <c r="F5" s="3">
        <v>127</v>
      </c>
      <c r="G5" s="3">
        <v>75</v>
      </c>
      <c r="H5" s="3">
        <v>73.3333333333333</v>
      </c>
      <c r="I5" s="3">
        <v>71</v>
      </c>
      <c r="J5" s="3">
        <v>70.6666666666666</v>
      </c>
      <c r="K5" s="3">
        <v>73</v>
      </c>
    </row>
    <row r="6" spans="1:11" x14ac:dyDescent="0.4">
      <c r="A6" s="1" t="s">
        <v>81</v>
      </c>
      <c r="B6" s="3">
        <v>94.6666666666666</v>
      </c>
      <c r="C6" s="3">
        <v>152.333333333333</v>
      </c>
      <c r="D6" s="3">
        <v>94.3333333333333</v>
      </c>
      <c r="E6" s="3">
        <v>104.333333333333</v>
      </c>
      <c r="F6" s="3">
        <v>122</v>
      </c>
      <c r="G6" s="3">
        <v>110</v>
      </c>
      <c r="H6" s="3">
        <v>115.666666666666</v>
      </c>
      <c r="I6" s="3">
        <v>92</v>
      </c>
      <c r="J6" s="3">
        <v>160</v>
      </c>
      <c r="K6" s="3">
        <v>101.333333333333</v>
      </c>
    </row>
    <row r="7" spans="1:11" x14ac:dyDescent="0.4">
      <c r="A7" s="1" t="s">
        <v>82</v>
      </c>
      <c r="B7" s="3">
        <v>410</v>
      </c>
      <c r="C7" s="3">
        <v>530.33333333333303</v>
      </c>
      <c r="D7" s="3">
        <v>412.666666666666</v>
      </c>
      <c r="E7" s="3">
        <v>438.33333333333297</v>
      </c>
      <c r="F7" s="3">
        <v>414.666666666666</v>
      </c>
      <c r="G7" s="3">
        <v>432</v>
      </c>
      <c r="H7" s="3">
        <v>434.666666666666</v>
      </c>
      <c r="I7" s="3">
        <v>404.666666666666</v>
      </c>
      <c r="J7" s="3">
        <v>419.33333333333297</v>
      </c>
      <c r="K7" s="3">
        <v>410.33333333333297</v>
      </c>
    </row>
    <row r="8" spans="1:11" x14ac:dyDescent="0.4">
      <c r="A8" s="1" t="s">
        <v>83</v>
      </c>
      <c r="B8" s="3">
        <v>96</v>
      </c>
      <c r="C8" s="3">
        <v>124.333333333333</v>
      </c>
      <c r="D8" s="3">
        <v>97</v>
      </c>
      <c r="E8" s="3">
        <v>110.666666666666</v>
      </c>
      <c r="F8" s="3">
        <v>132.666666666666</v>
      </c>
      <c r="G8" s="3">
        <v>131.333333333333</v>
      </c>
      <c r="H8" s="3">
        <v>102</v>
      </c>
      <c r="I8" s="3">
        <v>118.333333333333</v>
      </c>
      <c r="J8" s="3">
        <v>183.666666666666</v>
      </c>
      <c r="K8" s="3">
        <v>95.6666666666666</v>
      </c>
    </row>
    <row r="9" spans="1:11" x14ac:dyDescent="0.4">
      <c r="A9" s="1" t="s">
        <v>84</v>
      </c>
      <c r="B9" s="3">
        <v>251.333333333333</v>
      </c>
      <c r="C9" s="3">
        <v>307.33333333333297</v>
      </c>
      <c r="D9" s="3">
        <v>248.333333333333</v>
      </c>
      <c r="E9" s="3">
        <v>242.333333333333</v>
      </c>
      <c r="F9" s="3">
        <v>247.333333333333</v>
      </c>
      <c r="G9" s="3">
        <v>245.333333333333</v>
      </c>
      <c r="H9" s="3">
        <v>239.666666666666</v>
      </c>
      <c r="I9" s="3">
        <v>237</v>
      </c>
      <c r="J9" s="3">
        <v>449.33333333333297</v>
      </c>
      <c r="K9" s="3">
        <v>249.333333333333</v>
      </c>
    </row>
    <row r="10" spans="1:11" x14ac:dyDescent="0.4">
      <c r="A10" s="1" t="s">
        <v>85</v>
      </c>
      <c r="B10" s="3">
        <v>100</v>
      </c>
      <c r="C10" s="3">
        <v>128.666666666666</v>
      </c>
      <c r="D10" s="3">
        <v>100</v>
      </c>
      <c r="E10" s="3">
        <v>106</v>
      </c>
      <c r="F10" s="3">
        <v>125.333333333333</v>
      </c>
      <c r="G10" s="3">
        <v>130</v>
      </c>
      <c r="H10" s="3">
        <v>102.333333333333</v>
      </c>
      <c r="I10" s="3">
        <v>105</v>
      </c>
      <c r="J10" s="3">
        <v>178.333333333333</v>
      </c>
      <c r="K10" s="3">
        <v>96</v>
      </c>
    </row>
    <row r="11" spans="1:11" x14ac:dyDescent="0.4">
      <c r="A11" s="1" t="s">
        <v>86</v>
      </c>
      <c r="B11" s="3">
        <v>249.333333333333</v>
      </c>
      <c r="C11" s="3">
        <v>311</v>
      </c>
      <c r="D11" s="3">
        <v>240</v>
      </c>
      <c r="E11" s="3">
        <v>242</v>
      </c>
      <c r="F11" s="3">
        <v>248.333333333333</v>
      </c>
      <c r="G11" s="3">
        <v>244</v>
      </c>
      <c r="H11" s="3">
        <v>243.666666666666</v>
      </c>
      <c r="I11" s="3">
        <v>240.333333333333</v>
      </c>
      <c r="J11" s="3">
        <v>456</v>
      </c>
      <c r="K11" s="3">
        <v>248.666666666666</v>
      </c>
    </row>
    <row r="12" spans="1:11" x14ac:dyDescent="0.4">
      <c r="A12" s="1" t="s">
        <v>87</v>
      </c>
      <c r="B12" s="3">
        <v>132.666666666666</v>
      </c>
      <c r="C12" s="3">
        <v>137.666666666666</v>
      </c>
      <c r="D12" s="3">
        <v>120</v>
      </c>
      <c r="E12" s="3">
        <v>144.666666666666</v>
      </c>
      <c r="F12" s="3">
        <v>133.333333333333</v>
      </c>
      <c r="G12" s="3">
        <v>134.666666666666</v>
      </c>
      <c r="H12" s="3">
        <v>139.666666666666</v>
      </c>
      <c r="I12" s="3">
        <v>133.333333333333</v>
      </c>
      <c r="J12" s="3">
        <v>344.33333333333297</v>
      </c>
      <c r="K12" s="3">
        <v>143</v>
      </c>
    </row>
    <row r="13" spans="1:11" x14ac:dyDescent="0.4">
      <c r="A13" s="1" t="s">
        <v>88</v>
      </c>
      <c r="B13" s="3">
        <v>89</v>
      </c>
      <c r="C13" s="3">
        <v>106.333333333333</v>
      </c>
      <c r="D13" s="3">
        <v>91.6666666666666</v>
      </c>
      <c r="E13" s="3">
        <v>92.3333333333333</v>
      </c>
      <c r="F13" s="3">
        <v>107.666666666666</v>
      </c>
      <c r="G13" s="3">
        <v>107.333333333333</v>
      </c>
      <c r="H13" s="3">
        <v>95.3333333333333</v>
      </c>
      <c r="I13" s="3">
        <v>92</v>
      </c>
      <c r="J13" s="3">
        <v>161.333333333333</v>
      </c>
      <c r="K13" s="3">
        <v>86</v>
      </c>
    </row>
    <row r="14" spans="1:11" x14ac:dyDescent="0.4">
      <c r="A14" s="1" t="s">
        <v>89</v>
      </c>
      <c r="B14" s="3">
        <v>98</v>
      </c>
      <c r="C14" s="3">
        <v>121</v>
      </c>
      <c r="D14" s="3">
        <v>100.666666666666</v>
      </c>
      <c r="E14" s="3">
        <v>95</v>
      </c>
      <c r="F14" s="3">
        <v>112</v>
      </c>
      <c r="G14" s="3">
        <v>101.333333333333</v>
      </c>
      <c r="H14" s="3">
        <v>105.333333333333</v>
      </c>
      <c r="I14" s="3">
        <v>99.6666666666666</v>
      </c>
      <c r="J14" s="3">
        <v>106</v>
      </c>
      <c r="K14" s="3">
        <v>92.6666666666666</v>
      </c>
    </row>
    <row r="15" spans="1:11" x14ac:dyDescent="0.4">
      <c r="A15" s="1" t="s">
        <v>90</v>
      </c>
      <c r="B15" s="3">
        <v>103.333333333333</v>
      </c>
      <c r="C15" s="3">
        <v>125</v>
      </c>
      <c r="D15" s="3">
        <v>100.333333333333</v>
      </c>
      <c r="E15" s="3">
        <v>107.666666666666</v>
      </c>
      <c r="F15" s="3">
        <v>107.333333333333</v>
      </c>
      <c r="G15" s="3">
        <v>105.333333333333</v>
      </c>
      <c r="H15" s="3">
        <v>105.666666666666</v>
      </c>
      <c r="I15" s="3">
        <v>101.666666666666</v>
      </c>
      <c r="J15" s="3">
        <v>108</v>
      </c>
      <c r="K15" s="3">
        <v>96.3333333333333</v>
      </c>
    </row>
    <row r="16" spans="1:11" x14ac:dyDescent="0.4">
      <c r="A16" s="1" t="s">
        <v>91</v>
      </c>
      <c r="B16" s="3">
        <v>1060.3333333333301</v>
      </c>
      <c r="C16" s="3">
        <v>940.33333333333303</v>
      </c>
      <c r="D16" s="3">
        <v>598</v>
      </c>
      <c r="E16" s="3">
        <v>1052</v>
      </c>
      <c r="F16" s="3">
        <v>905.66666666666595</v>
      </c>
      <c r="G16" s="3">
        <v>1049.6666666666599</v>
      </c>
      <c r="H16" s="3">
        <v>1051.3333333333301</v>
      </c>
      <c r="I16" s="3">
        <v>900</v>
      </c>
      <c r="J16" s="3">
        <v>1238.3333333333301</v>
      </c>
      <c r="K16" s="3">
        <v>750.33333333333303</v>
      </c>
    </row>
    <row r="17" spans="1:11" x14ac:dyDescent="0.4">
      <c r="A17" s="1" t="s">
        <v>92</v>
      </c>
      <c r="B17" s="3">
        <v>114.666666666666</v>
      </c>
      <c r="C17" s="3">
        <v>119</v>
      </c>
      <c r="D17" s="3">
        <v>98.3333333333333</v>
      </c>
      <c r="E17" s="3">
        <v>240.333333333333</v>
      </c>
      <c r="F17" s="3">
        <v>101.333333333333</v>
      </c>
      <c r="G17" s="3">
        <v>127.333333333333</v>
      </c>
      <c r="H17" s="3">
        <v>325.666666666666</v>
      </c>
      <c r="I17" s="3">
        <v>114.333333333333</v>
      </c>
      <c r="J17" s="3">
        <v>103</v>
      </c>
      <c r="K17" s="3">
        <v>100</v>
      </c>
    </row>
    <row r="18" spans="1:11" x14ac:dyDescent="0.4">
      <c r="A18" s="1" t="s">
        <v>93</v>
      </c>
      <c r="B18" s="3">
        <v>122</v>
      </c>
      <c r="C18" s="3">
        <v>207</v>
      </c>
      <c r="D18" s="3">
        <v>77</v>
      </c>
      <c r="E18" s="3">
        <v>1496.3333333333301</v>
      </c>
      <c r="F18" s="3">
        <v>96.3333333333333</v>
      </c>
      <c r="G18" s="3">
        <v>251.666666666666</v>
      </c>
      <c r="H18" s="3">
        <v>3314.3333333333298</v>
      </c>
      <c r="I18" s="3">
        <v>117.666666666666</v>
      </c>
      <c r="J18" s="3">
        <v>73.3333333333333</v>
      </c>
      <c r="K18" s="3">
        <v>78.6666666666666</v>
      </c>
    </row>
    <row r="19" spans="1:11" x14ac:dyDescent="0.4">
      <c r="A19" s="1" t="s">
        <v>94</v>
      </c>
      <c r="B19" s="3">
        <v>102.666666666666</v>
      </c>
      <c r="C19" s="3">
        <v>104.333333333333</v>
      </c>
      <c r="D19" s="3">
        <v>133</v>
      </c>
      <c r="E19" s="3">
        <v>113.666666666666</v>
      </c>
      <c r="F19" s="3">
        <v>134.333333333333</v>
      </c>
      <c r="G19" s="3">
        <v>133</v>
      </c>
      <c r="H19" s="3">
        <v>117.333333333333</v>
      </c>
      <c r="I19" s="3">
        <v>110.333333333333</v>
      </c>
      <c r="J19" s="3">
        <v>199.333333333333</v>
      </c>
      <c r="K19" s="3">
        <v>145.333333333333</v>
      </c>
    </row>
    <row r="20" spans="1:11" x14ac:dyDescent="0.4">
      <c r="A20" s="1" t="s">
        <v>95</v>
      </c>
      <c r="B20" s="3">
        <v>136.333333333333</v>
      </c>
      <c r="C20" s="3">
        <v>137</v>
      </c>
      <c r="D20" s="3">
        <v>121</v>
      </c>
      <c r="E20" s="3">
        <v>157.666666666666</v>
      </c>
      <c r="F20" s="3">
        <v>147.666666666666</v>
      </c>
      <c r="G20" s="3">
        <v>155.333333333333</v>
      </c>
      <c r="H20" s="3">
        <v>167</v>
      </c>
      <c r="I20" s="3">
        <v>139.666666666666</v>
      </c>
      <c r="J20" s="3">
        <v>339</v>
      </c>
      <c r="K20" s="3">
        <v>153</v>
      </c>
    </row>
    <row r="21" spans="1:11" x14ac:dyDescent="0.4">
      <c r="A21" s="1" t="s">
        <v>96</v>
      </c>
      <c r="B21" s="3">
        <v>327.33333333333297</v>
      </c>
      <c r="C21" s="3">
        <v>319</v>
      </c>
      <c r="D21" s="3">
        <v>331.666666666666</v>
      </c>
      <c r="E21" s="3">
        <v>341</v>
      </c>
      <c r="F21" s="3">
        <v>336</v>
      </c>
      <c r="G21" s="3">
        <v>319</v>
      </c>
      <c r="H21" s="3">
        <v>340.33333333333297</v>
      </c>
      <c r="I21" s="3">
        <v>310.33333333333297</v>
      </c>
      <c r="J21" s="3">
        <v>373.33333333333297</v>
      </c>
      <c r="K21" s="3">
        <v>299</v>
      </c>
    </row>
    <row r="22" spans="1:11" x14ac:dyDescent="0.4">
      <c r="A22" s="1" t="s">
        <v>97</v>
      </c>
      <c r="B22" s="3">
        <v>85.3333333333333</v>
      </c>
      <c r="C22" s="3">
        <v>103.666666666666</v>
      </c>
      <c r="D22" s="3">
        <v>85.6666666666666</v>
      </c>
      <c r="E22" s="3">
        <v>93.6666666666666</v>
      </c>
      <c r="F22" s="3">
        <v>117.666666666666</v>
      </c>
      <c r="G22" s="3">
        <v>110</v>
      </c>
      <c r="H22" s="3">
        <v>87</v>
      </c>
      <c r="I22" s="3">
        <v>90.3333333333333</v>
      </c>
      <c r="J22" s="3">
        <v>168.333333333333</v>
      </c>
      <c r="K22" s="3">
        <v>88</v>
      </c>
    </row>
    <row r="23" spans="1:11" x14ac:dyDescent="0.4">
      <c r="A23" s="1" t="s">
        <v>98</v>
      </c>
      <c r="B23" s="3">
        <v>76.3333333333333</v>
      </c>
      <c r="C23" s="3">
        <v>75</v>
      </c>
      <c r="D23" s="3">
        <v>77.6666666666666</v>
      </c>
      <c r="E23" s="3">
        <v>77</v>
      </c>
      <c r="F23" s="3">
        <v>84.3333333333333</v>
      </c>
      <c r="G23" s="3">
        <v>84</v>
      </c>
      <c r="H23" s="3">
        <v>74</v>
      </c>
      <c r="I23" s="3">
        <v>82.6666666666666</v>
      </c>
      <c r="J23" s="3">
        <v>261.666666666666</v>
      </c>
      <c r="K23" s="3">
        <v>86</v>
      </c>
    </row>
    <row r="24" spans="1:11" x14ac:dyDescent="0.4">
      <c r="A24" s="1" t="s">
        <v>99</v>
      </c>
      <c r="B24" s="3">
        <v>130.333333333333</v>
      </c>
      <c r="C24" s="3">
        <v>170</v>
      </c>
      <c r="D24" s="3">
        <v>151.666666666666</v>
      </c>
      <c r="E24" s="3">
        <v>138</v>
      </c>
      <c r="F24" s="3">
        <v>156.666666666666</v>
      </c>
      <c r="G24" s="3">
        <v>186</v>
      </c>
      <c r="H24" s="3">
        <v>170.666666666666</v>
      </c>
      <c r="I24" s="3">
        <v>145.666666666666</v>
      </c>
      <c r="J24" s="3">
        <v>215</v>
      </c>
      <c r="K24" s="3">
        <v>133.666666666666</v>
      </c>
    </row>
    <row r="25" spans="1:11" x14ac:dyDescent="0.4">
      <c r="A25" s="1" t="s">
        <v>100</v>
      </c>
      <c r="B25" s="3">
        <v>86.3333333333333</v>
      </c>
      <c r="C25" s="3">
        <v>86.3333333333333</v>
      </c>
      <c r="D25" s="3">
        <v>77.6666666666666</v>
      </c>
      <c r="E25" s="3">
        <v>78.6666666666666</v>
      </c>
      <c r="F25" s="3">
        <v>85.3333333333333</v>
      </c>
      <c r="G25" s="3">
        <v>82.3333333333333</v>
      </c>
      <c r="H25" s="3">
        <v>73.3333333333333</v>
      </c>
      <c r="I25" s="3">
        <v>84.3333333333333</v>
      </c>
      <c r="J25" s="3">
        <v>271.666666666666</v>
      </c>
      <c r="K25" s="3">
        <v>84</v>
      </c>
    </row>
    <row r="26" spans="1:11" x14ac:dyDescent="0.4">
      <c r="A26" s="1" t="s">
        <v>101</v>
      </c>
      <c r="B26" s="3">
        <v>284.666666666666</v>
      </c>
      <c r="C26" s="3">
        <v>292.33333333333297</v>
      </c>
      <c r="D26" s="3">
        <v>274.666666666666</v>
      </c>
      <c r="E26" s="3">
        <v>288.33333333333297</v>
      </c>
      <c r="F26" s="3">
        <v>264</v>
      </c>
      <c r="G26" s="3">
        <v>283</v>
      </c>
      <c r="H26" s="3">
        <v>274.666666666666</v>
      </c>
      <c r="I26" s="3">
        <v>292.33333333333297</v>
      </c>
      <c r="J26" s="3">
        <v>262.666666666666</v>
      </c>
      <c r="K26" s="3">
        <v>292.33333333333297</v>
      </c>
    </row>
    <row r="27" spans="1:11" x14ac:dyDescent="0.4">
      <c r="A27" s="1" t="s">
        <v>102</v>
      </c>
      <c r="B27" s="3">
        <v>109</v>
      </c>
      <c r="C27" s="3">
        <v>119.333333333333</v>
      </c>
      <c r="D27" s="3">
        <v>96</v>
      </c>
      <c r="E27" s="3">
        <v>104.333333333333</v>
      </c>
      <c r="F27" s="3">
        <v>111</v>
      </c>
      <c r="G27" s="3">
        <v>108</v>
      </c>
      <c r="H27" s="3">
        <v>103</v>
      </c>
      <c r="I27" s="3">
        <v>110</v>
      </c>
      <c r="J27" s="3">
        <v>293.33333333333297</v>
      </c>
      <c r="K27" s="3">
        <v>106.333333333333</v>
      </c>
    </row>
    <row r="28" spans="1:11" x14ac:dyDescent="0.4">
      <c r="A28" s="1" t="s">
        <v>103</v>
      </c>
      <c r="B28" s="3">
        <v>83.3333333333333</v>
      </c>
      <c r="C28" s="3">
        <v>129.666666666666</v>
      </c>
      <c r="D28" s="3">
        <v>88</v>
      </c>
      <c r="E28" s="3">
        <v>135.666666666666</v>
      </c>
      <c r="F28" s="3">
        <v>89</v>
      </c>
      <c r="G28" s="3">
        <v>101.333333333333</v>
      </c>
      <c r="H28" s="3">
        <v>116.333333333333</v>
      </c>
      <c r="I28" s="3">
        <v>94</v>
      </c>
      <c r="J28" s="3">
        <v>83.6666666666666</v>
      </c>
      <c r="K28" s="3">
        <v>90.3333333333333</v>
      </c>
    </row>
    <row r="29" spans="1:11" x14ac:dyDescent="0.4">
      <c r="A29" s="1" t="s">
        <v>104</v>
      </c>
      <c r="B29" s="3">
        <v>107.333333333333</v>
      </c>
      <c r="C29" s="3">
        <v>122.333333333333</v>
      </c>
      <c r="D29" s="3">
        <v>103</v>
      </c>
      <c r="E29" s="3">
        <v>102.333333333333</v>
      </c>
      <c r="F29" s="3">
        <v>109.666666666666</v>
      </c>
      <c r="G29" s="3">
        <v>99.6666666666666</v>
      </c>
      <c r="H29" s="3">
        <v>108</v>
      </c>
      <c r="I29" s="3">
        <v>100.666666666666</v>
      </c>
      <c r="J29" s="3">
        <v>287</v>
      </c>
      <c r="K29" s="3">
        <v>96.3333333333333</v>
      </c>
    </row>
    <row r="30" spans="1:11" x14ac:dyDescent="0.4">
      <c r="A30" s="1" t="s">
        <v>105</v>
      </c>
      <c r="B30" s="3">
        <v>141.333333333333</v>
      </c>
      <c r="C30" s="3">
        <v>150</v>
      </c>
      <c r="D30" s="3">
        <v>144.333333333333</v>
      </c>
      <c r="E30" s="3">
        <v>141.666666666666</v>
      </c>
      <c r="F30" s="3">
        <v>136</v>
      </c>
      <c r="G30" s="3">
        <v>134.333333333333</v>
      </c>
      <c r="H30" s="3">
        <v>148.666666666666</v>
      </c>
      <c r="I30" s="3">
        <v>145.666666666666</v>
      </c>
      <c r="J30" s="3">
        <v>341</v>
      </c>
      <c r="K30" s="3">
        <v>141.666666666666</v>
      </c>
    </row>
    <row r="31" spans="1:11" x14ac:dyDescent="0.4">
      <c r="A31" s="1" t="s">
        <v>106</v>
      </c>
      <c r="B31" s="3">
        <v>378</v>
      </c>
      <c r="C31" s="3">
        <v>405</v>
      </c>
      <c r="D31" s="3">
        <v>404.666666666666</v>
      </c>
      <c r="E31" s="3">
        <v>402</v>
      </c>
      <c r="F31" s="3">
        <v>388</v>
      </c>
      <c r="G31" s="3">
        <v>413.666666666666</v>
      </c>
      <c r="H31" s="3">
        <v>405</v>
      </c>
      <c r="I31" s="3">
        <v>387</v>
      </c>
      <c r="J31" s="3">
        <v>383</v>
      </c>
      <c r="K31" s="3">
        <v>412</v>
      </c>
    </row>
    <row r="32" spans="1:11" x14ac:dyDescent="0.4">
      <c r="A32" s="1" t="s">
        <v>107</v>
      </c>
      <c r="B32" s="3">
        <v>80.3333333333333</v>
      </c>
      <c r="C32" s="3">
        <v>88.6666666666666</v>
      </c>
      <c r="D32" s="3">
        <v>84.3333333333333</v>
      </c>
      <c r="E32" s="3">
        <v>83</v>
      </c>
      <c r="F32" s="3">
        <v>82</v>
      </c>
      <c r="G32" s="3">
        <v>85.3333333333333</v>
      </c>
      <c r="H32" s="3">
        <v>82.6666666666666</v>
      </c>
      <c r="I32" s="3">
        <v>87</v>
      </c>
      <c r="J32" s="3">
        <v>83.3333333333333</v>
      </c>
      <c r="K32" s="3">
        <v>81.3333333333333</v>
      </c>
    </row>
    <row r="33" spans="1:11" x14ac:dyDescent="0.4">
      <c r="A33" s="1" t="s">
        <v>108</v>
      </c>
      <c r="B33" s="3">
        <v>104</v>
      </c>
      <c r="C33" s="3">
        <v>106</v>
      </c>
      <c r="D33" s="3">
        <v>100.666666666666</v>
      </c>
      <c r="E33" s="3">
        <v>101</v>
      </c>
      <c r="F33" s="3">
        <v>122.333333333333</v>
      </c>
      <c r="G33" s="3">
        <v>120.333333333333</v>
      </c>
      <c r="H33" s="3">
        <v>96.3333333333333</v>
      </c>
      <c r="I33" s="3">
        <v>96.3333333333333</v>
      </c>
      <c r="J33" s="3">
        <v>168.666666666666</v>
      </c>
      <c r="K33" s="3">
        <v>93</v>
      </c>
    </row>
    <row r="34" spans="1:11" x14ac:dyDescent="0.4">
      <c r="A34" s="1" t="s">
        <v>109</v>
      </c>
      <c r="B34" s="3">
        <v>337</v>
      </c>
      <c r="C34" s="3">
        <v>345.666666666666</v>
      </c>
      <c r="D34" s="3">
        <v>325.666666666666</v>
      </c>
      <c r="E34" s="3">
        <v>317.33333333333297</v>
      </c>
      <c r="F34" s="3">
        <v>323</v>
      </c>
      <c r="G34" s="3">
        <v>351</v>
      </c>
      <c r="H34" s="3">
        <v>320</v>
      </c>
      <c r="I34" s="3">
        <v>320</v>
      </c>
      <c r="J34" s="3">
        <v>450</v>
      </c>
      <c r="K34" s="3">
        <v>320.33333333333297</v>
      </c>
    </row>
    <row r="35" spans="1:11" x14ac:dyDescent="0.4">
      <c r="A35" s="1" t="s">
        <v>110</v>
      </c>
      <c r="B35" s="3">
        <v>79</v>
      </c>
      <c r="C35" s="3">
        <v>93.3333333333333</v>
      </c>
      <c r="D35" s="3">
        <v>81</v>
      </c>
      <c r="E35" s="3">
        <v>83.6666666666666</v>
      </c>
      <c r="F35" s="3">
        <v>89.3333333333333</v>
      </c>
      <c r="G35" s="3">
        <v>87.6666666666666</v>
      </c>
      <c r="H35" s="3">
        <v>80.3333333333333</v>
      </c>
      <c r="I35" s="3">
        <v>82.3333333333333</v>
      </c>
      <c r="J35" s="3">
        <v>84.3333333333333</v>
      </c>
      <c r="K35" s="3">
        <v>98</v>
      </c>
    </row>
    <row r="36" spans="1:11" x14ac:dyDescent="0.4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4">
      <c r="A37" s="1" t="s">
        <v>111</v>
      </c>
      <c r="B37" s="3">
        <v>98</v>
      </c>
      <c r="C37" s="3">
        <v>105</v>
      </c>
      <c r="D37" s="3">
        <v>92.3333333333333</v>
      </c>
      <c r="E37" s="3">
        <v>90.6666666666666</v>
      </c>
      <c r="F37" s="3">
        <v>127.666666666666</v>
      </c>
      <c r="G37" s="3">
        <v>153.666666666666</v>
      </c>
      <c r="H37" s="3">
        <v>104.333333333333</v>
      </c>
      <c r="I37" s="3">
        <v>100.333333333333</v>
      </c>
      <c r="J37" s="3">
        <v>178</v>
      </c>
      <c r="K37" s="3">
        <v>103</v>
      </c>
    </row>
    <row r="38" spans="1:11" x14ac:dyDescent="0.4">
      <c r="A38" s="6" t="s">
        <v>117</v>
      </c>
      <c r="B38" s="7">
        <f>MEDIAN(B2:B37)</f>
        <v>107.333333333333</v>
      </c>
      <c r="C38" s="7">
        <f t="shared" ref="C38:K38" si="0">MEDIAN(C2:C37)</f>
        <v>129.666666666666</v>
      </c>
      <c r="D38" s="7">
        <f t="shared" si="0"/>
        <v>100.333333333333</v>
      </c>
      <c r="E38" s="7">
        <f t="shared" si="0"/>
        <v>114.666666666666</v>
      </c>
      <c r="F38" s="7">
        <f t="shared" si="0"/>
        <v>127</v>
      </c>
      <c r="G38" s="7">
        <f t="shared" si="0"/>
        <v>131.333333333333</v>
      </c>
      <c r="H38" s="7">
        <f t="shared" si="0"/>
        <v>116.333333333333</v>
      </c>
      <c r="I38" s="7">
        <f t="shared" si="0"/>
        <v>110.333333333333</v>
      </c>
      <c r="J38" s="7">
        <f t="shared" si="0"/>
        <v>213</v>
      </c>
      <c r="K38" s="7">
        <f t="shared" si="0"/>
        <v>101.333333333333</v>
      </c>
    </row>
    <row r="39" spans="1:11" x14ac:dyDescent="0.4">
      <c r="A39" s="6" t="s">
        <v>116</v>
      </c>
      <c r="B39" s="7">
        <f>MIN(B2:B37)</f>
        <v>68.3333333333333</v>
      </c>
      <c r="C39" s="7">
        <f t="shared" ref="C39:K39" si="1">MIN(C2:C37)</f>
        <v>75</v>
      </c>
      <c r="D39" s="7">
        <f t="shared" si="1"/>
        <v>67.6666666666666</v>
      </c>
      <c r="E39" s="7">
        <f t="shared" si="1"/>
        <v>71.6666666666666</v>
      </c>
      <c r="F39" s="7">
        <f t="shared" si="1"/>
        <v>82</v>
      </c>
      <c r="G39" s="7">
        <f t="shared" si="1"/>
        <v>75</v>
      </c>
      <c r="H39" s="7">
        <f t="shared" si="1"/>
        <v>73.3333333333333</v>
      </c>
      <c r="I39" s="7">
        <f t="shared" si="1"/>
        <v>71</v>
      </c>
      <c r="J39" s="7">
        <f t="shared" si="1"/>
        <v>70.6666666666666</v>
      </c>
      <c r="K39" s="7">
        <f t="shared" si="1"/>
        <v>73</v>
      </c>
    </row>
    <row r="41" spans="1:11" x14ac:dyDescent="0.4">
      <c r="A41" s="6" t="s">
        <v>113</v>
      </c>
    </row>
    <row r="42" spans="1:11" x14ac:dyDescent="0.4">
      <c r="A42" s="6" t="s">
        <v>114</v>
      </c>
    </row>
    <row r="43" spans="1:11" x14ac:dyDescent="0.4">
      <c r="A43" s="6" t="s">
        <v>115</v>
      </c>
    </row>
  </sheetData>
  <conditionalFormatting sqref="B2:K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benchmark_raw</vt:lpstr>
      <vt:lpstr>benchmark_docker</vt:lpstr>
      <vt:lpstr>better_bench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Vivatsathorn Thitasirivit</dc:creator>
  <cp:lastModifiedBy>Vivatsathorn Thitasirivit</cp:lastModifiedBy>
  <dcterms:created xsi:type="dcterms:W3CDTF">2024-04-19T06:31:44Z</dcterms:created>
  <dcterms:modified xsi:type="dcterms:W3CDTF">2024-04-21T10:43:55Z</dcterms:modified>
</cp:coreProperties>
</file>