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tolentino\Documents\test\Kicad\Projects\CameraSystem\Docs\"/>
    </mc:Choice>
  </mc:AlternateContent>
  <bookViews>
    <workbookView xWindow="0" yWindow="0" windowWidth="10590" windowHeight="8670" activeTab="4"/>
  </bookViews>
  <sheets>
    <sheet name="Pinout" sheetId="5" r:id="rId1"/>
    <sheet name="Power Consumption" sheetId="3" r:id="rId2"/>
    <sheet name="Pinout_Old" sheetId="1" r:id="rId3"/>
    <sheet name="Calculation" sheetId="6" r:id="rId4"/>
    <sheet name="Changes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6" l="1"/>
  <c r="D80" i="5" l="1"/>
  <c r="D79" i="5"/>
  <c r="D69" i="5" l="1"/>
  <c r="D70" i="5"/>
  <c r="D71" i="5"/>
  <c r="D72" i="5"/>
  <c r="D73" i="5"/>
  <c r="D74" i="5"/>
  <c r="D75" i="5"/>
  <c r="D76" i="5"/>
  <c r="D42" i="5"/>
  <c r="D41" i="5"/>
  <c r="D40" i="5"/>
  <c r="D49" i="5"/>
  <c r="D48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H17" i="5"/>
  <c r="H15" i="5"/>
  <c r="H14" i="5"/>
  <c r="H13" i="5"/>
  <c r="H12" i="5"/>
  <c r="H10" i="5"/>
  <c r="H10" i="1" l="1"/>
  <c r="H12" i="1"/>
  <c r="H13" i="1"/>
  <c r="H14" i="1"/>
  <c r="H15" i="1"/>
  <c r="H17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H21" i="1"/>
  <c r="H20" i="1"/>
  <c r="H25" i="1"/>
  <c r="H34" i="1"/>
  <c r="H35" i="1"/>
  <c r="H22" i="1"/>
  <c r="H23" i="1"/>
  <c r="H24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<sst xmlns="http://schemas.openxmlformats.org/spreadsheetml/2006/main" count="291" uniqueCount="138">
  <si>
    <t>Component</t>
  </si>
  <si>
    <t>Type</t>
  </si>
  <si>
    <t>Pin</t>
  </si>
  <si>
    <t>Number</t>
  </si>
  <si>
    <t>Description</t>
  </si>
  <si>
    <t>Name</t>
  </si>
  <si>
    <t>SD Card</t>
  </si>
  <si>
    <t>Camera
OV7670</t>
  </si>
  <si>
    <t>WiFi 
ESPP8266</t>
  </si>
  <si>
    <t>CS</t>
  </si>
  <si>
    <t>SCK</t>
  </si>
  <si>
    <t>MOSI</t>
  </si>
  <si>
    <t>MISO</t>
  </si>
  <si>
    <t>VCC</t>
  </si>
  <si>
    <t>GND</t>
  </si>
  <si>
    <t>Min</t>
  </si>
  <si>
    <t>Typ</t>
  </si>
  <si>
    <t>Max</t>
  </si>
  <si>
    <t>Voltage Rating [V]</t>
  </si>
  <si>
    <t>TX</t>
  </si>
  <si>
    <t>CH_PD</t>
  </si>
  <si>
    <t>RST</t>
  </si>
  <si>
    <t>GPIO0</t>
  </si>
  <si>
    <t>RX</t>
  </si>
  <si>
    <t>3V3</t>
  </si>
  <si>
    <t>SIOC</t>
  </si>
  <si>
    <t>SIOD</t>
  </si>
  <si>
    <t>VSYNC</t>
  </si>
  <si>
    <t>HREF</t>
  </si>
  <si>
    <t>PCLK</t>
  </si>
  <si>
    <t>XCLK</t>
  </si>
  <si>
    <t>D7</t>
  </si>
  <si>
    <t>D6</t>
  </si>
  <si>
    <t>D5</t>
  </si>
  <si>
    <t>D4</t>
  </si>
  <si>
    <t>D3</t>
  </si>
  <si>
    <t>D2</t>
  </si>
  <si>
    <t>D1</t>
  </si>
  <si>
    <t>D0</t>
  </si>
  <si>
    <t>RESET</t>
  </si>
  <si>
    <t>PWDN</t>
  </si>
  <si>
    <t>Signal</t>
  </si>
  <si>
    <t>Power</t>
  </si>
  <si>
    <t>Gnd</t>
  </si>
  <si>
    <t>GPIO2</t>
  </si>
  <si>
    <t>Clock</t>
  </si>
  <si>
    <t>Comments</t>
  </si>
  <si>
    <t>1. SD card supported smaller than 2GB</t>
  </si>
  <si>
    <t>3.3 or 5</t>
  </si>
  <si>
    <t>Input</t>
  </si>
  <si>
    <t>I/O</t>
  </si>
  <si>
    <t>Output</t>
  </si>
  <si>
    <t xml:space="preserve">1. From the datasheet:
AVDD: 2V8
DOVDD=2V8
DVDD=1V8
2. The Typical voltage for the digital outputs refer to the minimum value that describes a high-logic state. The maximum value refers to the max rating
</t>
  </si>
  <si>
    <t>1.
2. The Typical voltage for the digital outputs refer to the minimum value that describes a high-logic state. The maximum value refers to the max rating</t>
  </si>
  <si>
    <t>2 x 26 LCD
Display</t>
  </si>
  <si>
    <t>SDA</t>
  </si>
  <si>
    <t>SCL</t>
  </si>
  <si>
    <t>Alias</t>
  </si>
  <si>
    <t>ATMEGA16A-AU TQFP-44</t>
  </si>
  <si>
    <t>(MOSI) PB5</t>
  </si>
  <si>
    <t>(MISO) PB6</t>
  </si>
  <si>
    <t>(SCK) PB7</t>
  </si>
  <si>
    <t>XTAL2</t>
  </si>
  <si>
    <t>XTAL1</t>
  </si>
  <si>
    <t>(RXD) PD0</t>
  </si>
  <si>
    <t>(TXD) PD1</t>
  </si>
  <si>
    <t>(INT0) PD2</t>
  </si>
  <si>
    <t>(INT1) PD3</t>
  </si>
  <si>
    <t>(OC1B) PD4</t>
  </si>
  <si>
    <t>(OC1A) PD5</t>
  </si>
  <si>
    <t>(ICP1) PD6</t>
  </si>
  <si>
    <t>PA0 (ADC0)</t>
  </si>
  <si>
    <t>PA1 (ADC1)</t>
  </si>
  <si>
    <t>PA2 (ADC2)</t>
  </si>
  <si>
    <t>PA4 (ADC4)</t>
  </si>
  <si>
    <t>PA5 (ADC5)</t>
  </si>
  <si>
    <t>PA6 (ADC6)</t>
  </si>
  <si>
    <t>PA7 (ADC7)</t>
  </si>
  <si>
    <t>AREF</t>
  </si>
  <si>
    <t>AVCC</t>
  </si>
  <si>
    <t>PC7 (TOSC2)</t>
  </si>
  <si>
    <t>PC6 (TOSC1)</t>
  </si>
  <si>
    <t>PC5 (TDI)</t>
  </si>
  <si>
    <t>PC4 (TDO)</t>
  </si>
  <si>
    <t>WIFI_TX</t>
  </si>
  <si>
    <t>VCC_3V3</t>
  </si>
  <si>
    <t>WIFI_RX</t>
  </si>
  <si>
    <t>WIFI_RST</t>
  </si>
  <si>
    <t>CAM_RST</t>
  </si>
  <si>
    <t>VCC_5V0</t>
  </si>
  <si>
    <t>LCD_SCL_5V0</t>
  </si>
  <si>
    <t>LCD_SDA_5V0</t>
  </si>
  <si>
    <t>UC_RST</t>
  </si>
  <si>
    <t>(OC2) PD7</t>
  </si>
  <si>
    <t>(SCL) PC0</t>
  </si>
  <si>
    <t>(SDA) PC1</t>
  </si>
  <si>
    <t>(TCK) PC2</t>
  </si>
  <si>
    <t>(TMS) PC3</t>
  </si>
  <si>
    <t>PB4 (SS)</t>
  </si>
  <si>
    <t>PB3 (AIN1/OC0)</t>
  </si>
  <si>
    <t>PB2 (AIN0/INT2)</t>
  </si>
  <si>
    <t>PB1 (T1)</t>
  </si>
  <si>
    <t>PB0 (XCK/T0)</t>
  </si>
  <si>
    <t>PA3 (ADC3</t>
  </si>
  <si>
    <t xml:space="preserve">SD Card
Block
</t>
  </si>
  <si>
    <t>SD_CS</t>
  </si>
  <si>
    <t>SD_SCK</t>
  </si>
  <si>
    <t>SD_MOSI</t>
  </si>
  <si>
    <t>SD_MISO</t>
  </si>
  <si>
    <t>CAM_D7</t>
  </si>
  <si>
    <t>CAM_D6</t>
  </si>
  <si>
    <t>CAM_D5</t>
  </si>
  <si>
    <t>CAM_D4</t>
  </si>
  <si>
    <t>CAM_D3</t>
  </si>
  <si>
    <t>CAM_D2</t>
  </si>
  <si>
    <t>CAM_D1</t>
  </si>
  <si>
    <t>CAM_D0</t>
  </si>
  <si>
    <t>test</t>
  </si>
  <si>
    <t>Ground</t>
  </si>
  <si>
    <t>Connected to peripheral component</t>
  </si>
  <si>
    <t>Connected to another module (GPIO can change)</t>
  </si>
  <si>
    <t>Connected to another module (GPIO cannot change)</t>
  </si>
  <si>
    <t>LCD is connected to a  level shifter 3.3V</t>
  </si>
  <si>
    <t>WIFI_EN</t>
  </si>
  <si>
    <t>SCL_3V3</t>
  </si>
  <si>
    <t>SDA_3V3</t>
  </si>
  <si>
    <t>CAM_VSYNC</t>
  </si>
  <si>
    <t>CAM_HREF</t>
  </si>
  <si>
    <t>CAM_PCLK</t>
  </si>
  <si>
    <t>CAM_XCLK</t>
  </si>
  <si>
    <t>CAM_PWDN</t>
  </si>
  <si>
    <t>Oscillator Crystal</t>
  </si>
  <si>
    <t>Cx</t>
  </si>
  <si>
    <t>C_l</t>
  </si>
  <si>
    <t>Cstray</t>
  </si>
  <si>
    <t>Connects LED to pin TXD (2) of CH340G</t>
  </si>
  <si>
    <t xml:space="preserve">Remove 3 resistors (330Ohm) from SPI debug port </t>
  </si>
  <si>
    <t>Remove pull-up resistor (10k Ohm) from CS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</si>
</sst>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 diagonalUp="1"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438150</xdr:colOff>
      <xdr:row>2</xdr:row>
      <xdr:rowOff>123825</xdr:rowOff>
    </xdr:from>
    <xdr:to>
      <xdr:col>12</xdr:col>
      <xdr:colOff>466725</xdr:colOff>
      <xdr:row>9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15425" y="504825"/>
          <a:ext cx="1247774" cy="1238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59419</xdr:colOff>
      <xdr:row>2</xdr:row>
      <xdr:rowOff>171449</xdr:rowOff>
    </xdr:from>
    <xdr:to>
      <xdr:col>15</xdr:col>
      <xdr:colOff>400050</xdr:colOff>
      <xdr:row>8</xdr:row>
      <xdr:rowOff>104774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565494" y="552449"/>
          <a:ext cx="1559830" cy="1076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379925</xdr:colOff>
      <xdr:row>19</xdr:row>
      <xdr:rowOff>95249</xdr:rowOff>
    </xdr:from>
    <xdr:to>
      <xdr:col>14</xdr:col>
      <xdr:colOff>342900</xdr:colOff>
      <xdr:row>31</xdr:row>
      <xdr:rowOff>142874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057200" y="3714749"/>
          <a:ext cx="2401375" cy="2333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256548</xdr:colOff>
      <xdr:row>9</xdr:row>
      <xdr:rowOff>0</xdr:rowOff>
    </xdr:from>
    <xdr:to>
      <xdr:col>15</xdr:col>
      <xdr:colOff>76200</xdr:colOff>
      <xdr:row>17</xdr:row>
      <xdr:rowOff>133350</xdr:rowOff>
    </xdr:to>
    <xdr:pic>
      <xdr:nvPicPr>
        <xdr:cNvPr id="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8933823" y="1666875"/>
          <a:ext cx="2867651" cy="1657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533960</xdr:colOff>
      <xdr:row>34</xdr:row>
      <xdr:rowOff>91888</xdr:rowOff>
    </xdr:from>
    <xdr:to>
      <xdr:col>15</xdr:col>
      <xdr:colOff>443753</xdr:colOff>
      <xdr:row>40</xdr:row>
      <xdr:rowOff>72838</xdr:rowOff>
    </xdr:to>
    <xdr:pic>
      <xdr:nvPicPr>
        <xdr:cNvPr id="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9767607" y="6568888"/>
          <a:ext cx="2935381" cy="1123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438150</xdr:colOff>
      <xdr:row>2</xdr:row>
      <xdr:rowOff>123825</xdr:rowOff>
    </xdr:from>
    <xdr:to>
      <xdr:col>12</xdr:col>
      <xdr:colOff>466724</xdr:colOff>
      <xdr:row>9</xdr:row>
      <xdr:rowOff>28575</xdr:rowOff>
    </xdr:to>
    <xdr:pic>
      <xdr:nvPicPr>
        <xdr:cNvPr id="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15425" y="504825"/>
          <a:ext cx="1247774" cy="1238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59419</xdr:colOff>
      <xdr:row>2</xdr:row>
      <xdr:rowOff>171449</xdr:rowOff>
    </xdr:from>
    <xdr:to>
      <xdr:col>15</xdr:col>
      <xdr:colOff>400049</xdr:colOff>
      <xdr:row>8</xdr:row>
      <xdr:rowOff>104774</xdr:rowOff>
    </xdr:to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565494" y="552449"/>
          <a:ext cx="1559830" cy="1076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438150</xdr:colOff>
      <xdr:row>2</xdr:row>
      <xdr:rowOff>123825</xdr:rowOff>
    </xdr:from>
    <xdr:to>
      <xdr:col>12</xdr:col>
      <xdr:colOff>466724</xdr:colOff>
      <xdr:row>9</xdr:row>
      <xdr:rowOff>28575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372475" y="504825"/>
          <a:ext cx="1247775" cy="1238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59419</xdr:colOff>
      <xdr:row>2</xdr:row>
      <xdr:rowOff>171449</xdr:rowOff>
    </xdr:from>
    <xdr:to>
      <xdr:col>15</xdr:col>
      <xdr:colOff>400049</xdr:colOff>
      <xdr:row>8</xdr:row>
      <xdr:rowOff>104774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822544" y="552449"/>
          <a:ext cx="1559831" cy="1076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379925</xdr:colOff>
      <xdr:row>19</xdr:row>
      <xdr:rowOff>95249</xdr:rowOff>
    </xdr:from>
    <xdr:to>
      <xdr:col>14</xdr:col>
      <xdr:colOff>342900</xdr:colOff>
      <xdr:row>31</xdr:row>
      <xdr:rowOff>142874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314250" y="3714749"/>
          <a:ext cx="2401375" cy="2333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256548</xdr:colOff>
      <xdr:row>8</xdr:row>
      <xdr:rowOff>142875</xdr:rowOff>
    </xdr:from>
    <xdr:to>
      <xdr:col>15</xdr:col>
      <xdr:colOff>76199</xdr:colOff>
      <xdr:row>17</xdr:row>
      <xdr:rowOff>85725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8190873" y="1666875"/>
          <a:ext cx="2867652" cy="1657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85725</xdr:colOff>
      <xdr:row>35</xdr:row>
      <xdr:rowOff>114300</xdr:rowOff>
    </xdr:from>
    <xdr:to>
      <xdr:col>11</xdr:col>
      <xdr:colOff>152400</xdr:colOff>
      <xdr:row>41</xdr:row>
      <xdr:rowOff>95250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5753100" y="6781800"/>
          <a:ext cx="2943225" cy="1123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3"/>
  <sheetViews>
    <sheetView topLeftCell="A19" zoomScale="85" zoomScaleNormal="85" workbookViewId="0">
      <selection activeCell="J46" sqref="J46"/>
    </sheetView>
  </sheetViews>
  <sheetFormatPr baseColWidth="10" defaultColWidth="9.140625" defaultRowHeight="15" x14ac:dyDescent="0.25"/>
  <cols>
    <col min="1" max="1" width="13.85546875" style="5" bestFit="1" customWidth="1"/>
    <col min="2" max="2" width="8.28515625" style="5" bestFit="1" customWidth="1"/>
    <col min="3" max="3" width="15.42578125" style="5" bestFit="1" customWidth="1"/>
    <col min="4" max="4" width="13.28515625" style="5" bestFit="1" customWidth="1"/>
    <col min="5" max="5" width="11.140625" style="5" customWidth="1"/>
    <col min="6" max="6" width="11.140625" style="5" bestFit="1" customWidth="1"/>
    <col min="7" max="7" width="11.140625" style="5" customWidth="1"/>
    <col min="8" max="9" width="9.140625" style="5"/>
    <col min="10" max="10" width="36.28515625" style="5" customWidth="1"/>
    <col min="11" max="16384" width="9.140625" style="5"/>
  </cols>
  <sheetData>
    <row r="1" spans="1:24" x14ac:dyDescent="0.25">
      <c r="B1" s="20" t="s">
        <v>2</v>
      </c>
      <c r="C1" s="20"/>
      <c r="D1" s="20"/>
      <c r="E1" s="20"/>
      <c r="F1" s="20"/>
      <c r="G1" s="20"/>
      <c r="H1" s="20"/>
      <c r="I1" s="20"/>
    </row>
    <row r="2" spans="1:24" x14ac:dyDescent="0.25">
      <c r="A2" s="20" t="s">
        <v>0</v>
      </c>
      <c r="B2" s="20" t="s">
        <v>3</v>
      </c>
      <c r="C2" s="20" t="s">
        <v>5</v>
      </c>
      <c r="D2" s="20" t="s">
        <v>57</v>
      </c>
      <c r="E2" s="20" t="s">
        <v>1</v>
      </c>
      <c r="F2" s="20" t="s">
        <v>4</v>
      </c>
      <c r="G2" s="19" t="s">
        <v>18</v>
      </c>
      <c r="H2" s="19"/>
      <c r="I2" s="19"/>
      <c r="J2" s="20" t="s">
        <v>46</v>
      </c>
    </row>
    <row r="3" spans="1:24" x14ac:dyDescent="0.25">
      <c r="A3" s="20"/>
      <c r="B3" s="20"/>
      <c r="C3" s="20"/>
      <c r="D3" s="20"/>
      <c r="E3" s="20"/>
      <c r="F3" s="20"/>
      <c r="G3" s="5" t="s">
        <v>15</v>
      </c>
      <c r="H3" s="6" t="s">
        <v>16</v>
      </c>
      <c r="I3" s="5" t="s">
        <v>17</v>
      </c>
      <c r="J3" s="20"/>
    </row>
    <row r="4" spans="1:24" x14ac:dyDescent="0.25">
      <c r="A4" s="21" t="s">
        <v>104</v>
      </c>
      <c r="B4" s="9">
        <v>1</v>
      </c>
      <c r="C4" s="9" t="s">
        <v>9</v>
      </c>
      <c r="D4" s="9" t="s">
        <v>105</v>
      </c>
      <c r="E4" s="9" t="s">
        <v>49</v>
      </c>
      <c r="F4" s="9"/>
      <c r="G4" s="9"/>
      <c r="H4" s="9">
        <v>3.3</v>
      </c>
      <c r="I4" s="9"/>
      <c r="J4" s="23" t="s">
        <v>47</v>
      </c>
    </row>
    <row r="5" spans="1:24" x14ac:dyDescent="0.25">
      <c r="A5" s="22"/>
      <c r="B5" s="9">
        <v>2</v>
      </c>
      <c r="C5" s="9" t="s">
        <v>10</v>
      </c>
      <c r="D5" s="9" t="s">
        <v>106</v>
      </c>
      <c r="E5" s="9" t="s">
        <v>45</v>
      </c>
      <c r="F5" s="9"/>
      <c r="G5" s="9"/>
      <c r="H5" s="9">
        <v>3.3</v>
      </c>
      <c r="I5" s="9"/>
      <c r="J5" s="23"/>
    </row>
    <row r="6" spans="1:24" x14ac:dyDescent="0.25">
      <c r="A6" s="22"/>
      <c r="B6" s="9">
        <v>3</v>
      </c>
      <c r="C6" s="9" t="s">
        <v>11</v>
      </c>
      <c r="D6" s="9" t="s">
        <v>107</v>
      </c>
      <c r="E6" s="9" t="s">
        <v>41</v>
      </c>
      <c r="F6" s="9"/>
      <c r="G6" s="9"/>
      <c r="H6" s="9">
        <v>3.3</v>
      </c>
      <c r="I6" s="9"/>
      <c r="J6" s="23"/>
    </row>
    <row r="7" spans="1:24" x14ac:dyDescent="0.25">
      <c r="A7" s="22"/>
      <c r="B7" s="9">
        <v>4</v>
      </c>
      <c r="C7" s="9" t="s">
        <v>12</v>
      </c>
      <c r="D7" s="9" t="s">
        <v>108</v>
      </c>
      <c r="E7" s="9" t="s">
        <v>41</v>
      </c>
      <c r="F7" s="9"/>
      <c r="G7" s="9"/>
      <c r="H7" s="9">
        <v>3.3</v>
      </c>
      <c r="I7" s="9"/>
      <c r="J7" s="23"/>
      <c r="S7" s="10"/>
      <c r="T7" s="12" t="s">
        <v>42</v>
      </c>
    </row>
    <row r="8" spans="1:24" x14ac:dyDescent="0.25">
      <c r="A8" s="22"/>
      <c r="B8" s="9">
        <v>5</v>
      </c>
      <c r="C8" s="9" t="s">
        <v>13</v>
      </c>
      <c r="D8" s="10" t="s">
        <v>85</v>
      </c>
      <c r="E8" s="9" t="s">
        <v>42</v>
      </c>
      <c r="F8" s="9"/>
      <c r="G8" s="9"/>
      <c r="H8" s="9">
        <v>3.3</v>
      </c>
      <c r="I8" s="9"/>
      <c r="J8" s="23"/>
      <c r="S8" s="14"/>
      <c r="T8" s="5" t="s">
        <v>118</v>
      </c>
    </row>
    <row r="9" spans="1:24" x14ac:dyDescent="0.25">
      <c r="A9" s="22"/>
      <c r="B9" s="9">
        <v>6</v>
      </c>
      <c r="C9" s="9" t="s">
        <v>14</v>
      </c>
      <c r="D9" s="11" t="s">
        <v>14</v>
      </c>
      <c r="E9" s="9" t="s">
        <v>43</v>
      </c>
      <c r="F9" s="9"/>
      <c r="G9" s="9"/>
      <c r="H9" s="9">
        <v>0</v>
      </c>
      <c r="I9" s="9"/>
      <c r="J9" s="23"/>
      <c r="S9" s="3"/>
      <c r="T9" s="13" t="s">
        <v>120</v>
      </c>
    </row>
    <row r="10" spans="1:24" x14ac:dyDescent="0.25">
      <c r="A10" s="19" t="s">
        <v>8</v>
      </c>
      <c r="B10" s="5">
        <v>1</v>
      </c>
      <c r="C10" s="5" t="s">
        <v>19</v>
      </c>
      <c r="D10" s="3" t="s">
        <v>84</v>
      </c>
      <c r="E10" s="5" t="s">
        <v>41</v>
      </c>
      <c r="H10" s="5">
        <f>0.25*3.3</f>
        <v>0.82499999999999996</v>
      </c>
      <c r="I10" s="5">
        <v>3.6</v>
      </c>
      <c r="J10" s="19" t="s">
        <v>53</v>
      </c>
      <c r="S10" s="16"/>
      <c r="T10" s="13" t="s">
        <v>121</v>
      </c>
      <c r="U10" s="12"/>
      <c r="V10" s="12"/>
      <c r="W10" s="12"/>
      <c r="X10" s="12"/>
    </row>
    <row r="11" spans="1:24" x14ac:dyDescent="0.25">
      <c r="A11" s="20"/>
      <c r="B11" s="5">
        <v>2</v>
      </c>
      <c r="C11" s="5" t="s">
        <v>14</v>
      </c>
      <c r="D11" s="11" t="s">
        <v>14</v>
      </c>
      <c r="E11" s="5" t="s">
        <v>43</v>
      </c>
      <c r="H11" s="5">
        <v>0</v>
      </c>
      <c r="J11" s="20"/>
      <c r="S11" s="15"/>
      <c r="T11" s="13" t="s">
        <v>119</v>
      </c>
      <c r="U11" s="12"/>
      <c r="V11" s="12"/>
      <c r="W11" s="12"/>
    </row>
    <row r="12" spans="1:24" x14ac:dyDescent="0.25">
      <c r="A12" s="20"/>
      <c r="B12" s="5">
        <v>3</v>
      </c>
      <c r="C12" s="5" t="s">
        <v>20</v>
      </c>
      <c r="D12" s="3" t="s">
        <v>123</v>
      </c>
      <c r="H12" s="5">
        <f>0.25*3.3</f>
        <v>0.82499999999999996</v>
      </c>
      <c r="I12" s="5">
        <v>3.6</v>
      </c>
      <c r="J12" s="20"/>
    </row>
    <row r="13" spans="1:24" x14ac:dyDescent="0.25">
      <c r="A13" s="20"/>
      <c r="B13" s="5">
        <v>4</v>
      </c>
      <c r="C13" s="17" t="s">
        <v>44</v>
      </c>
      <c r="E13" s="5" t="s">
        <v>41</v>
      </c>
      <c r="H13" s="5">
        <f>0.25*3.3</f>
        <v>0.82499999999999996</v>
      </c>
      <c r="I13" s="5">
        <v>3.6</v>
      </c>
      <c r="J13" s="20"/>
      <c r="L13"/>
    </row>
    <row r="14" spans="1:24" x14ac:dyDescent="0.25">
      <c r="A14" s="20"/>
      <c r="B14" s="5">
        <v>5</v>
      </c>
      <c r="C14" s="5" t="s">
        <v>21</v>
      </c>
      <c r="D14" s="3" t="s">
        <v>87</v>
      </c>
      <c r="E14" s="5" t="s">
        <v>41</v>
      </c>
      <c r="H14" s="5">
        <f>0.25*3.3</f>
        <v>0.82499999999999996</v>
      </c>
      <c r="I14" s="5">
        <v>3.6</v>
      </c>
      <c r="J14" s="20"/>
    </row>
    <row r="15" spans="1:24" x14ac:dyDescent="0.25">
      <c r="A15" s="20"/>
      <c r="B15" s="5">
        <v>6</v>
      </c>
      <c r="C15" s="17" t="s">
        <v>22</v>
      </c>
      <c r="E15" s="5" t="s">
        <v>41</v>
      </c>
      <c r="H15" s="5">
        <f>0.25*3.3</f>
        <v>0.82499999999999996</v>
      </c>
      <c r="I15" s="5">
        <v>3.6</v>
      </c>
      <c r="J15" s="20"/>
    </row>
    <row r="16" spans="1:24" x14ac:dyDescent="0.25">
      <c r="A16" s="20"/>
      <c r="B16" s="5">
        <v>7</v>
      </c>
      <c r="C16" s="5" t="s">
        <v>13</v>
      </c>
      <c r="D16" s="10" t="s">
        <v>85</v>
      </c>
      <c r="E16" s="5" t="s">
        <v>42</v>
      </c>
      <c r="G16" s="5">
        <v>3</v>
      </c>
      <c r="H16" s="5">
        <v>3.3</v>
      </c>
      <c r="I16" s="5">
        <v>3.6</v>
      </c>
      <c r="J16" s="20"/>
      <c r="Q16" s="5" t="s">
        <v>117</v>
      </c>
    </row>
    <row r="17" spans="1:10" x14ac:dyDescent="0.25">
      <c r="A17" s="20"/>
      <c r="B17" s="5">
        <v>8</v>
      </c>
      <c r="C17" s="5" t="s">
        <v>23</v>
      </c>
      <c r="D17" s="3" t="s">
        <v>86</v>
      </c>
      <c r="E17" s="5" t="s">
        <v>41</v>
      </c>
      <c r="H17" s="5">
        <f>0.25*3.3</f>
        <v>0.82499999999999996</v>
      </c>
      <c r="I17" s="5">
        <v>3.6</v>
      </c>
      <c r="J17" s="20"/>
    </row>
    <row r="18" spans="1:10" x14ac:dyDescent="0.25">
      <c r="A18" s="19" t="s">
        <v>7</v>
      </c>
      <c r="B18" s="5">
        <v>1</v>
      </c>
      <c r="C18" s="5" t="s">
        <v>24</v>
      </c>
      <c r="D18" s="10" t="s">
        <v>85</v>
      </c>
      <c r="E18" s="5" t="s">
        <v>42</v>
      </c>
      <c r="H18" s="5">
        <v>3.3</v>
      </c>
      <c r="I18" s="5">
        <v>5</v>
      </c>
      <c r="J18" s="24" t="s">
        <v>52</v>
      </c>
    </row>
    <row r="19" spans="1:10" x14ac:dyDescent="0.25">
      <c r="A19" s="20"/>
      <c r="B19" s="5">
        <v>2</v>
      </c>
      <c r="C19" s="5" t="s">
        <v>14</v>
      </c>
      <c r="D19" s="11" t="s">
        <v>14</v>
      </c>
      <c r="E19" s="5" t="s">
        <v>43</v>
      </c>
      <c r="H19" s="5">
        <v>0</v>
      </c>
      <c r="J19" s="23"/>
    </row>
    <row r="20" spans="1:10" x14ac:dyDescent="0.25">
      <c r="A20" s="20"/>
      <c r="B20" s="5">
        <v>3</v>
      </c>
      <c r="C20" s="5" t="s">
        <v>25</v>
      </c>
      <c r="D20" s="3" t="s">
        <v>124</v>
      </c>
      <c r="E20" s="5" t="s">
        <v>49</v>
      </c>
      <c r="H20" s="5">
        <f>2.8*0.7</f>
        <v>1.9599999999999997</v>
      </c>
      <c r="I20" s="5">
        <f t="shared" ref="I20:I35" si="0">2.8+0.5</f>
        <v>3.3</v>
      </c>
      <c r="J20" s="23"/>
    </row>
    <row r="21" spans="1:10" x14ac:dyDescent="0.25">
      <c r="A21" s="20"/>
      <c r="B21" s="5">
        <v>4</v>
      </c>
      <c r="C21" s="5" t="s">
        <v>26</v>
      </c>
      <c r="D21" s="3" t="s">
        <v>125</v>
      </c>
      <c r="E21" s="5" t="s">
        <v>50</v>
      </c>
      <c r="H21" s="5">
        <f>2.8*0.7</f>
        <v>1.9599999999999997</v>
      </c>
      <c r="I21" s="5">
        <f t="shared" si="0"/>
        <v>3.3</v>
      </c>
      <c r="J21" s="23"/>
    </row>
    <row r="22" spans="1:10" x14ac:dyDescent="0.25">
      <c r="A22" s="20"/>
      <c r="B22" s="5">
        <v>5</v>
      </c>
      <c r="C22" s="5" t="s">
        <v>27</v>
      </c>
      <c r="D22" s="5" t="s">
        <v>126</v>
      </c>
      <c r="E22" s="5" t="s">
        <v>51</v>
      </c>
      <c r="H22" s="5">
        <f>2.8*0.9</f>
        <v>2.52</v>
      </c>
      <c r="I22" s="5">
        <f t="shared" si="0"/>
        <v>3.3</v>
      </c>
      <c r="J22" s="23"/>
    </row>
    <row r="23" spans="1:10" x14ac:dyDescent="0.25">
      <c r="A23" s="20"/>
      <c r="B23" s="5">
        <v>6</v>
      </c>
      <c r="C23" s="5" t="s">
        <v>28</v>
      </c>
      <c r="D23" s="5" t="s">
        <v>127</v>
      </c>
      <c r="E23" s="5" t="s">
        <v>51</v>
      </c>
      <c r="H23" s="5">
        <f>2.8*0.9</f>
        <v>2.52</v>
      </c>
      <c r="I23" s="5">
        <f t="shared" si="0"/>
        <v>3.3</v>
      </c>
      <c r="J23" s="23"/>
    </row>
    <row r="24" spans="1:10" x14ac:dyDescent="0.25">
      <c r="A24" s="20"/>
      <c r="B24" s="5">
        <v>7</v>
      </c>
      <c r="C24" s="5" t="s">
        <v>29</v>
      </c>
      <c r="D24" s="5" t="s">
        <v>128</v>
      </c>
      <c r="E24" s="5" t="s">
        <v>51</v>
      </c>
      <c r="H24" s="5">
        <f>2.8*0.9</f>
        <v>2.52</v>
      </c>
      <c r="I24" s="5">
        <f t="shared" si="0"/>
        <v>3.3</v>
      </c>
      <c r="J24" s="23"/>
    </row>
    <row r="25" spans="1:10" x14ac:dyDescent="0.25">
      <c r="A25" s="20"/>
      <c r="B25" s="5">
        <v>8</v>
      </c>
      <c r="C25" s="5" t="s">
        <v>30</v>
      </c>
      <c r="D25" s="3" t="s">
        <v>129</v>
      </c>
      <c r="E25" s="5" t="s">
        <v>49</v>
      </c>
      <c r="H25" s="5">
        <f>2.8*0.7</f>
        <v>1.9599999999999997</v>
      </c>
      <c r="I25" s="5">
        <f t="shared" si="0"/>
        <v>3.3</v>
      </c>
      <c r="J25" s="23"/>
    </row>
    <row r="26" spans="1:10" x14ac:dyDescent="0.25">
      <c r="A26" s="20"/>
      <c r="B26" s="5">
        <v>9</v>
      </c>
      <c r="C26" s="5" t="s">
        <v>31</v>
      </c>
      <c r="D26" s="3" t="s">
        <v>109</v>
      </c>
      <c r="E26" s="5" t="s">
        <v>51</v>
      </c>
      <c r="H26" s="5">
        <f t="shared" ref="H26:H33" si="1">2.8*0.9</f>
        <v>2.52</v>
      </c>
      <c r="I26" s="5">
        <f t="shared" si="0"/>
        <v>3.3</v>
      </c>
      <c r="J26" s="23"/>
    </row>
    <row r="27" spans="1:10" x14ac:dyDescent="0.25">
      <c r="A27" s="20"/>
      <c r="B27" s="5">
        <v>10</v>
      </c>
      <c r="C27" s="5" t="s">
        <v>32</v>
      </c>
      <c r="D27" s="3" t="s">
        <v>110</v>
      </c>
      <c r="E27" s="5" t="s">
        <v>51</v>
      </c>
      <c r="H27" s="5">
        <f t="shared" si="1"/>
        <v>2.52</v>
      </c>
      <c r="I27" s="5">
        <f t="shared" si="0"/>
        <v>3.3</v>
      </c>
      <c r="J27" s="23"/>
    </row>
    <row r="28" spans="1:10" x14ac:dyDescent="0.25">
      <c r="A28" s="20"/>
      <c r="B28" s="5">
        <v>11</v>
      </c>
      <c r="C28" s="5" t="s">
        <v>33</v>
      </c>
      <c r="D28" s="3" t="s">
        <v>111</v>
      </c>
      <c r="E28" s="5" t="s">
        <v>51</v>
      </c>
      <c r="H28" s="5">
        <f t="shared" si="1"/>
        <v>2.52</v>
      </c>
      <c r="I28" s="5">
        <f t="shared" si="0"/>
        <v>3.3</v>
      </c>
      <c r="J28" s="23"/>
    </row>
    <row r="29" spans="1:10" x14ac:dyDescent="0.25">
      <c r="A29" s="20"/>
      <c r="B29" s="5">
        <v>12</v>
      </c>
      <c r="C29" s="5" t="s">
        <v>34</v>
      </c>
      <c r="D29" s="3" t="s">
        <v>112</v>
      </c>
      <c r="E29" s="5" t="s">
        <v>51</v>
      </c>
      <c r="H29" s="5">
        <f t="shared" si="1"/>
        <v>2.52</v>
      </c>
      <c r="I29" s="5">
        <f t="shared" si="0"/>
        <v>3.3</v>
      </c>
      <c r="J29" s="23"/>
    </row>
    <row r="30" spans="1:10" x14ac:dyDescent="0.25">
      <c r="A30" s="20"/>
      <c r="B30" s="5">
        <v>13</v>
      </c>
      <c r="C30" s="5" t="s">
        <v>35</v>
      </c>
      <c r="D30" s="3" t="s">
        <v>113</v>
      </c>
      <c r="E30" s="5" t="s">
        <v>51</v>
      </c>
      <c r="H30" s="5">
        <f t="shared" si="1"/>
        <v>2.52</v>
      </c>
      <c r="I30" s="5">
        <f t="shared" si="0"/>
        <v>3.3</v>
      </c>
      <c r="J30" s="23"/>
    </row>
    <row r="31" spans="1:10" x14ac:dyDescent="0.25">
      <c r="A31" s="20"/>
      <c r="B31" s="5">
        <v>14</v>
      </c>
      <c r="C31" s="5" t="s">
        <v>36</v>
      </c>
      <c r="D31" s="3" t="s">
        <v>114</v>
      </c>
      <c r="E31" s="5" t="s">
        <v>51</v>
      </c>
      <c r="H31" s="5">
        <f t="shared" si="1"/>
        <v>2.52</v>
      </c>
      <c r="I31" s="5">
        <f t="shared" si="0"/>
        <v>3.3</v>
      </c>
      <c r="J31" s="23"/>
    </row>
    <row r="32" spans="1:10" x14ac:dyDescent="0.25">
      <c r="A32" s="20"/>
      <c r="B32" s="5">
        <v>15</v>
      </c>
      <c r="C32" s="5" t="s">
        <v>37</v>
      </c>
      <c r="D32" s="3" t="s">
        <v>115</v>
      </c>
      <c r="E32" s="5" t="s">
        <v>51</v>
      </c>
      <c r="H32" s="5">
        <f t="shared" si="1"/>
        <v>2.52</v>
      </c>
      <c r="I32" s="5">
        <f t="shared" si="0"/>
        <v>3.3</v>
      </c>
      <c r="J32" s="23"/>
    </row>
    <row r="33" spans="1:10" x14ac:dyDescent="0.25">
      <c r="A33" s="20"/>
      <c r="B33" s="5">
        <v>16</v>
      </c>
      <c r="C33" s="5" t="s">
        <v>38</v>
      </c>
      <c r="D33" s="3" t="s">
        <v>116</v>
      </c>
      <c r="E33" s="5" t="s">
        <v>51</v>
      </c>
      <c r="H33" s="5">
        <f t="shared" si="1"/>
        <v>2.52</v>
      </c>
      <c r="I33" s="5">
        <f t="shared" si="0"/>
        <v>3.3</v>
      </c>
      <c r="J33" s="23"/>
    </row>
    <row r="34" spans="1:10" x14ac:dyDescent="0.25">
      <c r="A34" s="20"/>
      <c r="B34" s="5">
        <v>17</v>
      </c>
      <c r="C34" s="5" t="s">
        <v>39</v>
      </c>
      <c r="D34" s="5" t="s">
        <v>88</v>
      </c>
      <c r="E34" s="5" t="s">
        <v>49</v>
      </c>
      <c r="H34" s="5">
        <f>2.8*0.7</f>
        <v>1.9599999999999997</v>
      </c>
      <c r="I34" s="5">
        <f t="shared" si="0"/>
        <v>3.3</v>
      </c>
      <c r="J34" s="23"/>
    </row>
    <row r="35" spans="1:10" x14ac:dyDescent="0.25">
      <c r="A35" s="20"/>
      <c r="B35" s="5">
        <v>18</v>
      </c>
      <c r="C35" s="5" t="s">
        <v>40</v>
      </c>
      <c r="D35" s="5" t="s">
        <v>130</v>
      </c>
      <c r="E35" s="5" t="s">
        <v>49</v>
      </c>
      <c r="H35" s="5">
        <f>2.8*0.7</f>
        <v>1.9599999999999997</v>
      </c>
      <c r="I35" s="5">
        <f t="shared" si="0"/>
        <v>3.3</v>
      </c>
      <c r="J35" s="23"/>
    </row>
    <row r="36" spans="1:10" ht="15" customHeight="1" x14ac:dyDescent="0.25">
      <c r="A36" s="19" t="s">
        <v>54</v>
      </c>
      <c r="B36" s="5">
        <v>1</v>
      </c>
      <c r="C36" s="5" t="s">
        <v>14</v>
      </c>
      <c r="D36" s="11" t="s">
        <v>14</v>
      </c>
      <c r="E36" s="8" t="s">
        <v>43</v>
      </c>
      <c r="F36" s="8"/>
      <c r="G36" s="8"/>
      <c r="H36" s="8">
        <v>0</v>
      </c>
      <c r="J36" s="20" t="s">
        <v>122</v>
      </c>
    </row>
    <row r="37" spans="1:10" x14ac:dyDescent="0.25">
      <c r="A37" s="19"/>
      <c r="B37" s="5">
        <v>2</v>
      </c>
      <c r="C37" s="5" t="s">
        <v>13</v>
      </c>
      <c r="D37" s="10" t="s">
        <v>89</v>
      </c>
      <c r="E37" s="8" t="s">
        <v>42</v>
      </c>
      <c r="F37" s="8"/>
      <c r="G37" s="8"/>
      <c r="H37" s="8">
        <v>5</v>
      </c>
      <c r="J37" s="20"/>
    </row>
    <row r="38" spans="1:10" x14ac:dyDescent="0.25">
      <c r="A38" s="19"/>
      <c r="B38" s="5">
        <v>3</v>
      </c>
      <c r="C38" s="5" t="s">
        <v>55</v>
      </c>
      <c r="D38" s="15" t="s">
        <v>91</v>
      </c>
      <c r="E38" s="8" t="s">
        <v>41</v>
      </c>
      <c r="F38" s="8"/>
      <c r="G38" s="8"/>
      <c r="H38" s="8">
        <v>5</v>
      </c>
      <c r="J38" s="20"/>
    </row>
    <row r="39" spans="1:10" x14ac:dyDescent="0.25">
      <c r="A39" s="19"/>
      <c r="B39" s="5">
        <v>4</v>
      </c>
      <c r="C39" s="5" t="s">
        <v>56</v>
      </c>
      <c r="D39" s="15" t="s">
        <v>90</v>
      </c>
      <c r="E39" s="8" t="s">
        <v>45</v>
      </c>
      <c r="F39" s="8"/>
      <c r="G39" s="8"/>
      <c r="H39" s="8">
        <v>5</v>
      </c>
      <c r="J39" s="20"/>
    </row>
    <row r="40" spans="1:10" x14ac:dyDescent="0.25">
      <c r="A40" s="20" t="s">
        <v>58</v>
      </c>
      <c r="B40" s="5">
        <v>1</v>
      </c>
      <c r="C40" s="5" t="s">
        <v>59</v>
      </c>
      <c r="D40" s="3" t="str">
        <f>D7</f>
        <v>SD_MISO</v>
      </c>
    </row>
    <row r="41" spans="1:10" x14ac:dyDescent="0.25">
      <c r="A41" s="20"/>
      <c r="B41" s="5">
        <v>2</v>
      </c>
      <c r="C41" s="5" t="s">
        <v>60</v>
      </c>
      <c r="D41" s="3" t="str">
        <f>D6</f>
        <v>SD_MOSI</v>
      </c>
    </row>
    <row r="42" spans="1:10" x14ac:dyDescent="0.25">
      <c r="A42" s="20"/>
      <c r="B42" s="5">
        <v>3</v>
      </c>
      <c r="C42" s="5" t="s">
        <v>61</v>
      </c>
      <c r="D42" s="3" t="str">
        <f>D5</f>
        <v>SD_SCK</v>
      </c>
    </row>
    <row r="43" spans="1:10" x14ac:dyDescent="0.25">
      <c r="A43" s="20"/>
      <c r="B43" s="5">
        <v>4</v>
      </c>
      <c r="C43" s="5" t="s">
        <v>39</v>
      </c>
      <c r="D43" s="15" t="s">
        <v>92</v>
      </c>
    </row>
    <row r="44" spans="1:10" x14ac:dyDescent="0.25">
      <c r="A44" s="20"/>
      <c r="B44" s="5">
        <v>5</v>
      </c>
      <c r="C44" s="5" t="s">
        <v>13</v>
      </c>
      <c r="D44" s="10" t="s">
        <v>85</v>
      </c>
    </row>
    <row r="45" spans="1:10" x14ac:dyDescent="0.25">
      <c r="A45" s="20"/>
      <c r="B45" s="5">
        <v>6</v>
      </c>
      <c r="C45" s="5" t="s">
        <v>14</v>
      </c>
      <c r="D45" s="11" t="s">
        <v>14</v>
      </c>
    </row>
    <row r="46" spans="1:10" x14ac:dyDescent="0.25">
      <c r="A46" s="20"/>
      <c r="B46" s="5">
        <v>7</v>
      </c>
      <c r="C46" s="5" t="s">
        <v>62</v>
      </c>
      <c r="D46" s="15" t="s">
        <v>62</v>
      </c>
    </row>
    <row r="47" spans="1:10" x14ac:dyDescent="0.25">
      <c r="A47" s="20"/>
      <c r="B47" s="5">
        <v>8</v>
      </c>
      <c r="C47" s="5" t="s">
        <v>63</v>
      </c>
      <c r="D47" s="15" t="s">
        <v>63</v>
      </c>
    </row>
    <row r="48" spans="1:10" x14ac:dyDescent="0.25">
      <c r="A48" s="20"/>
      <c r="B48" s="5">
        <v>9</v>
      </c>
      <c r="C48" s="5" t="s">
        <v>64</v>
      </c>
      <c r="D48" s="3" t="str">
        <f>D10</f>
        <v>WIFI_TX</v>
      </c>
    </row>
    <row r="49" spans="1:4" x14ac:dyDescent="0.25">
      <c r="A49" s="20"/>
      <c r="B49" s="5">
        <v>10</v>
      </c>
      <c r="C49" s="5" t="s">
        <v>65</v>
      </c>
      <c r="D49" s="3" t="str">
        <f>D17</f>
        <v>WIFI_RX</v>
      </c>
    </row>
    <row r="50" spans="1:4" x14ac:dyDescent="0.25">
      <c r="A50" s="20"/>
      <c r="B50" s="5">
        <v>11</v>
      </c>
      <c r="C50" s="5" t="s">
        <v>66</v>
      </c>
    </row>
    <row r="51" spans="1:4" x14ac:dyDescent="0.25">
      <c r="A51" s="20"/>
      <c r="B51" s="5">
        <v>12</v>
      </c>
      <c r="C51" s="5" t="s">
        <v>67</v>
      </c>
    </row>
    <row r="52" spans="1:4" x14ac:dyDescent="0.25">
      <c r="A52" s="20"/>
      <c r="B52" s="5">
        <v>13</v>
      </c>
      <c r="C52" s="5" t="s">
        <v>68</v>
      </c>
    </row>
    <row r="53" spans="1:4" x14ac:dyDescent="0.25">
      <c r="A53" s="20"/>
      <c r="B53" s="5">
        <v>14</v>
      </c>
      <c r="C53" s="5" t="s">
        <v>69</v>
      </c>
      <c r="D53" s="3" t="s">
        <v>129</v>
      </c>
    </row>
    <row r="54" spans="1:4" x14ac:dyDescent="0.25">
      <c r="A54" s="20"/>
      <c r="B54" s="5">
        <v>15</v>
      </c>
      <c r="C54" s="5" t="s">
        <v>70</v>
      </c>
      <c r="D54" s="8"/>
    </row>
    <row r="55" spans="1:4" x14ac:dyDescent="0.25">
      <c r="A55" s="20"/>
      <c r="B55" s="5">
        <v>16</v>
      </c>
      <c r="C55" s="5" t="s">
        <v>93</v>
      </c>
    </row>
    <row r="56" spans="1:4" x14ac:dyDescent="0.25">
      <c r="A56" s="20"/>
      <c r="B56" s="5">
        <v>17</v>
      </c>
      <c r="C56" s="5" t="s">
        <v>13</v>
      </c>
      <c r="D56" s="10" t="s">
        <v>85</v>
      </c>
    </row>
    <row r="57" spans="1:4" x14ac:dyDescent="0.25">
      <c r="A57" s="20"/>
      <c r="B57" s="5">
        <v>18</v>
      </c>
      <c r="C57" s="5" t="s">
        <v>14</v>
      </c>
      <c r="D57" s="11" t="s">
        <v>14</v>
      </c>
    </row>
    <row r="58" spans="1:4" x14ac:dyDescent="0.25">
      <c r="A58" s="20"/>
      <c r="B58" s="5">
        <v>19</v>
      </c>
      <c r="C58" s="5" t="s">
        <v>94</v>
      </c>
      <c r="D58" s="3" t="s">
        <v>124</v>
      </c>
    </row>
    <row r="59" spans="1:4" x14ac:dyDescent="0.25">
      <c r="A59" s="20"/>
      <c r="B59" s="5">
        <v>20</v>
      </c>
      <c r="C59" s="5" t="s">
        <v>95</v>
      </c>
      <c r="D59" s="3" t="s">
        <v>125</v>
      </c>
    </row>
    <row r="60" spans="1:4" x14ac:dyDescent="0.25">
      <c r="A60" s="20"/>
      <c r="B60" s="5">
        <v>21</v>
      </c>
      <c r="C60" s="5" t="s">
        <v>96</v>
      </c>
    </row>
    <row r="61" spans="1:4" x14ac:dyDescent="0.25">
      <c r="A61" s="20"/>
      <c r="B61" s="5">
        <v>22</v>
      </c>
      <c r="C61" s="5" t="s">
        <v>97</v>
      </c>
    </row>
    <row r="62" spans="1:4" x14ac:dyDescent="0.25">
      <c r="A62" s="20"/>
      <c r="B62" s="5">
        <v>23</v>
      </c>
      <c r="C62" s="5" t="s">
        <v>83</v>
      </c>
    </row>
    <row r="63" spans="1:4" x14ac:dyDescent="0.25">
      <c r="A63" s="20"/>
      <c r="B63" s="5">
        <v>24</v>
      </c>
      <c r="C63" s="5" t="s">
        <v>82</v>
      </c>
    </row>
    <row r="64" spans="1:4" x14ac:dyDescent="0.25">
      <c r="A64" s="20"/>
      <c r="B64" s="5">
        <v>25</v>
      </c>
      <c r="C64" s="5" t="s">
        <v>81</v>
      </c>
    </row>
    <row r="65" spans="1:4" x14ac:dyDescent="0.25">
      <c r="A65" s="20"/>
      <c r="B65" s="5">
        <v>26</v>
      </c>
      <c r="C65" s="5" t="s">
        <v>80</v>
      </c>
    </row>
    <row r="66" spans="1:4" x14ac:dyDescent="0.25">
      <c r="A66" s="20"/>
      <c r="B66" s="5">
        <v>27</v>
      </c>
      <c r="C66" s="5" t="s">
        <v>79</v>
      </c>
      <c r="D66" s="10" t="s">
        <v>85</v>
      </c>
    </row>
    <row r="67" spans="1:4" x14ac:dyDescent="0.25">
      <c r="A67" s="20"/>
      <c r="B67" s="5">
        <v>28</v>
      </c>
      <c r="C67" s="5" t="s">
        <v>14</v>
      </c>
      <c r="D67" s="11" t="s">
        <v>14</v>
      </c>
    </row>
    <row r="68" spans="1:4" x14ac:dyDescent="0.25">
      <c r="A68" s="20"/>
      <c r="B68" s="5">
        <v>29</v>
      </c>
      <c r="C68" s="5" t="s">
        <v>78</v>
      </c>
    </row>
    <row r="69" spans="1:4" x14ac:dyDescent="0.25">
      <c r="A69" s="20"/>
      <c r="B69" s="5">
        <v>30</v>
      </c>
      <c r="C69" s="5" t="s">
        <v>77</v>
      </c>
      <c r="D69" s="3" t="str">
        <f t="shared" ref="D69:D75" si="2">D26</f>
        <v>CAM_D7</v>
      </c>
    </row>
    <row r="70" spans="1:4" x14ac:dyDescent="0.25">
      <c r="A70" s="20"/>
      <c r="B70" s="5">
        <v>31</v>
      </c>
      <c r="C70" s="5" t="s">
        <v>76</v>
      </c>
      <c r="D70" s="3" t="str">
        <f t="shared" si="2"/>
        <v>CAM_D6</v>
      </c>
    </row>
    <row r="71" spans="1:4" x14ac:dyDescent="0.25">
      <c r="A71" s="20"/>
      <c r="B71" s="5">
        <v>32</v>
      </c>
      <c r="C71" s="5" t="s">
        <v>75</v>
      </c>
      <c r="D71" s="3" t="str">
        <f t="shared" si="2"/>
        <v>CAM_D5</v>
      </c>
    </row>
    <row r="72" spans="1:4" x14ac:dyDescent="0.25">
      <c r="A72" s="20"/>
      <c r="B72" s="5">
        <v>33</v>
      </c>
      <c r="C72" s="5" t="s">
        <v>74</v>
      </c>
      <c r="D72" s="3" t="str">
        <f t="shared" si="2"/>
        <v>CAM_D4</v>
      </c>
    </row>
    <row r="73" spans="1:4" x14ac:dyDescent="0.25">
      <c r="A73" s="20"/>
      <c r="B73" s="5">
        <v>34</v>
      </c>
      <c r="C73" s="5" t="s">
        <v>103</v>
      </c>
      <c r="D73" s="3" t="str">
        <f t="shared" si="2"/>
        <v>CAM_D3</v>
      </c>
    </row>
    <row r="74" spans="1:4" x14ac:dyDescent="0.25">
      <c r="A74" s="20"/>
      <c r="B74" s="5">
        <v>35</v>
      </c>
      <c r="C74" s="5" t="s">
        <v>73</v>
      </c>
      <c r="D74" s="3" t="str">
        <f t="shared" si="2"/>
        <v>CAM_D2</v>
      </c>
    </row>
    <row r="75" spans="1:4" x14ac:dyDescent="0.25">
      <c r="A75" s="20"/>
      <c r="B75" s="5">
        <v>36</v>
      </c>
      <c r="C75" s="5" t="s">
        <v>72</v>
      </c>
      <c r="D75" s="3" t="str">
        <f t="shared" si="2"/>
        <v>CAM_D1</v>
      </c>
    </row>
    <row r="76" spans="1:4" x14ac:dyDescent="0.25">
      <c r="A76" s="20"/>
      <c r="B76" s="5">
        <v>37</v>
      </c>
      <c r="C76" s="5" t="s">
        <v>71</v>
      </c>
      <c r="D76" s="3" t="str">
        <f>D33</f>
        <v>CAM_D0</v>
      </c>
    </row>
    <row r="77" spans="1:4" x14ac:dyDescent="0.25">
      <c r="A77" s="20"/>
      <c r="B77" s="5">
        <v>38</v>
      </c>
      <c r="C77" s="5" t="s">
        <v>13</v>
      </c>
      <c r="D77" s="10" t="s">
        <v>85</v>
      </c>
    </row>
    <row r="78" spans="1:4" x14ac:dyDescent="0.25">
      <c r="A78" s="20"/>
      <c r="B78" s="5">
        <v>39</v>
      </c>
      <c r="C78" s="5" t="s">
        <v>14</v>
      </c>
      <c r="D78" s="11" t="s">
        <v>14</v>
      </c>
    </row>
    <row r="79" spans="1:4" x14ac:dyDescent="0.25">
      <c r="A79" s="20"/>
      <c r="B79" s="5">
        <v>40</v>
      </c>
      <c r="C79" s="5" t="s">
        <v>102</v>
      </c>
      <c r="D79" s="3" t="str">
        <f>D12</f>
        <v>WIFI_EN</v>
      </c>
    </row>
    <row r="80" spans="1:4" x14ac:dyDescent="0.25">
      <c r="A80" s="20"/>
      <c r="B80" s="5">
        <v>41</v>
      </c>
      <c r="C80" s="5" t="s">
        <v>101</v>
      </c>
      <c r="D80" s="3" t="str">
        <f>D14</f>
        <v>WIFI_RST</v>
      </c>
    </row>
    <row r="81" spans="1:3" x14ac:dyDescent="0.25">
      <c r="A81" s="20"/>
      <c r="B81" s="5">
        <v>42</v>
      </c>
      <c r="C81" s="5" t="s">
        <v>100</v>
      </c>
    </row>
    <row r="82" spans="1:3" x14ac:dyDescent="0.25">
      <c r="A82" s="20"/>
      <c r="B82" s="5">
        <v>43</v>
      </c>
      <c r="C82" s="5" t="s">
        <v>99</v>
      </c>
    </row>
    <row r="83" spans="1:3" x14ac:dyDescent="0.25">
      <c r="A83" s="20"/>
      <c r="B83" s="5">
        <v>44</v>
      </c>
      <c r="C83" s="5" t="s">
        <v>98</v>
      </c>
    </row>
  </sheetData>
  <sortState ref="H44:I54">
    <sortCondition descending="1" ref="H44"/>
  </sortState>
  <mergeCells count="18">
    <mergeCell ref="B1:I1"/>
    <mergeCell ref="A2:A3"/>
    <mergeCell ref="B2:B3"/>
    <mergeCell ref="C2:C3"/>
    <mergeCell ref="D2:D3"/>
    <mergeCell ref="E2:E3"/>
    <mergeCell ref="F2:F3"/>
    <mergeCell ref="G2:I2"/>
    <mergeCell ref="A36:A39"/>
    <mergeCell ref="A40:A83"/>
    <mergeCell ref="J2:J3"/>
    <mergeCell ref="A4:A9"/>
    <mergeCell ref="J4:J9"/>
    <mergeCell ref="A10:A17"/>
    <mergeCell ref="J10:J17"/>
    <mergeCell ref="A18:A35"/>
    <mergeCell ref="J18:J35"/>
    <mergeCell ref="J36:J3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zoomScale="85" zoomScaleNormal="85" workbookViewId="0">
      <selection activeCell="A4" sqref="A4:O9"/>
    </sheetView>
  </sheetViews>
  <sheetFormatPr baseColWidth="10" defaultColWidth="9.140625" defaultRowHeight="15" x14ac:dyDescent="0.25"/>
  <cols>
    <col min="1" max="1" width="13.85546875" style="1" bestFit="1" customWidth="1"/>
    <col min="2" max="2" width="8.28515625" style="1" bestFit="1" customWidth="1"/>
    <col min="3" max="3" width="11.140625" style="1" bestFit="1" customWidth="1"/>
    <col min="4" max="4" width="11.140625" style="5" customWidth="1"/>
    <col min="5" max="5" width="11.140625" style="1" customWidth="1"/>
    <col min="6" max="6" width="11.140625" style="1" bestFit="1" customWidth="1"/>
    <col min="7" max="7" width="11.140625" style="1" customWidth="1"/>
    <col min="8" max="9" width="9.140625" style="1"/>
    <col min="10" max="10" width="34" style="1" bestFit="1" customWidth="1"/>
    <col min="11" max="16384" width="9.140625" style="1"/>
  </cols>
  <sheetData>
    <row r="1" spans="1:12" x14ac:dyDescent="0.25">
      <c r="B1" s="20" t="s">
        <v>2</v>
      </c>
      <c r="C1" s="20"/>
      <c r="D1" s="20"/>
      <c r="E1" s="20"/>
      <c r="F1" s="20"/>
      <c r="G1" s="20"/>
      <c r="H1" s="20"/>
      <c r="I1" s="20"/>
    </row>
    <row r="2" spans="1:12" x14ac:dyDescent="0.25">
      <c r="A2" s="20" t="s">
        <v>0</v>
      </c>
      <c r="B2" s="20" t="s">
        <v>3</v>
      </c>
      <c r="C2" s="20" t="s">
        <v>5</v>
      </c>
      <c r="D2" s="20" t="s">
        <v>57</v>
      </c>
      <c r="E2" s="20" t="s">
        <v>1</v>
      </c>
      <c r="F2" s="20" t="s">
        <v>4</v>
      </c>
      <c r="G2" s="19" t="s">
        <v>18</v>
      </c>
      <c r="H2" s="19"/>
      <c r="I2" s="19"/>
      <c r="J2" s="20" t="s">
        <v>46</v>
      </c>
    </row>
    <row r="3" spans="1:12" x14ac:dyDescent="0.25">
      <c r="A3" s="20"/>
      <c r="B3" s="20"/>
      <c r="C3" s="20"/>
      <c r="D3" s="20"/>
      <c r="E3" s="20"/>
      <c r="F3" s="20"/>
      <c r="G3" s="1" t="s">
        <v>15</v>
      </c>
      <c r="H3" s="2" t="s">
        <v>16</v>
      </c>
      <c r="I3" s="1" t="s">
        <v>17</v>
      </c>
      <c r="J3" s="20"/>
    </row>
    <row r="4" spans="1:12" x14ac:dyDescent="0.25">
      <c r="A4" s="20" t="s">
        <v>6</v>
      </c>
      <c r="B4" s="1">
        <v>1</v>
      </c>
      <c r="C4" s="1" t="s">
        <v>9</v>
      </c>
      <c r="E4" s="3" t="s">
        <v>49</v>
      </c>
      <c r="H4" s="3" t="s">
        <v>48</v>
      </c>
      <c r="J4" s="23" t="s">
        <v>47</v>
      </c>
    </row>
    <row r="5" spans="1:12" x14ac:dyDescent="0.25">
      <c r="A5" s="20"/>
      <c r="B5" s="1">
        <v>2</v>
      </c>
      <c r="C5" s="1" t="s">
        <v>10</v>
      </c>
      <c r="E5" s="1" t="s">
        <v>45</v>
      </c>
      <c r="H5" s="3" t="s">
        <v>48</v>
      </c>
      <c r="J5" s="23"/>
    </row>
    <row r="6" spans="1:12" x14ac:dyDescent="0.25">
      <c r="A6" s="20"/>
      <c r="B6" s="1">
        <v>3</v>
      </c>
      <c r="C6" s="1" t="s">
        <v>11</v>
      </c>
      <c r="E6" s="1" t="s">
        <v>41</v>
      </c>
      <c r="H6" s="3" t="s">
        <v>48</v>
      </c>
      <c r="J6" s="23"/>
    </row>
    <row r="7" spans="1:12" x14ac:dyDescent="0.25">
      <c r="A7" s="20"/>
      <c r="B7" s="1">
        <v>4</v>
      </c>
      <c r="C7" s="1" t="s">
        <v>12</v>
      </c>
      <c r="E7" s="1" t="s">
        <v>41</v>
      </c>
      <c r="H7" s="3" t="s">
        <v>48</v>
      </c>
      <c r="J7" s="23"/>
    </row>
    <row r="8" spans="1:12" x14ac:dyDescent="0.25">
      <c r="A8" s="20"/>
      <c r="B8" s="1">
        <v>5</v>
      </c>
      <c r="C8" s="1" t="s">
        <v>13</v>
      </c>
      <c r="E8" s="1" t="s">
        <v>42</v>
      </c>
      <c r="G8" s="1">
        <v>4.5</v>
      </c>
      <c r="H8" s="1">
        <v>5</v>
      </c>
      <c r="I8" s="1">
        <v>5.5</v>
      </c>
      <c r="J8" s="23"/>
    </row>
    <row r="9" spans="1:12" x14ac:dyDescent="0.25">
      <c r="A9" s="20"/>
      <c r="B9" s="1">
        <v>6</v>
      </c>
      <c r="C9" s="1" t="s">
        <v>14</v>
      </c>
      <c r="E9" s="1" t="s">
        <v>43</v>
      </c>
      <c r="H9" s="1">
        <v>0</v>
      </c>
      <c r="J9" s="23"/>
    </row>
    <row r="10" spans="1:12" x14ac:dyDescent="0.25">
      <c r="A10" s="19" t="s">
        <v>8</v>
      </c>
      <c r="B10" s="1">
        <v>1</v>
      </c>
      <c r="C10" s="1" t="s">
        <v>19</v>
      </c>
      <c r="E10" s="1" t="s">
        <v>41</v>
      </c>
      <c r="H10" s="1">
        <f>0.25*3.3</f>
        <v>0.82499999999999996</v>
      </c>
      <c r="I10" s="1">
        <v>3.6</v>
      </c>
      <c r="J10" s="19" t="s">
        <v>53</v>
      </c>
    </row>
    <row r="11" spans="1:12" x14ac:dyDescent="0.25">
      <c r="A11" s="20"/>
      <c r="B11" s="1">
        <v>2</v>
      </c>
      <c r="C11" s="1" t="s">
        <v>14</v>
      </c>
      <c r="E11" s="1" t="s">
        <v>43</v>
      </c>
      <c r="H11" s="1">
        <v>0</v>
      </c>
      <c r="J11" s="20"/>
    </row>
    <row r="12" spans="1:12" x14ac:dyDescent="0.25">
      <c r="A12" s="20"/>
      <c r="B12" s="1">
        <v>3</v>
      </c>
      <c r="C12" s="1" t="s">
        <v>20</v>
      </c>
      <c r="H12" s="1">
        <f>0.25*3.3</f>
        <v>0.82499999999999996</v>
      </c>
      <c r="I12" s="1">
        <v>3.6</v>
      </c>
      <c r="J12" s="20"/>
    </row>
    <row r="13" spans="1:12" x14ac:dyDescent="0.25">
      <c r="A13" s="20"/>
      <c r="B13" s="1">
        <v>4</v>
      </c>
      <c r="C13" s="1" t="s">
        <v>44</v>
      </c>
      <c r="E13" s="1" t="s">
        <v>41</v>
      </c>
      <c r="H13" s="1">
        <f>0.25*3.3</f>
        <v>0.82499999999999996</v>
      </c>
      <c r="I13" s="1">
        <v>3.6</v>
      </c>
      <c r="J13" s="20"/>
      <c r="L13"/>
    </row>
    <row r="14" spans="1:12" x14ac:dyDescent="0.25">
      <c r="A14" s="20"/>
      <c r="B14" s="1">
        <v>5</v>
      </c>
      <c r="C14" s="1" t="s">
        <v>21</v>
      </c>
      <c r="E14" s="1" t="s">
        <v>41</v>
      </c>
      <c r="H14" s="1">
        <f>0.25*3.3</f>
        <v>0.82499999999999996</v>
      </c>
      <c r="I14" s="1">
        <v>3.6</v>
      </c>
      <c r="J14" s="20"/>
    </row>
    <row r="15" spans="1:12" x14ac:dyDescent="0.25">
      <c r="A15" s="20"/>
      <c r="B15" s="1">
        <v>6</v>
      </c>
      <c r="C15" s="1" t="s">
        <v>22</v>
      </c>
      <c r="E15" s="1" t="s">
        <v>41</v>
      </c>
      <c r="H15" s="1">
        <f>0.25*3.3</f>
        <v>0.82499999999999996</v>
      </c>
      <c r="I15" s="1">
        <v>3.6</v>
      </c>
      <c r="J15" s="20"/>
    </row>
    <row r="16" spans="1:12" x14ac:dyDescent="0.25">
      <c r="A16" s="20"/>
      <c r="B16" s="1">
        <v>7</v>
      </c>
      <c r="C16" s="1" t="s">
        <v>13</v>
      </c>
      <c r="E16" s="1" t="s">
        <v>42</v>
      </c>
      <c r="G16" s="1">
        <v>3</v>
      </c>
      <c r="H16" s="1">
        <v>3.3</v>
      </c>
      <c r="I16" s="1">
        <v>3.6</v>
      </c>
      <c r="J16" s="20"/>
    </row>
    <row r="17" spans="1:10" x14ac:dyDescent="0.25">
      <c r="A17" s="20"/>
      <c r="B17" s="1">
        <v>8</v>
      </c>
      <c r="C17" s="1" t="s">
        <v>23</v>
      </c>
      <c r="E17" s="1" t="s">
        <v>41</v>
      </c>
      <c r="H17" s="1">
        <f>0.25*3.3</f>
        <v>0.82499999999999996</v>
      </c>
      <c r="I17" s="1">
        <v>3.6</v>
      </c>
      <c r="J17" s="20"/>
    </row>
    <row r="18" spans="1:10" x14ac:dyDescent="0.25">
      <c r="A18" s="19" t="s">
        <v>7</v>
      </c>
      <c r="B18" s="1">
        <v>1</v>
      </c>
      <c r="C18" s="1" t="s">
        <v>24</v>
      </c>
      <c r="E18" s="1" t="s">
        <v>42</v>
      </c>
      <c r="H18" s="1">
        <v>3.3</v>
      </c>
      <c r="I18" s="1">
        <v>5</v>
      </c>
      <c r="J18" s="24" t="s">
        <v>52</v>
      </c>
    </row>
    <row r="19" spans="1:10" x14ac:dyDescent="0.25">
      <c r="A19" s="20"/>
      <c r="B19" s="1">
        <v>2</v>
      </c>
      <c r="C19" s="1" t="s">
        <v>14</v>
      </c>
      <c r="E19" s="1" t="s">
        <v>43</v>
      </c>
      <c r="H19" s="1">
        <v>0</v>
      </c>
      <c r="J19" s="23"/>
    </row>
    <row r="20" spans="1:10" x14ac:dyDescent="0.25">
      <c r="A20" s="20"/>
      <c r="B20" s="1">
        <v>3</v>
      </c>
      <c r="C20" s="1" t="s">
        <v>25</v>
      </c>
      <c r="E20" s="1" t="s">
        <v>49</v>
      </c>
      <c r="H20" s="1">
        <f>2.8*0.7</f>
        <v>1.9599999999999997</v>
      </c>
      <c r="I20" s="1">
        <f t="shared" ref="I20:I35" si="0">2.8+0.5</f>
        <v>3.3</v>
      </c>
      <c r="J20" s="23"/>
    </row>
    <row r="21" spans="1:10" x14ac:dyDescent="0.25">
      <c r="A21" s="20"/>
      <c r="B21" s="1">
        <v>4</v>
      </c>
      <c r="C21" s="1" t="s">
        <v>26</v>
      </c>
      <c r="E21" s="1" t="s">
        <v>50</v>
      </c>
      <c r="H21" s="1">
        <f>2.8*0.7</f>
        <v>1.9599999999999997</v>
      </c>
      <c r="I21" s="1">
        <f t="shared" si="0"/>
        <v>3.3</v>
      </c>
      <c r="J21" s="23"/>
    </row>
    <row r="22" spans="1:10" x14ac:dyDescent="0.25">
      <c r="A22" s="20"/>
      <c r="B22" s="1">
        <v>5</v>
      </c>
      <c r="C22" s="1" t="s">
        <v>27</v>
      </c>
      <c r="E22" s="1" t="s">
        <v>51</v>
      </c>
      <c r="H22" s="1">
        <f>2.8*0.9</f>
        <v>2.52</v>
      </c>
      <c r="I22" s="1">
        <f t="shared" si="0"/>
        <v>3.3</v>
      </c>
      <c r="J22" s="23"/>
    </row>
    <row r="23" spans="1:10" x14ac:dyDescent="0.25">
      <c r="A23" s="20"/>
      <c r="B23" s="1">
        <v>6</v>
      </c>
      <c r="C23" s="1" t="s">
        <v>28</v>
      </c>
      <c r="E23" s="1" t="s">
        <v>51</v>
      </c>
      <c r="H23" s="1">
        <f>2.8*0.9</f>
        <v>2.52</v>
      </c>
      <c r="I23" s="1">
        <f t="shared" si="0"/>
        <v>3.3</v>
      </c>
      <c r="J23" s="23"/>
    </row>
    <row r="24" spans="1:10" x14ac:dyDescent="0.25">
      <c r="A24" s="20"/>
      <c r="B24" s="1">
        <v>7</v>
      </c>
      <c r="C24" s="1" t="s">
        <v>29</v>
      </c>
      <c r="E24" s="1" t="s">
        <v>51</v>
      </c>
      <c r="H24" s="1">
        <f>2.8*0.9</f>
        <v>2.52</v>
      </c>
      <c r="I24" s="1">
        <f t="shared" si="0"/>
        <v>3.3</v>
      </c>
      <c r="J24" s="23"/>
    </row>
    <row r="25" spans="1:10" x14ac:dyDescent="0.25">
      <c r="A25" s="20"/>
      <c r="B25" s="1">
        <v>8</v>
      </c>
      <c r="C25" s="1" t="s">
        <v>30</v>
      </c>
      <c r="E25" s="1" t="s">
        <v>49</v>
      </c>
      <c r="H25" s="1">
        <f>2.8*0.7</f>
        <v>1.9599999999999997</v>
      </c>
      <c r="I25" s="1">
        <f t="shared" si="0"/>
        <v>3.3</v>
      </c>
      <c r="J25" s="23"/>
    </row>
    <row r="26" spans="1:10" x14ac:dyDescent="0.25">
      <c r="A26" s="20"/>
      <c r="B26" s="1">
        <v>9</v>
      </c>
      <c r="C26" s="1" t="s">
        <v>31</v>
      </c>
      <c r="E26" s="1" t="s">
        <v>51</v>
      </c>
      <c r="H26" s="1">
        <f t="shared" ref="H26:H33" si="1">2.8*0.9</f>
        <v>2.52</v>
      </c>
      <c r="I26" s="1">
        <f t="shared" si="0"/>
        <v>3.3</v>
      </c>
      <c r="J26" s="23"/>
    </row>
    <row r="27" spans="1:10" x14ac:dyDescent="0.25">
      <c r="A27" s="20"/>
      <c r="B27" s="1">
        <v>10</v>
      </c>
      <c r="C27" s="1" t="s">
        <v>32</v>
      </c>
      <c r="E27" s="1" t="s">
        <v>51</v>
      </c>
      <c r="H27" s="1">
        <f t="shared" si="1"/>
        <v>2.52</v>
      </c>
      <c r="I27" s="1">
        <f t="shared" si="0"/>
        <v>3.3</v>
      </c>
      <c r="J27" s="23"/>
    </row>
    <row r="28" spans="1:10" x14ac:dyDescent="0.25">
      <c r="A28" s="20"/>
      <c r="B28" s="1">
        <v>11</v>
      </c>
      <c r="C28" s="1" t="s">
        <v>33</v>
      </c>
      <c r="E28" s="1" t="s">
        <v>51</v>
      </c>
      <c r="H28" s="1">
        <f t="shared" si="1"/>
        <v>2.52</v>
      </c>
      <c r="I28" s="1">
        <f t="shared" si="0"/>
        <v>3.3</v>
      </c>
      <c r="J28" s="23"/>
    </row>
    <row r="29" spans="1:10" x14ac:dyDescent="0.25">
      <c r="A29" s="20"/>
      <c r="B29" s="1">
        <v>12</v>
      </c>
      <c r="C29" s="1" t="s">
        <v>34</v>
      </c>
      <c r="E29" s="1" t="s">
        <v>51</v>
      </c>
      <c r="H29" s="1">
        <f t="shared" si="1"/>
        <v>2.52</v>
      </c>
      <c r="I29" s="1">
        <f t="shared" si="0"/>
        <v>3.3</v>
      </c>
      <c r="J29" s="23"/>
    </row>
    <row r="30" spans="1:10" x14ac:dyDescent="0.25">
      <c r="A30" s="20"/>
      <c r="B30" s="1">
        <v>13</v>
      </c>
      <c r="C30" s="1" t="s">
        <v>35</v>
      </c>
      <c r="E30" s="1" t="s">
        <v>51</v>
      </c>
      <c r="H30" s="1">
        <f t="shared" si="1"/>
        <v>2.52</v>
      </c>
      <c r="I30" s="1">
        <f t="shared" si="0"/>
        <v>3.3</v>
      </c>
      <c r="J30" s="23"/>
    </row>
    <row r="31" spans="1:10" x14ac:dyDescent="0.25">
      <c r="A31" s="20"/>
      <c r="B31" s="1">
        <v>14</v>
      </c>
      <c r="C31" s="1" t="s">
        <v>36</v>
      </c>
      <c r="E31" s="1" t="s">
        <v>51</v>
      </c>
      <c r="H31" s="1">
        <f t="shared" si="1"/>
        <v>2.52</v>
      </c>
      <c r="I31" s="1">
        <f t="shared" si="0"/>
        <v>3.3</v>
      </c>
      <c r="J31" s="23"/>
    </row>
    <row r="32" spans="1:10" x14ac:dyDescent="0.25">
      <c r="A32" s="20"/>
      <c r="B32" s="1">
        <v>15</v>
      </c>
      <c r="C32" s="1" t="s">
        <v>37</v>
      </c>
      <c r="E32" s="1" t="s">
        <v>51</v>
      </c>
      <c r="H32" s="1">
        <f t="shared" si="1"/>
        <v>2.52</v>
      </c>
      <c r="I32" s="1">
        <f t="shared" si="0"/>
        <v>3.3</v>
      </c>
      <c r="J32" s="23"/>
    </row>
    <row r="33" spans="1:10" x14ac:dyDescent="0.25">
      <c r="A33" s="20"/>
      <c r="B33" s="1">
        <v>16</v>
      </c>
      <c r="C33" s="1" t="s">
        <v>38</v>
      </c>
      <c r="E33" s="1" t="s">
        <v>51</v>
      </c>
      <c r="H33" s="1">
        <f t="shared" si="1"/>
        <v>2.52</v>
      </c>
      <c r="I33" s="1">
        <f t="shared" si="0"/>
        <v>3.3</v>
      </c>
      <c r="J33" s="23"/>
    </row>
    <row r="34" spans="1:10" x14ac:dyDescent="0.25">
      <c r="A34" s="20"/>
      <c r="B34" s="1">
        <v>17</v>
      </c>
      <c r="C34" s="1" t="s">
        <v>39</v>
      </c>
      <c r="E34" s="1" t="s">
        <v>49</v>
      </c>
      <c r="H34" s="1">
        <f>2.8*0.7</f>
        <v>1.9599999999999997</v>
      </c>
      <c r="I34" s="1">
        <f t="shared" si="0"/>
        <v>3.3</v>
      </c>
      <c r="J34" s="23"/>
    </row>
    <row r="35" spans="1:10" x14ac:dyDescent="0.25">
      <c r="A35" s="20"/>
      <c r="B35" s="1">
        <v>18</v>
      </c>
      <c r="C35" s="1" t="s">
        <v>40</v>
      </c>
      <c r="E35" s="1" t="s">
        <v>49</v>
      </c>
      <c r="H35" s="1">
        <f>2.8*0.7</f>
        <v>1.9599999999999997</v>
      </c>
      <c r="I35" s="1">
        <f t="shared" si="0"/>
        <v>3.3</v>
      </c>
      <c r="J35" s="23"/>
    </row>
    <row r="36" spans="1:10" ht="15" customHeight="1" x14ac:dyDescent="0.25">
      <c r="A36" s="19" t="s">
        <v>54</v>
      </c>
      <c r="B36" s="4">
        <v>1</v>
      </c>
      <c r="C36" s="4" t="s">
        <v>14</v>
      </c>
      <c r="E36" s="8" t="s">
        <v>43</v>
      </c>
      <c r="F36" s="8"/>
      <c r="G36" s="8"/>
      <c r="H36" s="8">
        <v>0</v>
      </c>
      <c r="I36" s="4"/>
    </row>
    <row r="37" spans="1:10" x14ac:dyDescent="0.25">
      <c r="A37" s="19"/>
      <c r="B37" s="4">
        <v>2</v>
      </c>
      <c r="C37" s="4" t="s">
        <v>13</v>
      </c>
      <c r="E37" s="8" t="s">
        <v>42</v>
      </c>
      <c r="F37" s="8"/>
      <c r="G37" s="8"/>
      <c r="H37" s="8">
        <v>5</v>
      </c>
      <c r="I37" s="4"/>
    </row>
    <row r="38" spans="1:10" x14ac:dyDescent="0.25">
      <c r="A38" s="19"/>
      <c r="B38" s="4">
        <v>3</v>
      </c>
      <c r="C38" s="4" t="s">
        <v>55</v>
      </c>
      <c r="E38" s="8" t="s">
        <v>41</v>
      </c>
      <c r="F38" s="8"/>
      <c r="G38" s="8"/>
      <c r="H38" s="8">
        <v>5</v>
      </c>
      <c r="I38" s="4"/>
    </row>
    <row r="39" spans="1:10" x14ac:dyDescent="0.25">
      <c r="A39" s="19"/>
      <c r="B39" s="4">
        <v>4</v>
      </c>
      <c r="C39" s="4" t="s">
        <v>56</v>
      </c>
      <c r="E39" s="8" t="s">
        <v>45</v>
      </c>
      <c r="F39" s="8"/>
      <c r="G39" s="8"/>
      <c r="H39" s="8">
        <v>5</v>
      </c>
      <c r="I39" s="4"/>
    </row>
    <row r="40" spans="1:10" x14ac:dyDescent="0.25">
      <c r="A40" s="7"/>
      <c r="B40" s="4"/>
      <c r="C40" s="4"/>
      <c r="E40" s="4"/>
      <c r="F40" s="4"/>
      <c r="G40" s="4"/>
      <c r="H40" s="4"/>
      <c r="I40" s="4"/>
    </row>
    <row r="41" spans="1:10" x14ac:dyDescent="0.25">
      <c r="A41" s="7"/>
      <c r="B41" s="4"/>
      <c r="C41" s="4"/>
      <c r="E41" s="4"/>
      <c r="F41" s="4"/>
      <c r="G41" s="4"/>
      <c r="H41" s="4"/>
      <c r="I41" s="4"/>
    </row>
  </sheetData>
  <mergeCells count="16">
    <mergeCell ref="A36:A39"/>
    <mergeCell ref="G2:I2"/>
    <mergeCell ref="B1:I1"/>
    <mergeCell ref="J2:J3"/>
    <mergeCell ref="J4:J9"/>
    <mergeCell ref="J18:J35"/>
    <mergeCell ref="J10:J17"/>
    <mergeCell ref="C2:C3"/>
    <mergeCell ref="E2:E3"/>
    <mergeCell ref="F2:F3"/>
    <mergeCell ref="A4:A9"/>
    <mergeCell ref="A10:A17"/>
    <mergeCell ref="A18:A35"/>
    <mergeCell ref="A2:A3"/>
    <mergeCell ref="B2:B3"/>
    <mergeCell ref="D2:D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ColWidth="9.140625" defaultRowHeight="15" x14ac:dyDescent="0.25"/>
  <sheetData>
    <row r="1" spans="1:2" x14ac:dyDescent="0.25">
      <c r="A1" t="s">
        <v>131</v>
      </c>
    </row>
    <row r="2" spans="1:2" x14ac:dyDescent="0.25">
      <c r="A2" t="s">
        <v>132</v>
      </c>
      <c r="B2">
        <f>2*(B3-B4)</f>
        <v>2.6000000000000001E-11</v>
      </c>
    </row>
    <row r="3" spans="1:2" x14ac:dyDescent="0.25">
      <c r="A3" t="s">
        <v>133</v>
      </c>
      <c r="B3" s="18">
        <v>1.7999999999999999E-11</v>
      </c>
    </row>
    <row r="4" spans="1:2" x14ac:dyDescent="0.25">
      <c r="A4" t="s">
        <v>134</v>
      </c>
      <c r="B4" s="18">
        <v>4.9999999999999997E-12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A3" sqref="A3"/>
    </sheetView>
  </sheetViews>
  <sheetFormatPr baseColWidth="10" defaultRowHeight="15" x14ac:dyDescent="0.25"/>
  <sheetData>
    <row r="1" spans="1:1" x14ac:dyDescent="0.25">
      <c r="A1" t="s">
        <v>135</v>
      </c>
    </row>
    <row r="2" spans="1:1" x14ac:dyDescent="0.25">
      <c r="A2" t="s">
        <v>136</v>
      </c>
    </row>
    <row r="3" spans="1:1" x14ac:dyDescent="0.25">
      <c r="A3" t="s">
        <v>137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Pinout</vt:lpstr>
      <vt:lpstr>Power Consumption</vt:lpstr>
      <vt:lpstr>Pinout_Old</vt:lpstr>
      <vt:lpstr>Calculation</vt:lpstr>
      <vt:lpstr>Changes</vt:lpstr>
    </vt:vector>
  </TitlesOfParts>
  <Company>e.solutions GmbH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Tolentino Victor</dc:creator>
  <cp:lastModifiedBy>Tolentino Victor</cp:lastModifiedBy>
  <dcterms:created xsi:type="dcterms:W3CDTF">2017-04-28T12:24:45Z</dcterms:created>
  <dcterms:modified xsi:type="dcterms:W3CDTF">2018-11-28T16:07:55Z</dcterms:modified>
</cp:coreProperties>
</file>