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venessayeh/Downloads/"/>
    </mc:Choice>
  </mc:AlternateContent>
  <bookViews>
    <workbookView xWindow="0" yWindow="460" windowWidth="25600" windowHeight="1452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5" l="1"/>
  <c r="H3" i="5"/>
  <c r="H4" i="5"/>
  <c r="H5" i="5"/>
  <c r="H6" i="5"/>
  <c r="H7" i="5"/>
  <c r="H8" i="5"/>
  <c r="E9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10" i="5"/>
  <c r="E11" i="5"/>
  <c r="E12" i="5"/>
  <c r="E13" i="5"/>
  <c r="E2" i="5"/>
  <c r="B4" i="5"/>
  <c r="C2" i="5"/>
  <c r="B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3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<sst xmlns="http://schemas.openxmlformats.org/spreadsheetml/2006/main" count="33046" uniqueCount="8402">
  <si>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</si>
  <si>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</si>
  <si>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</si>
  <si>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</si>
  <si>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</si>
  <si>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</si>
  <si>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</si>
  <si>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</si>
  <si>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</si>
  <si>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</si>
  <si>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</si>
  <si>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</si>
  <si>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</si>
  <si>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</si>
  <si>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</si>
  <si>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</si>
  <si>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</si>
  <si>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</si>
  <si>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</si>
  <si>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</si>
  <si>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</si>
  <si>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</si>
  <si>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</si>
  <si>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</si>
  <si>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</si>
  <si>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</si>
  <si>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</si>
  <si>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</si>
  <si>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</si>
  <si>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</si>
  <si>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</si>
  <si>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</si>
  <si>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</si>
  <si>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</si>
  <si>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</si>
  <si>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</si>
  <si>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</si>
  <si>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</si>
  <si>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</si>
  <si>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</si>
  <si>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</si>
  <si>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</si>
  <si>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</si>
  <si>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</si>
  <si>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</si>
  <si>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</si>
  <si>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</si>
  <si>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</si>
  <si>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</si>
  <si>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</si>
  <si>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</si>
  <si>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</si>
  <si>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</si>
  <si>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</si>
  <si>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</si>
  <si>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</si>
  <si>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</si>
  <si>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</si>
  <si>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</si>
  <si>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</si>
  <si>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</si>
  <si>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</si>
  <si>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</si>
  <si>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</si>
  <si>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</si>
  <si>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</si>
  <si>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</si>
  <si>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</si>
  <si>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</si>
  <si>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</si>
  <si>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</si>
  <si>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</si>
  <si>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</si>
  <si>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</si>
  <si>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</si>
  <si>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</si>
  <si>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</si>
  <si>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</si>
  <si>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</si>
  <si>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</si>
  <si>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</si>
  <si>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</si>
  <si>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</si>
  <si>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</si>
  <si>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</si>
  <si>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</si>
  <si>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</si>
  <si>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</si>
  <si>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</si>
  <si>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</si>
  <si>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</si>
  <si>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</si>
  <si>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</si>
  <si>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</si>
  <si>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</si>
  <si>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</si>
  <si>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</si>
  <si>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</si>
  <si>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</si>
  <si>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</si>
  <si>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</si>
  <si>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</si>
  <si>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</si>
  <si>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</si>
  <si>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</si>
  <si>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</si>
  <si>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</si>
  <si>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</si>
  <si>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</si>
  <si>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</si>
  <si>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</si>
  <si>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</si>
  <si>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</si>
  <si>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</si>
  <si>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</si>
  <si>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</si>
  <si>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</si>
  <si>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</si>
  <si>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</si>
  <si>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</si>
  <si>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</si>
  <si>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</si>
  <si>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</si>
  <si>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</si>
  <si>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</si>
  <si>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</si>
  <si>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</si>
  <si>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</si>
  <si>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</si>
  <si>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</si>
  <si>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</si>
  <si>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</si>
  <si>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</si>
  <si>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</si>
  <si>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</si>
  <si>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</si>
  <si>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</si>
  <si>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</si>
  <si>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</si>
  <si>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</si>
  <si>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</si>
  <si>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</si>
  <si>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</si>
  <si>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</si>
  <si>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</si>
  <si>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</si>
  <si>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</si>
  <si>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</si>
  <si>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</si>
  <si>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</si>
  <si>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</si>
  <si>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</si>
  <si>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</si>
  <si>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</si>
  <si>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</si>
  <si>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</si>
  <si>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</si>
  <si>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</si>
  <si>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</si>
  <si>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</si>
  <si>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</si>
  <si>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</si>
  <si>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</si>
  <si>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</si>
  <si>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</si>
  <si>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</si>
  <si>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</si>
  <si>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</si>
  <si>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</si>
  <si>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</si>
  <si>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</si>
  <si>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</si>
  <si>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</si>
  <si>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</si>
  <si>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</si>
  <si>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</si>
  <si>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</si>
  <si>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</si>
  <si>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</si>
  <si>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</si>
  <si>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</si>
  <si>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</si>
  <si>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</si>
  <si>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</si>
  <si>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</si>
  <si>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</si>
  <si>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</si>
  <si>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</si>
  <si>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</si>
  <si>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</si>
  <si>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</si>
  <si>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</si>
  <si>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</si>
  <si>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</si>
  <si>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</si>
  <si>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</si>
  <si>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</si>
  <si>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</si>
  <si>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</si>
  <si>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</si>
  <si>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</si>
  <si>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</si>
  <si>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</si>
  <si>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</si>
  <si>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</si>
  <si>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</si>
  <si>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</si>
  <si>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</si>
  <si>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</si>
  <si>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</si>
  <si>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</si>
  <si>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</si>
  <si>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</si>
  <si>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</si>
  <si>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</si>
  <si>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</si>
  <si>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</si>
  <si>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</si>
  <si>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</si>
  <si>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</si>
  <si>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</si>
  <si>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</si>
  <si>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</si>
  <si>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</si>
  <si>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</si>
  <si>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</si>
  <si>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</si>
  <si>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</si>
  <si>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</si>
  <si>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</si>
  <si>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</si>
  <si>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</si>
  <si>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</si>
  <si>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</si>
  <si>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</si>
  <si>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</si>
  <si>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</si>
  <si>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</si>
  <si>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</si>
  <si>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</si>
  <si>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</si>
  <si>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</si>
  <si>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</si>
  <si>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</si>
  <si>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</si>
  <si>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</si>
  <si>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</si>
  <si>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</si>
  <si>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</si>
  <si>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</si>
  <si>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</si>
  <si>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</si>
  <si>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</si>
  <si>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</si>
  <si>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</si>
  <si>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</si>
  <si>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</si>
  <si>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</si>
  <si>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</si>
  <si>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</si>
  <si>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</si>
  <si>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</si>
  <si>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</si>
  <si>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</si>
  <si>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</si>
  <si>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</si>
  <si>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</si>
  <si>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</si>
  <si>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</si>
  <si>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</si>
  <si>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</si>
  <si>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</si>
  <si>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</si>
  <si>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</si>
  <si>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</si>
  <si>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</si>
  <si>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</si>
  <si>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</si>
  <si>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</si>
  <si>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</si>
  <si>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</si>
  <si>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</si>
  <si>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</si>
  <si>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</si>
  <si>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</si>
  <si>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</si>
  <si>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</si>
  <si>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</si>
  <si>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</si>
  <si>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</si>
  <si>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</si>
  <si>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</si>
  <si>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</si>
  <si>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</si>
  <si>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</si>
  <si>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</si>
  <si>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</si>
  <si>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</si>
  <si>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</si>
  <si>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</si>
  <si>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</si>
  <si>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</si>
  <si>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</si>
  <si>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</si>
  <si>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</si>
  <si>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</si>
  <si>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</si>
  <si>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</si>
  <si>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</si>
  <si>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</si>
  <si>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</si>
  <si>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</si>
  <si>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</si>
  <si>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</si>
  <si>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</si>
  <si>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</si>
  <si>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</si>
  <si>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</si>
  <si>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</si>
  <si>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</si>
  <si>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</si>
  <si>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</si>
  <si>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</si>
  <si>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</si>
  <si>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</si>
  <si>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</si>
  <si>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</si>
  <si>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</si>
  <si>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</si>
  <si>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</si>
  <si>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</si>
  <si>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</si>
  <si>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</si>
  <si>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</si>
  <si>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</si>
  <si>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</si>
  <si>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</si>
  <si>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</si>
  <si>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</si>
  <si>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</si>
  <si>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</si>
  <si>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</si>
  <si>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</si>
  <si>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</si>
  <si>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</si>
  <si>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</si>
  <si>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</si>
  <si>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</si>
  <si>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</si>
  <si>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</si>
  <si>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</si>
  <si>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</si>
  <si>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</si>
  <si>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</si>
  <si>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</si>
  <si>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</si>
  <si>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</si>
  <si>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</si>
  <si>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</si>
  <si>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</si>
  <si>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</si>
  <si>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</si>
  <si>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</si>
  <si>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</si>
  <si>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</si>
  <si>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</si>
  <si>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</si>
  <si>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</si>
  <si>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</si>
  <si>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</si>
  <si>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</si>
  <si>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</si>
  <si>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</si>
  <si>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</si>
  <si>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</si>
  <si>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</si>
  <si>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</si>
  <si>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</si>
  <si>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</si>
  <si>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</si>
  <si>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</si>
  <si>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</si>
  <si>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</si>
  <si>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</si>
  <si>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</si>
  <si>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</si>
  <si>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</si>
  <si>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</si>
  <si>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</si>
  <si>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</si>
  <si>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</si>
  <si>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</si>
  <si>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</si>
  <si>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</si>
  <si>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</si>
  <si>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</si>
  <si>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</si>
  <si>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</si>
  <si>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</si>
  <si>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</si>
  <si>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</si>
  <si>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</si>
  <si>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</si>
  <si>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</si>
  <si>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</si>
  <si>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</si>
  <si>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</si>
  <si>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</si>
  <si>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</si>
  <si>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</si>
  <si>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</si>
  <si>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</si>
  <si>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</si>
  <si>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</si>
  <si>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</si>
  <si>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</si>
  <si>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</si>
  <si>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</si>
  <si>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</si>
  <si>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</si>
  <si>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</si>
  <si>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</si>
  <si>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</si>
  <si>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</si>
  <si>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</si>
  <si>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</si>
  <si>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</si>
  <si>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</si>
  <si>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</si>
  <si>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</si>
  <si>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</si>
  <si>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</si>
  <si>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</si>
  <si>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</si>
  <si>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</si>
  <si>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</si>
  <si>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</si>
  <si>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</si>
  <si>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</si>
  <si>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</si>
  <si>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</si>
  <si>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</si>
  <si>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</si>
  <si>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</si>
  <si>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</si>
  <si>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</si>
  <si>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</si>
  <si>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</si>
  <si>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</si>
  <si>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</si>
  <si>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</si>
  <si>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</si>
  <si>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</si>
  <si>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</si>
  <si>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</si>
  <si>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</si>
  <si>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</si>
  <si>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</si>
  <si>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</si>
  <si>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</si>
  <si>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</si>
  <si>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</si>
  <si>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</si>
  <si>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</si>
  <si>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</si>
  <si>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</si>
  <si>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</si>
  <si>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</si>
  <si>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</si>
  <si>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</si>
  <si>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</si>
  <si>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</si>
  <si>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</si>
  <si>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</si>
  <si>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</si>
  <si>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</si>
  <si>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</si>
  <si>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</si>
  <si>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</si>
  <si>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</si>
  <si>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</si>
  <si>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</si>
  <si>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</si>
  <si>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</si>
  <si>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</si>
  <si>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</si>
  <si>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</si>
  <si>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</si>
  <si>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</si>
  <si>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</si>
  <si>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</si>
  <si>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</si>
  <si>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</si>
  <si>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</si>
  <si>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</si>
  <si>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</si>
  <si>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</si>
  <si>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</si>
  <si>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</si>
  <si>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</si>
  <si>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</si>
  <si>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</si>
  <si>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</si>
  <si>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</si>
  <si>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</si>
  <si>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</si>
  <si>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</si>
  <si>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</si>
  <si>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</si>
  <si>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</si>
  <si>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</si>
  <si>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</si>
  <si>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</si>
  <si>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</si>
  <si>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</si>
  <si>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</si>
  <si>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</si>
  <si>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</si>
  <si>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</si>
  <si>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</si>
  <si>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</si>
  <si>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</si>
  <si>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</si>
  <si>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</si>
  <si>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</si>
  <si>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</si>
  <si>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</si>
  <si>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</si>
  <si>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</si>
  <si>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</si>
  <si>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</si>
  <si>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</si>
  <si>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</si>
  <si>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</si>
  <si>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</si>
  <si>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</si>
  <si>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</si>
  <si>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</si>
  <si>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</si>
  <si>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</si>
  <si>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</si>
  <si>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</si>
  <si>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</si>
  <si>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</si>
  <si>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</si>
  <si>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</si>
  <si>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</si>
  <si>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</si>
  <si>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</si>
  <si>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</si>
  <si>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</si>
  <si>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</si>
  <si>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</si>
  <si>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</si>
  <si>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</si>
  <si>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</si>
  <si>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</si>
  <si>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</si>
  <si>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</si>
  <si>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</si>
  <si>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</si>
  <si>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</si>
  <si>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</si>
  <si>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</si>
  <si>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</si>
  <si>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</si>
  <si>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</si>
  <si>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</si>
  <si>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</si>
  <si>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</si>
  <si>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</si>
  <si>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</si>
  <si>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</si>
  <si>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</si>
  <si>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</si>
  <si>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</si>
  <si>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</si>
  <si>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</si>
  <si>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</si>
  <si>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</si>
  <si>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</si>
  <si>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</si>
  <si>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</si>
  <si>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</si>
  <si>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</si>
  <si>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</si>
  <si>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</si>
  <si>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</si>
  <si>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</si>
  <si>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</si>
  <si>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</si>
  <si>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</si>
  <si>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</si>
  <si>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</si>
  <si>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</si>
  <si>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</si>
  <si>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</si>
  <si>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</si>
  <si>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</si>
  <si>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</si>
  <si>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</si>
  <si>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</si>
  <si>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</si>
  <si>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</si>
  <si>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</si>
  <si>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</si>
  <si>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</si>
  <si>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</si>
  <si>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</si>
  <si>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</si>
  <si>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</si>
  <si>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</si>
  <si>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</si>
  <si>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</si>
  <si>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</si>
  <si>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</si>
  <si>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</si>
  <si>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</si>
  <si>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</si>
  <si>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</si>
  <si>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</si>
  <si>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</si>
  <si>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</si>
  <si>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</si>
  <si>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</si>
  <si>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</si>
  <si>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</si>
  <si>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</si>
  <si>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</si>
  <si>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</si>
  <si>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</si>
  <si>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</si>
  <si>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</si>
  <si>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</si>
  <si>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</si>
  <si>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</si>
  <si>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</si>
  <si>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</si>
  <si>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</si>
  <si>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</si>
  <si>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</si>
  <si>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</si>
  <si>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</si>
  <si>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</si>
  <si>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</si>
  <si>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</si>
  <si>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</si>
  <si>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</si>
  <si>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</si>
  <si>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</si>
  <si>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</si>
  <si>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</si>
  <si>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</si>
  <si>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</si>
  <si>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</si>
  <si>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</si>
  <si>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</si>
  <si>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</si>
  <si>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</si>
  <si>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</si>
  <si>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</si>
  <si>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</si>
  <si>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</si>
  <si>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</si>
  <si>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</si>
  <si>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</si>
  <si>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</si>
  <si>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</si>
  <si>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</si>
  <si>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</si>
  <si>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</si>
  <si>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</si>
  <si>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</si>
  <si>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</si>
  <si>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</si>
  <si>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</si>
  <si>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</si>
  <si>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</si>
  <si>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</si>
  <si>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</si>
  <si>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</si>
  <si>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</si>
  <si>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</si>
  <si>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</si>
  <si>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</si>
  <si>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</si>
  <si>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</si>
  <si>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</si>
  <si>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</si>
  <si>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</si>
  <si>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</si>
  <si>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</si>
  <si>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</si>
  <si>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</si>
  <si>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</si>
  <si>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</si>
  <si>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</si>
  <si>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</si>
  <si>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</si>
  <si>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</si>
  <si>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</si>
  <si>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</si>
  <si>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</si>
  <si>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</si>
  <si>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</si>
  <si>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</si>
  <si>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</si>
  <si>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</si>
  <si>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</si>
  <si>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</si>
  <si>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</si>
  <si>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</si>
  <si>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</si>
  <si>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</si>
  <si>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</si>
  <si>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</si>
  <si>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</si>
  <si>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</si>
  <si>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</si>
  <si>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</si>
  <si>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</si>
  <si>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</si>
  <si>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</si>
  <si>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</si>
  <si>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</si>
  <si>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</si>
  <si>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</si>
  <si>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</si>
  <si>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</si>
  <si>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</si>
  <si>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</si>
  <si>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</si>
  <si>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</si>
  <si>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</si>
  <si>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</si>
  <si>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</si>
  <si>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</si>
  <si>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</si>
  <si>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</si>
  <si>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</si>
  <si>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</si>
  <si>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</si>
  <si>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</si>
  <si>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</si>
  <si>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</si>
  <si>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</si>
  <si>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</si>
  <si>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</si>
  <si>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</si>
  <si>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</si>
  <si>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</si>
  <si>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</si>
  <si>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</si>
  <si>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</si>
  <si>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</si>
  <si>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</si>
  <si>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</si>
  <si>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</si>
  <si>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</si>
  <si>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</si>
  <si>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</si>
  <si>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</si>
  <si>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</si>
  <si>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</si>
  <si>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</si>
  <si>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</si>
  <si>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</si>
  <si>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</si>
  <si>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</si>
  <si>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</si>
  <si>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</si>
  <si>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</si>
  <si>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</si>
  <si>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</si>
  <si>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</si>
  <si>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</si>
  <si>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</si>
  <si>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</si>
  <si>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</si>
  <si>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</si>
  <si>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</si>
  <si>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</si>
  <si>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</si>
  <si>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</si>
  <si>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</si>
  <si>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</si>
  <si>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</si>
  <si>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</si>
  <si>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</si>
  <si>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</si>
  <si>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</si>
  <si>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</si>
  <si>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</si>
  <si>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</si>
  <si>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</si>
  <si>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</si>
  <si>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</si>
  <si>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</si>
  <si>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</si>
  <si>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</si>
  <si>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</si>
  <si>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</si>
  <si>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</si>
  <si>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</si>
  <si>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</si>
  <si>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</si>
  <si>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</si>
  <si>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</si>
  <si>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</si>
  <si>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</si>
  <si>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</si>
  <si>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</si>
  <si>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</si>
  <si>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</si>
  <si>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</si>
  <si>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</si>
  <si>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</si>
  <si>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</si>
  <si>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</si>
  <si>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</si>
  <si>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</si>
  <si>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</si>
  <si>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</si>
  <si>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</si>
  <si>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</si>
  <si>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</si>
  <si>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</si>
  <si>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</si>
  <si>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</si>
  <si>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</si>
  <si>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</si>
  <si>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</si>
  <si>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</si>
  <si>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</si>
  <si>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</si>
  <si>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</si>
  <si>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</si>
  <si>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</si>
  <si>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</si>
  <si>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</si>
  <si>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</si>
  <si>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</si>
  <si>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</si>
  <si>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</si>
  <si>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</si>
  <si>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</si>
  <si>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</si>
  <si>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</si>
  <si>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</si>
  <si>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</si>
  <si>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</si>
  <si>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</si>
  <si>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</si>
  <si>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</si>
  <si>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</si>
  <si>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</si>
  <si>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</si>
  <si>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</si>
  <si>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</si>
  <si>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</si>
  <si>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</si>
  <si>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</si>
  <si>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</si>
  <si>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</si>
  <si>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</si>
  <si>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</si>
  <si>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</si>
  <si>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</si>
  <si>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</si>
  <si>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</si>
  <si>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</si>
  <si>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</si>
  <si>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</si>
  <si>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</si>
  <si>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</si>
  <si>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</si>
  <si>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</si>
  <si>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</si>
  <si>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</si>
  <si>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</si>
  <si>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</si>
  <si>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</si>
  <si>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</si>
  <si>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</si>
  <si>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</si>
  <si>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</si>
  <si>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</si>
  <si>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</si>
  <si>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</si>
  <si>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</si>
  <si>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</si>
  <si>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</si>
  <si>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</si>
  <si>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</si>
  <si>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</si>
  <si>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</si>
  <si>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</si>
  <si>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</si>
  <si>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</si>
  <si>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</si>
  <si>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</si>
  <si>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</si>
  <si>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</si>
  <si>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</si>
  <si>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</si>
  <si>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</si>
  <si>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</si>
  <si>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</si>
  <si>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</si>
  <si>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</si>
  <si>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</si>
  <si>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</si>
  <si>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</si>
  <si>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</si>
  <si>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</si>
  <si>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</si>
  <si>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</si>
  <si>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</si>
  <si>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</si>
  <si>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</si>
  <si>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</si>
  <si>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</si>
  <si>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</si>
  <si>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</si>
  <si>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</si>
  <si>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</si>
  <si>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</si>
  <si>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</si>
  <si>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</si>
  <si>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</si>
  <si>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</si>
  <si>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</si>
  <si>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</si>
  <si>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</si>
  <si>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</si>
  <si>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</si>
  <si>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</si>
  <si>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</si>
  <si>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</si>
  <si>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</si>
  <si>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</si>
  <si>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</si>
  <si>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</si>
  <si>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</si>
  <si>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</si>
  <si>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</si>
  <si>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</si>
  <si>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</si>
  <si>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</si>
  <si>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</si>
  <si>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</si>
  <si>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</si>
  <si>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</si>
  <si>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</si>
  <si>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</si>
  <si>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</si>
  <si>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</si>
  <si>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</si>
  <si>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</si>
  <si>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</si>
  <si>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</si>
  <si>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</si>
  <si>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</si>
  <si>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</si>
  <si>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</si>
  <si>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</si>
  <si>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</si>
  <si>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</si>
  <si>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</si>
  <si>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</si>
  <si>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</si>
  <si>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</si>
  <si>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</si>
  <si>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</si>
  <si>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</si>
  <si>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</si>
  <si>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</si>
  <si>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</si>
  <si>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</si>
  <si>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</si>
  <si>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</si>
  <si>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</si>
  <si>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</si>
  <si>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</si>
  <si>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</si>
  <si>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</si>
  <si>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</si>
  <si>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</si>
  <si>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</si>
  <si>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</si>
  <si>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</si>
  <si>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</si>
  <si>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</si>
  <si>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</si>
  <si>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</si>
  <si>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</si>
  <si>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</si>
  <si>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</si>
  <si>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</si>
  <si>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</si>
  <si>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</si>
  <si>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</si>
  <si>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</si>
  <si>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</si>
  <si>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</si>
  <si>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</si>
  <si>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</si>
  <si>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</si>
  <si>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</si>
  <si>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</si>
  <si>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</si>
  <si>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</si>
  <si>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</si>
  <si>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</si>
  <si>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</si>
  <si>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</si>
  <si>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</si>
  <si>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</si>
  <si>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</si>
  <si>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</si>
  <si>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</si>
  <si>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</si>
  <si>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</si>
  <si>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</si>
  <si>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</si>
  <si>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</si>
  <si>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</si>
  <si>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</si>
  <si>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</si>
  <si>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</si>
  <si>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</si>
  <si>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</si>
  <si>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</si>
  <si>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</si>
  <si>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</si>
  <si>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</si>
  <si>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</si>
  <si>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</si>
  <si>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</si>
  <si>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</si>
  <si>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</si>
  <si>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</si>
  <si>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</si>
  <si>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</si>
  <si>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</si>
  <si>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</si>
  <si>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</si>
  <si>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</si>
  <si>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</si>
  <si>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</si>
  <si>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</si>
  <si>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</si>
  <si>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</si>
  <si>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</si>
  <si>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</si>
  <si>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</si>
  <si>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</si>
  <si>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</si>
  <si>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</si>
  <si>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</si>
  <si>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</si>
  <si>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</si>
  <si>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</si>
  <si>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</si>
  <si>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</si>
  <si>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</si>
  <si>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</si>
  <si>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</si>
  <si>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</si>
  <si>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</si>
  <si>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</si>
  <si>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</si>
  <si>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</si>
  <si>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</si>
  <si>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</si>
  <si>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</si>
  <si>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</si>
  <si>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</si>
  <si>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</si>
  <si>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</si>
  <si>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</si>
  <si>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</si>
  <si>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</si>
  <si>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</si>
  <si>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</si>
  <si>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</si>
  <si>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</si>
  <si>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</si>
  <si>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</si>
  <si>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</si>
  <si>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</si>
  <si>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</si>
  <si>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</si>
  <si>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</si>
  <si>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</si>
  <si>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</si>
  <si>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</si>
  <si>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</si>
  <si>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</si>
  <si>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</si>
  <si>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</si>
  <si>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</si>
  <si>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</si>
  <si>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</si>
  <si>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</si>
  <si>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</si>
  <si>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</si>
  <si>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</si>
  <si>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</si>
  <si>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</si>
  <si>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</si>
  <si>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</si>
  <si>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</si>
  <si>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</si>
  <si>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</si>
  <si>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</si>
  <si>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</si>
  <si>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</si>
  <si>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</si>
  <si>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</si>
  <si>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</si>
  <si>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</si>
  <si>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</si>
  <si>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</si>
  <si>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</si>
  <si>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</si>
  <si>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</si>
  <si>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</si>
  <si>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</si>
  <si>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</si>
  <si>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</si>
  <si>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</si>
  <si>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</si>
  <si>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</si>
  <si>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</si>
  <si>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</si>
  <si>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</si>
  <si>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</si>
  <si>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</si>
  <si>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</si>
  <si>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</si>
  <si>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</si>
  <si>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</si>
  <si>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</si>
  <si>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</si>
  <si>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</si>
  <si>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</si>
  <si>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</si>
  <si>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</si>
  <si>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</si>
  <si>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</si>
  <si>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</si>
  <si>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</si>
  <si>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</si>
  <si>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</si>
  <si>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</si>
  <si>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</si>
  <si>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</si>
  <si>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</si>
  <si>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</si>
  <si>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</si>
  <si>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</si>
  <si>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</si>
  <si>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</si>
  <si>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</si>
  <si>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</si>
  <si>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</si>
  <si>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</si>
  <si>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</si>
  <si>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</si>
  <si>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</si>
  <si>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</si>
  <si>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</si>
  <si>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</si>
  <si>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</si>
  <si>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</si>
  <si>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</si>
  <si>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</si>
  <si>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</si>
  <si>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</si>
  <si>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</si>
  <si>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</si>
  <si>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</si>
  <si>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</si>
  <si>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</si>
  <si>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</si>
  <si>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</si>
  <si>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</si>
  <si>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</si>
  <si>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</si>
  <si>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</si>
  <si>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</si>
  <si>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</si>
  <si>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</si>
  <si>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</si>
  <si>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</si>
  <si>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</si>
  <si>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</si>
  <si>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</si>
  <si>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</si>
  <si>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</si>
  <si>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</si>
  <si>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</si>
  <si>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</si>
  <si>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</si>
  <si>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</si>
  <si>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</si>
  <si>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</si>
  <si>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</si>
  <si>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</si>
  <si>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</si>
  <si>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</si>
  <si>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</si>
  <si>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</si>
  <si>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</si>
  <si>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</si>
  <si>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</si>
  <si>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</si>
  <si>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</si>
  <si>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</si>
  <si>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</si>
  <si>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</si>
  <si>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</si>
  <si>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</si>
  <si>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</si>
  <si>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</si>
  <si>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</si>
  <si>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</si>
  <si>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</si>
  <si>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</si>
  <si>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</si>
  <si>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</si>
  <si>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</si>
  <si>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</si>
  <si>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</si>
  <si>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</si>
  <si>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</si>
  <si>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</si>
  <si>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</si>
  <si>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</si>
  <si>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</si>
  <si>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</si>
  <si>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</si>
  <si>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</si>
  <si>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</si>
  <si>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</si>
  <si>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</si>
  <si>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</si>
  <si>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</si>
  <si>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</si>
  <si>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</si>
  <si>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</si>
  <si>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</si>
  <si>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</si>
  <si>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</si>
  <si>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</si>
  <si>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</si>
  <si>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</si>
  <si>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</si>
  <si>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</si>
  <si>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</si>
  <si>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</si>
  <si>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</si>
  <si>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</si>
  <si>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</si>
  <si>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</si>
  <si>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</si>
  <si>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</si>
  <si>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</si>
  <si>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</si>
  <si>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</si>
  <si>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</si>
  <si>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</si>
  <si>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</si>
  <si>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</si>
  <si>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</si>
  <si>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</si>
  <si>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</si>
  <si>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</si>
  <si>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</si>
  <si>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</si>
  <si>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</si>
  <si>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</si>
  <si>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</si>
  <si>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</si>
  <si>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</si>
  <si>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</si>
  <si>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</si>
  <si>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</si>
  <si>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</si>
  <si>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</si>
  <si>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</si>
  <si>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</si>
  <si>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</si>
  <si>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</si>
  <si>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</si>
  <si>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</si>
  <si>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</si>
  <si>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</si>
  <si>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</si>
  <si>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</si>
  <si>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</si>
  <si>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</si>
  <si>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</si>
  <si>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</si>
  <si>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</si>
  <si>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</si>
  <si>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</si>
  <si>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</si>
  <si>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</si>
  <si>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</si>
  <si>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</si>
  <si>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</si>
  <si>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</si>
  <si>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</si>
  <si>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</si>
  <si>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</si>
  <si>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</si>
  <si>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</si>
  <si>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</si>
  <si>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</si>
  <si>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</si>
  <si>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</si>
  <si>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</si>
  <si>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</si>
  <si>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</si>
  <si>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</si>
  <si>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</si>
  <si>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</si>
  <si>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</si>
  <si>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</si>
  <si>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</si>
  <si>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</si>
  <si>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</si>
  <si>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</si>
  <si>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</si>
  <si>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</si>
  <si>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</si>
  <si>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</si>
  <si>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</si>
  <si>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</si>
  <si>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</si>
  <si>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</si>
  <si>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</si>
  <si>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</si>
  <si>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</si>
  <si>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</si>
  <si>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</si>
  <si>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</si>
  <si>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</si>
  <si>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</si>
  <si>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</si>
  <si>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</si>
  <si>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</si>
  <si>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</si>
  <si>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</si>
  <si>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</si>
  <si>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</si>
  <si>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</si>
  <si>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</si>
  <si>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</si>
  <si>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</si>
  <si>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</si>
  <si>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</si>
  <si>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</si>
  <si>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</si>
  <si>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</si>
  <si>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</si>
  <si>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</si>
  <si>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</si>
  <si>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</si>
  <si>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</si>
  <si>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</si>
  <si>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</si>
  <si>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</si>
  <si>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</si>
  <si>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</si>
  <si>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</si>
  <si>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</si>
  <si>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</si>
  <si>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</si>
  <si>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</si>
  <si>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</si>
  <si>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</si>
  <si>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</si>
  <si>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</si>
  <si>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</si>
  <si>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</si>
  <si>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</si>
  <si>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</si>
  <si>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</si>
  <si>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</si>
  <si>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</si>
  <si>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</si>
  <si>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</si>
  <si>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</si>
  <si>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</si>
  <si>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</si>
  <si>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</si>
  <si>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</si>
  <si>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</si>
  <si>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</si>
  <si>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</si>
  <si>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</si>
  <si>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</si>
  <si>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</si>
  <si>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</si>
  <si>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</si>
  <si>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</si>
  <si>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</si>
  <si>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</si>
  <si>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</si>
  <si>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</si>
  <si>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</si>
  <si>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</si>
  <si>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</si>
  <si>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</si>
  <si>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</si>
  <si>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</si>
  <si>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</si>
  <si>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</si>
  <si>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</si>
  <si>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</si>
  <si>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</si>
  <si>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</si>
  <si>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</si>
  <si>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</si>
  <si>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</si>
  <si>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</si>
  <si>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</si>
  <si>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</si>
  <si>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</si>
  <si>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</si>
  <si>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</si>
  <si>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</si>
  <si>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</si>
  <si>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</si>
  <si>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</si>
  <si>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</si>
  <si>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</si>
  <si>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</si>
  <si>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</si>
  <si>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</si>
  <si>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</si>
  <si>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</si>
  <si>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</si>
  <si>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</si>
  <si>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</si>
  <si>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</si>
  <si>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</si>
  <si>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</si>
  <si>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</si>
  <si>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</si>
  <si>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</si>
  <si>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</si>
  <si>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</si>
  <si>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</si>
  <si>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</si>
  <si>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</si>
  <si>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</si>
  <si>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</si>
  <si>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</si>
  <si>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</si>
  <si>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</si>
  <si>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</si>
  <si>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</si>
  <si>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</si>
  <si>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</si>
  <si>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</si>
  <si>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</si>
  <si>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</si>
  <si>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</si>
  <si>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</si>
  <si>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</si>
  <si>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</si>
  <si>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</si>
  <si>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</si>
  <si>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</si>
  <si>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</si>
  <si>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</si>
  <si>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</si>
  <si>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</si>
  <si>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</si>
  <si>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</si>
  <si>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</si>
  <si>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</si>
  <si>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</si>
  <si>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</si>
  <si>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</si>
  <si>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</si>
  <si>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</si>
  <si>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</si>
  <si>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</si>
  <si>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</si>
  <si>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</si>
  <si>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</si>
  <si>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</si>
  <si>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</si>
  <si>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</si>
  <si>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</si>
  <si>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</si>
  <si>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</si>
  <si>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</si>
  <si>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</si>
  <si>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</si>
  <si>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</si>
  <si>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</si>
  <si>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</si>
  <si>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</si>
  <si>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</si>
  <si>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</si>
  <si>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</si>
  <si>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</si>
  <si>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</si>
  <si>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</si>
  <si>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</si>
  <si>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</si>
  <si>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</si>
  <si>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</si>
  <si>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</si>
  <si>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</si>
  <si>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</si>
  <si>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</si>
  <si>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</si>
  <si>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</si>
  <si>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</si>
  <si>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</si>
  <si>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</si>
  <si>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</si>
  <si>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</si>
  <si>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</si>
  <si>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</si>
  <si>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</si>
  <si>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</si>
  <si>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</si>
  <si>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</si>
  <si>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</si>
  <si>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</si>
  <si>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</si>
  <si>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</si>
  <si>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</si>
  <si>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</si>
  <si>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</si>
  <si>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</si>
  <si>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</si>
  <si>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</si>
  <si>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</si>
  <si>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</si>
  <si>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</si>
  <si>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</si>
  <si>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</si>
  <si>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</si>
  <si>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</si>
  <si>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</si>
  <si>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</si>
  <si>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</si>
  <si>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</si>
  <si>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</si>
  <si>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</si>
  <si>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</si>
  <si>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</si>
  <si>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</si>
  <si>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</si>
  <si>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</si>
  <si>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</si>
  <si>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</si>
  <si>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</si>
  <si>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</si>
  <si>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</si>
  <si>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</si>
  <si>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</si>
  <si>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</si>
  <si>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</si>
  <si>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</si>
  <si>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</si>
  <si>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</si>
  <si>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</si>
  <si>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</si>
  <si>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</si>
  <si>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</si>
  <si>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</si>
  <si>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</si>
  <si>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</si>
  <si>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</si>
  <si>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</si>
  <si>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</si>
  <si>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</si>
  <si>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</si>
  <si>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</si>
  <si>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</si>
  <si>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</si>
  <si>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</si>
  <si>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</si>
  <si>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</si>
  <si>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</si>
  <si>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</si>
  <si>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</si>
  <si>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</si>
  <si>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</si>
  <si>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</si>
  <si>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</si>
  <si>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</si>
  <si>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</si>
  <si>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</si>
  <si>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</si>
  <si>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</si>
  <si>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</si>
  <si>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</si>
  <si>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</si>
  <si>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</si>
  <si>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</si>
  <si>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</si>
  <si>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</si>
  <si>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</si>
  <si>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</si>
  <si>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</si>
  <si>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</si>
  <si>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</si>
  <si>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</si>
  <si>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</si>
  <si>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</si>
  <si>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</si>
  <si>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</si>
  <si>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</si>
  <si>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</si>
  <si>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</si>
  <si>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</si>
  <si>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</si>
  <si>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</si>
  <si>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</si>
  <si>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</si>
  <si>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</si>
  <si>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</si>
  <si>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</si>
  <si>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</si>
  <si>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</si>
  <si>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</si>
  <si>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</si>
  <si>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</si>
  <si>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</si>
  <si>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</si>
  <si>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</si>
  <si>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</si>
  <si>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</si>
  <si>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</si>
  <si>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</si>
  <si>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</si>
  <si>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</si>
  <si>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</si>
  <si>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</si>
  <si>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</si>
  <si>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</si>
  <si>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</si>
  <si>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</si>
  <si>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</si>
  <si>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</si>
  <si>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</si>
  <si>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</si>
  <si>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</si>
  <si>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</si>
  <si>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</si>
  <si>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</si>
  <si>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</si>
  <si>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</si>
  <si>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</si>
  <si>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</si>
  <si>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</si>
  <si>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</si>
  <si>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</si>
  <si>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</si>
  <si>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</si>
  <si>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</si>
  <si>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</si>
  <si>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</si>
  <si>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</si>
  <si>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</si>
  <si>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</si>
  <si>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</si>
  <si>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</si>
  <si>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</si>
  <si>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</si>
  <si>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</si>
  <si>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</si>
  <si>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</si>
  <si>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</si>
  <si>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</si>
  <si>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</si>
  <si>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</si>
  <si>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</si>
  <si>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</si>
  <si>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</si>
  <si>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</si>
  <si>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</si>
  <si>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</si>
  <si>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</si>
  <si>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</si>
  <si>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</si>
  <si>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</si>
  <si>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</si>
  <si>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</si>
  <si>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</si>
  <si>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</si>
  <si>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</si>
  <si>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</si>
  <si>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</si>
  <si>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</si>
  <si>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</si>
  <si>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</si>
  <si>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</si>
  <si>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</si>
  <si>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</si>
  <si>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</si>
  <si>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</si>
  <si>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</si>
  <si>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</si>
  <si>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</si>
  <si>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</si>
  <si>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</si>
  <si>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</si>
  <si>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</si>
  <si>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</si>
  <si>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</si>
  <si>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</si>
  <si>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</si>
  <si>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</si>
  <si>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</si>
  <si>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</si>
  <si>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</si>
  <si>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</si>
  <si>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</si>
  <si>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</si>
  <si>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</si>
  <si>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</si>
  <si>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</si>
  <si>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</si>
  <si>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</si>
  <si>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</si>
  <si>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</si>
  <si>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</si>
  <si>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</si>
  <si>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</si>
  <si>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</si>
  <si>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</si>
  <si>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</si>
  <si>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</si>
  <si>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</si>
  <si>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</si>
  <si>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</si>
  <si>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</si>
  <si>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</si>
  <si>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</si>
  <si>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</si>
  <si>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</si>
  <si>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</si>
  <si>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</si>
  <si>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</si>
  <si>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</si>
  <si>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</si>
  <si>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</si>
  <si>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</si>
  <si>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</si>
  <si>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</si>
  <si>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</si>
  <si>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</si>
  <si>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</si>
  <si>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</si>
  <si>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</si>
  <si>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</si>
  <si>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</si>
  <si>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</si>
  <si>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</si>
  <si>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</si>
  <si>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</si>
  <si>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</si>
  <si>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</si>
  <si>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</si>
  <si>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</si>
  <si>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</si>
  <si>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</si>
  <si>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</si>
  <si>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</si>
  <si>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</si>
  <si>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</si>
  <si>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</si>
  <si>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</si>
  <si>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</si>
  <si>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</si>
  <si>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</si>
  <si>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</si>
  <si>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</si>
  <si>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</si>
  <si>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</si>
  <si>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</si>
  <si>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</si>
  <si>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</si>
  <si>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</si>
  <si>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</si>
  <si>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</si>
  <si>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</si>
  <si>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</si>
  <si>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</si>
  <si>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</si>
  <si>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</si>
  <si>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</si>
  <si>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</si>
  <si>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</si>
  <si>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</si>
  <si>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</si>
  <si>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</si>
  <si>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</si>
  <si>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</si>
  <si>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</si>
  <si>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</si>
  <si>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</si>
  <si>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</si>
  <si>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</si>
  <si>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</si>
  <si>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</si>
  <si>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</si>
  <si>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</si>
  <si>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</si>
  <si>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</si>
  <si>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</si>
  <si>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</si>
  <si>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</si>
  <si>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</si>
  <si>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</si>
  <si>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</si>
  <si>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</si>
  <si>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</si>
  <si>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</si>
  <si>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</si>
  <si>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</si>
  <si>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</si>
  <si>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</si>
  <si>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</si>
  <si>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</si>
  <si>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</si>
  <si>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</si>
  <si>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</si>
  <si>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</si>
  <si>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</si>
  <si>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</si>
  <si>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</si>
  <si>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</si>
  <si>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</si>
  <si>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</si>
  <si>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</si>
  <si>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</si>
  <si>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</si>
  <si>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</si>
  <si>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</si>
  <si>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</si>
  <si>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</si>
  <si>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</si>
  <si>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</si>
  <si>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</si>
  <si>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</si>
  <si>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</si>
  <si>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</si>
  <si>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</si>
  <si>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</si>
  <si>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</si>
  <si>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</si>
  <si>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</si>
  <si>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</si>
  <si>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</si>
  <si>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</si>
  <si>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</si>
  <si>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</si>
  <si>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</si>
  <si>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</si>
  <si>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</si>
  <si>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</si>
  <si>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</si>
  <si>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</si>
  <si>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</si>
  <si>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</si>
  <si>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</si>
  <si>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</si>
  <si>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</si>
  <si>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</si>
  <si>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</si>
  <si>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</si>
  <si>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</si>
  <si>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</si>
  <si>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</si>
  <si>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</si>
  <si>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</si>
  <si>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</si>
  <si>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</si>
  <si>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</si>
  <si>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</si>
  <si>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</si>
  <si>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</si>
  <si>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</si>
  <si>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</si>
  <si>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</si>
  <si>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</si>
  <si>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</si>
  <si>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</si>
  <si>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</si>
  <si>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</si>
  <si>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</si>
  <si>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</si>
  <si>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</si>
  <si>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</si>
  <si>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</si>
  <si>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</si>
  <si>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</si>
  <si>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</si>
  <si>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</si>
  <si>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</si>
  <si>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</si>
  <si>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</si>
  <si>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</si>
  <si>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</si>
  <si>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</si>
  <si>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</si>
  <si>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</si>
  <si>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</si>
  <si>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</si>
  <si>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</si>
  <si>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</si>
  <si>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</si>
  <si>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</si>
  <si>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</si>
  <si>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</si>
  <si>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</si>
  <si>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</si>
  <si>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</si>
  <si>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</si>
  <si>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</si>
  <si>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</si>
  <si>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</si>
  <si>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</si>
  <si>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</si>
  <si>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</si>
  <si>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</si>
  <si>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</si>
  <si>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</si>
  <si>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</si>
  <si>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</si>
  <si>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</si>
  <si>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</si>
  <si>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</si>
  <si>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</si>
  <si>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</si>
  <si>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</si>
  <si>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</si>
  <si>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</si>
  <si>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</si>
  <si>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</si>
  <si>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</si>
  <si>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</si>
  <si>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</si>
  <si>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</si>
  <si>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</si>
  <si>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</si>
  <si>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</si>
  <si>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</si>
  <si>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</si>
  <si>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</si>
  <si>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</si>
  <si>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</si>
  <si>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</si>
  <si>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</si>
  <si>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</si>
  <si>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</si>
  <si>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</si>
  <si>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</si>
  <si>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</si>
  <si>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</si>
  <si>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</si>
  <si>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</si>
  <si>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</si>
  <si>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</si>
  <si>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</si>
  <si>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</si>
  <si>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</si>
  <si>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</si>
  <si>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</si>
  <si>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</si>
  <si>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</si>
  <si>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</si>
  <si>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</si>
  <si>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</si>
  <si>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</si>
  <si>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</si>
  <si>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</si>
  <si>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</si>
  <si>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</si>
  <si>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</si>
  <si>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</si>
  <si>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</si>
  <si>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</si>
  <si>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</si>
  <si>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</si>
  <si>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</si>
  <si>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</si>
  <si>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</si>
  <si>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</si>
  <si>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</si>
  <si>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</si>
  <si>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</si>
  <si>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</si>
  <si>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</si>
  <si>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</si>
  <si>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</si>
  <si>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</si>
  <si>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</si>
  <si>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</si>
  <si>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</si>
  <si>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</si>
  <si>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</si>
  <si>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</si>
  <si>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</si>
  <si>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</si>
  <si>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</si>
  <si>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</si>
  <si>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</si>
  <si>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</si>
  <si>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</si>
  <si>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</si>
  <si>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</si>
  <si>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</si>
  <si>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</si>
  <si>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</si>
  <si>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</si>
  <si>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</si>
  <si>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</si>
  <si>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</si>
  <si>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</si>
  <si>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</si>
  <si>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</si>
  <si>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</si>
  <si>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</si>
  <si>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</si>
  <si>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</si>
  <si>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</si>
  <si>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</si>
  <si>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</si>
  <si>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</si>
  <si>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</si>
  <si>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</si>
  <si>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</si>
  <si>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</si>
  <si>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</si>
  <si>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</si>
  <si>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</si>
  <si>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</si>
  <si>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</si>
  <si>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</si>
  <si>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</si>
  <si>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</si>
  <si>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</si>
  <si>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</si>
  <si>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</si>
  <si>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</si>
  <si>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</si>
  <si>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</si>
  <si>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</si>
  <si>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</si>
  <si>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</si>
  <si>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</si>
  <si>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</si>
  <si>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</si>
  <si>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</si>
  <si>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</si>
  <si>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</si>
  <si>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</si>
  <si>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</si>
  <si>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</si>
  <si>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</si>
  <si>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</si>
  <si>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</si>
  <si>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</si>
  <si>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</si>
  <si>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</si>
  <si>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</si>
  <si>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</si>
  <si>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</si>
  <si>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</si>
  <si>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</si>
  <si>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</si>
  <si>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</si>
  <si>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</si>
  <si>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</si>
  <si>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</si>
  <si>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</si>
  <si>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</si>
  <si>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</si>
  <si>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</si>
  <si>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</si>
  <si>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</si>
  <si>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</si>
  <si>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</si>
  <si>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</si>
  <si>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</si>
  <si>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</si>
  <si>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</si>
  <si>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</si>
  <si>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</si>
  <si>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</si>
  <si>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</si>
  <si>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</si>
  <si>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</si>
  <si>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</si>
  <si>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</si>
  <si>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</si>
  <si>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</si>
  <si>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</si>
  <si>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</si>
  <si>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</si>
  <si>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</si>
  <si>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</si>
  <si>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</si>
  <si>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</si>
  <si>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</si>
  <si>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</si>
  <si>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</si>
  <si>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</si>
  <si>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</si>
  <si>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</si>
  <si>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</si>
  <si>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</si>
  <si>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</si>
  <si>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</si>
  <si>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</si>
  <si>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</si>
  <si>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</si>
  <si>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</si>
  <si>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</si>
  <si>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</si>
  <si>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</si>
  <si>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</si>
  <si>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</si>
  <si>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</si>
  <si>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</si>
  <si>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</si>
  <si>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</si>
  <si>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</si>
  <si>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</si>
  <si>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</si>
  <si>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</si>
  <si>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</si>
  <si>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</si>
  <si>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</si>
  <si>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</si>
  <si>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</si>
  <si>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</si>
  <si>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</si>
  <si>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</si>
  <si>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</si>
  <si>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</si>
  <si>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</si>
  <si>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</si>
  <si>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</si>
  <si>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</si>
  <si>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</si>
  <si>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</si>
  <si>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</si>
  <si>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</si>
  <si>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</si>
  <si>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</si>
  <si>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</si>
  <si>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</si>
  <si>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</si>
  <si>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</si>
  <si>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</si>
  <si>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</si>
  <si>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</si>
  <si>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</si>
  <si>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</si>
  <si>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</si>
  <si>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</si>
  <si>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</si>
  <si>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</si>
  <si>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</si>
  <si>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</si>
  <si>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</si>
  <si>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</si>
  <si>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</si>
  <si>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</si>
  <si>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</si>
  <si>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</si>
  <si>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</si>
  <si>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</si>
  <si>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</si>
  <si>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</si>
  <si>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</si>
  <si>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</si>
  <si>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</si>
  <si>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</si>
  <si>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</si>
  <si>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</si>
  <si>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</si>
  <si>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</si>
  <si>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</si>
  <si>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</si>
  <si>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</si>
  <si>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</si>
  <si>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</si>
  <si>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</si>
  <si>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</si>
  <si>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</si>
  <si>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</si>
  <si>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</si>
  <si>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</si>
  <si>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</si>
  <si>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</si>
  <si>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</si>
  <si>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</si>
  <si>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</si>
  <si>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</si>
  <si>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</si>
  <si>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</si>
  <si>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</si>
  <si>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</si>
  <si>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</si>
  <si>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</si>
  <si>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</si>
  <si>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</si>
  <si>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</si>
  <si>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</si>
  <si>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</si>
  <si>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</si>
  <si>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</si>
  <si>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</si>
  <si>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</si>
  <si>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</si>
  <si>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</si>
  <si>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</si>
  <si>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</si>
  <si>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</si>
  <si>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</si>
  <si>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</si>
  <si>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</si>
  <si>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</si>
  <si>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</si>
  <si>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</si>
  <si>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</si>
  <si>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</si>
  <si>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</si>
  <si>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</si>
  <si>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</si>
  <si>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</si>
  <si>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</si>
  <si>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</si>
  <si>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</si>
  <si>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</si>
  <si>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</si>
  <si>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</si>
  <si>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</si>
  <si>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</si>
  <si>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</si>
  <si>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</si>
  <si>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</si>
  <si>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</si>
  <si>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</si>
  <si>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</si>
  <si>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</si>
  <si>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</si>
  <si>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</si>
  <si>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</si>
  <si>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</si>
  <si>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</si>
  <si>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</si>
  <si>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</si>
  <si>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</si>
  <si>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</si>
  <si>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</si>
  <si>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</si>
  <si>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</si>
  <si>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</si>
  <si>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</si>
  <si>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</si>
  <si>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</si>
  <si>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</si>
  <si>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</si>
  <si>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</si>
  <si>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</si>
  <si>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</si>
  <si>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</si>
  <si>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</si>
  <si>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</si>
  <si>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</si>
  <si>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</si>
  <si>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</si>
  <si>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</si>
  <si>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</si>
  <si>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</si>
  <si>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</si>
  <si>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</si>
  <si>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</si>
  <si>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</si>
  <si>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</si>
  <si>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</si>
  <si>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</si>
  <si>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</si>
  <si>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</si>
  <si>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</si>
  <si>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</si>
  <si>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</si>
  <si>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</si>
  <si>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</si>
  <si>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</si>
  <si>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</si>
  <si>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</si>
  <si>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</si>
  <si>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</si>
  <si>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</si>
  <si>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</si>
  <si>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</si>
  <si>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</si>
  <si>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</si>
  <si>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</si>
  <si>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</si>
  <si>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</si>
  <si>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</si>
  <si>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</si>
  <si>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</si>
  <si>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</si>
  <si>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</si>
  <si>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</si>
  <si>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</si>
  <si>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</si>
  <si>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</si>
  <si>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</si>
  <si>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</si>
  <si>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</si>
  <si>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</si>
  <si>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</si>
  <si>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</si>
  <si>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</si>
  <si>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</si>
  <si>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</si>
  <si>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</si>
  <si>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</si>
  <si>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</si>
  <si>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</si>
  <si>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</si>
  <si>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</si>
  <si>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</si>
  <si>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</si>
  <si>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</si>
  <si>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</si>
  <si>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</si>
  <si>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</si>
  <si>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</si>
  <si>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</si>
  <si>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</si>
  <si>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</si>
  <si>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</si>
  <si>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</si>
  <si>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</si>
  <si>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</si>
  <si>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</si>
  <si>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</si>
  <si>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</si>
  <si>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</si>
  <si>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</si>
  <si>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</si>
  <si>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</si>
  <si>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</si>
  <si>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</si>
  <si>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</si>
  <si>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</si>
  <si>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</si>
  <si>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</si>
  <si>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</si>
  <si>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</si>
  <si>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</si>
  <si>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</si>
  <si>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</si>
  <si>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</si>
  <si>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</si>
  <si>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</si>
  <si>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</si>
  <si>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</si>
  <si>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</si>
  <si>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</si>
  <si>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</si>
  <si>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</si>
  <si>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</si>
  <si>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</si>
  <si>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</si>
  <si>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</si>
  <si>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</si>
  <si>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</si>
  <si>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</si>
  <si>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</si>
  <si>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</si>
  <si>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</si>
  <si>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</si>
  <si>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</si>
  <si>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</si>
  <si>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</si>
  <si>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</si>
  <si>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</si>
  <si>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</si>
  <si>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</si>
  <si>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</si>
  <si>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</si>
  <si>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</si>
  <si>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</si>
  <si>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</si>
  <si>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</si>
  <si>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</si>
  <si>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</si>
  <si>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</si>
  <si>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</si>
  <si>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</si>
  <si>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</si>
  <si>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</si>
  <si>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</si>
  <si>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</si>
  <si>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</si>
  <si>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</si>
  <si>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</si>
  <si>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</si>
  <si>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</si>
  <si>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</si>
  <si>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</si>
  <si>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</si>
  <si>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</si>
  <si>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</si>
  <si>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</si>
  <si>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</si>
  <si>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</si>
  <si>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</si>
  <si>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</si>
  <si>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</si>
  <si>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</si>
  <si>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</si>
  <si>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</si>
  <si>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</si>
  <si>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</si>
  <si>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</si>
  <si>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</si>
  <si>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</si>
  <si>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</si>
  <si>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</si>
  <si>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</si>
  <si>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</si>
  <si>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</si>
  <si>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</si>
  <si>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</si>
  <si>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</si>
  <si>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</si>
  <si>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</si>
  <si>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</si>
  <si>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</si>
  <si>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</si>
  <si>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</si>
  <si>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</si>
  <si>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</si>
  <si>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</si>
  <si>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</si>
  <si>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</si>
  <si>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</si>
  <si>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</si>
  <si>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</si>
  <si>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</si>
  <si>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</si>
  <si>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</si>
  <si>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</si>
  <si>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</si>
  <si>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</si>
  <si>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</si>
  <si>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</si>
  <si>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</si>
  <si>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</si>
  <si>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</si>
  <si>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</si>
  <si>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</si>
  <si>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</si>
  <si>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</si>
  <si>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</si>
  <si>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</si>
  <si>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</si>
  <si>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</si>
  <si>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</si>
  <si>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</si>
  <si>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</si>
  <si>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</si>
  <si>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</si>
  <si>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</si>
  <si>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</si>
  <si>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</si>
  <si>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</si>
  <si>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</si>
  <si>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</si>
  <si>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</si>
  <si>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</si>
  <si>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</si>
  <si>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</si>
  <si>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</si>
  <si>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</si>
  <si>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</si>
  <si>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</si>
  <si>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</si>
  <si>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</si>
  <si>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</si>
  <si>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</si>
  <si>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</si>
  <si>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</si>
  <si>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</si>
  <si>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</si>
  <si>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</si>
  <si>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</si>
  <si>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</si>
  <si>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</si>
  <si>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</si>
  <si>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</si>
  <si>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</si>
  <si>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</si>
  <si>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</si>
  <si>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</si>
  <si>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</si>
  <si>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</si>
  <si>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</si>
  <si>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</si>
  <si>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</si>
  <si>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</si>
  <si>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</si>
  <si>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</si>
  <si>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</si>
  <si>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</si>
  <si>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</si>
  <si>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</si>
  <si>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</si>
  <si>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</si>
  <si>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</si>
  <si>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</si>
  <si>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</si>
  <si>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</si>
  <si>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</si>
  <si>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</si>
  <si>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</si>
  <si>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</si>
  <si>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</si>
  <si>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</si>
  <si>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</si>
  <si>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</si>
  <si>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</si>
  <si>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</si>
  <si>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</si>
  <si>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</si>
  <si>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</si>
  <si>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</si>
  <si>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</si>
  <si>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</si>
  <si>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</si>
  <si>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</si>
  <si>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</si>
  <si>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</si>
  <si>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</si>
  <si>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</si>
  <si>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</si>
  <si>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</si>
  <si>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</si>
  <si>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</si>
  <si>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</si>
  <si>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</si>
  <si>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</si>
  <si>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</si>
  <si>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</si>
  <si>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</si>
  <si>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</si>
  <si>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</si>
  <si>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</si>
  <si>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</si>
  <si>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</si>
  <si>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</si>
  <si>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</si>
  <si>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</si>
  <si>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</si>
  <si>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</si>
  <si>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</si>
  <si>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</si>
  <si>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</si>
  <si>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</si>
  <si>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</si>
  <si>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</si>
  <si>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</si>
  <si>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</si>
  <si>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</si>
  <si>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</si>
  <si>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</si>
  <si>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</si>
  <si>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</si>
  <si>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</si>
  <si>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</si>
  <si>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</si>
  <si>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</si>
  <si>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</si>
  <si>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</si>
  <si>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</si>
  <si>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</si>
  <si>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</si>
  <si>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</si>
  <si>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</si>
  <si>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</si>
  <si>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</si>
  <si>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</si>
  <si>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</si>
  <si>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</si>
  <si>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</si>
  <si>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</si>
  <si>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</si>
  <si>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</si>
  <si>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</si>
  <si>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</si>
  <si>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</si>
  <si>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</si>
  <si>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</si>
  <si>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</si>
  <si>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</si>
  <si>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</si>
  <si>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</si>
  <si>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</si>
  <si>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</si>
  <si>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</si>
  <si>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</si>
  <si>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</si>
  <si>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</si>
  <si>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</si>
  <si>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</si>
  <si>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</si>
  <si>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</si>
  <si>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</si>
  <si>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</si>
  <si>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</si>
  <si>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</si>
  <si>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</si>
  <si>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</si>
  <si>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</si>
  <si>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</si>
  <si>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</si>
  <si>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</si>
  <si>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</si>
  <si>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</si>
  <si>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</si>
  <si>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</si>
  <si>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</si>
  <si>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</si>
  <si>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</si>
  <si>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</si>
  <si>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</si>
  <si>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</si>
  <si>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</si>
  <si>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</si>
  <si>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</si>
  <si>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</si>
  <si>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</si>
  <si>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</si>
  <si>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</si>
  <si>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</si>
  <si>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</si>
  <si>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</si>
  <si>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</si>
  <si>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</si>
  <si>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</si>
  <si>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</si>
  <si>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</si>
  <si>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</si>
  <si>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</si>
  <si>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</si>
  <si>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</si>
  <si>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</si>
  <si>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</si>
  <si>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</si>
  <si>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</si>
  <si>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</si>
  <si>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</si>
  <si>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</si>
  <si>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</si>
  <si>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</si>
  <si>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</si>
  <si>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</si>
  <si>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</si>
  <si>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</si>
  <si>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</si>
  <si>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</si>
  <si>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</si>
  <si>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</si>
  <si>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</si>
  <si>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</si>
  <si>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</si>
  <si>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</si>
  <si>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</si>
  <si>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</si>
  <si>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</si>
  <si>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</si>
  <si>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</si>
  <si>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</si>
  <si>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</si>
  <si>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</si>
  <si>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</si>
  <si>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</si>
  <si>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</si>
  <si>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</si>
  <si>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</si>
  <si>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</si>
  <si>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</si>
  <si>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</si>
  <si>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</si>
  <si>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</si>
  <si>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</si>
  <si>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</si>
  <si>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</si>
  <si>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</si>
  <si>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</si>
  <si>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</si>
  <si>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</si>
  <si>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</si>
  <si>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</si>
  <si>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</si>
  <si>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</si>
  <si>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</si>
  <si>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</si>
  <si>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</si>
  <si>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</si>
  <si>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</si>
  <si>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</si>
  <si>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</si>
  <si>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</si>
  <si>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</si>
  <si>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</si>
  <si>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</si>
  <si>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</si>
  <si>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</si>
  <si>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</si>
  <si>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</si>
  <si>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</si>
  <si>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</si>
  <si>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</si>
  <si>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</si>
  <si>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</si>
  <si>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</si>
  <si>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</si>
  <si>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</si>
  <si>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</si>
  <si>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</si>
  <si>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</si>
  <si>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</si>
  <si>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</si>
  <si>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</si>
  <si>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</si>
  <si>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</si>
  <si>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</si>
  <si>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</si>
  <si>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</si>
  <si>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</si>
  <si>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</si>
  <si>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</si>
  <si>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</si>
  <si>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</si>
  <si>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</si>
  <si>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</si>
  <si>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</si>
  <si>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</si>
  <si>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</si>
  <si>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</si>
  <si>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</si>
  <si>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</si>
  <si>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</si>
  <si>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</si>
  <si>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</si>
  <si>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</si>
  <si>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</si>
  <si>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</si>
  <si>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</si>
  <si>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</si>
  <si>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</si>
  <si>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</si>
  <si>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</si>
  <si>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</si>
  <si>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</si>
  <si>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</si>
  <si>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</si>
  <si>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</si>
  <si>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</si>
  <si>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</si>
  <si>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</si>
  <si>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</si>
  <si>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</si>
  <si>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</si>
  <si>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</si>
  <si>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</si>
  <si>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</si>
  <si>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</si>
  <si>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</si>
  <si>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</si>
  <si>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</si>
  <si>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</si>
  <si>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</si>
  <si>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</si>
  <si>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</si>
  <si>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</si>
  <si>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</si>
  <si>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</si>
  <si>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</si>
  <si>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</si>
  <si>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</si>
  <si>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</si>
  <si>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</si>
  <si>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</si>
  <si>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</si>
  <si>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</si>
  <si>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</si>
  <si>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</si>
  <si>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</si>
  <si>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</si>
  <si>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</si>
  <si>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</si>
  <si>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</si>
  <si>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</si>
  <si>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</si>
  <si>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</si>
  <si>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</si>
  <si>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</si>
  <si>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</si>
  <si>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</si>
  <si>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</si>
  <si>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</si>
  <si>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</si>
  <si>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</si>
  <si>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</si>
  <si>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</si>
  <si>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</si>
  <si>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</si>
  <si>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</si>
  <si>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</si>
  <si>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</si>
  <si>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</si>
  <si>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</si>
  <si>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</si>
  <si>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</si>
  <si>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</si>
  <si>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</si>
  <si>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</si>
  <si>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</si>
  <si>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</si>
  <si>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</si>
  <si>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</si>
  <si>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</si>
  <si>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</si>
  <si>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</si>
  <si>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</si>
  <si>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</si>
  <si>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</si>
  <si>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</si>
  <si>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</si>
  <si>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</si>
  <si>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</si>
  <si>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</si>
  <si>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</si>
  <si>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</si>
  <si>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</si>
  <si>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</si>
  <si>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</si>
  <si>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</si>
  <si>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</si>
  <si>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</si>
  <si>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</si>
  <si>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</si>
  <si>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</si>
  <si>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</si>
  <si>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</si>
  <si>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</si>
  <si>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</si>
  <si>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</si>
  <si>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</si>
  <si>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</si>
  <si>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</si>
  <si>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</si>
  <si>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</si>
  <si>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</si>
  <si>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</si>
  <si>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</si>
  <si>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</si>
  <si>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</si>
  <si>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</si>
  <si>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</si>
  <si>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</si>
  <si>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</si>
  <si>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</si>
  <si>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</si>
  <si>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</si>
  <si>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</si>
  <si>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</si>
  <si>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</si>
  <si>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</si>
  <si>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</si>
  <si>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</si>
  <si>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</si>
  <si>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</si>
  <si>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</si>
  <si>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</si>
  <si>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</si>
  <si>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</si>
  <si>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</si>
  <si>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</si>
  <si>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</si>
  <si>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</si>
  <si>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</si>
  <si>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</si>
  <si>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</si>
  <si>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</si>
  <si>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</si>
  <si>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</si>
  <si>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</si>
  <si>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</si>
  <si>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</si>
  <si>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</si>
  <si>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</si>
  <si>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</si>
  <si>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</si>
  <si>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</si>
  <si>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</si>
  <si>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</si>
  <si>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</si>
  <si>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</si>
  <si>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</si>
  <si>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</si>
  <si>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</si>
  <si>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</si>
  <si>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</si>
  <si>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</si>
  <si>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</si>
  <si>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</si>
  <si>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</si>
  <si>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</si>
  <si>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</si>
  <si>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</si>
  <si>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</si>
  <si>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</si>
  <si>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</si>
  <si>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</si>
  <si>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</si>
  <si>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</si>
  <si>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</si>
  <si>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</si>
  <si>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</si>
  <si>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</si>
  <si>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</si>
  <si>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</si>
  <si>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</si>
  <si>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</si>
  <si>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</si>
  <si>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</si>
  <si>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</si>
  <si>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</si>
  <si>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</si>
  <si>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</si>
  <si>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</si>
  <si>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</si>
  <si>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</si>
  <si>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</si>
  <si>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</si>
  <si>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</si>
  <si>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</si>
  <si>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</si>
  <si>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</si>
  <si>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</si>
  <si>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</si>
  <si>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</si>
  <si>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</si>
  <si>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</si>
  <si>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</si>
  <si>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</si>
  <si>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</si>
  <si>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</si>
  <si>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</si>
  <si>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</si>
  <si>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</si>
  <si>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</si>
  <si>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</si>
  <si>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</si>
  <si>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</si>
  <si>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</si>
  <si>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</si>
  <si>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</si>
  <si>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</si>
  <si>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</si>
  <si>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</si>
  <si>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</si>
  <si>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</si>
  <si>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</si>
  <si>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</si>
  <si>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</si>
  <si>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</si>
  <si>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</si>
  <si>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</si>
  <si>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</si>
  <si>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</si>
  <si>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</si>
  <si>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</si>
  <si>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</si>
  <si>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</si>
  <si>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</si>
  <si>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</si>
  <si>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</si>
  <si>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</si>
  <si>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</si>
  <si>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</si>
  <si>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</si>
  <si>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</si>
  <si>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</si>
  <si>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</si>
  <si>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</si>
  <si>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</si>
  <si>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</si>
  <si>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</si>
  <si>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</si>
  <si>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</si>
  <si>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</si>
  <si>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</si>
  <si>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</si>
  <si>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</si>
  <si>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</si>
  <si>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</si>
  <si>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</si>
  <si>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</si>
  <si>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</si>
  <si>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</si>
  <si>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</si>
  <si>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</si>
  <si>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</si>
  <si>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</si>
  <si>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</si>
  <si>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</si>
  <si>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</si>
  <si>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</si>
  <si>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</si>
  <si>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</si>
  <si>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</si>
  <si>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</si>
  <si>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</si>
  <si>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</si>
  <si>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</si>
  <si>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</si>
  <si>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</si>
  <si>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</si>
  <si>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</si>
  <si>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</si>
  <si>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</si>
  <si>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</si>
  <si>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</si>
  <si>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</si>
  <si>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</si>
  <si>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</si>
  <si>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</si>
  <si>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</si>
  <si>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</si>
  <si>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</si>
  <si>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</si>
  <si>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</si>
  <si>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</si>
  <si>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</si>
  <si>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</si>
  <si>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</si>
  <si>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</si>
  <si>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</si>
  <si>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</si>
  <si>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</si>
  <si>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</si>
  <si>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</si>
  <si>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</si>
  <si>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</si>
  <si>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</si>
  <si>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</si>
  <si>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</si>
  <si>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</si>
  <si>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</si>
  <si>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</si>
  <si>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</si>
  <si>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</si>
  <si>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</si>
  <si>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</si>
  <si>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</si>
  <si>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</si>
  <si>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</si>
  <si>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</si>
  <si>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</si>
  <si>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</si>
  <si>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</si>
  <si>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</si>
  <si>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</si>
  <si>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</si>
  <si>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</si>
  <si>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</si>
  <si>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</si>
  <si>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</si>
  <si>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</si>
  <si>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</si>
  <si>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</si>
  <si>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</si>
  <si>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</si>
  <si>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</si>
  <si>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</si>
  <si>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</si>
  <si>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</si>
  <si>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</si>
  <si>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</si>
  <si>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</si>
  <si>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</si>
  <si>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</si>
  <si>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</si>
  <si>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</si>
  <si>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</si>
  <si>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</si>
  <si>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</si>
  <si>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</si>
  <si>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</si>
  <si>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</si>
  <si>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</si>
  <si>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</si>
  <si>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</si>
  <si>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</si>
  <si>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</si>
  <si>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</si>
  <si>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</si>
  <si>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</si>
  <si>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</si>
  <si>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</si>
  <si>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</si>
  <si>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</si>
  <si>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</si>
  <si>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</si>
  <si>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</si>
  <si>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</si>
  <si>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</si>
  <si>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</si>
  <si>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</si>
  <si>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</si>
  <si>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</si>
  <si>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</si>
  <si>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</si>
  <si>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</si>
  <si>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</si>
  <si>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</si>
  <si>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</si>
  <si>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</si>
  <si>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</si>
  <si>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</si>
  <si>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</si>
  <si>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</si>
  <si>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</si>
  <si>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</si>
  <si>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</si>
  <si>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</si>
  <si>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</si>
  <si>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</si>
  <si>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</si>
  <si>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</si>
  <si>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</si>
  <si>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</si>
  <si>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</si>
  <si>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</si>
  <si>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</si>
  <si>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</si>
  <si>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</si>
  <si>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</si>
  <si>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</si>
  <si>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</si>
  <si>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</si>
  <si>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</si>
  <si>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</si>
  <si>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</si>
  <si>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</si>
  <si>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</si>
  <si>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</si>
  <si>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</si>
  <si>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</si>
  <si>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</si>
  <si>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</si>
  <si>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</si>
  <si>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</si>
  <si>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</si>
  <si>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</si>
  <si>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</si>
  <si>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</si>
  <si>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</si>
  <si>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</si>
  <si>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</si>
  <si>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</si>
  <si>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</si>
  <si>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</si>
  <si>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</si>
  <si>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</si>
  <si>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</si>
  <si>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</si>
  <si>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</si>
  <si>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</si>
  <si>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</si>
  <si>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</si>
  <si>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</si>
  <si>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</si>
  <si>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</si>
  <si>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</si>
  <si>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</si>
  <si>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</si>
  <si>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</si>
  <si>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</si>
  <si>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</si>
  <si>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</si>
  <si>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</si>
  <si>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</si>
  <si>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</si>
  <si>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</si>
  <si>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</si>
  <si>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</si>
  <si>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</si>
  <si>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</si>
  <si>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</si>
  <si>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</si>
  <si>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</si>
  <si>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</si>
  <si>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</si>
  <si>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</si>
  <si>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</si>
  <si>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</si>
  <si>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</si>
  <si>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</si>
  <si>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</si>
  <si>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</si>
  <si>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</si>
  <si>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</si>
  <si>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</si>
  <si>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</si>
  <si>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</si>
  <si>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</si>
  <si>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</si>
  <si>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</si>
  <si>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</si>
  <si>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</si>
  <si>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</si>
  <si>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</si>
  <si>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</si>
  <si>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</si>
  <si>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</si>
  <si>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</si>
  <si>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</si>
  <si>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</si>
  <si>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</si>
  <si>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</si>
  <si>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</si>
  <si>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</si>
  <si>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</si>
  <si>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</si>
  <si>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</si>
  <si>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</si>
  <si>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</si>
  <si>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</si>
  <si>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</si>
  <si>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</si>
  <si>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</si>
  <si>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</si>
  <si>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</si>
  <si>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</si>
  <si>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</si>
  <si>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</si>
  <si>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</si>
  <si>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</si>
  <si>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</si>
  <si>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</si>
  <si>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</si>
  <si>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</si>
  <si>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</si>
  <si>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</si>
  <si>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</si>
  <si>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</si>
  <si>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</si>
  <si>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</si>
  <si>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</si>
  <si>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</si>
  <si>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</si>
  <si>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</si>
  <si>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</si>
  <si>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</si>
  <si>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</si>
  <si>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</si>
  <si>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</si>
  <si>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</si>
  <si>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</si>
  <si>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</si>
  <si>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</si>
  <si>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</si>
  <si>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</si>
  <si>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</si>
  <si>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</si>
  <si>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</si>
  <si>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</si>
  <si>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</si>
  <si>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</si>
  <si>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</si>
  <si>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</si>
  <si>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</si>
  <si>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</si>
  <si>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</si>
  <si>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</si>
  <si>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</si>
  <si>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</si>
  <si>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</si>
  <si>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</si>
  <si>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</si>
  <si>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</si>
  <si>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</si>
  <si>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</si>
  <si>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</si>
  <si>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</si>
  <si>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</si>
  <si>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</si>
  <si>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</si>
  <si>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</si>
  <si>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</si>
  <si>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</si>
  <si>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</si>
  <si>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</si>
  <si>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</si>
  <si>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</si>
  <si>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</si>
  <si>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</si>
  <si>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</si>
  <si>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</si>
  <si>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</si>
  <si>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</si>
  <si>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</si>
  <si>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</si>
  <si>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</si>
  <si>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</si>
  <si>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</si>
  <si>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</si>
  <si>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</si>
  <si>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</si>
  <si>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</si>
  <si>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</si>
  <si>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</si>
  <si>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</si>
  <si>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</si>
  <si>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</si>
  <si>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</si>
  <si>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</si>
  <si>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</si>
  <si>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</si>
  <si>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</si>
  <si>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</si>
  <si>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</si>
  <si>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</si>
  <si>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</si>
  <si>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</si>
  <si>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</si>
  <si>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</si>
  <si>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</si>
  <si>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</si>
  <si>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</si>
  <si>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</si>
  <si>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</si>
  <si>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</si>
  <si>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</si>
  <si>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</si>
  <si>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</si>
  <si>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</si>
  <si>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</si>
  <si>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</si>
  <si>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</si>
  <si>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</si>
  <si>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</si>
  <si>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</si>
  <si>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</si>
  <si>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</si>
  <si>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</si>
  <si>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</si>
  <si>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</si>
  <si>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</si>
  <si>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</si>
  <si>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</si>
  <si>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</si>
  <si>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</si>
  <si>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</si>
  <si>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</si>
  <si>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</si>
  <si>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</si>
  <si>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</si>
  <si>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</si>
  <si>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</si>
  <si>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</si>
  <si>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</si>
  <si>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</si>
  <si>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</si>
  <si>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</si>
  <si>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</si>
  <si>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</si>
  <si>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</si>
  <si>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</si>
  <si>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</si>
  <si>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</si>
  <si>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</si>
  <si>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</si>
  <si>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</si>
  <si>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</si>
  <si>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</si>
  <si>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</si>
  <si>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</si>
  <si>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</si>
  <si>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</si>
  <si>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</si>
  <si>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</si>
  <si>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</si>
  <si>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</si>
  <si>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</si>
  <si>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</si>
  <si>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</si>
  <si>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</si>
  <si>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</si>
  <si>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</si>
  <si>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</si>
  <si>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</si>
  <si>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</si>
  <si>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</si>
  <si>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</si>
  <si>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</si>
  <si>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</si>
  <si>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</si>
  <si>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</si>
  <si>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</si>
  <si>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</si>
  <si>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</si>
  <si>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</si>
  <si>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</si>
  <si>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</si>
  <si>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</si>
  <si>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</si>
  <si>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</si>
  <si>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</si>
  <si>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</si>
  <si>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</si>
  <si>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</si>
  <si>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</si>
  <si>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</si>
  <si>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</si>
  <si>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</si>
  <si>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</si>
  <si>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</si>
  <si>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</si>
  <si>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</si>
  <si>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</si>
  <si>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</si>
  <si>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</si>
  <si>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</si>
  <si>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</si>
  <si>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</si>
  <si>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</si>
  <si>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</si>
  <si>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</si>
  <si>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</si>
  <si>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</si>
  <si>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</si>
  <si>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</si>
  <si>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</si>
  <si>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</si>
  <si>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</si>
  <si>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</si>
  <si>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</si>
  <si>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</si>
  <si>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</si>
  <si>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</si>
  <si>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</si>
  <si>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</si>
  <si>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</si>
  <si>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</si>
  <si>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</si>
  <si>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</si>
  <si>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</si>
  <si>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</si>
  <si>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</si>
  <si>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</si>
  <si>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</si>
  <si>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</si>
  <si>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</si>
  <si>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</si>
  <si>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</si>
  <si>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</si>
  <si>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</si>
  <si>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</si>
  <si>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</si>
  <si>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</si>
  <si>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</si>
  <si>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</si>
  <si>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</si>
  <si>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</si>
  <si>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</si>
  <si>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</si>
  <si>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</si>
  <si>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</si>
  <si>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</si>
  <si>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</si>
  <si>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</si>
  <si>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</si>
  <si>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</si>
  <si>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</si>
  <si>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</si>
  <si>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</si>
  <si>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</si>
  <si>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</si>
  <si>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</si>
  <si>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</si>
  <si>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</si>
  <si>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</si>
  <si>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</si>
  <si>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</si>
  <si>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</si>
  <si>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</si>
  <si>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</si>
  <si>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</si>
  <si>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</si>
  <si>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</si>
  <si>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</si>
  <si>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</si>
  <si>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</si>
  <si>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</si>
  <si>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</si>
  <si>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</si>
  <si>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</si>
  <si>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</si>
  <si>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</si>
  <si>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</si>
  <si>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</si>
  <si>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</si>
  <si>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</si>
  <si>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</si>
  <si>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</si>
  <si>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</si>
  <si>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</si>
  <si>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</si>
  <si>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</si>
  <si>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</si>
  <si>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</si>
  <si>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</si>
  <si>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</si>
  <si>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</si>
  <si>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</si>
  <si>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</si>
  <si>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</si>
  <si>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</si>
  <si>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</si>
  <si>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</si>
  <si>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</si>
  <si>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</si>
  <si>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</si>
  <si>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</si>
  <si>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</si>
  <si>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</si>
  <si>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</si>
  <si>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</si>
  <si>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</si>
  <si>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</si>
  <si>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</si>
  <si>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</si>
  <si>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</si>
  <si>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</si>
  <si>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</si>
  <si>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</si>
  <si>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</si>
  <si>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</si>
  <si>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</si>
  <si>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</si>
  <si>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</si>
  <si>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</si>
  <si>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</si>
  <si>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</si>
  <si>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</si>
  <si>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</si>
  <si>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</si>
  <si>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</si>
  <si>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</si>
  <si>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</si>
  <si>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</si>
  <si>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</si>
  <si>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</si>
  <si>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</si>
  <si>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</si>
  <si>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</si>
  <si>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</si>
  <si>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</si>
  <si>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</si>
  <si>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</si>
  <si>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</si>
  <si>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</si>
  <si>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</si>
  <si>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</si>
  <si>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</si>
  <si>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</si>
  <si>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</si>
  <si>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</si>
  <si>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</si>
  <si>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</si>
  <si>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</si>
  <si>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</si>
  <si>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</si>
  <si>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</si>
  <si>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</si>
  <si>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</si>
  <si>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</si>
  <si>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</si>
  <si>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</si>
  <si>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</si>
  <si>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</si>
  <si>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</si>
  <si>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</si>
  <si>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</si>
  <si>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</si>
  <si>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</si>
  <si>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</si>
  <si>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</si>
  <si>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</si>
  <si>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</si>
  <si>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</si>
  <si>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</si>
  <si>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</si>
  <si>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</si>
  <si>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</si>
  <si>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</si>
  <si>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</si>
  <si>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</si>
  <si>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</si>
  <si>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</si>
  <si>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</si>
  <si>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</si>
  <si>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</si>
  <si>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</si>
  <si>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</si>
  <si>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</si>
  <si>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</si>
  <si>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</si>
  <si>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</si>
  <si>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</si>
  <si>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</si>
  <si>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</si>
  <si>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</si>
  <si>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</si>
  <si>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</si>
  <si>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</si>
  <si>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</si>
  <si>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</si>
  <si>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</si>
  <si>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</si>
  <si>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</si>
  <si>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</si>
  <si>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</si>
  <si>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</si>
  <si>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</si>
  <si>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</si>
  <si>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</si>
  <si>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</si>
  <si>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</si>
  <si>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</si>
  <si>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</si>
  <si>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</si>
  <si>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</si>
  <si>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</si>
  <si>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</si>
  <si>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</si>
  <si>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</si>
  <si>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</si>
  <si>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</si>
  <si>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</si>
  <si>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</si>
  <si>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</si>
  <si>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</si>
  <si>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</si>
  <si>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</si>
  <si>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</si>
  <si>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</si>
  <si>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</si>
  <si>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</si>
  <si>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</si>
  <si>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</si>
  <si>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</si>
  <si>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</si>
  <si>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</si>
  <si>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</si>
  <si>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</si>
  <si>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</si>
  <si>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</si>
  <si>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</si>
  <si>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</si>
  <si>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</si>
  <si>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</si>
  <si>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</si>
  <si>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</si>
  <si>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</si>
  <si>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</si>
  <si>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</si>
  <si>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</si>
  <si>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</si>
  <si>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</si>
  <si>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</si>
  <si>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</si>
  <si>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</si>
  <si>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</si>
  <si>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</si>
  <si>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</si>
  <si>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</si>
  <si>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</si>
  <si>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</si>
  <si>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</si>
  <si>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</si>
  <si>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</si>
  <si>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</si>
  <si>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</si>
  <si>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</si>
  <si>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</si>
  <si>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</si>
  <si>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</si>
  <si>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</si>
  <si>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</si>
  <si>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</si>
  <si>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</si>
  <si>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</si>
  <si>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</si>
  <si>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</si>
  <si>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</si>
  <si>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</si>
  <si>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</si>
  <si>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</si>
  <si>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</si>
  <si>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</si>
  <si>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</si>
  <si>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</si>
  <si>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</si>
  <si>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</si>
  <si>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</si>
  <si>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</si>
  <si>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</si>
  <si>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</si>
  <si>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</si>
  <si>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</si>
  <si>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</si>
  <si>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</si>
  <si>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</si>
  <si>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</si>
  <si>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</si>
  <si>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</si>
  <si>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</si>
  <si>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</si>
  <si>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</si>
  <si>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</si>
  <si>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</si>
  <si>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</si>
  <si>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</si>
  <si>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</si>
  <si>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</si>
  <si>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</si>
  <si>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</si>
  <si>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</si>
  <si>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</si>
  <si>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</si>
  <si>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</si>
  <si>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</si>
  <si>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</si>
  <si>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</si>
  <si>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</si>
  <si>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</si>
  <si>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</si>
  <si>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</si>
  <si>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</si>
  <si>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</si>
  <si>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</si>
  <si>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</si>
  <si>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</si>
  <si>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</si>
  <si>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</si>
  <si>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</si>
  <si>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</si>
  <si>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</si>
  <si>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</si>
  <si>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</si>
  <si>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</si>
  <si>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</si>
  <si>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</si>
  <si>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</si>
  <si>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</si>
  <si>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</si>
  <si>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</si>
  <si>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</si>
  <si>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</si>
  <si>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</si>
  <si>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</si>
  <si>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</si>
  <si>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</si>
  <si>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</si>
  <si>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</si>
  <si>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</si>
  <si>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</si>
  <si>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</si>
  <si>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</si>
  <si>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</si>
  <si>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</si>
  <si>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</si>
  <si>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</si>
  <si>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</si>
  <si>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</si>
  <si>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</si>
  <si>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</si>
  <si>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</si>
  <si>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</si>
  <si>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</si>
  <si>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</si>
  <si>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</si>
  <si>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</si>
  <si>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</si>
  <si>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</si>
  <si>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</si>
  <si>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</si>
  <si>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</si>
  <si>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</si>
  <si>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</si>
  <si>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</si>
  <si>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</si>
  <si>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</si>
  <si>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</si>
  <si>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</si>
  <si>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</si>
  <si>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</si>
  <si>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</si>
  <si>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</si>
  <si>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</si>
  <si>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</si>
  <si>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</si>
  <si>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</si>
  <si>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</si>
  <si>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</si>
  <si>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</si>
  <si>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</si>
  <si>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</si>
  <si>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</si>
  <si>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</si>
  <si>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</si>
  <si>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</si>
  <si>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</si>
  <si>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</si>
  <si>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</si>
  <si>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</si>
  <si>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</si>
  <si>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</si>
  <si>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</si>
  <si>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</si>
  <si>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</si>
  <si>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</si>
  <si>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</si>
  <si>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</si>
  <si>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</si>
  <si>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</si>
  <si>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</si>
  <si>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</si>
  <si>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</si>
  <si>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</si>
  <si>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</si>
  <si>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</si>
  <si>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</si>
  <si>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</si>
  <si>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</si>
  <si>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</si>
  <si>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</si>
  <si>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</si>
  <si>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</si>
  <si>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</si>
  <si>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</si>
  <si>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</si>
  <si>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</si>
  <si>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</si>
  <si>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</si>
  <si>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</si>
  <si>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</si>
  <si>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</si>
  <si>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</si>
  <si>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</si>
  <si>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</si>
  <si>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</si>
  <si>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</si>
  <si>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</si>
  <si>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</si>
  <si>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</si>
  <si>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</si>
  <si>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</si>
  <si>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</si>
  <si>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</si>
  <si>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</si>
  <si>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</si>
  <si>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</si>
  <si>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</si>
  <si>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</si>
  <si>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</si>
  <si>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</si>
  <si>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</si>
  <si>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</si>
  <si>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</si>
  <si>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</si>
  <si>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</si>
  <si>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</si>
  <si>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</si>
  <si>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</si>
  <si>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</si>
  <si>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</si>
  <si>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</si>
  <si>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</si>
  <si>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</si>
  <si>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</si>
  <si>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</si>
  <si>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</si>
  <si>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</si>
  <si>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</si>
  <si>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</si>
  <si>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</si>
  <si>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</si>
  <si>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</si>
  <si>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</si>
  <si>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</si>
  <si>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</si>
  <si>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</si>
  <si>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</si>
  <si>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</si>
  <si>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</si>
  <si>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</si>
  <si>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</si>
  <si>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</si>
  <si>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</si>
  <si>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</si>
  <si>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</si>
  <si>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</si>
  <si>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</si>
  <si>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</si>
  <si>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</si>
  <si>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</si>
  <si>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</si>
  <si>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</si>
  <si>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</si>
  <si>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</si>
  <si>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</si>
  <si>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</si>
  <si>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</si>
  <si>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</si>
  <si>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</si>
  <si>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</si>
  <si>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</si>
  <si>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</si>
  <si>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</si>
  <si>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</si>
  <si>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</si>
  <si>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</si>
  <si>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</si>
  <si>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</si>
  <si>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</si>
  <si>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</si>
  <si>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</si>
  <si>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</si>
  <si>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</si>
  <si>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</si>
  <si>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</si>
  <si>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</si>
  <si>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</si>
  <si>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</si>
  <si>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</si>
  <si>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</si>
  <si>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</si>
  <si>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</si>
  <si>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</si>
  <si>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</si>
  <si>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</si>
  <si>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</si>
  <si>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</si>
  <si>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</si>
  <si>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</si>
  <si>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</si>
  <si>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</si>
  <si>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</si>
  <si>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</si>
  <si>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</si>
  <si>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</si>
  <si>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</si>
  <si>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</si>
  <si>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</si>
  <si>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</si>
  <si>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</si>
  <si>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</si>
  <si>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</si>
  <si>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</si>
  <si>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</si>
  <si>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</si>
  <si>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</si>
  <si>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</si>
  <si>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</si>
  <si>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</si>
  <si>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</si>
  <si>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</si>
  <si>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</si>
  <si>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</si>
  <si>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</si>
  <si>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</si>
  <si>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</si>
  <si>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</si>
  <si>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</si>
  <si>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</si>
  <si>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</si>
  <si>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</si>
  <si>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</si>
  <si>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</si>
  <si>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</si>
  <si>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</si>
  <si>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</si>
  <si>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</si>
  <si>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</si>
  <si>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</si>
  <si>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</si>
  <si>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</si>
  <si>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</si>
  <si>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</si>
  <si>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</si>
  <si>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</si>
  <si>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</si>
  <si>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</si>
  <si>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</si>
  <si>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</si>
  <si>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</si>
  <si>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</si>
  <si>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</si>
  <si>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</si>
  <si>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</si>
  <si>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</si>
  <si>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</si>
  <si>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</si>
  <si>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</si>
  <si>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</si>
  <si>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</si>
  <si>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</si>
  <si>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</si>
  <si>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</si>
  <si>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</si>
  <si>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</si>
  <si>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</si>
  <si>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</si>
  <si>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</si>
  <si>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</si>
  <si>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</si>
  <si>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</si>
  <si>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</si>
  <si>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</si>
  <si>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</si>
  <si>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</si>
  <si>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</si>
  <si>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</si>
  <si>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</si>
  <si>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</si>
  <si>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</si>
  <si>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</si>
  <si>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</si>
  <si>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</si>
  <si>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</si>
  <si>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</si>
  <si>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</si>
  <si>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</si>
  <si>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</si>
  <si>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</si>
  <si>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</si>
  <si>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</si>
  <si>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</si>
  <si>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</si>
  <si>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</si>
  <si>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</si>
  <si>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</si>
  <si>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</si>
  <si>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</si>
  <si>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</si>
  <si>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</si>
  <si>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</si>
  <si>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</si>
  <si>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</si>
  <si>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</si>
  <si>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</si>
  <si>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</si>
  <si>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</si>
  <si>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</si>
  <si>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</si>
  <si>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</si>
  <si>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</si>
  <si>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</si>
  <si>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</si>
  <si>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</si>
  <si>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</si>
  <si>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</si>
  <si>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</si>
  <si>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</si>
  <si>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</si>
  <si>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</si>
  <si>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</si>
  <si>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</si>
  <si>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</si>
  <si>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</si>
  <si>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</si>
  <si>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</si>
  <si>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</si>
  <si>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</si>
  <si>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</si>
  <si>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</si>
  <si>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</si>
  <si>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</si>
  <si>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</si>
  <si>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</si>
  <si>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</si>
  <si>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</si>
  <si>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</si>
  <si>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</si>
  <si>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</si>
  <si>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</si>
  <si>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</si>
  <si>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</si>
  <si>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</si>
  <si>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</si>
  <si>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</si>
  <si>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</si>
  <si>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</si>
  <si>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</si>
  <si>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</si>
  <si>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</si>
  <si>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</si>
  <si>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</si>
  <si>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</si>
  <si>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</si>
  <si>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</si>
  <si>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</si>
  <si>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</si>
  <si>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</si>
  <si>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</si>
  <si>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</si>
  <si>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</si>
  <si>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</si>
  <si>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</si>
  <si>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</si>
  <si>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</si>
  <si>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</si>
  <si>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</si>
  <si>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</si>
  <si>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</si>
  <si>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</si>
  <si>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</si>
  <si>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</si>
  <si>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</si>
  <si>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</si>
  <si>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</si>
  <si>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</si>
  <si>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</si>
  <si>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</si>
  <si>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</si>
  <si>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</si>
  <si>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</si>
  <si>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</si>
  <si>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</si>
  <si>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</si>
  <si>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</si>
  <si>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</si>
  <si>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</si>
  <si>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</si>
  <si>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</si>
  <si>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</si>
  <si>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</si>
  <si>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</si>
  <si>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</si>
  <si>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</si>
  <si>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</si>
  <si>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</si>
  <si>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</si>
  <si>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</si>
  <si>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</si>
  <si>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</si>
  <si>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</si>
  <si>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</si>
  <si>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</si>
  <si>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</si>
  <si>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</si>
  <si>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</si>
  <si>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</si>
  <si>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</si>
  <si>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</si>
  <si>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</si>
  <si>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</si>
  <si>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</si>
  <si>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</si>
  <si>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</si>
  <si>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</si>
  <si>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</si>
  <si>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</si>
  <si>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</si>
  <si>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</si>
  <si>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</si>
  <si>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</si>
  <si>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</si>
  <si>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</si>
  <si>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</si>
  <si>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</si>
  <si>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</si>
  <si>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</si>
  <si>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</si>
  <si>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</si>
  <si>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</si>
  <si>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</si>
  <si>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</si>
  <si>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</si>
  <si>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</si>
  <si>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</si>
  <si>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</si>
  <si>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</si>
  <si>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</si>
  <si>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</si>
  <si>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</si>
  <si>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</si>
  <si>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</si>
  <si>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</si>
  <si>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</si>
  <si>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</si>
  <si>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</si>
  <si>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</si>
  <si>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</si>
  <si>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</si>
  <si>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</si>
  <si>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</si>
  <si>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</si>
  <si>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</si>
  <si>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</si>
  <si>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</si>
  <si>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</si>
  <si>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</si>
  <si>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</si>
  <si>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</si>
  <si>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</si>
  <si>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</si>
  <si>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</si>
  <si>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</si>
  <si>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</si>
  <si>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</si>
  <si>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</si>
  <si>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</si>
  <si>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</si>
  <si>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</si>
  <si>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</si>
  <si>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</si>
  <si>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</si>
  <si>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</si>
  <si>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</si>
  <si>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</si>
  <si>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</si>
  <si>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</si>
  <si>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</si>
  <si>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</si>
  <si>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</si>
  <si>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</si>
  <si>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</si>
  <si>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</si>
  <si>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</si>
  <si>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</si>
  <si>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</si>
  <si>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</si>
  <si>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</si>
  <si>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</si>
  <si>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</si>
  <si>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</si>
  <si>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</si>
  <si>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</si>
  <si>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</si>
  <si>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</si>
  <si>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</si>
  <si>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</si>
  <si>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</si>
  <si>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</si>
  <si>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</si>
  <si>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</si>
  <si>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</si>
  <si>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</si>
  <si>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</si>
  <si>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</si>
  <si>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</si>
  <si>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</si>
  <si>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</si>
  <si>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</si>
  <si>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</si>
  <si>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</si>
  <si>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</si>
  <si>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</si>
  <si>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</si>
  <si>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</si>
  <si>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</si>
  <si>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</si>
  <si>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</si>
  <si>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</si>
  <si>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</si>
  <si>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</si>
  <si>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</si>
  <si>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</si>
  <si>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</si>
  <si>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</si>
  <si>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</si>
  <si>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</si>
  <si>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</si>
  <si>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</si>
  <si>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</si>
  <si>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</si>
  <si>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</si>
  <si>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</si>
  <si>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</si>
  <si>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</si>
  <si>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</si>
  <si>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</si>
  <si>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</si>
  <si>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</si>
  <si>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</si>
  <si>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</si>
  <si>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</si>
  <si>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</si>
  <si>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</si>
  <si>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</si>
  <si>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</si>
  <si>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</si>
  <si>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</si>
  <si>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</si>
  <si>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</si>
  <si>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</si>
  <si>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</si>
  <si>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</si>
  <si>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</si>
  <si>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</si>
  <si>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</si>
  <si>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</si>
  <si>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</si>
  <si>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</si>
  <si>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</si>
  <si>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</si>
  <si>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</si>
  <si>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</si>
  <si>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</si>
  <si>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</si>
  <si>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</si>
  <si>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</si>
  <si>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</si>
  <si>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</si>
  <si>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</si>
  <si>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</si>
  <si>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</si>
  <si>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</si>
  <si>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</si>
  <si>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</si>
  <si>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</si>
  <si>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</si>
  <si>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</si>
  <si>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</si>
  <si>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</si>
  <si>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</si>
  <si>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</si>
  <si>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</si>
  <si>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</si>
  <si>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</si>
  <si>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</si>
  <si>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</si>
  <si>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</si>
  <si>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</si>
  <si>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</si>
  <si>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</si>
  <si>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</si>
  <si>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</si>
  <si>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</si>
  <si>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</si>
  <si>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</si>
  <si>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</si>
  <si>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</si>
  <si>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</si>
  <si>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</si>
  <si>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</si>
  <si>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</si>
  <si>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</si>
  <si>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</si>
  <si>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</si>
  <si>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</si>
  <si>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</si>
  <si>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</si>
  <si>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</si>
  <si>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</si>
  <si>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</si>
  <si>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</si>
  <si>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</si>
  <si>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</si>
  <si>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</si>
  <si>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</si>
  <si>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</si>
  <si>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</si>
  <si>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</si>
  <si>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</si>
  <si>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</si>
  <si>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</si>
  <si>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</si>
  <si>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</si>
  <si>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</si>
  <si>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</si>
  <si>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</si>
  <si>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</si>
  <si>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</si>
  <si>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</si>
  <si>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</si>
  <si>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</si>
  <si>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</si>
  <si>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</si>
  <si>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</si>
  <si>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</si>
  <si>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</si>
  <si>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</si>
  <si>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</si>
  <si>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</si>
  <si>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</si>
  <si>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</si>
  <si>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</si>
  <si>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</si>
  <si>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</si>
  <si>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</si>
  <si>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</si>
  <si>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</si>
  <si>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</si>
  <si>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</si>
  <si>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</si>
  <si>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</si>
  <si>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</si>
  <si>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</si>
  <si>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</si>
  <si>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</si>
  <si>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</si>
  <si>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</si>
  <si>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</si>
  <si>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</si>
  <si>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</si>
  <si>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</si>
  <si>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</si>
  <si>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</si>
  <si>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</si>
  <si>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</si>
  <si>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</si>
  <si>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</si>
  <si>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</si>
  <si>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</si>
  <si>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</si>
  <si>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</si>
  <si>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</si>
  <si>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</si>
  <si>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</si>
  <si>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</si>
  <si>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</si>
  <si>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</si>
  <si>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</si>
  <si>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</si>
  <si>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</si>
  <si>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</si>
  <si>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</si>
  <si>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</si>
  <si>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</si>
  <si>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</si>
  <si>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</si>
  <si>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</si>
  <si>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</si>
  <si>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</si>
  <si>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</si>
  <si>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</si>
  <si>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</si>
  <si>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</si>
  <si>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</si>
  <si>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</si>
  <si>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</si>
  <si>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</si>
  <si>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</si>
  <si>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</si>
  <si>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</si>
  <si>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</si>
  <si>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</si>
  <si>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</si>
  <si>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</si>
  <si>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</si>
  <si>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</si>
  <si>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</si>
  <si>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</si>
  <si>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</si>
  <si>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</si>
  <si>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</si>
  <si>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</si>
  <si>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</si>
  <si>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</si>
  <si>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</si>
  <si>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</si>
  <si>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</si>
  <si>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</si>
  <si>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</si>
  <si>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</si>
  <si>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</si>
  <si>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</si>
  <si>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</si>
  <si>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</si>
  <si>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</si>
  <si>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</si>
  <si>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</si>
  <si>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</si>
  <si>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</si>
  <si>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</si>
  <si>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</si>
  <si>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</si>
  <si>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</si>
  <si>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</si>
  <si>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</si>
  <si>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</si>
  <si>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</si>
  <si>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</si>
  <si>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</si>
  <si>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</si>
  <si>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</si>
  <si>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</si>
  <si>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</si>
  <si>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</si>
  <si>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</si>
  <si>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</si>
  <si>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</si>
  <si>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</si>
  <si>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</si>
  <si>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</si>
  <si>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</si>
  <si>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</si>
  <si>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</si>
  <si>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</si>
  <si>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</si>
  <si>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</si>
  <si>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</si>
  <si>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</si>
  <si>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</si>
  <si>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</si>
  <si>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</si>
  <si>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</si>
  <si>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</si>
  <si>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</si>
  <si>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</si>
  <si>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</si>
  <si>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</si>
  <si>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</si>
  <si>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</si>
  <si>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</si>
  <si>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</si>
  <si>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</si>
  <si>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</si>
  <si>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</si>
  <si>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</si>
  <si>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</si>
  <si>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</si>
  <si>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</si>
  <si>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</si>
  <si>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</si>
  <si>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</si>
  <si>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</si>
  <si>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</si>
  <si>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</si>
  <si>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</si>
  <si>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</si>
  <si>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</si>
  <si>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</si>
  <si>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</si>
  <si>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</si>
  <si>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</si>
  <si>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</si>
  <si>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</si>
  <si>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</si>
  <si>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</si>
  <si>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</si>
  <si>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</si>
  <si>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</si>
  <si>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</si>
  <si>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</si>
  <si>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</si>
  <si>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</si>
  <si>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</si>
  <si>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</si>
  <si>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</si>
  <si>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</si>
  <si>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</si>
  <si>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</si>
  <si>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</si>
  <si>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</si>
  <si>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</si>
  <si>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</si>
  <si>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</si>
  <si>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</si>
  <si>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</si>
  <si>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</si>
  <si>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</si>
  <si>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</si>
  <si>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</si>
  <si>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</si>
  <si>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</si>
  <si>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</si>
  <si>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</si>
  <si>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</si>
  <si>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</si>
  <si>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</si>
  <si>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</si>
  <si>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</si>
  <si>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</si>
  <si>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</si>
  <si>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</si>
  <si>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</si>
  <si>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</si>
  <si>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</si>
  <si>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</si>
  <si>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</si>
  <si>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</si>
  <si>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</si>
  <si>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</si>
  <si>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</si>
  <si>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</si>
  <si>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</si>
  <si>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</si>
  <si>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</si>
  <si>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</si>
  <si>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</si>
  <si>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</si>
  <si>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</si>
  <si>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</si>
  <si>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</si>
  <si>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</si>
  <si>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</si>
  <si>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</si>
  <si>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</si>
  <si>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</si>
  <si>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</si>
  <si>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</si>
  <si>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</si>
  <si>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</si>
  <si>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</si>
  <si>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</si>
  <si>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</si>
  <si>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</si>
  <si>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</si>
  <si>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</si>
  <si>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</si>
  <si>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</si>
  <si>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</si>
  <si>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</si>
  <si>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</si>
  <si>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</si>
  <si>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</si>
  <si>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</si>
  <si>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</si>
  <si>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</si>
  <si>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</si>
  <si>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</si>
  <si>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</si>
  <si>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</si>
  <si>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</si>
  <si>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</si>
  <si>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</si>
  <si>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</si>
  <si>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</si>
  <si>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</si>
  <si>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</si>
  <si>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</si>
  <si>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</si>
  <si>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</si>
  <si>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</si>
  <si>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</si>
  <si>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</si>
  <si>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</si>
  <si>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</si>
  <si>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</si>
  <si>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</si>
  <si>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</si>
  <si>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</si>
  <si>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</si>
  <si>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</si>
  <si>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</si>
  <si>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</si>
  <si>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</si>
  <si>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</si>
  <si>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</si>
  <si>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</si>
  <si>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</si>
  <si>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</si>
  <si>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</si>
  <si>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</si>
  <si>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</si>
  <si>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</si>
  <si>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</si>
  <si>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</si>
  <si>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</si>
  <si>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</si>
  <si>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</si>
  <si>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</si>
  <si>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</si>
  <si>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</si>
  <si>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</si>
  <si>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</si>
  <si>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</si>
  <si>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</si>
  <si>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</si>
  <si>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</si>
  <si>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</si>
  <si>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</si>
  <si>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</si>
  <si>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</si>
  <si>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</si>
  <si>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</si>
  <si>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</si>
  <si>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</si>
  <si>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</si>
  <si>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</si>
  <si>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</si>
  <si>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</si>
  <si>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</si>
  <si>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</si>
  <si>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</si>
  <si>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</si>
  <si>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</si>
  <si>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</si>
  <si>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</si>
  <si>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</si>
  <si>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</si>
  <si>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</si>
  <si>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</si>
  <si>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</si>
  <si>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</si>
  <si>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</si>
  <si>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</si>
  <si>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</si>
  <si>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</si>
  <si>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</si>
  <si>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</si>
  <si>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</si>
  <si>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</si>
  <si>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</si>
  <si>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</si>
  <si>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</si>
  <si>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</si>
  <si>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</si>
  <si>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</si>
  <si>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</si>
  <si>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</si>
  <si>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</si>
  <si>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</si>
  <si>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</si>
  <si>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</si>
  <si>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</si>
  <si>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</si>
  <si>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</si>
  <si>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</si>
  <si>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</si>
  <si>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</si>
  <si>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</si>
  <si>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</si>
  <si>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</si>
  <si>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</si>
  <si>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</si>
  <si>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</si>
  <si>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</si>
  <si>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</si>
  <si>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</si>
  <si>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</si>
  <si>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</si>
  <si>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</si>
  <si>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</si>
  <si>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</si>
  <si>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</si>
  <si>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</si>
  <si>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</si>
  <si>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</si>
  <si>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</si>
  <si>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</si>
  <si>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</si>
  <si>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</si>
  <si>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</si>
  <si>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</si>
  <si>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</si>
  <si>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</si>
  <si>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</si>
  <si>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</si>
  <si>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</si>
  <si>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</si>
  <si>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</si>
  <si>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</si>
  <si>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</si>
  <si>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</si>
  <si>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</si>
  <si>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</si>
  <si>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</si>
  <si>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</si>
  <si>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</si>
  <si>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</si>
  <si>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</si>
  <si>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</si>
  <si>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</si>
  <si>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</si>
  <si>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</si>
  <si>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</si>
  <si>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</si>
  <si>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</si>
  <si>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</si>
  <si>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</si>
  <si>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</si>
  <si>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</si>
  <si>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</si>
  <si>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</si>
  <si>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</si>
  <si>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</si>
  <si>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</si>
  <si>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</si>
  <si>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</si>
  <si>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</si>
  <si>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</si>
  <si>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</si>
  <si>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</si>
  <si>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</si>
  <si>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</si>
  <si>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</si>
  <si>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</si>
  <si>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</si>
  <si>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</si>
  <si>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</si>
  <si>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</si>
  <si>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</si>
  <si>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</si>
  <si>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</si>
  <si>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</si>
  <si>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</si>
  <si>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</si>
  <si>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</si>
  <si>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</si>
  <si>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</si>
  <si>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</si>
  <si>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</si>
  <si>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</si>
  <si>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</si>
  <si>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</si>
  <si>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</si>
  <si>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</si>
  <si>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</si>
  <si>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</si>
  <si>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</si>
  <si>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</si>
  <si>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</si>
  <si>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</si>
  <si>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</si>
  <si>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</si>
  <si>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</si>
  <si>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</si>
  <si>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</si>
  <si>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</si>
  <si>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</si>
  <si>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</si>
  <si>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</si>
  <si>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</si>
  <si>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</si>
  <si>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</si>
  <si>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</si>
  <si>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</si>
  <si>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</si>
  <si>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</si>
  <si>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</si>
  <si>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</si>
  <si>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</si>
  <si>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</si>
  <si>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</si>
  <si>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</si>
  <si>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</si>
  <si>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</si>
  <si>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</si>
  <si>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</si>
  <si>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</si>
  <si>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</si>
  <si>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</si>
  <si>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</si>
  <si>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</si>
  <si>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</si>
  <si>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</si>
  <si>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</si>
  <si>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</si>
  <si>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</si>
  <si>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</si>
  <si>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</si>
  <si>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</si>
  <si>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</si>
  <si>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</si>
  <si>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</si>
  <si>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</si>
  <si>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</si>
  <si>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</si>
  <si>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</si>
  <si>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</si>
  <si>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</si>
  <si>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</si>
  <si>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</si>
  <si>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</si>
  <si>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</si>
  <si>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</si>
  <si>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</si>
  <si>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</si>
  <si>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</si>
  <si>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</si>
  <si>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</si>
  <si>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</si>
  <si>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</si>
  <si>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</si>
  <si>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</si>
  <si>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</si>
  <si>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</si>
  <si>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</si>
  <si>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</si>
  <si>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</si>
  <si>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</si>
  <si>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</si>
  <si>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</si>
  <si>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</si>
  <si>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</si>
  <si>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</si>
  <si>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</si>
  <si>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</si>
  <si>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</si>
  <si>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</si>
  <si>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</si>
  <si>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</si>
  <si>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</si>
  <si>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</si>
  <si>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</si>
  <si>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</si>
  <si>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</si>
  <si>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</si>
  <si>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</si>
  <si>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</si>
  <si>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</si>
  <si>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</si>
  <si>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</si>
  <si>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</si>
  <si>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</si>
  <si>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</si>
  <si>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</si>
  <si>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</si>
  <si>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</si>
  <si>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</si>
  <si>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</si>
  <si>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</si>
  <si>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</si>
  <si>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</si>
  <si>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</si>
  <si>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</si>
  <si>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</si>
  <si>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</si>
  <si>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</si>
  <si>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</si>
  <si>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</si>
  <si>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</si>
  <si>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</si>
  <si>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</si>
  <si>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</si>
  <si>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</si>
  <si>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</si>
  <si>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</si>
  <si>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</si>
  <si>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</si>
  <si>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</si>
  <si>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</si>
  <si>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</si>
  <si>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</si>
  <si>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</si>
  <si>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</si>
  <si>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</si>
  <si>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</si>
  <si>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</si>
  <si>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</si>
  <si>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</si>
  <si>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</si>
  <si>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</si>
  <si>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</si>
  <si>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</si>
  <si>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</si>
  <si>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</si>
  <si>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</si>
  <si>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</si>
  <si>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</si>
  <si>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</si>
  <si>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</si>
  <si>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</si>
  <si>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</si>
  <si>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</si>
  <si>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</si>
  <si>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</si>
  <si>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</si>
  <si>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</si>
  <si>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</si>
  <si>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</si>
  <si>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</si>
  <si>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</si>
  <si>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</si>
  <si>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</si>
  <si>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</si>
  <si>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</si>
  <si>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</si>
  <si>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</si>
  <si>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</si>
  <si>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</si>
  <si>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</si>
  <si>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</si>
  <si>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</si>
  <si>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</si>
  <si>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</si>
  <si>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</si>
  <si>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</si>
  <si>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</si>
  <si>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</si>
  <si>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</si>
  <si>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</si>
  <si>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</si>
  <si>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</si>
  <si>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</si>
  <si>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</si>
  <si>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</si>
  <si>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</si>
  <si>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</si>
  <si>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</si>
  <si>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</si>
  <si>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</si>
  <si>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</si>
  <si>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</si>
  <si>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</si>
  <si>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</si>
  <si>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</si>
  <si>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</si>
  <si>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</si>
  <si>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</si>
  <si>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</si>
  <si>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</si>
  <si>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</si>
  <si>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</si>
  <si>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</si>
  <si>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</si>
  <si>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</si>
  <si>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</si>
  <si>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</si>
  <si>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</si>
  <si>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</si>
  <si>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</si>
  <si>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</si>
  <si>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</si>
  <si>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</si>
  <si>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</si>
  <si>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</si>
  <si>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</si>
  <si>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</si>
  <si>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</si>
  <si>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</si>
  <si>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</si>
  <si>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</si>
  <si>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</si>
  <si>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</si>
  <si>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</si>
  <si>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</si>
  <si>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</si>
  <si>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</si>
  <si>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</si>
  <si>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</si>
  <si>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</si>
  <si>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</si>
  <si>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</si>
  <si>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</si>
  <si>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</si>
  <si>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</si>
  <si>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</si>
  <si>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</si>
  <si>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</si>
  <si>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</si>
  <si>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</si>
  <si>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</si>
  <si>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</si>
  <si>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</si>
  <si>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</si>
  <si>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</si>
  <si>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</si>
  <si>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</si>
  <si>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</si>
  <si>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</si>
  <si>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</si>
  <si>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</si>
  <si>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</si>
  <si>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</si>
  <si>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</si>
  <si>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</si>
  <si>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</si>
  <si>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</si>
  <si>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</si>
  <si>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</si>
  <si>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</si>
  <si>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</si>
  <si>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</si>
  <si>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</si>
  <si>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</si>
  <si>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</si>
  <si>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</si>
  <si>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</si>
  <si>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</si>
  <si>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</si>
  <si>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</si>
  <si>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</si>
  <si>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</si>
  <si>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</si>
  <si>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</si>
  <si>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</si>
  <si>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</si>
  <si>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</si>
  <si>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</si>
  <si>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</si>
  <si>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</si>
  <si>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</si>
  <si>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</si>
  <si>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</si>
  <si>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</si>
  <si>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</si>
  <si>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</si>
  <si>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</si>
  <si>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</si>
  <si>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</si>
  <si>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</si>
  <si>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</si>
  <si>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</si>
  <si>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</si>
  <si>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</si>
  <si>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</si>
  <si>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</si>
  <si>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</si>
  <si>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</si>
  <si>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</si>
  <si>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</si>
  <si>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</si>
  <si>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</si>
  <si>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</si>
  <si>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</si>
  <si>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</si>
  <si>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</si>
  <si>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</si>
  <si>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</si>
  <si>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</si>
  <si>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</si>
  <si>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</si>
  <si>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</si>
  <si>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</si>
  <si>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</si>
  <si>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</si>
  <si>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</si>
  <si>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</si>
  <si>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</si>
  <si>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</si>
  <si>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</si>
  <si>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</si>
  <si>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</si>
  <si>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</si>
  <si>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</si>
  <si>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</si>
  <si>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</si>
  <si>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</si>
  <si>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</si>
  <si>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</si>
  <si>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</si>
  <si>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</si>
  <si>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</si>
  <si>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</si>
  <si>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</si>
  <si>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</si>
  <si>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</si>
  <si>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</si>
  <si>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</si>
  <si>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</si>
  <si>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</si>
  <si>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</si>
  <si>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</si>
  <si>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</si>
  <si>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</si>
  <si>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</si>
  <si>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</si>
  <si>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</si>
  <si>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</si>
  <si>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</si>
  <si>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</si>
  <si>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</si>
  <si>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</si>
  <si>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</si>
  <si>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</si>
  <si>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</si>
  <si>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</si>
  <si>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</si>
  <si>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</si>
  <si>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</si>
  <si>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</si>
  <si>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</si>
  <si>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</si>
  <si>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</si>
  <si>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</si>
  <si>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</si>
  <si>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</si>
  <si>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</si>
  <si>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</si>
  <si>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</si>
  <si>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</si>
  <si>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</si>
  <si>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</si>
  <si>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</si>
  <si>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</si>
  <si>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</si>
  <si>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</si>
  <si>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</si>
  <si>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</si>
  <si>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</si>
  <si>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</si>
  <si>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</si>
  <si>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</si>
  <si>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</si>
  <si>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</si>
  <si>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</si>
  <si>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</si>
  <si>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</si>
  <si>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</si>
  <si>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</si>
  <si>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</si>
  <si>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</si>
  <si>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</si>
  <si>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</si>
  <si>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</si>
  <si>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</si>
  <si>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</si>
  <si>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</si>
  <si>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</si>
  <si>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</si>
  <si>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</si>
  <si>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</si>
  <si>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</si>
  <si>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</si>
  <si>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</si>
  <si>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</si>
  <si>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</si>
  <si>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</si>
  <si>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</si>
  <si>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</si>
  <si>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</si>
  <si>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</si>
  <si>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</si>
  <si>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</si>
  <si>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</si>
  <si>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</si>
  <si>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</si>
  <si>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</si>
  <si>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</si>
  <si>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</si>
  <si>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</si>
  <si>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</si>
  <si>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</si>
  <si>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</si>
  <si>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</si>
  <si>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</si>
  <si>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</si>
  <si>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</si>
  <si>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</si>
  <si>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</si>
  <si>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</si>
  <si>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</si>
  <si>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</si>
  <si>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</si>
  <si>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</si>
  <si>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</si>
  <si>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</si>
  <si>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</si>
  <si>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</si>
  <si>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</si>
  <si>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</si>
  <si>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</si>
  <si>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</si>
  <si>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</si>
  <si>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</si>
  <si>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</si>
  <si>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</si>
  <si>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</si>
  <si>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</si>
  <si>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</si>
  <si>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</si>
  <si>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</si>
  <si>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</si>
  <si>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</si>
  <si>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</si>
  <si>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</si>
  <si>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</si>
  <si>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</si>
  <si>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</si>
  <si>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</si>
  <si>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</si>
  <si>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</si>
  <si>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</si>
  <si>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</si>
  <si>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</si>
  <si>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</si>
  <si>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</si>
  <si>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</si>
  <si>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</si>
  <si>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</si>
  <si>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</si>
  <si>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</si>
  <si>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</si>
  <si>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</si>
  <si>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</si>
  <si>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</si>
  <si>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</si>
  <si>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</si>
  <si>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</si>
  <si>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</si>
  <si>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</si>
  <si>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</si>
  <si>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</si>
  <si>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</si>
  <si>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</si>
  <si>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</si>
  <si>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</si>
  <si>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</si>
  <si>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</si>
  <si>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</si>
  <si>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</si>
  <si>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</si>
  <si>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</si>
  <si>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</si>
  <si>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</si>
  <si>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</si>
  <si>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</si>
  <si>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</si>
  <si>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</si>
  <si>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</si>
  <si>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</si>
  <si>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</si>
  <si>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</si>
  <si>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</si>
  <si>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</si>
  <si>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</si>
  <si>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</si>
  <si>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</si>
  <si>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</si>
  <si>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</si>
  <si>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</si>
  <si>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</si>
  <si>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</si>
  <si>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</si>
  <si>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</si>
  <si>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</si>
  <si>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</si>
  <si>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</si>
  <si>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</si>
  <si>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</si>
  <si>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</si>
  <si>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</si>
  <si>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</si>
  <si>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</si>
  <si>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</si>
  <si>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</si>
  <si>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</si>
  <si>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</si>
  <si>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</si>
  <si>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</si>
  <si>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</si>
  <si>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</si>
  <si>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</si>
  <si>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</si>
  <si>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</si>
  <si>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</si>
  <si>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</si>
  <si>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</si>
  <si>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</si>
  <si>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</si>
  <si>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</si>
  <si>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</si>
  <si>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</si>
  <si>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</si>
  <si>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</si>
  <si>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</si>
  <si>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</si>
  <si>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</si>
  <si>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</si>
  <si>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</si>
  <si>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</si>
  <si>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</si>
  <si>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</si>
  <si>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</si>
  <si>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</si>
  <si>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</si>
  <si>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</si>
  <si>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</si>
  <si>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</si>
  <si>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</si>
  <si>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</si>
  <si>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</si>
  <si>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</si>
  <si>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</si>
  <si>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</si>
  <si>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</si>
  <si>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</si>
  <si>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</si>
  <si>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</si>
  <si>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</si>
  <si>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</si>
  <si>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</si>
  <si>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</si>
  <si>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</si>
  <si>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</si>
  <si>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</si>
  <si>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</si>
  <si>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</si>
  <si>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</si>
  <si>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</si>
  <si>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</si>
  <si>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</si>
  <si>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</si>
  <si>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</si>
  <si>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</si>
  <si>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</si>
  <si>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</si>
  <si>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</si>
  <si>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</si>
  <si>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</si>
  <si>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</si>
  <si>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</si>
  <si>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</si>
  <si>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</si>
  <si>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</si>
  <si>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</si>
  <si>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</si>
  <si>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</si>
  <si>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</si>
  <si>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</si>
  <si>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</si>
  <si>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</si>
  <si>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</si>
  <si>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</si>
  <si>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</si>
  <si>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</si>
  <si>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</si>
  <si>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</si>
  <si>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</si>
  <si>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</si>
  <si>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</si>
  <si>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</si>
  <si>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</si>
  <si>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</si>
  <si>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</si>
  <si>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</si>
  <si>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</si>
  <si>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</si>
  <si>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</si>
  <si>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</si>
  <si>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</si>
  <si>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</si>
  <si>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</si>
  <si>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</si>
  <si>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</si>
  <si>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</si>
  <si>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</si>
  <si>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</si>
  <si>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</si>
  <si>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</si>
  <si>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</si>
  <si>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</si>
  <si>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</si>
  <si>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</si>
  <si>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</si>
  <si>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</si>
  <si>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</si>
  <si>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</si>
  <si>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</si>
  <si>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</si>
  <si>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</si>
  <si>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</si>
  <si>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</si>
  <si>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</si>
  <si>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</si>
  <si>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</si>
  <si>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</si>
  <si>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</si>
  <si>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</si>
  <si>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</si>
  <si>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</si>
  <si>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</si>
  <si>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</si>
  <si>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</si>
  <si>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</si>
  <si>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</si>
  <si>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</si>
  <si>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</si>
  <si>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</si>
  <si>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</si>
  <si>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</si>
  <si>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</si>
  <si>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</si>
  <si>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</si>
  <si>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</si>
  <si>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</si>
  <si>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</si>
  <si>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</si>
  <si>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</si>
  <si>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</si>
  <si>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</si>
  <si>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</si>
  <si>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</si>
  <si>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</si>
  <si>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</si>
  <si>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</si>
  <si>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</si>
  <si>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</si>
  <si>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</si>
  <si>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</si>
  <si>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</si>
  <si>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</si>
  <si>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</si>
  <si>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</si>
  <si>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</si>
  <si>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</si>
  <si>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</si>
  <si>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</si>
  <si>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</si>
  <si>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</si>
  <si>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</si>
  <si>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</si>
  <si>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</si>
  <si>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</si>
  <si>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</si>
  <si>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</si>
  <si>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</si>
  <si>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</si>
  <si>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</si>
  <si>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</si>
  <si>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</si>
  <si>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</si>
  <si>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</si>
  <si>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</si>
  <si>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</si>
  <si>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</si>
  <si>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</si>
  <si>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</si>
  <si>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</si>
  <si>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</si>
  <si>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</si>
  <si>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</si>
  <si>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</si>
  <si>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</si>
  <si>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</si>
  <si>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</si>
  <si>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</si>
  <si>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</si>
  <si>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</si>
  <si>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</si>
  <si>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</si>
  <si>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</si>
  <si>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</si>
  <si>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</si>
  <si>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</si>
  <si>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</si>
  <si>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</si>
  <si>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</si>
  <si>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</si>
  <si>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</si>
  <si>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</si>
  <si>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</si>
  <si>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</si>
  <si>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</si>
  <si>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</si>
  <si>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</si>
  <si>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</si>
  <si>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</si>
  <si>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</si>
  <si>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</si>
  <si>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</si>
  <si>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</si>
  <si>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</si>
  <si>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</si>
  <si>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</si>
  <si>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</si>
  <si>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</si>
  <si>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</si>
  <si>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</si>
  <si>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</si>
  <si>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</si>
  <si>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</si>
  <si>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</si>
  <si>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</si>
  <si>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</si>
  <si>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</si>
  <si>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</si>
  <si>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</si>
  <si>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</si>
  <si>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</si>
  <si>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</si>
  <si>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</si>
  <si>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</si>
  <si>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</si>
  <si>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</si>
  <si>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</si>
  <si>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</si>
  <si>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</si>
  <si>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</si>
  <si>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</si>
  <si>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</si>
  <si>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</si>
  <si>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</si>
  <si>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</si>
  <si>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</si>
  <si>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</si>
  <si>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</si>
  <si>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</si>
  <si>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</si>
  <si>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</si>
  <si>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</si>
  <si>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</si>
  <si>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</si>
  <si>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</si>
  <si>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</si>
  <si>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</si>
  <si>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</si>
  <si>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</si>
  <si>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</si>
  <si>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</si>
  <si>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</si>
  <si>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</si>
  <si>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</si>
  <si>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</si>
  <si>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</si>
  <si>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</si>
  <si>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</si>
  <si>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</si>
  <si>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</si>
  <si>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</si>
  <si>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</si>
  <si>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</si>
  <si>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</si>
  <si>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</si>
  <si>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</si>
  <si>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</si>
  <si>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</si>
  <si>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</si>
  <si>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</si>
  <si>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</si>
  <si>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</si>
  <si>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</si>
  <si>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</si>
  <si>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</si>
  <si>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</si>
  <si>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</si>
  <si>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</si>
  <si>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</si>
  <si>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</si>
  <si>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</si>
  <si>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</si>
  <si>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</si>
  <si>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</si>
  <si>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</si>
  <si>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</si>
  <si>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</si>
  <si>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</si>
  <si>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</si>
  <si>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</si>
  <si>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</si>
  <si>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</si>
  <si>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</si>
  <si>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</si>
  <si>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</si>
  <si>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</si>
  <si>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</si>
  <si>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</si>
  <si>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</si>
  <si>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</si>
  <si>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</si>
  <si>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</si>
  <si>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</si>
  <si>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</si>
  <si>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</si>
  <si>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</si>
  <si>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</si>
  <si>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</si>
  <si>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</si>
  <si>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</si>
  <si>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</si>
  <si>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</si>
  <si>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</si>
  <si>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</si>
  <si>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</si>
  <si>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</si>
  <si>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</si>
  <si>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</si>
  <si>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</si>
  <si>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</si>
  <si>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</si>
  <si>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</si>
  <si>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</si>
  <si>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</si>
  <si>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</si>
  <si>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</si>
  <si>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</si>
  <si>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</si>
  <si>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</si>
  <si>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</si>
  <si>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</si>
  <si>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</si>
  <si>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</si>
  <si>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</si>
  <si>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</si>
  <si>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</si>
  <si>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</si>
  <si>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</si>
  <si>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</si>
  <si>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</si>
  <si>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</si>
  <si>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</si>
  <si>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</si>
  <si>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</si>
  <si>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</si>
  <si>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</si>
  <si>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</si>
  <si>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</si>
  <si>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</si>
  <si>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</si>
  <si>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</si>
  <si>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</si>
  <si>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</si>
  <si>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</si>
  <si>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</si>
  <si>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</si>
  <si>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</si>
  <si>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</si>
  <si>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</si>
  <si>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</si>
  <si>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</si>
  <si>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</si>
  <si>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</si>
  <si>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</si>
  <si>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</si>
  <si>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</si>
  <si>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</si>
  <si>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</si>
  <si>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</si>
  <si>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</si>
  <si>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</si>
  <si>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</si>
  <si>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</si>
  <si>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</si>
  <si>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</si>
  <si>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</si>
  <si>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</si>
  <si>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</si>
  <si>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</si>
  <si>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</si>
  <si>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</si>
  <si>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</si>
  <si>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</si>
  <si>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</si>
  <si>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</si>
  <si>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</si>
  <si>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</si>
  <si>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</si>
  <si>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</si>
  <si>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</si>
  <si>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</si>
  <si>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</si>
  <si>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</si>
  <si>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</si>
  <si>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</si>
  <si>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</si>
  <si>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</si>
  <si>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</si>
  <si>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</si>
  <si>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</si>
  <si>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</si>
  <si>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</si>
  <si>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</si>
  <si>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</si>
  <si>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</si>
  <si>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</si>
  <si>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</si>
  <si>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</si>
  <si>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</si>
  <si>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</si>
  <si>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</si>
  <si>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</si>
  <si>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</si>
  <si>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</si>
  <si>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</si>
  <si>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</si>
  <si>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</si>
  <si>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</si>
  <si>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</si>
  <si>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</si>
  <si>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</si>
  <si>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</si>
  <si>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</si>
  <si>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</si>
  <si>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</si>
  <si>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</si>
  <si>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</si>
  <si>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</si>
  <si>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</si>
  <si>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</si>
  <si>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</si>
  <si>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</si>
  <si>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</si>
  <si>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</si>
  <si>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</si>
  <si>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</si>
  <si>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</si>
  <si>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</si>
  <si>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</si>
  <si>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</si>
  <si>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</si>
  <si>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</si>
  <si>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</si>
  <si>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</si>
  <si>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</si>
  <si>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</si>
  <si>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</si>
  <si>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</si>
  <si>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</si>
  <si>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</si>
  <si>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</si>
  <si>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</si>
  <si>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</si>
  <si>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</si>
  <si>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</si>
  <si>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</si>
  <si>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</si>
  <si>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</si>
  <si>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</si>
  <si>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</si>
  <si>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</si>
  <si>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</si>
  <si>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</si>
  <si>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</si>
  <si>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</si>
  <si>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</si>
  <si>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</si>
  <si>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</si>
  <si>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</si>
  <si>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</si>
  <si>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</si>
  <si>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</si>
  <si>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</si>
  <si>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</si>
  <si>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</si>
  <si>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</si>
  <si>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</si>
  <si>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</si>
  <si>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</si>
  <si>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</si>
  <si>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</si>
  <si>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</si>
  <si>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</si>
  <si>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</si>
  <si>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</si>
  <si>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</si>
  <si>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</si>
  <si>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</si>
  <si>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</si>
  <si>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</si>
  <si>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</si>
  <si>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</si>
  <si>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</si>
  <si>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</si>
  <si>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</si>
  <si>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</si>
  <si>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</si>
  <si>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</si>
  <si>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</si>
  <si>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</si>
  <si>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</si>
  <si>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</si>
  <si>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</si>
  <si>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</si>
  <si>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</si>
  <si>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</si>
  <si>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</si>
  <si>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</si>
  <si>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</si>
  <si>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</si>
  <si>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</si>
  <si>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</si>
  <si>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</si>
  <si>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</si>
  <si>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</si>
  <si>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</si>
  <si>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</si>
  <si>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</si>
  <si>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</si>
  <si>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</si>
  <si>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</si>
  <si>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</si>
  <si>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</si>
  <si>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</si>
  <si>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</si>
  <si>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</si>
  <si>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</si>
  <si>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</si>
  <si>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</si>
  <si>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</si>
  <si>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</si>
  <si>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</si>
  <si>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</si>
  <si>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</si>
  <si>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</si>
  <si>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</si>
  <si>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</si>
  <si>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</si>
  <si>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</si>
  <si>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</si>
  <si>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</si>
  <si>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</si>
  <si>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</si>
  <si>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</si>
  <si>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</si>
  <si>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</si>
  <si>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</si>
  <si>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</si>
  <si>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</si>
  <si>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</si>
  <si>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</si>
  <si>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</si>
  <si>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</si>
  <si>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</si>
  <si>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</si>
  <si>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</si>
  <si>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</si>
  <si>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</si>
  <si>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</si>
  <si>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</si>
  <si>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</si>
  <si>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</si>
  <si>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</si>
  <si>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</si>
  <si>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</si>
  <si>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</si>
  <si>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</si>
  <si>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</si>
  <si>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</si>
  <si>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</si>
  <si>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</si>
  <si>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</si>
  <si>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</si>
  <si>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</si>
  <si>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</si>
  <si>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</si>
  <si>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</si>
  <si>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</si>
  <si>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</si>
  <si>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</si>
  <si>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</si>
  <si>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</si>
  <si>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</si>
  <si>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</si>
  <si>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</si>
  <si>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</si>
  <si>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</si>
  <si>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</si>
  <si>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</si>
  <si>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</si>
  <si>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</si>
  <si>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</si>
  <si>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</si>
  <si>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</si>
  <si>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</si>
  <si>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</si>
  <si>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</si>
  <si>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</si>
  <si>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</si>
  <si>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</si>
  <si>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</si>
  <si>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</si>
  <si>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</si>
  <si>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</si>
  <si>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</si>
  <si>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</si>
  <si>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</si>
  <si>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</si>
  <si>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</si>
  <si>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</si>
  <si>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</si>
  <si>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</si>
  <si>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</si>
  <si>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</si>
  <si>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</si>
  <si>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</si>
  <si>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</si>
  <si>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</si>
  <si>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</si>
  <si>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</si>
  <si>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</si>
  <si>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</si>
  <si>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</si>
  <si>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</si>
  <si>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</si>
  <si>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</si>
  <si>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</si>
  <si>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</si>
  <si>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</si>
  <si>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</si>
  <si>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</si>
  <si>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</si>
  <si>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</si>
  <si>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</si>
  <si>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</si>
  <si>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</si>
  <si>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</si>
  <si>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</si>
  <si>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</si>
  <si>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</si>
  <si>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</si>
  <si>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</si>
  <si>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</si>
  <si>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</si>
  <si>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</si>
  <si>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</si>
  <si>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</si>
  <si>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</si>
  <si>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</si>
  <si>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</si>
  <si>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</si>
  <si>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</si>
  <si>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</si>
  <si>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</si>
  <si>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</si>
  <si>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</si>
  <si>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</si>
  <si>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</si>
  <si>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</si>
  <si>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</si>
  <si>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</si>
  <si>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</si>
  <si>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</si>
  <si>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</si>
  <si>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</si>
  <si>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</si>
  <si>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</si>
  <si>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</si>
  <si>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</si>
  <si>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</si>
  <si>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</si>
  <si>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</si>
  <si>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</si>
  <si>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</si>
  <si>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</si>
  <si>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</si>
  <si>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</si>
  <si>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</si>
  <si>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</si>
  <si>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</si>
  <si>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</si>
  <si>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</si>
  <si>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</si>
  <si>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</si>
  <si>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</si>
  <si>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</si>
  <si>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</si>
  <si>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</si>
  <si>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</si>
  <si>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</si>
  <si>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</si>
  <si>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</si>
  <si>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</si>
  <si>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</si>
  <si>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</si>
  <si>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</si>
  <si>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</si>
  <si>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</si>
  <si>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</si>
  <si>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</si>
  <si>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</si>
  <si>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</si>
  <si>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</si>
  <si>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</si>
  <si>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</si>
  <si>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</si>
  <si>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</si>
  <si>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</si>
  <si>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</si>
  <si>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</si>
  <si>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</si>
  <si>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</si>
  <si>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</si>
  <si>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</si>
  <si>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</si>
  <si>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</si>
  <si>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</si>
  <si>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</si>
  <si>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</si>
  <si>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</si>
  <si>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</si>
  <si>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</si>
  <si>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</si>
  <si>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</si>
  <si>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</si>
  <si>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</si>
  <si>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</si>
  <si>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</si>
  <si>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</si>
  <si>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</si>
  <si>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</si>
  <si>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</si>
  <si>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</si>
  <si>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</si>
  <si>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</si>
  <si>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</si>
  <si>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</si>
  <si>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</si>
  <si>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</si>
  <si>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</si>
  <si>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</si>
  <si>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</si>
  <si>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</si>
  <si>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</si>
  <si>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</si>
  <si>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</si>
  <si>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</si>
  <si>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</si>
  <si>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</si>
  <si>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</si>
  <si>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</si>
  <si>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</si>
  <si>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</si>
  <si>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</si>
  <si>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</si>
  <si>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</si>
  <si>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</si>
  <si>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</si>
  <si>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</si>
  <si>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</si>
  <si>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</si>
  <si>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</si>
  <si>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</si>
  <si>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</si>
  <si>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</si>
  <si>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</si>
  <si>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</si>
  <si>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</si>
  <si>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</si>
  <si>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</si>
  <si>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</si>
  <si>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</si>
  <si>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</si>
  <si>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</si>
  <si>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</si>
  <si>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</si>
  <si>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</si>
  <si>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</si>
  <si>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</si>
  <si>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</si>
  <si>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</si>
  <si>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</si>
  <si>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</si>
  <si>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</si>
  <si>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</si>
  <si>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</si>
  <si>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</si>
  <si>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</si>
  <si>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</si>
  <si>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</si>
  <si>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</si>
  <si>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</si>
  <si>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</si>
  <si>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</si>
  <si>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</si>
  <si>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</si>
  <si>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</si>
  <si>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</si>
  <si>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</si>
  <si>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</si>
  <si>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</si>
  <si>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</si>
  <si>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</si>
  <si>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</si>
  <si>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</si>
  <si>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</si>
  <si>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</si>
  <si>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</si>
  <si>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</si>
  <si>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</si>
  <si>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</si>
  <si>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</si>
  <si>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</si>
  <si>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</si>
  <si>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</si>
  <si>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</si>
  <si>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</si>
  <si>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</si>
  <si>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</si>
  <si>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</si>
  <si>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</si>
  <si>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</si>
  <si>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</si>
  <si>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</si>
  <si>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</si>
  <si>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</si>
  <si>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</si>
  <si>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</si>
  <si>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</si>
  <si>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</si>
  <si>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</si>
  <si>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</si>
  <si>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</si>
  <si>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</si>
  <si>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</si>
  <si>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</si>
  <si>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</si>
  <si>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</si>
  <si>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</si>
  <si>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</si>
  <si>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</si>
  <si>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</si>
  <si>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</si>
  <si>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</si>
  <si>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</si>
  <si>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</si>
  <si>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</si>
  <si>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</si>
  <si>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</si>
  <si>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</si>
  <si>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</si>
  <si>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</si>
  <si>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</si>
  <si>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</si>
  <si>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</si>
  <si>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</si>
  <si>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</si>
  <si>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</si>
  <si>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</si>
  <si>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</si>
  <si>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</si>
  <si>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</si>
  <si>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</si>
  <si>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</si>
  <si>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</si>
  <si>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</si>
  <si>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</si>
  <si>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</si>
  <si>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</si>
  <si>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</si>
  <si>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</si>
  <si>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</si>
  <si>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</si>
  <si>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</si>
  <si>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</si>
  <si>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</si>
  <si>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</si>
  <si>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</si>
  <si>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</si>
  <si>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</si>
  <si>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</si>
  <si>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</si>
  <si>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</si>
  <si>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</si>
  <si>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</si>
  <si>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</si>
  <si>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</si>
  <si>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</si>
  <si>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</si>
  <si>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</si>
  <si>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</si>
  <si>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</si>
  <si>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</si>
  <si>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</si>
  <si>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</si>
  <si>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</si>
  <si>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</si>
  <si>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</si>
  <si>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</si>
  <si>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</si>
  <si>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</si>
  <si>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</si>
  <si>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</si>
  <si>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</si>
  <si>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</si>
  <si>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</si>
  <si>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</si>
  <si>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</si>
  <si>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</si>
  <si>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</si>
  <si>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</si>
  <si>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</si>
  <si>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</si>
  <si>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</si>
  <si>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</si>
  <si>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</si>
  <si>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</si>
  <si>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</si>
  <si>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</si>
  <si>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</si>
  <si>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</si>
  <si>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</si>
  <si>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</si>
  <si>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</si>
  <si>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</si>
  <si>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</si>
  <si>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</si>
  <si>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</si>
  <si>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</si>
  <si>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</si>
  <si>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</si>
  <si>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</si>
  <si>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</si>
  <si>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</si>
  <si>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</si>
  <si>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</si>
  <si>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</si>
  <si>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</si>
  <si>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</si>
  <si>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</si>
  <si>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</si>
  <si>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</si>
  <si>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</si>
  <si>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</si>
  <si>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</si>
  <si>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</si>
  <si>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</si>
  <si>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</si>
  <si>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</si>
  <si>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</si>
  <si>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</si>
  <si>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</si>
  <si>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</si>
  <si>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</si>
  <si>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</si>
  <si>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</si>
  <si>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</si>
  <si>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</si>
  <si>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</si>
  <si>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</si>
  <si>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</si>
  <si>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</si>
  <si>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</si>
  <si>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</si>
  <si>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</si>
  <si>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</si>
  <si>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</si>
  <si>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</si>
  <si>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</si>
  <si>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</si>
  <si>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</si>
  <si>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</si>
  <si>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</si>
  <si>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</si>
  <si>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</si>
  <si>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</si>
  <si>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</si>
  <si>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</si>
  <si>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</si>
  <si>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</si>
  <si>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</si>
  <si>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</si>
  <si>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</si>
  <si>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</si>
  <si>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</si>
  <si>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</si>
  <si>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</si>
  <si>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</si>
  <si>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</si>
  <si>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</si>
  <si>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</si>
  <si>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</si>
  <si>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</si>
  <si>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</si>
  <si>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</si>
  <si>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</si>
  <si>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</si>
  <si>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</si>
  <si>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</si>
  <si>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</si>
  <si>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</si>
  <si>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</si>
  <si>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</si>
  <si>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</si>
  <si>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</si>
  <si>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</si>
  <si>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</si>
  <si>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</si>
  <si>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</si>
  <si>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</si>
  <si>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</si>
  <si>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</si>
  <si>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</si>
  <si>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</si>
  <si>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</si>
  <si>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</si>
  <si>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</si>
  <si>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</si>
  <si>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</si>
  <si>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</si>
  <si>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</si>
  <si>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</si>
  <si>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</si>
  <si>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</si>
  <si>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</si>
  <si>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</si>
  <si>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</si>
  <si>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</si>
  <si>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</si>
  <si>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</si>
  <si>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</si>
  <si>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</si>
  <si>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</si>
  <si>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</si>
  <si>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</si>
  <si>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</si>
  <si>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</si>
  <si>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</si>
  <si>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</si>
  <si>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</si>
  <si>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</si>
  <si>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</si>
  <si>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</si>
  <si>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</si>
  <si>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</si>
  <si>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</si>
  <si>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</si>
  <si>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</si>
  <si>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</si>
  <si>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</si>
  <si>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</si>
  <si>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</si>
  <si>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</si>
  <si>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</si>
  <si>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</si>
  <si>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</si>
  <si>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</si>
  <si>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</si>
  <si>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</si>
  <si>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</si>
  <si>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</si>
  <si>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</si>
  <si>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</si>
  <si>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</si>
  <si>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</si>
  <si>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</si>
  <si>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</si>
  <si>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</si>
  <si>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</si>
  <si>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</si>
  <si>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</si>
  <si>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</si>
  <si>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</si>
  <si>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</si>
  <si>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</si>
  <si>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</si>
  <si>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</si>
  <si>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</si>
  <si>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</si>
  <si>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</si>
  <si>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</si>
  <si>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</si>
  <si>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</si>
  <si>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</si>
  <si>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</si>
  <si>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</si>
  <si>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</si>
  <si>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</si>
  <si>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</si>
  <si>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</si>
  <si>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</si>
  <si>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</si>
  <si>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</si>
  <si>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</si>
  <si>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</si>
  <si>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</si>
  <si>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</si>
  <si>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</si>
  <si>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</si>
  <si>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</si>
  <si>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</si>
  <si>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</si>
  <si>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</si>
  <si>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</si>
  <si>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</si>
  <si>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</si>
  <si>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</si>
  <si>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</si>
  <si>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</si>
  <si>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</si>
  <si>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</si>
  <si>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</si>
  <si>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</si>
  <si>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</si>
  <si>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</si>
  <si>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</si>
  <si>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</si>
  <si>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</si>
  <si>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</si>
  <si>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</si>
  <si>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</si>
  <si>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</si>
  <si>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</si>
  <si>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</si>
  <si>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</si>
  <si>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</si>
  <si>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</si>
  <si>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</si>
  <si>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</si>
  <si>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</si>
  <si>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</si>
  <si>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</si>
  <si>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</si>
  <si>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</si>
  <si>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</si>
  <si>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</si>
  <si>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</si>
  <si>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</si>
  <si>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</si>
  <si>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</si>
  <si>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</si>
  <si>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</si>
  <si>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</si>
  <si>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</si>
  <si>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</si>
  <si>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</si>
  <si>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</si>
  <si>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</si>
  <si>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</si>
  <si>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</si>
  <si>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</si>
  <si>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</si>
  <si>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</si>
  <si>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</si>
  <si>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</si>
  <si>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</si>
  <si>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</si>
  <si>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</si>
  <si>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</si>
  <si>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</si>
  <si>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</si>
  <si>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</si>
  <si>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</si>
  <si>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</si>
  <si>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</si>
  <si>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</si>
  <si>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</si>
  <si>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</si>
  <si>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</si>
  <si>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</si>
  <si>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</si>
  <si>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</si>
  <si>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</si>
  <si>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</si>
  <si>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</si>
  <si>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</si>
  <si>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</si>
  <si>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</si>
  <si>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</si>
  <si>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</si>
  <si>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</si>
  <si>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</si>
  <si>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</si>
  <si>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</si>
  <si>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</si>
  <si>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</si>
  <si>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</si>
  <si>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</si>
  <si>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</si>
  <si>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</si>
  <si>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</si>
  <si>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</si>
  <si>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</si>
  <si>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</si>
  <si>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</si>
  <si>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</si>
  <si>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</si>
  <si>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</si>
  <si>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</si>
  <si>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</si>
  <si>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</si>
  <si>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</si>
  <si>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</si>
  <si>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</si>
  <si>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</si>
  <si>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</si>
  <si>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</si>
  <si>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</si>
  <si>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</si>
  <si>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</si>
  <si>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</si>
  <si>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</si>
  <si>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</si>
  <si>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</si>
  <si>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</si>
  <si>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</si>
  <si>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</si>
  <si>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</si>
  <si>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</si>
  <si>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</si>
  <si>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</si>
  <si>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</si>
  <si>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</si>
  <si>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</si>
  <si>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</si>
  <si>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</si>
  <si>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</si>
  <si>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</si>
  <si>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</si>
  <si>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</si>
  <si>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</si>
  <si>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</si>
  <si>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</si>
  <si>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</si>
  <si>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</si>
  <si>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</si>
  <si>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</si>
  <si>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</si>
  <si>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</si>
  <si>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</si>
  <si>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</si>
  <si>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</si>
  <si>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</si>
  <si>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</si>
  <si>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</si>
  <si>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</si>
  <si>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</si>
  <si>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</si>
  <si>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</si>
  <si>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</si>
  <si>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</si>
  <si>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</si>
  <si>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</si>
  <si>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</si>
  <si>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</si>
  <si>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</si>
  <si>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</si>
  <si>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</si>
  <si>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</si>
  <si>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</si>
  <si>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</si>
  <si>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</si>
  <si>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</si>
  <si>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</si>
  <si>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</si>
  <si>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</si>
  <si>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</si>
  <si>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</si>
  <si>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</si>
  <si>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</si>
  <si>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</si>
  <si>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</si>
  <si>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</si>
  <si>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</si>
  <si>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</si>
  <si>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</si>
  <si>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</si>
  <si>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</si>
  <si>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</si>
  <si>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</si>
  <si>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</si>
  <si>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</si>
  <si>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</si>
  <si>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</si>
  <si>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</si>
  <si>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</si>
  <si>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</si>
  <si>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</si>
  <si>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</si>
  <si>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</si>
  <si>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</si>
  <si>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</si>
  <si>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</si>
  <si>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</si>
  <si>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</si>
  <si>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</si>
  <si>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</si>
  <si>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</si>
  <si>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</si>
  <si>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</si>
  <si>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</si>
  <si>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</si>
  <si>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</si>
  <si>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</si>
  <si>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</si>
  <si>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</si>
  <si>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</si>
  <si>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</si>
  <si>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</si>
  <si>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</si>
  <si>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</si>
  <si>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</si>
  <si>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</si>
  <si>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</si>
  <si>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</si>
  <si>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</si>
  <si>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</si>
  <si>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</si>
  <si>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</si>
  <si>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</si>
  <si>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</si>
  <si>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</si>
  <si>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</si>
  <si>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</si>
  <si>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</si>
  <si>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</si>
  <si>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</si>
  <si>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</si>
  <si>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</si>
  <si>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</si>
  <si>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</si>
  <si>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</si>
  <si>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</si>
  <si>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</si>
  <si>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</si>
  <si>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</si>
  <si>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</si>
  <si>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</si>
  <si>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</si>
  <si>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</si>
  <si>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</si>
  <si>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</si>
  <si>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</si>
  <si>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</si>
  <si>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</si>
  <si>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</si>
  <si>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</si>
  <si>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</si>
  <si>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</si>
  <si>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</si>
  <si>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</si>
  <si>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</si>
  <si>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</si>
  <si>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</si>
  <si>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</si>
  <si>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</si>
  <si>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</si>
  <si>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</si>
  <si>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</si>
  <si>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</si>
  <si>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</si>
  <si>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</si>
  <si>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</si>
  <si>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</si>
  <si>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</si>
  <si>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</si>
  <si>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</si>
  <si>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</si>
  <si>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</si>
  <si>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</si>
  <si>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</si>
  <si>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</si>
  <si>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</si>
  <si>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</si>
  <si>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</si>
  <si>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</si>
  <si>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</si>
  <si>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</si>
  <si>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</si>
  <si>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</si>
  <si>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</si>
  <si>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</si>
  <si>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</si>
  <si>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</si>
  <si>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</si>
  <si>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</si>
  <si>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</si>
  <si>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</si>
  <si>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</si>
  <si>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</si>
  <si>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</si>
  <si>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</si>
  <si>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</si>
  <si>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</si>
  <si>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</si>
  <si>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</si>
  <si>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</si>
  <si>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</si>
  <si>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</si>
  <si>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</si>
  <si>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</si>
  <si>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</si>
  <si>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</si>
  <si>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</si>
  <si>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</si>
  <si>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</si>
  <si>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</si>
  <si>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</si>
  <si>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</si>
  <si>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</si>
  <si>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</si>
  <si>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</si>
  <si>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</si>
  <si>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</si>
  <si>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</si>
  <si>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</si>
  <si>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</si>
  <si>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</si>
  <si>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</si>
  <si>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</si>
  <si>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</si>
  <si>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</si>
  <si>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</si>
  <si>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</si>
  <si>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</si>
  <si>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</si>
  <si>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</si>
  <si>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</si>
  <si>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</si>
  <si>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</si>
  <si>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</si>
  <si>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</si>
  <si>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</si>
  <si>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</si>
  <si>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</si>
  <si>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</si>
  <si>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</si>
  <si>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</si>
  <si>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</si>
  <si>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</si>
  <si>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</si>
  <si>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</si>
  <si>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</si>
  <si>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</si>
  <si>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</si>
  <si>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</si>
  <si>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</si>
  <si>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</si>
  <si>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</si>
  <si>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</si>
  <si>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</si>
  <si>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</si>
  <si>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</si>
  <si>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</si>
  <si>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</si>
  <si>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</si>
  <si>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</si>
  <si>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</si>
  <si>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</si>
  <si>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</si>
  <si>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</si>
  <si>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</si>
  <si>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</si>
  <si>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</si>
  <si>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</si>
  <si>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</si>
  <si>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</si>
  <si>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</si>
  <si>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</si>
  <si>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</si>
  <si>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</si>
  <si>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</si>
  <si>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</si>
  <si>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</si>
  <si>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</si>
  <si>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</si>
  <si>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</si>
  <si>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</si>
  <si>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</si>
  <si>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</si>
  <si>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</si>
  <si>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</si>
  <si>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</si>
  <si>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</si>
  <si>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</si>
  <si>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</si>
  <si>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</si>
  <si>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</si>
  <si>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</si>
  <si>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</si>
  <si>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</si>
  <si>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</si>
  <si>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</si>
  <si>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</si>
  <si>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</si>
  <si>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</si>
  <si>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</si>
  <si>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</si>
  <si>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</si>
  <si>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</si>
  <si>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</si>
  <si>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</si>
  <si>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</si>
  <si>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</si>
  <si>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</si>
  <si>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</si>
  <si>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</si>
  <si>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</si>
  <si>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</si>
  <si>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</si>
  <si>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</si>
  <si>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</si>
  <si>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</si>
  <si>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</si>
  <si>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</si>
  <si>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</si>
  <si>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</si>
  <si>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</si>
  <si>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</si>
  <si>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</si>
  <si>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</si>
  <si>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</si>
  <si>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</si>
  <si>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</si>
  <si>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</si>
  <si>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</si>
  <si>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</si>
  <si>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</si>
  <si>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</si>
  <si>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</si>
  <si>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</si>
  <si>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</si>
  <si>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</si>
  <si>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</si>
  <si>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</si>
  <si>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</si>
  <si>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</si>
  <si>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</si>
  <si>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</si>
  <si>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</si>
  <si>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</si>
  <si>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</si>
  <si>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</si>
  <si>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</si>
  <si>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</si>
  <si>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</si>
  <si>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</si>
  <si>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</si>
  <si>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</si>
  <si>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</si>
  <si>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</si>
  <si>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</si>
  <si>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</si>
  <si>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</si>
  <si>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</si>
  <si>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</si>
  <si>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</si>
  <si>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</si>
  <si>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</si>
  <si>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</si>
  <si>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</si>
  <si>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</si>
  <si>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</si>
  <si>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</si>
  <si>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</si>
  <si>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</si>
  <si>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</si>
  <si>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</si>
  <si>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</si>
  <si>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</si>
  <si>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</si>
  <si>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</si>
  <si>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</si>
  <si>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</si>
  <si>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</si>
  <si>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</si>
  <si>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</si>
  <si>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</si>
  <si>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</si>
  <si>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</si>
  <si>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</si>
  <si>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</si>
  <si>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</si>
  <si>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</si>
  <si>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</si>
  <si>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</si>
  <si>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</si>
  <si>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</si>
  <si>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</si>
  <si>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</si>
  <si>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</si>
  <si>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</si>
  <si>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</si>
  <si>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</si>
  <si>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</si>
  <si>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</si>
  <si>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</si>
  <si>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</si>
  <si>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</si>
  <si>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</si>
  <si>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</si>
  <si>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</si>
  <si>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</si>
  <si>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</si>
  <si>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</si>
  <si>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</si>
  <si>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</si>
  <si>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</si>
  <si>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</si>
  <si>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</si>
  <si>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</si>
  <si>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</si>
  <si>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</si>
  <si>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</si>
  <si>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</si>
  <si>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</si>
  <si>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</si>
  <si>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</si>
  <si>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</si>
  <si>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</si>
  <si>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</si>
  <si>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</si>
  <si>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</si>
  <si>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</si>
  <si>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</si>
  <si>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</si>
  <si>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</si>
  <si>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</si>
  <si>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</si>
  <si>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</si>
  <si>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</si>
  <si>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</si>
  <si>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</si>
  <si>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</si>
  <si>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</si>
  <si>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</si>
  <si>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</si>
  <si>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</si>
  <si>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</si>
  <si>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</si>
  <si>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</si>
  <si>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</si>
  <si>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</si>
  <si>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</si>
  <si>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</si>
  <si>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</si>
  <si>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</si>
  <si>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</si>
  <si>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</si>
  <si>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</si>
  <si>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</si>
  <si>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</si>
  <si>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</si>
  <si>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</si>
  <si>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</si>
  <si>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</si>
  <si>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</si>
  <si>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</si>
  <si>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</si>
  <si>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</si>
  <si>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</si>
  <si>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</si>
  <si>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</si>
  <si>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</si>
  <si>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</si>
  <si>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</si>
  <si>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</si>
  <si>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</si>
  <si>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</si>
  <si>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</si>
  <si>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</si>
  <si>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</si>
  <si>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</si>
  <si>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</si>
  <si>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</si>
  <si>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</si>
  <si>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</si>
  <si>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</si>
  <si>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</si>
  <si>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</si>
  <si>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</si>
  <si>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</si>
  <si>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</si>
  <si>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</si>
  <si>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</si>
  <si>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</si>
  <si>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</si>
  <si>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</si>
  <si>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</si>
  <si>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</si>
  <si>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</si>
  <si>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</si>
  <si>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</si>
  <si>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</si>
  <si>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</si>
  <si>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</si>
  <si>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</si>
  <si>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</si>
  <si>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</si>
  <si>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</si>
  <si>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</si>
  <si>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</si>
  <si>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</si>
  <si>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</si>
  <si>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</si>
  <si>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</si>
  <si>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</si>
  <si>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</si>
  <si>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</si>
  <si>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</si>
  <si>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</si>
  <si>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</si>
  <si>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</si>
  <si>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</si>
  <si>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</si>
  <si>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</si>
  <si>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</si>
  <si>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</si>
  <si>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</si>
  <si>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</si>
  <si>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</si>
  <si>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</si>
  <si>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</si>
  <si>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</si>
  <si>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</si>
  <si>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</si>
  <si>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</si>
  <si>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</si>
  <si>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</si>
  <si>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</si>
  <si>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</si>
  <si>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</si>
  <si>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</si>
  <si>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</si>
  <si>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</si>
  <si>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</si>
  <si>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</si>
  <si>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</si>
  <si>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</si>
  <si>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</si>
  <si>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</si>
  <si>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</si>
  <si>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</si>
  <si>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</si>
  <si>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</si>
  <si>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</si>
  <si>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</si>
  <si>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</si>
  <si>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</si>
  <si>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</si>
  <si>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</si>
  <si>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</si>
  <si>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</si>
  <si>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</si>
  <si>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</si>
  <si>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</si>
  <si>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</si>
  <si>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</si>
  <si>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</si>
  <si>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</si>
  <si>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</si>
  <si>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</si>
  <si>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</si>
  <si>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</si>
  <si>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</si>
  <si>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</si>
  <si>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</si>
  <si>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</si>
  <si>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</si>
  <si>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</si>
  <si>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</si>
  <si>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</si>
  <si>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</si>
  <si>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</si>
  <si>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</si>
  <si>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</si>
  <si>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</si>
  <si>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</si>
  <si>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</si>
  <si>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</si>
  <si>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</si>
  <si>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</si>
  <si>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</si>
  <si>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</si>
  <si>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</si>
  <si>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</si>
  <si>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</si>
  <si>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</si>
  <si>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</si>
  <si>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</si>
  <si>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</si>
  <si>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</si>
  <si>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</si>
  <si>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</si>
  <si>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</si>
  <si>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</si>
  <si>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</si>
  <si>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</si>
  <si>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</si>
  <si>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</si>
  <si>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</si>
  <si>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</si>
  <si>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</si>
  <si>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</si>
  <si>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</si>
  <si>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</si>
  <si>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</si>
  <si>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</si>
  <si>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</si>
  <si>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</si>
  <si>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</si>
  <si>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</si>
  <si>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</si>
  <si>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</si>
  <si>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</si>
  <si>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</si>
  <si>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</si>
  <si>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</si>
  <si>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</si>
  <si>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</si>
  <si>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</si>
  <si>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</si>
  <si>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</si>
  <si>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</si>
  <si>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</si>
  <si>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</si>
  <si>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</si>
  <si>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</si>
  <si>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</si>
  <si>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</si>
  <si>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</si>
  <si>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</si>
  <si>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</si>
  <si>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</si>
  <si>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</si>
  <si>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</si>
  <si>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</si>
  <si>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</si>
  <si>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</si>
  <si>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</si>
  <si>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</si>
  <si>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</si>
  <si>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</si>
  <si>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</si>
  <si>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</si>
  <si>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</si>
  <si>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</si>
  <si>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</si>
  <si>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</si>
  <si>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</si>
  <si>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</si>
  <si>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</si>
  <si>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</si>
  <si>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</si>
  <si>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</si>
  <si>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</si>
  <si>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</si>
  <si>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</si>
  <si>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</si>
  <si>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</si>
  <si>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</si>
  <si>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</si>
  <si>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</si>
  <si>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</si>
  <si>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</si>
  <si>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</si>
  <si>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</si>
  <si>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</si>
  <si>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</si>
  <si>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</si>
  <si>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</si>
  <si>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</si>
  <si>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</si>
  <si>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</si>
  <si>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</si>
  <si>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</si>
  <si>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</si>
  <si>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</si>
  <si>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</si>
  <si>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</si>
  <si>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</si>
  <si>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</si>
  <si>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</si>
  <si>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</si>
  <si>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</si>
  <si>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</si>
  <si>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</si>
  <si>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</si>
  <si>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</si>
  <si>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</si>
  <si>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</si>
  <si>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</si>
  <si>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</si>
  <si>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</si>
  <si>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</si>
  <si>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</si>
  <si>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</si>
  <si>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</si>
  <si>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</si>
  <si>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</si>
  <si>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</si>
  <si>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</si>
  <si>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</si>
  <si>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</si>
  <si>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</si>
  <si>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</si>
  <si>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</si>
  <si>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</si>
  <si>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</si>
  <si>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</si>
  <si>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</si>
  <si>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</si>
  <si>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</si>
  <si>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</si>
  <si>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</si>
  <si>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</si>
  <si>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</si>
  <si>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</si>
  <si>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</si>
  <si>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</si>
  <si>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</si>
  <si>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</si>
  <si>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</si>
  <si>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</si>
  <si>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</si>
  <si>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</si>
  <si>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</si>
  <si>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</si>
  <si>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</si>
  <si>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</si>
  <si>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</si>
  <si>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</si>
  <si>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</si>
  <si>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</si>
  <si>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</si>
  <si>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</si>
  <si>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</si>
  <si>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</si>
  <si>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</si>
  <si>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</si>
  <si>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</si>
  <si>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</si>
  <si>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</si>
  <si>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</si>
  <si>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</si>
  <si>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</si>
  <si>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</si>
  <si>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</si>
  <si>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</si>
  <si>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</si>
  <si>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</si>
  <si>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</si>
  <si>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</si>
  <si>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</si>
  <si>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</si>
  <si>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</si>
  <si>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</si>
  <si>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</si>
  <si>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</si>
  <si>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</si>
  <si>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</si>
  <si>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</si>
  <si>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</si>
  <si>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</si>
  <si>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</si>
  <si>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</si>
  <si>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</si>
  <si>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</si>
  <si>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</si>
  <si>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</si>
  <si>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</si>
  <si>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</si>
  <si>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</si>
  <si>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</si>
  <si>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</si>
  <si>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</si>
  <si>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</si>
  <si>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</si>
  <si>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</si>
  <si>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</si>
  <si>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</si>
  <si>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</si>
  <si>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</si>
  <si>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</si>
  <si>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</si>
  <si>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</si>
  <si>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</si>
  <si>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</si>
  <si>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</si>
  <si>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</si>
  <si>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</si>
  <si>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</si>
  <si>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</si>
  <si>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</si>
  <si>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</si>
  <si>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</si>
  <si>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</si>
  <si>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</si>
  <si>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</si>
  <si>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</si>
  <si>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</si>
  <si>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</si>
  <si>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</si>
  <si>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</si>
  <si>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</si>
  <si>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</si>
  <si>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</si>
  <si>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</si>
  <si>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</si>
  <si>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</si>
  <si>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</si>
  <si>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</si>
  <si>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</si>
  <si>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</si>
  <si>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</si>
  <si>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</si>
  <si>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</si>
  <si>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</si>
  <si>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</si>
  <si>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</si>
  <si>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</si>
  <si>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</si>
  <si>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</si>
  <si>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</si>
  <si>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</si>
  <si>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</si>
  <si>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</si>
  <si>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</si>
  <si>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</si>
  <si>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</si>
  <si>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</si>
  <si>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</si>
  <si>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</si>
  <si>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</si>
  <si>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</si>
  <si>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</si>
  <si>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</si>
  <si>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</si>
  <si>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</si>
  <si>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</si>
  <si>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</si>
  <si>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</si>
  <si>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</si>
  <si>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</si>
  <si>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</si>
  <si>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</si>
  <si>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</si>
  <si>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</si>
  <si>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</si>
  <si>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</si>
  <si>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</si>
  <si>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</si>
  <si>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</si>
  <si>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</si>
  <si>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</si>
  <si>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</si>
  <si>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</si>
  <si>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</si>
  <si>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</si>
  <si>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</si>
  <si>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</si>
  <si>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</si>
  <si>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</si>
  <si>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</si>
  <si>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</si>
  <si>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</si>
  <si>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</si>
  <si>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</si>
  <si>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</si>
  <si>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</si>
  <si>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</si>
  <si>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</si>
  <si>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</si>
  <si>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</si>
  <si>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</si>
  <si>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</si>
  <si>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</si>
  <si>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</si>
  <si>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</si>
  <si>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</si>
  <si>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</si>
  <si>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</si>
  <si>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</si>
  <si>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</si>
  <si>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</si>
  <si>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</si>
  <si>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</si>
  <si>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</si>
  <si>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</si>
  <si>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</si>
  <si>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</si>
  <si>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</si>
  <si>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</si>
  <si>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</si>
  <si>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</si>
  <si>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</si>
  <si>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</si>
  <si>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</si>
  <si>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</si>
  <si>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</si>
  <si>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</si>
  <si>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</si>
  <si>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</si>
  <si>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</si>
  <si>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</si>
  <si>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</si>
  <si>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</si>
  <si>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</si>
  <si>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</si>
  <si>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</si>
  <si>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</si>
  <si>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</si>
  <si>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</si>
  <si>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</si>
  <si>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</si>
  <si>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</si>
  <si>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</si>
  <si>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</si>
  <si>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</si>
  <si>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</si>
  <si>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</si>
  <si>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</si>
  <si>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</si>
  <si>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</si>
  <si>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</si>
  <si>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</si>
  <si>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</si>
  <si>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</si>
  <si>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</si>
  <si>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</si>
  <si>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</si>
  <si>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</si>
  <si>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</si>
  <si>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</si>
  <si>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</si>
  <si>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</si>
  <si>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</si>
  <si>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</si>
  <si>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</si>
  <si>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</si>
  <si>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</si>
  <si>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</si>
  <si>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</si>
  <si>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</si>
  <si>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</si>
  <si>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</si>
  <si>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</si>
  <si>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</si>
  <si>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</si>
  <si>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</si>
  <si>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</si>
  <si>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</si>
  <si>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</si>
  <si>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</si>
  <si>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</si>
  <si>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</si>
  <si>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</si>
  <si>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</si>
  <si>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</si>
  <si>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</si>
  <si>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</si>
  <si>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</si>
  <si>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</si>
  <si>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</si>
  <si>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</si>
  <si>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</si>
  <si>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</si>
  <si>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</si>
  <si>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</si>
  <si>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</si>
  <si>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</si>
  <si>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</si>
  <si>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</si>
  <si>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</si>
  <si>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</si>
  <si>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</si>
  <si>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</si>
  <si>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</si>
  <si>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</si>
  <si>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</si>
  <si>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</si>
  <si>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</si>
  <si>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</si>
  <si>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</si>
  <si>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</si>
  <si>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</si>
  <si>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</si>
  <si>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</si>
  <si>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</si>
  <si>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</si>
  <si>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</si>
  <si>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</si>
  <si>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</si>
  <si>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</si>
  <si>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</si>
  <si>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</si>
  <si>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</si>
  <si>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</si>
  <si>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</si>
  <si>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</si>
  <si>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</si>
  <si>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</si>
  <si>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</si>
  <si>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</si>
  <si>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</si>
  <si>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</si>
  <si>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</si>
  <si>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</si>
  <si>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</si>
  <si>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</si>
  <si>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</si>
  <si>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</si>
  <si>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</si>
  <si>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</si>
  <si>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</si>
  <si>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</si>
  <si>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</si>
  <si>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</si>
  <si>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</si>
  <si>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</si>
  <si>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</si>
  <si>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</si>
  <si>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</si>
  <si>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</si>
  <si>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</si>
  <si>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</si>
  <si>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</si>
  <si>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</si>
  <si>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</si>
  <si>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</si>
  <si>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</si>
  <si>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</si>
  <si>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</si>
  <si>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</si>
  <si>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</si>
  <si>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</si>
  <si>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</si>
  <si>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</si>
  <si>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</si>
  <si>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</si>
  <si>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</si>
  <si>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</si>
  <si>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</si>
  <si>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</si>
  <si>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</si>
  <si>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</si>
  <si>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</si>
  <si>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</si>
  <si>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</si>
  <si>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</si>
  <si>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</si>
  <si>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</si>
  <si>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</si>
  <si>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</si>
  <si>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</si>
  <si>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</si>
  <si>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</si>
  <si>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</si>
  <si>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</si>
  <si>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</si>
  <si>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</si>
  <si>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</si>
  <si>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</si>
  <si>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</si>
  <si>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</si>
  <si>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</si>
  <si>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</si>
  <si>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</si>
  <si>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</si>
  <si>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</si>
  <si>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</si>
  <si>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</si>
  <si>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</si>
  <si>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</si>
  <si>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</si>
  <si>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</si>
  <si>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</si>
  <si>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</si>
  <si>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</si>
  <si>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</si>
  <si>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</si>
  <si>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</si>
  <si>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</si>
  <si>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</si>
  <si>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</si>
  <si>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</si>
  <si>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</si>
  <si>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</si>
  <si>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</si>
  <si>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</si>
  <si>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</si>
  <si>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</si>
  <si>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</si>
  <si>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</si>
  <si>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</si>
  <si>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</si>
  <si>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</si>
  <si>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</si>
  <si>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</si>
  <si>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</si>
  <si>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</si>
  <si>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</si>
  <si>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</si>
  <si>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</si>
  <si>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</si>
  <si>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</si>
  <si>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</si>
  <si>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</si>
  <si>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</si>
  <si>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</si>
  <si>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</si>
  <si>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</si>
  <si>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</si>
  <si>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</si>
  <si>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</si>
  <si>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</si>
  <si>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</si>
  <si>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</si>
  <si>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</si>
  <si>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</si>
  <si>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</si>
  <si>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</si>
  <si>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</si>
  <si>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</si>
  <si>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</si>
  <si>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</si>
  <si>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</si>
  <si>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</si>
  <si>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</si>
  <si>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</si>
  <si>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</si>
  <si>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</si>
  <si>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</si>
  <si>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</si>
  <si>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</si>
  <si>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</si>
  <si>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</si>
  <si>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</si>
  <si>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</si>
  <si>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</si>
  <si>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</si>
  <si>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</si>
  <si>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</si>
  <si>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</si>
  <si>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</si>
  <si>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</si>
  <si>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</si>
  <si>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</si>
  <si>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</si>
  <si>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</si>
  <si>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</si>
  <si>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</si>
  <si>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</si>
  <si>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</si>
  <si>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</si>
  <si>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</si>
  <si>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</si>
  <si>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</si>
  <si>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</si>
  <si>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</si>
  <si>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</si>
  <si>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</si>
  <si>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</si>
  <si>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</si>
  <si>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</si>
  <si>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</si>
  <si>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</si>
  <si>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</si>
  <si>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</si>
  <si>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</si>
  <si>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</si>
  <si>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</si>
  <si>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</si>
  <si>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</si>
  <si>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</si>
  <si>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</si>
  <si>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</si>
  <si>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</si>
  <si>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</si>
  <si>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</si>
  <si>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</si>
  <si>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</si>
  <si>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</si>
  <si>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</si>
  <si>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</si>
  <si>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</si>
  <si>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</si>
  <si>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</si>
  <si>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</si>
  <si>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</si>
  <si>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</si>
  <si>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</si>
  <si>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</si>
  <si>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</si>
  <si>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</si>
  <si>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</si>
  <si>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</si>
  <si>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</si>
  <si>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</si>
  <si>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</si>
  <si>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</si>
  <si>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</si>
  <si>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</si>
  <si>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</si>
  <si>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</si>
  <si>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</si>
  <si>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</si>
  <si>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</si>
  <si>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</si>
  <si>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</si>
  <si>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</si>
  <si>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</si>
  <si>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</si>
  <si>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</si>
  <si>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</si>
  <si>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</si>
  <si>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</si>
  <si>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</si>
  <si>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</si>
  <si>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</si>
  <si>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</si>
  <si>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</si>
  <si>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</si>
  <si>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</si>
  <si>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</si>
  <si>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</si>
  <si>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</si>
  <si>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</si>
  <si>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</si>
  <si>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</si>
  <si>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</si>
  <si>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</si>
  <si>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</si>
  <si>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</si>
  <si>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</si>
  <si>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</si>
  <si>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</si>
  <si>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</si>
  <si>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</si>
  <si>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</si>
  <si>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</si>
  <si>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</si>
  <si>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</si>
  <si>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</si>
  <si>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</si>
  <si>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</si>
  <si>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</si>
  <si>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</si>
  <si>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</si>
  <si>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</si>
  <si>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</si>
  <si>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</si>
  <si>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</si>
  <si>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</si>
  <si>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</si>
  <si>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</si>
  <si>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</si>
  <si>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</si>
  <si>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</si>
  <si>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</si>
  <si>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</si>
  <si>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</si>
  <si>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</si>
  <si>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</si>
  <si>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</si>
  <si>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</si>
  <si>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</si>
  <si>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</si>
  <si>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</si>
  <si>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</si>
  <si>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</si>
  <si>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</si>
  <si>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</si>
  <si>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</si>
  <si>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</si>
  <si>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</si>
  <si>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</si>
  <si>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</si>
  <si>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</si>
  <si>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</si>
  <si>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</si>
  <si>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</si>
  <si>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</si>
  <si>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</si>
  <si>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</si>
  <si>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</si>
  <si>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</si>
  <si>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</si>
  <si>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</si>
  <si>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</si>
  <si>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</si>
  <si>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</si>
  <si>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</si>
  <si>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</si>
  <si>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</si>
  <si>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</si>
  <si>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</si>
  <si>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</si>
  <si>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</si>
  <si>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</si>
  <si>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</si>
  <si>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</si>
  <si>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</si>
  <si>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</si>
  <si>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</si>
  <si>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</si>
  <si>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</si>
  <si>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</si>
  <si>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</si>
  <si>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</si>
  <si>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</si>
  <si>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</si>
  <si>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</si>
  <si>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</si>
  <si>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</si>
  <si>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</si>
  <si>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</si>
  <si>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</si>
  <si>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</si>
  <si>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</si>
  <si>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</si>
  <si>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</si>
  <si>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</si>
  <si>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</si>
  <si>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</si>
  <si>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</si>
  <si>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</si>
  <si>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</si>
  <si>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</si>
  <si>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</si>
  <si>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</si>
  <si>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</si>
  <si>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</si>
  <si>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</si>
  <si>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</si>
  <si>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</si>
  <si>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</si>
  <si>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</si>
  <si>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</si>
  <si>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</si>
  <si>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</si>
  <si>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</si>
  <si>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</si>
  <si>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</si>
  <si>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</si>
  <si>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</si>
  <si>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</si>
  <si>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</si>
  <si>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</si>
  <si>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</si>
  <si>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</si>
  <si>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</si>
  <si>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</si>
  <si>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</si>
  <si>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</si>
  <si>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</si>
  <si>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</si>
  <si>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</si>
  <si>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</si>
  <si>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</si>
  <si>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</si>
  <si>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</si>
  <si>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</si>
  <si>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</si>
  <si>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</si>
  <si>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</si>
  <si>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</si>
  <si>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</si>
  <si>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</si>
  <si>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</si>
  <si>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</si>
  <si>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</si>
  <si>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</si>
  <si>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</si>
  <si>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</si>
  <si>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</si>
  <si>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</si>
  <si>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</si>
  <si>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</si>
  <si>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</si>
  <si>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</si>
  <si>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</si>
  <si>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</si>
  <si>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</si>
  <si>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</si>
  <si>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</si>
  <si>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</si>
  <si>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</si>
  <si>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</si>
  <si>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</si>
  <si>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</si>
  <si>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</si>
  <si>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</si>
  <si>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</si>
  <si>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</si>
  <si>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</si>
  <si>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</si>
  <si>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</si>
  <si>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</si>
  <si>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</si>
  <si>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</si>
  <si>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</si>
  <si>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</si>
  <si>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</si>
  <si>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</si>
  <si>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</si>
  <si>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</si>
  <si>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</si>
  <si>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</si>
  <si>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</si>
  <si>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</si>
  <si>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</si>
  <si>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</si>
  <si>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</si>
  <si>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</si>
  <si>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</si>
  <si>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</si>
  <si>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</si>
  <si>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</si>
  <si>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</si>
  <si>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</si>
  <si>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</si>
  <si>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</si>
  <si>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</si>
  <si>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</si>
  <si>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</si>
  <si>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</si>
  <si>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</si>
  <si>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</si>
  <si>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</si>
  <si>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</si>
  <si>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</si>
  <si>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</si>
  <si>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</si>
  <si>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</si>
  <si>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</si>
  <si>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</si>
  <si>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</si>
  <si>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</si>
  <si>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</si>
  <si>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</si>
  <si>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</si>
  <si>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</si>
  <si>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</si>
  <si>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</si>
  <si>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</si>
  <si>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</si>
  <si>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</si>
  <si>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</si>
  <si>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</si>
  <si>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</si>
  <si>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</si>
  <si>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</si>
  <si>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</si>
  <si>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</si>
  <si>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</si>
  <si>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</si>
  <si>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</si>
  <si>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</si>
  <si>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</si>
  <si>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</si>
  <si>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</si>
  <si>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</si>
  <si>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</si>
  <si>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</si>
  <si>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</si>
  <si>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</si>
  <si>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</si>
  <si>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</si>
  <si>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</si>
  <si>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</si>
  <si>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</si>
  <si>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</si>
  <si>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</si>
  <si>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</si>
  <si>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</si>
  <si>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</si>
  <si>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</si>
  <si>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</si>
  <si>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</si>
  <si>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</si>
  <si>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</si>
  <si>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</si>
  <si>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</si>
  <si>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</si>
  <si>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</si>
  <si>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</si>
  <si>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</si>
  <si>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</si>
  <si>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</si>
  <si>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</si>
  <si>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</si>
  <si>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</si>
  <si>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</si>
  <si>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</si>
  <si>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</si>
  <si>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</si>
  <si>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</si>
  <si>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</si>
  <si>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</si>
  <si>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</si>
  <si>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</si>
  <si>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</si>
  <si>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</si>
  <si>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</si>
  <si>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</si>
  <si>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</si>
  <si>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</si>
  <si>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</si>
  <si>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</si>
  <si>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</si>
  <si>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</si>
  <si>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</si>
  <si>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</si>
  <si>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</si>
  <si>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</si>
  <si>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</si>
  <si>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</si>
  <si>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</si>
  <si>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</si>
  <si>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</si>
  <si>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</si>
  <si>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</si>
  <si>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</si>
  <si>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</si>
  <si>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</si>
  <si>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</si>
  <si>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</si>
  <si>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</si>
  <si>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</si>
  <si>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</si>
  <si>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</si>
  <si>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</si>
  <si>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</si>
  <si>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</si>
  <si>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</si>
  <si>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</si>
  <si>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</si>
  <si>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</si>
  <si>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</si>
  <si>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</si>
  <si>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</si>
  <si>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</si>
  <si>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</si>
  <si>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</si>
  <si>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</si>
  <si>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</si>
  <si>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</si>
  <si>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</si>
  <si>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</si>
  <si>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</si>
  <si>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</si>
  <si>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</si>
  <si>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</si>
  <si>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</si>
  <si>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</si>
  <si>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</si>
  <si>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</si>
  <si>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</si>
  <si>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</si>
  <si>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</si>
  <si>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</si>
  <si>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</si>
  <si>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</si>
  <si>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</si>
  <si>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</si>
  <si>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</si>
  <si>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</si>
  <si>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</si>
  <si>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</si>
  <si>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</si>
  <si>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</si>
  <si>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</si>
  <si>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</si>
  <si>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</si>
  <si>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</si>
  <si>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</si>
  <si>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</si>
  <si>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</si>
  <si>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</si>
  <si>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</si>
  <si>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</si>
  <si>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</si>
  <si>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</si>
  <si>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</si>
  <si>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</si>
  <si>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</si>
  <si>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</si>
  <si>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</si>
  <si>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</si>
  <si>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</si>
  <si>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</si>
  <si>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</si>
  <si>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</si>
  <si>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</si>
  <si>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</si>
  <si>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</si>
  <si>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</si>
  <si>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</si>
  <si>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</si>
  <si>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</si>
  <si>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</si>
  <si>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</si>
  <si>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</si>
  <si>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</si>
  <si>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</si>
  <si>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</si>
  <si>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</si>
  <si>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</si>
  <si>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</si>
  <si>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</si>
  <si>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</si>
  <si>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</si>
  <si>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</si>
  <si>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</si>
  <si>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</si>
  <si>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</si>
  <si>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</si>
  <si>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</si>
  <si>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</si>
  <si>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</si>
  <si>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</si>
  <si>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</si>
  <si>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</si>
  <si>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</si>
  <si>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</si>
  <si>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</si>
  <si>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</si>
  <si>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</si>
  <si>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</si>
  <si>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</si>
  <si>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</si>
  <si>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</si>
  <si>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</si>
  <si>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</si>
  <si>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</si>
  <si>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</si>
  <si>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</si>
  <si>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</si>
  <si>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</si>
  <si>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</si>
  <si>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</si>
  <si>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</si>
  <si>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</si>
  <si>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</si>
  <si>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</si>
  <si>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</si>
  <si>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</si>
  <si>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</si>
  <si>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</si>
  <si>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</si>
  <si>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</si>
  <si>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</si>
  <si>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</si>
  <si>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</si>
  <si>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</si>
  <si>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</si>
  <si>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</si>
  <si>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</si>
  <si>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</si>
  <si>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</si>
  <si>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</si>
  <si>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</si>
  <si>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</si>
  <si>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</si>
  <si>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</si>
  <si>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</si>
  <si>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</si>
  <si>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</si>
  <si>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</si>
  <si>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</si>
  <si>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</si>
  <si>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</si>
  <si>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</si>
  <si>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</si>
  <si>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</si>
  <si>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</si>
  <si>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</si>
  <si>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</si>
  <si>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</si>
  <si>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</si>
  <si>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</si>
  <si>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</si>
  <si>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</si>
  <si>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</si>
  <si>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</si>
  <si>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</si>
  <si>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</si>
  <si>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</si>
  <si>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</si>
  <si>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</si>
  <si>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</si>
  <si>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</si>
  <si>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</si>
  <si>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</si>
  <si>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</si>
  <si>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</si>
  <si>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</si>
  <si>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</si>
  <si>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</si>
  <si>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</si>
  <si>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</si>
  <si>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</si>
  <si>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</si>
  <si>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</si>
  <si>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</si>
  <si>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</si>
  <si>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</si>
  <si>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</si>
  <si>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</si>
  <si>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</si>
  <si>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</si>
  <si>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</si>
  <si>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</si>
  <si>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</si>
  <si>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</si>
  <si>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</si>
  <si>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</si>
  <si>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</si>
  <si>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</si>
  <si>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</si>
  <si>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</si>
  <si>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</si>
  <si>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</si>
  <si>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</si>
  <si>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</si>
  <si>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</si>
  <si>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</si>
  <si>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</si>
  <si>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</si>
  <si>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</si>
  <si>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</si>
  <si>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</si>
  <si>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</si>
  <si>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</si>
  <si>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</si>
  <si>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</si>
  <si>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</si>
  <si>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</si>
  <si>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</si>
  <si>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</si>
  <si>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</si>
  <si>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</si>
  <si>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</si>
  <si>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</si>
  <si>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</si>
  <si>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</si>
  <si>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</si>
  <si>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</si>
  <si>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</si>
  <si>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</si>
  <si>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</si>
  <si>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</si>
  <si>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</si>
  <si>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</si>
  <si>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</si>
  <si>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</si>
  <si>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</si>
  <si>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</si>
  <si>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</si>
  <si>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</si>
  <si>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</si>
  <si>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</si>
  <si>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</si>
  <si>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</si>
  <si>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</si>
  <si>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</si>
  <si>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</si>
  <si>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</si>
  <si>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</si>
  <si>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</si>
  <si>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</si>
  <si>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</si>
  <si>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</si>
  <si>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</si>
  <si>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</si>
  <si>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</si>
  <si>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</si>
  <si>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</si>
  <si>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</si>
  <si>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</si>
  <si>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</si>
  <si>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</si>
  <si>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</si>
  <si>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</si>
  <si>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</si>
  <si>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</si>
  <si>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</si>
  <si>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</si>
  <si>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Count of Category</t>
  </si>
  <si>
    <t>Count of 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</si>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</sst>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4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Parent Categories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778992"/>
        <c:axId val="1483781040"/>
      </c:barChart>
      <c:catAx>
        <c:axId val="14837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781040"/>
        <c:crosses val="autoZero"/>
        <c:auto val="1"/>
        <c:lblAlgn val="ctr"/>
        <c:lblOffset val="100"/>
        <c:noMultiLvlLbl val="0"/>
      </c:catAx>
      <c:valAx>
        <c:axId val="14837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7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Sheet3!$B$5:$B$45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Sheet3!$C$5:$C$45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Sheet3!$D$5:$D$45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Sheet3!$E$5:$E$45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9653920"/>
        <c:axId val="1479656752"/>
      </c:barChart>
      <c:catAx>
        <c:axId val="147965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656752"/>
        <c:crosses val="autoZero"/>
        <c:auto val="1"/>
        <c:lblAlgn val="ctr"/>
        <c:lblOffset val="100"/>
        <c:noMultiLvlLbl val="0"/>
      </c:catAx>
      <c:valAx>
        <c:axId val="14796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6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Months of a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>
              <a:outerShdw blurRad="1270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76200">
                <a:solidFill>
                  <a:schemeClr val="accent1"/>
                </a:solidFill>
              </a:ln>
              <a:effectLst>
                <a:outerShdw blurRad="127000" dist="50800" dir="54000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h="114300" prst="artDeco"/>
              </a:sp3d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>
              <a:outerShdw blurRad="127000" dist="508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76200">
                <a:solidFill>
                  <a:schemeClr val="accent2"/>
                </a:solidFill>
              </a:ln>
              <a:effectLst>
                <a:outerShdw blurRad="127000" dist="50800" dir="54000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w="114300" prst="artDeco"/>
              </a:sp3d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outerShdw blurRad="127000" dist="50800" dir="5400000" algn="ctr" rotWithShape="0">
                <a:srgbClr val="000000">
                  <a:alpha val="43137"/>
                </a:srgbClr>
              </a:outerShdw>
              <a:softEdge rad="0"/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76200">
                <a:solidFill>
                  <a:schemeClr val="accent3"/>
                </a:solidFill>
              </a:ln>
              <a:effectLst>
                <a:glow>
                  <a:schemeClr val="accent1">
                    <a:alpha val="40000"/>
                  </a:schemeClr>
                </a:glow>
                <a:outerShdw blurRad="127000" dist="50800" dir="5400000" algn="ctr" rotWithShape="0">
                  <a:srgbClr val="000000">
                    <a:alpha val="43137"/>
                  </a:srgbClr>
                </a:outerShdw>
                <a:softEdge rad="0"/>
              </a:effectLst>
              <a:scene3d>
                <a:camera prst="orthographicFront"/>
                <a:lightRig rig="threePt" dir="t"/>
              </a:scene3d>
              <a:sp3d>
                <a:bevelT w="114300" prst="artDeco"/>
              </a:sp3d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969344"/>
        <c:axId val="1431929088"/>
      </c:lineChart>
      <c:catAx>
        <c:axId val="14319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29088"/>
        <c:crosses val="autoZero"/>
        <c:auto val="1"/>
        <c:lblAlgn val="ctr"/>
        <c:lblOffset val="100"/>
        <c:noMultiLvlLbl val="0"/>
      </c:catAx>
      <c:valAx>
        <c:axId val="14319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468704"/>
        <c:axId val="1431413568"/>
      </c:lineChart>
      <c:catAx>
        <c:axId val="14314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13568"/>
        <c:crosses val="autoZero"/>
        <c:auto val="1"/>
        <c:lblAlgn val="ctr"/>
        <c:lblOffset val="100"/>
        <c:noMultiLvlLbl val="0"/>
      </c:catAx>
      <c:valAx>
        <c:axId val="14314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1</xdr:row>
      <xdr:rowOff>0</xdr:rowOff>
    </xdr:from>
    <xdr:to>
      <xdr:col>13</xdr:col>
      <xdr:colOff>635000</xdr:colOff>
      <xdr:row>25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177800</xdr:rowOff>
    </xdr:from>
    <xdr:to>
      <xdr:col>13</xdr:col>
      <xdr:colOff>609600</xdr:colOff>
      <xdr:row>26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0</xdr:rowOff>
    </xdr:from>
    <xdr:to>
      <xdr:col>14</xdr:col>
      <xdr:colOff>749300</xdr:colOff>
      <xdr:row>25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13</xdr:row>
      <xdr:rowOff>165100</xdr:rowOff>
    </xdr:from>
    <xdr:to>
      <xdr:col>8</xdr:col>
      <xdr:colOff>88900</xdr:colOff>
      <xdr:row>45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0.51313645833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ed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0.531854976849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ed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x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x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x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x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x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x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x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x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x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x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x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x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x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x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x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x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x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x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x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x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x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x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x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x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x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x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x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x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x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x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x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x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x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x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x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x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x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x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x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x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x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x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x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x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x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x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x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x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x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x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x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x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x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x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x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x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x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x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x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x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x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x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x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x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x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x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x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x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x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x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x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x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x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x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x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x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x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x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x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x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x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x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x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x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x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x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x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x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x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x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x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x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63" zoomScaleNormal="63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8.5" customWidth="1"/>
    <col min="17" max="18" width="15.6640625" customWidth="1"/>
    <col min="19" max="19" width="22.83203125" customWidth="1"/>
    <col min="20" max="20" width="20.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ROUNDUP(E2/D2*100, 0)</f>
        <v>137</v>
      </c>
      <c r="P2">
        <f>E2/L2</f>
        <v>63.917582417582416</v>
      </c>
      <c r="Q2" t="s">
        <v>8308</v>
      </c>
      <c r="R2" t="s">
        <v>8309</v>
      </c>
      <c r="S2" s="9">
        <f>(J2/86400)+25569</f>
        <v>42177.007071759261</v>
      </c>
      <c r="T2" s="9">
        <f>(I2/86400)+25569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ROUNDUP(E3/D3*100, 0)</f>
        <v>143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(J3/86400)+25569</f>
        <v>42766.600497685184</v>
      </c>
      <c r="T3" s="9">
        <f t="shared" ref="T3:T66" si="3">(I3/86400)+25569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42516.047071759254</v>
      </c>
      <c r="T9" s="9">
        <f t="shared" si="3"/>
        <v>42556.047071759254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41869.542314814811</v>
      </c>
      <c r="T20" s="9">
        <f t="shared" si="3"/>
        <v>41899.542314814811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42200.758240740739</v>
      </c>
      <c r="T22" s="9">
        <f t="shared" si="3"/>
        <v>42260.758240740739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42262.818749999999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41375.057222222225</v>
      </c>
      <c r="T40" s="9">
        <f t="shared" si="3"/>
        <v>41405.057222222225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41874.098807870367</v>
      </c>
      <c r="T46" s="9">
        <f t="shared" si="3"/>
        <v>41919.098807870367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42323.96497685185</v>
      </c>
      <c r="T48" s="9">
        <f t="shared" si="3"/>
        <v>42353.96497685185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42196.928668981476</v>
      </c>
      <c r="T53" s="9">
        <f t="shared" si="3"/>
        <v>42226.928668981476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42149.548888888894</v>
      </c>
      <c r="T58" s="9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42230.235833333332</v>
      </c>
      <c r="T61" s="9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43.040092592592593</v>
      </c>
      <c r="Q62" t="s">
        <v>8308</v>
      </c>
      <c r="R62" t="s">
        <v>8310</v>
      </c>
      <c r="S62" s="9">
        <f t="shared" si="2"/>
        <v>41701.901817129634</v>
      </c>
      <c r="T62" s="9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322.39130434782606</v>
      </c>
      <c r="Q63" t="s">
        <v>8308</v>
      </c>
      <c r="R63" t="s">
        <v>8310</v>
      </c>
      <c r="S63" s="9">
        <f t="shared" si="2"/>
        <v>41409.814317129625</v>
      </c>
      <c r="T63" s="9">
        <f t="shared" si="3"/>
        <v>41431.814317129625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86.666666666666671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ROUNDUP(E67/D67*100, 0)</f>
        <v>108</v>
      </c>
      <c r="P67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(J67/86400)+25569</f>
        <v>41835.821226851855</v>
      </c>
      <c r="T67" s="9">
        <f t="shared" ref="T67:T130" si="7">(I67/86400)+25569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21.194444444444443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62.327134831460668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37.411764705882355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>
        <f t="shared" si="5"/>
        <v>58.170731707317074</v>
      </c>
      <c r="Q74" t="s">
        <v>8308</v>
      </c>
      <c r="R74" t="s">
        <v>8310</v>
      </c>
      <c r="S74" s="9">
        <f t="shared" si="6"/>
        <v>41208.010196759264</v>
      </c>
      <c r="T74" s="9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19.471034482758618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>
        <f t="shared" si="5"/>
        <v>85.957446808510639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30.666666666666668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60.384615384615387</v>
      </c>
      <c r="Q79" t="s">
        <v>8308</v>
      </c>
      <c r="R79" t="s">
        <v>8310</v>
      </c>
      <c r="S79" s="9">
        <f t="shared" si="6"/>
        <v>40997.144872685181</v>
      </c>
      <c r="T79" s="9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273.82978723404256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9">
        <f t="shared" si="6"/>
        <v>41100.158877314811</v>
      </c>
      <c r="T83" s="9">
        <f t="shared" si="7"/>
        <v>41104.126388888893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40.005000000000003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15.76923076923077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71.714285714285708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375.76470588235293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40322.539386574077</v>
      </c>
      <c r="T89" s="9">
        <f t="shared" si="7"/>
        <v>40332.070138888885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>
        <f t="shared" si="5"/>
        <v>123.28571428571429</v>
      </c>
      <c r="Q91" t="s">
        <v>8308</v>
      </c>
      <c r="R91" t="s">
        <v>8310</v>
      </c>
      <c r="S91" s="9">
        <f t="shared" si="6"/>
        <v>41402.752222222218</v>
      </c>
      <c r="T91" s="9">
        <f t="shared" si="7"/>
        <v>41427.752222222218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31.375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122.32558139534883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73.733333333333334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21.904761904761905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50.588235294117645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53.125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56.666666666666664</v>
      </c>
      <c r="Q100" t="s">
        <v>8308</v>
      </c>
      <c r="R100" t="s">
        <v>8310</v>
      </c>
      <c r="S100" s="9">
        <f t="shared" si="6"/>
        <v>41214.794837962967</v>
      </c>
      <c r="T100" s="9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40.776666666666664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117.92307692307692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27.897959183673468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39.383333333333333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186.11111111111111</v>
      </c>
      <c r="Q108" t="s">
        <v>8308</v>
      </c>
      <c r="R108" t="s">
        <v>8310</v>
      </c>
      <c r="S108" s="9">
        <f t="shared" si="6"/>
        <v>40987.776631944442</v>
      </c>
      <c r="T108" s="9">
        <f t="shared" si="7"/>
        <v>41001.776631944442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111.37681159420291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78.723404255319153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46.702127659574465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65.384615384615387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102.0754716981132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9">
        <f t="shared" si="6"/>
        <v>41718.043032407411</v>
      </c>
      <c r="T114" s="9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88.571428571428569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28.727272727272727</v>
      </c>
      <c r="Q117" t="s">
        <v>8308</v>
      </c>
      <c r="R117" t="s">
        <v>8310</v>
      </c>
      <c r="S117" s="9">
        <f t="shared" si="6"/>
        <v>40918.738935185189</v>
      </c>
      <c r="T117" s="9">
        <f t="shared" si="7"/>
        <v>40943.738935185189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69.78947368421052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167.48962962962963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>
        <f t="shared" si="5"/>
        <v>144.91230769230768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91.840540540540545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25.166666666666668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106.69230769230769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311.16666666666669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ROUNDUP(E131/D131*100, 0)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(J131/86400)+25569</f>
        <v>41882.937303240738</v>
      </c>
      <c r="T131" s="9">
        <f t="shared" ref="T131:T194" si="11">(I131/86400)+25569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41778.91541666667</v>
      </c>
      <c r="T132" s="9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81.241379310344826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46.178571428571431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42559.064143518517</v>
      </c>
      <c r="T145" s="9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55.945945945945944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37.555555555555557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38.333333333333336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15.333333333333334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>
        <f t="shared" si="9"/>
        <v>449.43283582089555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41875.077546296292</v>
      </c>
      <c r="T154" s="9">
        <f t="shared" si="11"/>
        <v>41905.077546296292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13.333333333333334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42171.913090277776</v>
      </c>
      <c r="T162" s="9">
        <f t="shared" si="11"/>
        <v>42231.913090277776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91.428571428571431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108.33333333333333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42082.353275462963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>
        <f t="shared" si="9"/>
        <v>49.884615384615387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30.846153846153847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>
        <f t="shared" si="9"/>
        <v>5.666666666666667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ROUNDUP(E195/D195*100, 0)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(J195/86400)+25569</f>
        <v>41911.934791666667</v>
      </c>
      <c r="T195" s="9">
        <f t="shared" ref="T195:T258" si="15">(I195/86400)+25569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87.308333333333337</v>
      </c>
      <c r="Q202" t="s">
        <v>8308</v>
      </c>
      <c r="R202" t="s">
        <v>8312</v>
      </c>
      <c r="S202" s="9">
        <f t="shared" si="14"/>
        <v>41867.083368055552</v>
      </c>
      <c r="T202" s="9">
        <f t="shared" si="15"/>
        <v>41897.083368055552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54.285714285714285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117.68368136117556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76.470588235294116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163.84615384615384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91.818181818181813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185.83333333333334</v>
      </c>
      <c r="Q213" t="s">
        <v>8308</v>
      </c>
      <c r="R213" t="s">
        <v>8312</v>
      </c>
      <c r="S213" s="9">
        <f t="shared" si="14"/>
        <v>42236.159918981481</v>
      </c>
      <c r="T213" s="9">
        <f t="shared" si="15"/>
        <v>42266.159918981481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331.53833333333336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314.28947368421052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115.98684210526316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42236.837500000001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42129.77721064815</v>
      </c>
      <c r="T232" s="9">
        <f t="shared" si="15"/>
        <v>42159.77721064815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42341.958923611106</v>
      </c>
      <c r="T233" s="9">
        <f t="shared" si="15"/>
        <v>42371.958923611106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15.714285714285714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42321.084479166668</v>
      </c>
      <c r="T238" s="9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42713.962500000001</v>
      </c>
      <c r="T240" s="9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117.84759124087591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109.04255319148936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>
        <f t="shared" si="13"/>
        <v>73.019801980198025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78.195121951219505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47.398809523809526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40253.295833333337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54.020833333333336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>
        <f t="shared" si="13"/>
        <v>68.488789237668158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108.14516129032258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589.95205479452056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48.051063829787232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72.482837528604122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57.077922077922075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85.444444444444443</v>
      </c>
      <c r="Q254" t="s">
        <v>8308</v>
      </c>
      <c r="R254" t="s">
        <v>8313</v>
      </c>
      <c r="S254" s="9">
        <f t="shared" si="14"/>
        <v>40266.66270833333</v>
      </c>
      <c r="T254" s="9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215.85714285714286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89.38643312101911</v>
      </c>
      <c r="Q256" t="s">
        <v>8308</v>
      </c>
      <c r="R256" t="s">
        <v>8313</v>
      </c>
      <c r="S256" s="9">
        <f t="shared" si="14"/>
        <v>42263.952662037038</v>
      </c>
      <c r="T256" s="9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45.418404255319146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>
        <f t="shared" si="13"/>
        <v>65.756363636363631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ROUNDUP(E259/D259*100, 0)</f>
        <v>107</v>
      </c>
      <c r="P259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(J259/86400)+25569</f>
        <v>42479.626875000002</v>
      </c>
      <c r="T259" s="9">
        <f t="shared" ref="T259:T322" si="19">(I259/86400)+25569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83.345930232558146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120.90909090909091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97.63636363636364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30.654485981308412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64.945054945054949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>
        <f t="shared" si="17"/>
        <v>95.775862068965523</v>
      </c>
      <c r="Q267" t="s">
        <v>8308</v>
      </c>
      <c r="R267" t="s">
        <v>8313</v>
      </c>
      <c r="S267" s="9">
        <f t="shared" si="18"/>
        <v>40267.245717592596</v>
      </c>
      <c r="T267" s="9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40.416666666666664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78.578424242424248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>
        <f t="shared" si="17"/>
        <v>50.18018018018018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92.251735588972423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57.540983606557376</v>
      </c>
      <c r="Q272" t="s">
        <v>8308</v>
      </c>
      <c r="R272" t="s">
        <v>8313</v>
      </c>
      <c r="S272" s="9">
        <f t="shared" si="18"/>
        <v>40637.86655092593</v>
      </c>
      <c r="T272" s="9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109.42160278745645</v>
      </c>
      <c r="Q273" t="s">
        <v>8308</v>
      </c>
      <c r="R273" t="s">
        <v>8313</v>
      </c>
      <c r="S273" s="9">
        <f t="shared" si="18"/>
        <v>41612.100243055553</v>
      </c>
      <c r="T273" s="9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81.892461538461546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45.667711864406776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>
        <f t="shared" si="17"/>
        <v>65.298192771084331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95.225806451612897</v>
      </c>
      <c r="Q278" t="s">
        <v>8308</v>
      </c>
      <c r="R278" t="s">
        <v>8313</v>
      </c>
      <c r="S278" s="9">
        <f t="shared" si="18"/>
        <v>40967.081875000003</v>
      </c>
      <c r="T278" s="9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>
        <f t="shared" si="17"/>
        <v>75.444794952681391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97.816867469879512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87.685606557377056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54.748948106591868</v>
      </c>
      <c r="Q282" t="s">
        <v>8308</v>
      </c>
      <c r="R282" t="s">
        <v>8313</v>
      </c>
      <c r="S282" s="9">
        <f t="shared" si="18"/>
        <v>41744.590682870374</v>
      </c>
      <c r="T282" s="9">
        <f t="shared" si="19"/>
        <v>41789.590682870374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83.953417721518989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254.38547486033519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>
        <f t="shared" si="17"/>
        <v>101.8269801980198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55.066394736842106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56.901438721136763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>
        <f t="shared" si="17"/>
        <v>121.28148148148148</v>
      </c>
      <c r="Q288" t="s">
        <v>8308</v>
      </c>
      <c r="R288" t="s">
        <v>8313</v>
      </c>
      <c r="S288" s="9">
        <f t="shared" si="18"/>
        <v>41313.816250000003</v>
      </c>
      <c r="T288" s="9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91.189655172413794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115.44812080536913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67.771551724137936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28.576190476190476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46.8828125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154.42231237322514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201.22137404580153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100.08204511278196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230.08953488372092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141.74647887323943</v>
      </c>
      <c r="Q299" t="s">
        <v>8308</v>
      </c>
      <c r="R299" t="s">
        <v>8313</v>
      </c>
      <c r="S299" s="9">
        <f t="shared" si="18"/>
        <v>42089.728020833332</v>
      </c>
      <c r="T299" s="9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56.344351395730705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73.341188524590166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85.337785234899329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61.496215139442228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93.018518518518519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50.292682926829265</v>
      </c>
      <c r="Q305" t="s">
        <v>8308</v>
      </c>
      <c r="R305" t="s">
        <v>8313</v>
      </c>
      <c r="S305" s="9">
        <f t="shared" si="18"/>
        <v>41032.071134259255</v>
      </c>
      <c r="T305" s="9">
        <f t="shared" si="19"/>
        <v>41062.071134259255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106.43243243243244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51.719576719576722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36.612499999999997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>
        <f t="shared" si="17"/>
        <v>42.517361111111114</v>
      </c>
      <c r="Q309" t="s">
        <v>8308</v>
      </c>
      <c r="R309" t="s">
        <v>8313</v>
      </c>
      <c r="S309" s="9">
        <f t="shared" si="18"/>
        <v>41282.944456018522</v>
      </c>
      <c r="T309" s="9">
        <f t="shared" si="19"/>
        <v>41312.944456018522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62.712871287128714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89.957983193277315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28.924722222222222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138.8022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61.301369863013697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80.202702702702709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32.095833333333331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200.88888888888889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108.01265822784811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95.699367088607602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49.880281690140848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110.47058823529412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134.91139240506328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ROUNDUP(E323/D323*100, 0)</f>
        <v>103</v>
      </c>
      <c r="P323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(J323/86400)+25569</f>
        <v>42647.446597222224</v>
      </c>
      <c r="T323" s="9">
        <f t="shared" ref="T323:T386" si="23">(I323/86400)+25569</f>
        <v>42682.488263888888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114.58620689655173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70.921195652173907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147.17167680278018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160.47058823529412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156.04578313253012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63.17365269461078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104.82352941176471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97.356164383561648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>
        <f t="shared" si="21"/>
        <v>203.63063063063063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188.31203007518798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146.65217391304347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109.1875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59.249046653144013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97.904838709677421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>
        <f t="shared" si="21"/>
        <v>70.000169491525426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>
        <f t="shared" si="21"/>
        <v>72.865168539325836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146.34782608695653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67.909090909090907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169.85083076923075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58.413339694656486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119.99298245614035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99.860335195530723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90.579148936170213</v>
      </c>
      <c r="Q348" t="s">
        <v>8308</v>
      </c>
      <c r="R348" t="s">
        <v>8313</v>
      </c>
      <c r="S348" s="9">
        <f t="shared" si="22"/>
        <v>42261.500243055554</v>
      </c>
      <c r="T348" s="9">
        <f t="shared" si="23"/>
        <v>42291.500243055554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117.77361477572559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71.899281437125751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129.81900452488688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44.912863070539416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40.755244755244753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103.52394779771615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125.44827586206897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246.60606060606059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79.401340206185566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193.04868913857678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84.023178807947019</v>
      </c>
      <c r="Q361" t="s">
        <v>8308</v>
      </c>
      <c r="R361" t="s">
        <v>8313</v>
      </c>
      <c r="S361" s="9">
        <f t="shared" si="22"/>
        <v>41935.070486111115</v>
      </c>
      <c r="T361" s="9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139.82758620689654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>
        <f t="shared" si="21"/>
        <v>109.82189265536722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139.53488372093022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347.84615384615387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>
        <f t="shared" si="21"/>
        <v>68.24159292035398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239.93846153846152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287.31343283582089</v>
      </c>
      <c r="Q368" t="s">
        <v>8308</v>
      </c>
      <c r="R368" t="s">
        <v>8313</v>
      </c>
      <c r="S368" s="9">
        <f t="shared" si="22"/>
        <v>41019.793032407411</v>
      </c>
      <c r="T368" s="9">
        <f t="shared" si="23"/>
        <v>41049.793032407411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86.84882352941176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81.84905660377359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>
        <f t="shared" si="21"/>
        <v>42.874970059880241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709.41860465116281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>
        <f t="shared" si="21"/>
        <v>161.25517890772127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41.777777777777779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89.887640449438209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45.051724137931032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54.083333333333336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>
        <f t="shared" si="21"/>
        <v>103.21804511278195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40.397590361445786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116.85906040268456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115.51020408163265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104.31274900398407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69.772727272727266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43.020833333333336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>
        <f t="shared" si="21"/>
        <v>58.540469973890339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ROUNDUP(E387/D387*100, 0)</f>
        <v>106</v>
      </c>
      <c r="P387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(J387/86400)+25569</f>
        <v>41934.584502314814</v>
      </c>
      <c r="T387" s="9">
        <f t="shared" ref="T387:T450" si="27">(I387/86400)+25569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46.230769230769234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88.845070422535215</v>
      </c>
      <c r="Q390" t="s">
        <v>8308</v>
      </c>
      <c r="R390" t="s">
        <v>8313</v>
      </c>
      <c r="S390" s="9">
        <f t="shared" si="26"/>
        <v>42549.076157407406</v>
      </c>
      <c r="T390" s="9">
        <f t="shared" si="27"/>
        <v>42579.076157407406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8308</v>
      </c>
      <c r="R391" t="s">
        <v>8313</v>
      </c>
      <c r="S391" s="9">
        <f t="shared" si="26"/>
        <v>41674.063078703708</v>
      </c>
      <c r="T391" s="9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8308</v>
      </c>
      <c r="R393" t="s">
        <v>8313</v>
      </c>
      <c r="S393" s="9">
        <f t="shared" si="26"/>
        <v>40865.042256944442</v>
      </c>
      <c r="T393" s="9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90.616504854368927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>
        <f t="shared" si="25"/>
        <v>157.33048433048432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>
        <f t="shared" si="25"/>
        <v>58.719836956521746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81.632653061224488</v>
      </c>
      <c r="Q398" t="s">
        <v>8308</v>
      </c>
      <c r="R398" t="s">
        <v>8313</v>
      </c>
      <c r="S398" s="9">
        <f t="shared" si="26"/>
        <v>41082.564884259264</v>
      </c>
      <c r="T398" s="9">
        <f t="shared" si="27"/>
        <v>41097.564884259264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56.460043668122275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140.1044776119403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224.85263157894738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>
        <f t="shared" si="25"/>
        <v>181.13306451612902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711.04109589041093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65.883720930232556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75.185714285714283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133.14391143911439</v>
      </c>
      <c r="Q406" t="s">
        <v>8308</v>
      </c>
      <c r="R406" t="s">
        <v>8313</v>
      </c>
      <c r="S406" s="9">
        <f t="shared" si="26"/>
        <v>41646.628032407403</v>
      </c>
      <c r="T406" s="9">
        <f t="shared" si="27"/>
        <v>41675.961111111115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86.163714285714292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92.318181818181813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160.16473684210527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183.28571428571428</v>
      </c>
      <c r="Q412" t="s">
        <v>8308</v>
      </c>
      <c r="R412" t="s">
        <v>8313</v>
      </c>
      <c r="S412" s="9">
        <f t="shared" si="26"/>
        <v>42113.981446759259</v>
      </c>
      <c r="T412" s="9">
        <f t="shared" si="27"/>
        <v>42173.981446759259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125.78838174273859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57.654545454545456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78.660818713450297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91.480769230769226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68.09809523809524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48.086800000000004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202.42307692307693</v>
      </c>
      <c r="Q419" t="s">
        <v>8308</v>
      </c>
      <c r="R419" t="s">
        <v>8313</v>
      </c>
      <c r="S419" s="9">
        <f t="shared" si="26"/>
        <v>41360.970601851848</v>
      </c>
      <c r="T419" s="9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110.06849315068493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4.833333333333333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50.166666666666664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35.833333333333336</v>
      </c>
      <c r="Q424" t="s">
        <v>8308</v>
      </c>
      <c r="R424" t="s">
        <v>8314</v>
      </c>
      <c r="S424" s="9">
        <f t="shared" si="26"/>
        <v>41863.260381944448</v>
      </c>
      <c r="T424" s="9">
        <f t="shared" si="27"/>
        <v>41893.260381944448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11.76923076923077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16.625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42285.90902777778</v>
      </c>
      <c r="T429" s="9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51.875</v>
      </c>
      <c r="Q433" t="s">
        <v>8308</v>
      </c>
      <c r="R433" t="s">
        <v>8314</v>
      </c>
      <c r="S433" s="9">
        <f t="shared" si="26"/>
        <v>42526.871331018519</v>
      </c>
      <c r="T433" s="9">
        <f t="shared" si="27"/>
        <v>42556.871331018519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42228.629884259259</v>
      </c>
      <c r="T435" s="9">
        <f t="shared" si="27"/>
        <v>42288.629884259259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170.54545454545453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41919.761782407411</v>
      </c>
      <c r="T441" s="9">
        <f t="shared" si="27"/>
        <v>41929.761782407411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393.58823529411762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47.875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>
        <f t="shared" si="25"/>
        <v>20.502500000000001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ROUNDUP(E451/D451*100, 0)</f>
        <v>3</v>
      </c>
      <c r="P451">
        <f t="shared" ref="P451:P514" si="29">E451/L451</f>
        <v>9</v>
      </c>
      <c r="Q451" t="s">
        <v>8308</v>
      </c>
      <c r="R451" t="s">
        <v>8314</v>
      </c>
      <c r="S451" s="9">
        <f t="shared" ref="S451:S514" si="30">(J451/86400)+25569</f>
        <v>41534.568113425928</v>
      </c>
      <c r="T451" s="9">
        <f t="shared" ref="T451:T514" si="31">(I451/86400)+25569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42107.703877314816</v>
      </c>
      <c r="T454" s="9">
        <f t="shared" si="31"/>
        <v>42137.703877314816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40971.002569444448</v>
      </c>
      <c r="T457" s="9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20.333333333333332</v>
      </c>
      <c r="Q458" t="s">
        <v>8308</v>
      </c>
      <c r="R458" t="s">
        <v>8314</v>
      </c>
      <c r="S458" s="9">
        <f t="shared" si="30"/>
        <v>41547.694456018522</v>
      </c>
      <c r="T458" s="9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16.755102040816325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40705.12663194444</v>
      </c>
      <c r="T464" s="9">
        <f t="shared" si="31"/>
        <v>40765.12663194444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113.63636363636364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</v>
      </c>
      <c r="T466" s="9">
        <f t="shared" si="31"/>
        <v>42508.84878472222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110.64102564102564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41041.167627314819</v>
      </c>
      <c r="T470" s="9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38.476470588235294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39.569274193548388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55.457142857142856</v>
      </c>
      <c r="Q482" t="s">
        <v>8308</v>
      </c>
      <c r="R482" t="s">
        <v>8314</v>
      </c>
      <c r="S482" s="9">
        <f t="shared" si="30"/>
        <v>41465.500173611115</v>
      </c>
      <c r="T482" s="9">
        <f t="shared" si="31"/>
        <v>41495.500173611115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>
        <f t="shared" si="29"/>
        <v>87.142857142857139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42447.896874999999</v>
      </c>
      <c r="T484" s="9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51.224489795918366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13.545454545454545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66.520080000000007</v>
      </c>
      <c r="Q487" t="s">
        <v>8308</v>
      </c>
      <c r="R487" t="s">
        <v>8314</v>
      </c>
      <c r="S487" s="9">
        <f t="shared" si="30"/>
        <v>41381.505775462967</v>
      </c>
      <c r="T487" s="9">
        <f t="shared" si="31"/>
        <v>41411.505775462967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71.666666666666671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41113.968576388885</v>
      </c>
      <c r="T492" s="9">
        <f t="shared" si="31"/>
        <v>41143.968576388885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42366.982627314814</v>
      </c>
      <c r="T493" s="9">
        <f t="shared" si="31"/>
        <v>42396.982627314814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42114.726134259261</v>
      </c>
      <c r="T495" s="9">
        <f t="shared" si="31"/>
        <v>42144.726134259261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10.333333333333334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136.09090909090909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73.461538461538467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40247.886006944442</v>
      </c>
      <c r="T502" s="9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12.666666666666666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3.7142857142857144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133.33333333333334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ROUNDUP(E515/D515*100, 0)</f>
        <v>14</v>
      </c>
      <c r="P51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(J515/86400)+25569</f>
        <v>42552.653993055559</v>
      </c>
      <c r="T515" s="9">
        <f t="shared" ref="T515:T578" si="35">(I515/86400)+25569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16.666666666666668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725.02941176470586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68.333333333333329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8308</v>
      </c>
      <c r="R521" t="s">
        <v>8314</v>
      </c>
      <c r="S521" s="9">
        <f t="shared" si="34"/>
        <v>41218.391446759255</v>
      </c>
      <c r="T521" s="9">
        <f t="shared" si="35"/>
        <v>41248.391446759255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42711.54519675926</v>
      </c>
      <c r="T537" s="9">
        <f t="shared" si="35"/>
        <v>42741.54519675926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42179.344988425924</v>
      </c>
      <c r="T538" s="9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42692.389062499999</v>
      </c>
      <c r="T564" s="9">
        <f t="shared" si="35"/>
        <v>42722.389062499999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42165.78528935185</v>
      </c>
      <c r="T567" s="9">
        <f t="shared" si="35"/>
        <v>42195.78528935185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42388.798252314809</v>
      </c>
      <c r="T572" s="9">
        <f t="shared" si="35"/>
        <v>42418.798252314809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42282.716296296298</v>
      </c>
      <c r="T574" s="9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ROUNDUP(E579/D579*100, 0)</f>
        <v>1</v>
      </c>
      <c r="P579">
        <f t="shared" ref="P579:P642" si="37">E579/L579</f>
        <v>10</v>
      </c>
      <c r="Q579" t="s">
        <v>8317</v>
      </c>
      <c r="R579" t="s">
        <v>8318</v>
      </c>
      <c r="S579" s="9">
        <f t="shared" ref="S579:S642" si="38">(J579/86400)+25569</f>
        <v>42450.589143518519</v>
      </c>
      <c r="T579" s="9">
        <f t="shared" ref="T579:T642" si="39">(I579/86400)+25569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42083.069884259261</v>
      </c>
      <c r="T597" s="9">
        <f t="shared" si="39"/>
        <v>42128.069884259261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42194.357731481483</v>
      </c>
      <c r="T607" s="9">
        <f t="shared" si="39"/>
        <v>42239.357731481483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42585.031782407408</v>
      </c>
      <c r="T614" s="9">
        <f t="shared" si="39"/>
        <v>42615.031782407408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42761.376238425924</v>
      </c>
      <c r="T618" s="9">
        <f t="shared" si="39"/>
        <v>42791.376238425924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42507.299328703702</v>
      </c>
      <c r="T635" s="9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42683.420312499999</v>
      </c>
      <c r="T642" s="9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ROUNDUP(E643/D643*100, 0)</f>
        <v>120</v>
      </c>
      <c r="P643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(J643/86400)+25569</f>
        <v>42199.57</v>
      </c>
      <c r="T643" s="9">
        <f t="shared" ref="T643:T706" si="43">(I643/86400)+25569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41838.832152777773</v>
      </c>
      <c r="T668" s="9">
        <f t="shared" si="43"/>
        <v>41868.832152777773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42012.76829861111</v>
      </c>
      <c r="T678" s="9">
        <f t="shared" si="43"/>
        <v>42042.76829861111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42808.723634259259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41866.931076388893</v>
      </c>
      <c r="T700" s="9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ROUNDUP(E707/D707*100, 0)</f>
        <v>1</v>
      </c>
      <c r="P707">
        <f t="shared" ref="P707:P770" si="45">E707/L707</f>
        <v>195.4</v>
      </c>
      <c r="Q707" t="s">
        <v>8317</v>
      </c>
      <c r="R707" t="s">
        <v>8319</v>
      </c>
      <c r="S707" s="9">
        <f t="shared" ref="S707:S770" si="46">(J707/86400)+25569</f>
        <v>42726.491643518515</v>
      </c>
      <c r="T707" s="9">
        <f t="shared" ref="T707:T770" si="47">(I707/86400)+25569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42384.680925925924</v>
      </c>
      <c r="T714" s="9">
        <f t="shared" si="47"/>
        <v>42414.680925925924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41857.854189814811</v>
      </c>
      <c r="T719" s="9">
        <f t="shared" si="47"/>
        <v>41887.854189814811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</v>
      </c>
      <c r="T725" s="9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41247.020243055558</v>
      </c>
      <c r="T729" s="9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41943.604097222225</v>
      </c>
      <c r="T740" s="9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39.166666666666664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41471.446851851855</v>
      </c>
      <c r="T765" s="9">
        <f t="shared" si="47"/>
        <v>41501.446851851855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57.295454545454547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ROUNDUP(E771/D771*100, 0)</f>
        <v>42</v>
      </c>
      <c r="P771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(J771/86400)+25569</f>
        <v>41604.996458333335</v>
      </c>
      <c r="T771" s="9">
        <f t="shared" ref="T771:T834" si="51">(I771/86400)+25569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41289.9996412037</v>
      </c>
      <c r="T772" s="9">
        <f t="shared" si="51"/>
        <v>41329.9996412037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42100.735937500001</v>
      </c>
      <c r="T775" s="9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63.122807017543863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66.666666666666671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42.609200000000001</v>
      </c>
      <c r="Q783" t="s">
        <v>8323</v>
      </c>
      <c r="R783" t="s">
        <v>8324</v>
      </c>
      <c r="S783" s="9">
        <f t="shared" si="50"/>
        <v>41403.000856481478</v>
      </c>
      <c r="T783" s="9">
        <f t="shared" si="51"/>
        <v>41433.000856481478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63.485714285714288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31.142758620689655</v>
      </c>
      <c r="Q787" t="s">
        <v>8323</v>
      </c>
      <c r="R787" t="s">
        <v>8324</v>
      </c>
      <c r="S787" s="9">
        <f t="shared" si="50"/>
        <v>41303.593923611115</v>
      </c>
      <c r="T787" s="9">
        <f t="shared" si="51"/>
        <v>41333.593923611115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162.27272727272728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41040.657638888893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>
        <f t="shared" si="49"/>
        <v>80.588235294117652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59.85441176470588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>
        <f t="shared" si="49"/>
        <v>132.85714285714286</v>
      </c>
      <c r="Q791" t="s">
        <v>8323</v>
      </c>
      <c r="R791" t="s">
        <v>8324</v>
      </c>
      <c r="S791" s="9">
        <f t="shared" si="50"/>
        <v>41277.186111111107</v>
      </c>
      <c r="T791" s="9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92.547820512820508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60.859375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41.851833333333339</v>
      </c>
      <c r="Q794" t="s">
        <v>8323</v>
      </c>
      <c r="R794" t="s">
        <v>8324</v>
      </c>
      <c r="S794" s="9">
        <f t="shared" si="50"/>
        <v>41555.87364583333</v>
      </c>
      <c r="T794" s="9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88.325937499999995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158.96226415094338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85.054347826086953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112.61111111111111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45.436619718309856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46.218390804597703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178.60714285714286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43.733921568627444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81.066666666666663</v>
      </c>
      <c r="Q804" t="s">
        <v>8323</v>
      </c>
      <c r="R804" t="s">
        <v>8324</v>
      </c>
      <c r="S804" s="9">
        <f t="shared" si="50"/>
        <v>41123.022268518514</v>
      </c>
      <c r="T804" s="9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74.60526315789474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9">
        <f t="shared" si="50"/>
        <v>40730.105624999997</v>
      </c>
      <c r="T806" s="9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117.67605633802818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73.771929824561397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79.82692307692308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27.606060606060606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45.464285714285715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89.419999999999987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28.684210526315791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31.071428571428573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70.55263157894737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51.811594202898547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43.515151515151516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39.816666666666663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126.8080808080808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113.87755102040816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28.181818181818183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9">
        <f t="shared" si="50"/>
        <v>41073.050717592589</v>
      </c>
      <c r="T830" s="9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60.65625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97.993896103896105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ROUNDUP(E835/D835*100, 0)</f>
        <v>102</v>
      </c>
      <c r="P83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(J835/86400)+25569</f>
        <v>41718.878182870372</v>
      </c>
      <c r="T835" s="9">
        <f t="shared" ref="T835:T898" si="55">(I835/86400)+25569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58.625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109.70695652173914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49.112903225806448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47.672131147540981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60.737812499999997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63.37715789473684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53.893617021276597</v>
      </c>
      <c r="Q843" t="s">
        <v>8323</v>
      </c>
      <c r="R843" t="s">
        <v>8325</v>
      </c>
      <c r="S843" s="9">
        <f t="shared" si="54"/>
        <v>41923.838692129633</v>
      </c>
      <c r="T843" s="9">
        <f t="shared" si="55"/>
        <v>41953.880358796298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66.871794871794876</v>
      </c>
      <c r="Q844" t="s">
        <v>8323</v>
      </c>
      <c r="R844" t="s">
        <v>8325</v>
      </c>
      <c r="S844" s="9">
        <f t="shared" si="54"/>
        <v>41526.59239583333</v>
      </c>
      <c r="T844" s="9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63.102362204724407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36.628930817610062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34.005706214689269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28.553404255319148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42165.798333333332</v>
      </c>
      <c r="T849" s="9">
        <f t="shared" si="55"/>
        <v>42195.798333333332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41.704347826086959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46.669172932330824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37.271428571428572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59.258064516129032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65.8623246492986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31.914893617021278</v>
      </c>
      <c r="Q857" t="s">
        <v>8323</v>
      </c>
      <c r="R857" t="s">
        <v>8325</v>
      </c>
      <c r="S857" s="9">
        <f t="shared" si="54"/>
        <v>42545.125196759254</v>
      </c>
      <c r="T857" s="9">
        <f t="shared" si="55"/>
        <v>42575.125196759254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22.737763157894737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42.724489795918366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52.916666666666664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34.177215189873415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41230.773113425923</v>
      </c>
      <c r="T867" s="9">
        <f t="shared" si="55"/>
        <v>41290.773113425923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58.18181818181818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109.18181818181819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346.66666666666669</v>
      </c>
      <c r="Q871" t="s">
        <v>8323</v>
      </c>
      <c r="R871" t="s">
        <v>8326</v>
      </c>
      <c r="S871" s="9">
        <f t="shared" si="54"/>
        <v>41342.845567129625</v>
      </c>
      <c r="T871" s="9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>
        <f t="shared" si="53"/>
        <v>27.083333333333332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41607.602951388893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41184.167129629626</v>
      </c>
      <c r="T875" s="9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34.761904761904759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28.577777777777779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46.586206896551722</v>
      </c>
      <c r="Q879" t="s">
        <v>8323</v>
      </c>
      <c r="R879" t="s">
        <v>8326</v>
      </c>
      <c r="S879" s="9">
        <f t="shared" si="54"/>
        <v>41597.788888888885</v>
      </c>
      <c r="T879" s="9">
        <f t="shared" si="55"/>
        <v>41627.788888888885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21.466666666666665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14.125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>
        <f t="shared" si="53"/>
        <v>21.571428571428573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83.375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40981.802615740744</v>
      </c>
      <c r="T886" s="9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28.888888888888889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143.8235294117647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147.81132075471697</v>
      </c>
      <c r="Q896" t="s">
        <v>8323</v>
      </c>
      <c r="R896" t="s">
        <v>8327</v>
      </c>
      <c r="S896" s="9">
        <f t="shared" si="54"/>
        <v>42496.98159722222</v>
      </c>
      <c r="T896" s="9">
        <f t="shared" si="55"/>
        <v>42526.98159722222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27.857142857142858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9">
        <f t="shared" si="54"/>
        <v>42218.872986111106</v>
      </c>
      <c r="T898" s="9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ROUNDUP(E899/D899*100, 0)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(J899/86400)+25569</f>
        <v>41211.688750000001</v>
      </c>
      <c r="T899" s="9">
        <f t="shared" ref="T899:T962" si="59">(I899/86400)+25569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50.333333333333336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32.666666666666664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82.583333333333329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41116.763275462959</v>
      </c>
      <c r="T916" s="9">
        <f t="shared" si="59"/>
        <v>41146.763275462959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41.666666666666664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41562.671550925923</v>
      </c>
      <c r="T922" s="9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40847.171018518522</v>
      </c>
      <c r="T923" s="9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189.33333333333334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41288.942928240736</v>
      </c>
      <c r="T926" s="9">
        <f t="shared" si="59"/>
        <v>41318.942928240736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18.714285714285715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46.033333333333331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41711.169085648144</v>
      </c>
      <c r="T935" s="9">
        <f t="shared" si="59"/>
        <v>41771.169085648144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50.666666666666664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42382.843287037038</v>
      </c>
      <c r="T944" s="9">
        <f t="shared" si="59"/>
        <v>42418.843287037038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42732.872986111106</v>
      </c>
      <c r="T947" s="9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42480.653611111113</v>
      </c>
      <c r="T953" s="9">
        <f t="shared" si="59"/>
        <v>42525.653611111113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42692.655231481476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ROUNDUP(E963/D963*100, 0)</f>
        <v>43</v>
      </c>
      <c r="P963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(J963/86400)+25569</f>
        <v>42740.693692129629</v>
      </c>
      <c r="T963" s="9">
        <f t="shared" ref="T963:T1026" si="63">(I963/86400)+25569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42506.416990740741</v>
      </c>
      <c r="T981" s="9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42574.667650462958</v>
      </c>
      <c r="T985" s="9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42091.074166666665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</v>
      </c>
      <c r="T1002" s="9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42276.624803240746</v>
      </c>
      <c r="T1007" s="9">
        <f t="shared" si="63"/>
        <v>42307.624803240746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42467.065462962964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22.079728033472804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31.054054054054053</v>
      </c>
      <c r="Q1024" t="s">
        <v>8323</v>
      </c>
      <c r="R1024" t="s">
        <v>8328</v>
      </c>
      <c r="S1024" s="9">
        <f t="shared" si="62"/>
        <v>42111.646724537037</v>
      </c>
      <c r="T1024" s="9">
        <f t="shared" si="63"/>
        <v>42141.646724537037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36.206106870229007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388.9762295081967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ROUNDUP(E1027/D1027*100, 0)</f>
        <v>110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(J1027/86400)+25569</f>
        <v>42049.833761574075</v>
      </c>
      <c r="T1027" s="9">
        <f t="shared" ref="T1027:T1090" si="67">(I1027/86400)+25569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57.381803278688523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69.666666666666671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45.988235294117644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79.262411347517727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43.031446540880502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108.48484848484848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>
        <f t="shared" si="65"/>
        <v>61.029583333333335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50.592592592592595</v>
      </c>
      <c r="Q1035" t="s">
        <v>8323</v>
      </c>
      <c r="R1035" t="s">
        <v>8328</v>
      </c>
      <c r="S1035" s="9">
        <f t="shared" si="66"/>
        <v>42688.732407407406</v>
      </c>
      <c r="T1035" s="9">
        <f t="shared" si="67"/>
        <v>42716.732407407406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39.157168674698795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65.15789473684211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>
        <f t="shared" si="65"/>
        <v>23.963127962085309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48.61904761904762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35.73770491803279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21.366666666666667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41831.06009259259</v>
      </c>
      <c r="T1043" s="9">
        <f t="shared" si="67"/>
        <v>41851.06009259259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29.236301369863014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41844.874421296292</v>
      </c>
      <c r="T1047" s="9">
        <f t="shared" si="67"/>
        <v>41874.874421296292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41918.818460648152</v>
      </c>
      <c r="T1049" s="9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42118.677974537037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42678.871331018519</v>
      </c>
      <c r="T1059" s="9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65.666666666666671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34.128378378378379</v>
      </c>
      <c r="Q1068" t="s">
        <v>8331</v>
      </c>
      <c r="R1068" t="s">
        <v>8332</v>
      </c>
      <c r="S1068" s="9">
        <f t="shared" si="66"/>
        <v>41445.962754629625</v>
      </c>
      <c r="T1068" s="9">
        <f t="shared" si="67"/>
        <v>41490.962754629625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42440.371111111112</v>
      </c>
      <c r="T1070" s="9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40.476190476190474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>
        <f t="shared" si="65"/>
        <v>113.56666666666666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48.281025641025643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43.976047904191617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37.666666666666664</v>
      </c>
      <c r="Q1081" t="s">
        <v>8331</v>
      </c>
      <c r="R1081" t="s">
        <v>8332</v>
      </c>
      <c r="S1081" s="9">
        <f t="shared" si="66"/>
        <v>42479.566388888888</v>
      </c>
      <c r="T1081" s="9">
        <f t="shared" si="67"/>
        <v>42504.566388888888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18.581632653061224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18.666666666666668</v>
      </c>
      <c r="Q1084" t="s">
        <v>8331</v>
      </c>
      <c r="R1084" t="s">
        <v>8332</v>
      </c>
      <c r="S1084" s="9">
        <f t="shared" si="66"/>
        <v>41101.906111111108</v>
      </c>
      <c r="T1084" s="9">
        <f t="shared" si="67"/>
        <v>41131.906111111108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41775.713969907403</v>
      </c>
      <c r="T1089" s="9">
        <f t="shared" si="67"/>
        <v>41805.713969907403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>
        <f t="shared" si="65"/>
        <v>43.41727891156463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ROUNDUP(E1091/D1091*100, 0)</f>
        <v>8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(J1091/86400)+25569</f>
        <v>42151.189525462964</v>
      </c>
      <c r="T1091" s="9">
        <f t="shared" ref="T1091:T1154" si="71">(I1091/86400)+25569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42470.778611111113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>
        <f t="shared" si="69"/>
        <v>10.5625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122.00037037037038</v>
      </c>
      <c r="Q1096" t="s">
        <v>8331</v>
      </c>
      <c r="R1096" t="s">
        <v>8332</v>
      </c>
      <c r="S1096" s="9">
        <f t="shared" si="70"/>
        <v>40795.71334490741</v>
      </c>
      <c r="T1096" s="9">
        <f t="shared" si="71"/>
        <v>40825.71334490741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>
        <f t="shared" si="69"/>
        <v>267.80851063829789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74.206896551724142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6.7142857142857144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81.954545454545453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6.833333333333333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>
        <f t="shared" si="69"/>
        <v>17.708333333333332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80.297297297297291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23.571428571428573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34.88095238095238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23.181818181818183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42347.203587962962</v>
      </c>
      <c r="T1113" s="9">
        <f t="shared" si="71"/>
        <v>42377.203587962962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100.23371794871794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3.3333333333333335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17.852</v>
      </c>
      <c r="Q1118" t="s">
        <v>8331</v>
      </c>
      <c r="R1118" t="s">
        <v>8332</v>
      </c>
      <c r="S1118" s="9">
        <f t="shared" si="70"/>
        <v>41009.847314814819</v>
      </c>
      <c r="T1118" s="9">
        <f t="shared" si="71"/>
        <v>41069.847314814819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10.375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36.333333333333336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3.6666666666666665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60.714285714285715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42535.327476851853</v>
      </c>
      <c r="T1128" s="9">
        <f t="shared" si="71"/>
        <v>42565.327476851853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25.434782608695652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3.6666666666666665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>
        <f t="shared" si="69"/>
        <v>110.61538461538461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42558.98951388889</v>
      </c>
      <c r="T1137" s="9">
        <f t="shared" si="71"/>
        <v>42588.98951388889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42327.671631944446</v>
      </c>
      <c r="T1138" s="9">
        <f t="shared" si="71"/>
        <v>42357.671631944446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253.2051282051282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41975.34752314815</v>
      </c>
      <c r="T1141" s="9">
        <f t="shared" si="71"/>
        <v>42005.34752314815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42022.006099537037</v>
      </c>
      <c r="T1144" s="9">
        <f t="shared" si="71"/>
        <v>42052.006099537037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</v>
      </c>
      <c r="T1147" s="9">
        <f t="shared" si="71"/>
        <v>41914.74759259259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44.166666666666664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24.333333333333332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60.733333333333334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ROUNDUP(E1155/D1155*100, 0)</f>
        <v>1</v>
      </c>
      <c r="P115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(J1155/86400)+25569</f>
        <v>42143.714178240742</v>
      </c>
      <c r="T1155" s="9">
        <f t="shared" ref="T1155:T1218" si="75">(I1155/86400)+25569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108.33333333333333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50.333333333333336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11.666666666666666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60.789473684210527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42091.113263888888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41792.214467592596</v>
      </c>
      <c r="T1167" s="9">
        <f t="shared" si="75"/>
        <v>41826.214467592596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358.875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61.1875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5.666666666666667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41841.682314814811</v>
      </c>
      <c r="T1174" s="9">
        <f t="shared" si="75"/>
        <v>41871.682314814811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46.631578947368418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69.117647058823536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1.3333333333333333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61.562666666666665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118.73873873873873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65.081300813008127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130.15714285714284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37.776470588235291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112.79069767441861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>
        <f t="shared" si="73"/>
        <v>89.242424242424249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42449.562037037038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79.967032967032964</v>
      </c>
      <c r="Q1195" t="s">
        <v>8336</v>
      </c>
      <c r="R1195" t="s">
        <v>8337</v>
      </c>
      <c r="S1195" s="9">
        <f t="shared" si="74"/>
        <v>42409.776076388887</v>
      </c>
      <c r="T1195" s="9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56.414565826330531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76.439453125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54.616766467065865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299.22222222222223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58.533980582524272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55.371801801801809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183.80442804428046</v>
      </c>
      <c r="Q1204" t="s">
        <v>8336</v>
      </c>
      <c r="R1204" t="s">
        <v>8337</v>
      </c>
      <c r="S1204" s="9">
        <f t="shared" si="74"/>
        <v>42152.288819444446</v>
      </c>
      <c r="T1204" s="9">
        <f t="shared" si="75"/>
        <v>42182.288819444446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165.34653465346534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234.78947368421052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211.48387096774192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8336</v>
      </c>
      <c r="R1208" t="s">
        <v>8337</v>
      </c>
      <c r="S1208" s="9">
        <f t="shared" si="74"/>
        <v>42772.776076388887</v>
      </c>
      <c r="T1208" s="9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123.37588652482269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207.06666666666666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>
        <f t="shared" si="73"/>
        <v>493.81553398058253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38.867469879518069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61.527777777777779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71.592003642987251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91.882882882882882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ROUNDUP(E1219/D1219*100, 0)</f>
        <v>103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(J1219/86400)+25569</f>
        <v>42535.809490740736</v>
      </c>
      <c r="T1219" s="9">
        <f t="shared" ref="T1219:T1282" si="79">(I1219/86400)+25569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174.2134831460674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102.86166007905139</v>
      </c>
      <c r="Q1221" t="s">
        <v>8336</v>
      </c>
      <c r="R1221" t="s">
        <v>8337</v>
      </c>
      <c r="S1221" s="9">
        <f t="shared" si="78"/>
        <v>42633.461956018524</v>
      </c>
      <c r="T1221" s="9">
        <f t="shared" si="79"/>
        <v>42663.461956018524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111.17857142857143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>
        <f t="shared" si="77"/>
        <v>23.796213592233013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>
        <f t="shared" si="77"/>
        <v>81.268115942028984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>
        <f t="shared" si="77"/>
        <v>116.21465968586388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58.888888888888886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48.424999999999997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61.041666666666664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41506.848032407404</v>
      </c>
      <c r="T1234" s="9">
        <f t="shared" si="79"/>
        <v>41553.848032407404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19.333333333333332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59.333333333333336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30.125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74.617647058823536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46.133333333333333</v>
      </c>
      <c r="Q1246" t="s">
        <v>8323</v>
      </c>
      <c r="R1246" t="s">
        <v>8324</v>
      </c>
      <c r="S1246" s="9">
        <f t="shared" si="78"/>
        <v>41355.825497685189</v>
      </c>
      <c r="T1246" s="9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141.47058823529412</v>
      </c>
      <c r="Q1247" t="s">
        <v>8323</v>
      </c>
      <c r="R1247" t="s">
        <v>8324</v>
      </c>
      <c r="S1247" s="9">
        <f t="shared" si="78"/>
        <v>41774.59993055556</v>
      </c>
      <c r="T1247" s="9">
        <f t="shared" si="79"/>
        <v>41804.59993055556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64.254237288135599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64.46913580246914</v>
      </c>
      <c r="Q1251" t="s">
        <v>8323</v>
      </c>
      <c r="R1251" t="s">
        <v>8324</v>
      </c>
      <c r="S1251" s="9">
        <f t="shared" si="78"/>
        <v>41067.740868055553</v>
      </c>
      <c r="T1251" s="9">
        <f t="shared" si="79"/>
        <v>41097.740868055553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>
        <f t="shared" si="77"/>
        <v>118.2007874015748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82.540540540540547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34.170212765957444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42.73322081575246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94.489361702127653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>
        <f t="shared" si="77"/>
        <v>55.697247706422019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98.030831024930734</v>
      </c>
      <c r="Q1258" t="s">
        <v>8323</v>
      </c>
      <c r="R1258" t="s">
        <v>8324</v>
      </c>
      <c r="S1258" s="9">
        <f t="shared" si="78"/>
        <v>40921.919340277775</v>
      </c>
      <c r="T1258" s="9">
        <f t="shared" si="79"/>
        <v>40951.919340277775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92.102272727272734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>
        <f t="shared" si="77"/>
        <v>38.175462686567165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27.145833333333332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50.689189189189186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38.942307692307693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77.638095238095232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31.823529411764707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63.184393939393942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140.85534591194968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76.92307692307692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99.15533980582525</v>
      </c>
      <c r="Q1271" t="s">
        <v>8323</v>
      </c>
      <c r="R1271" t="s">
        <v>8324</v>
      </c>
      <c r="S1271" s="9">
        <f t="shared" si="78"/>
        <v>42445.823055555556</v>
      </c>
      <c r="T1271" s="9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67.881656804733723</v>
      </c>
      <c r="Q1272" t="s">
        <v>8323</v>
      </c>
      <c r="R1272" t="s">
        <v>8324</v>
      </c>
      <c r="S1272" s="9">
        <f t="shared" si="78"/>
        <v>40933.85696759259</v>
      </c>
      <c r="T1272" s="9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246.29032258064515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76.666666666666671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82.963254817987149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62.522107969151669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46.06808823529412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38.543946731234868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53.005263157894738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73.355396825396824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127.97523076923076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ROUNDUP(E1283/D1283*100, 0)</f>
        <v>111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(J1283/86400)+25569</f>
        <v>41463.743472222224</v>
      </c>
      <c r="T1283" s="9">
        <f t="shared" ref="T1283:T1346" si="83">(I1283/86400)+25569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67.671532846715323</v>
      </c>
      <c r="Q1284" t="s">
        <v>8323</v>
      </c>
      <c r="R1284" t="s">
        <v>8324</v>
      </c>
      <c r="S1284" s="9">
        <f t="shared" si="82"/>
        <v>41586.475173611107</v>
      </c>
      <c r="T1284" s="9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>
        <f t="shared" si="81"/>
        <v>95.931818181818187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42709.134780092594</v>
      </c>
      <c r="T1291" s="9">
        <f t="shared" si="83"/>
        <v>42739.134780092594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42458.680925925924</v>
      </c>
      <c r="T1300" s="9">
        <f t="shared" si="83"/>
        <v>42488.680925925924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42387.503229166672</v>
      </c>
      <c r="T1309" s="9">
        <f t="shared" si="83"/>
        <v>42417.503229166672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42393.961909722224</v>
      </c>
      <c r="T1318" s="9">
        <f t="shared" si="83"/>
        <v>42428.961909722224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41974.791990740741</v>
      </c>
      <c r="T1328" s="9">
        <f t="shared" si="83"/>
        <v>42019.791990740741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42172.816423611112</v>
      </c>
      <c r="T1344" s="9">
        <f t="shared" si="83"/>
        <v>42202.816423611112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ROUNDUP(E1347/D1347*100, 0)</f>
        <v>125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(J1347/86400)+25569</f>
        <v>41799.814340277779</v>
      </c>
      <c r="T1347" s="9">
        <f t="shared" ref="T1347:T1410" si="87">(I1347/86400)+25569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41963.506168981483</v>
      </c>
      <c r="T1350" s="9">
        <f t="shared" si="87"/>
        <v>41991.506168981483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41430.038888888885</v>
      </c>
      <c r="T1358" s="9">
        <f t="shared" si="87"/>
        <v>41460.038888888885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346.04166666666669</v>
      </c>
      <c r="Q1366" t="s">
        <v>8323</v>
      </c>
      <c r="R1366" t="s">
        <v>8324</v>
      </c>
      <c r="S1366" s="9">
        <f t="shared" si="86"/>
        <v>41951.6956712963</v>
      </c>
      <c r="T1366" s="9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81.739130434782609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64.535306122448986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>
        <f t="shared" si="85"/>
        <v>63.477777777777774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63.620689655172413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83.967068965517228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107.07142857142857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201.94230769230768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43.060606060606062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62.871559633027523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>
        <f t="shared" si="85"/>
        <v>55.607142857142854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48.70967741935484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>
        <f t="shared" si="85"/>
        <v>30.578947368421051</v>
      </c>
      <c r="Q1380" t="s">
        <v>8323</v>
      </c>
      <c r="R1380" t="s">
        <v>8324</v>
      </c>
      <c r="S1380" s="9">
        <f t="shared" si="86"/>
        <v>42568.759375000001</v>
      </c>
      <c r="T1380" s="9">
        <f t="shared" si="87"/>
        <v>42583.759375000001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73.907284768211923</v>
      </c>
      <c r="Q1381" t="s">
        <v>8323</v>
      </c>
      <c r="R1381" t="s">
        <v>8324</v>
      </c>
      <c r="S1381" s="9">
        <f t="shared" si="86"/>
        <v>42130.491620370369</v>
      </c>
      <c r="T1381" s="9">
        <f t="shared" si="87"/>
        <v>42160.491620370369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73.356164383561648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56.412162162162161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50.247311827956992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68.936507936507937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>
        <f t="shared" si="85"/>
        <v>65.914104477611943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70.064102564102569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60.181874999999998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21.382352941176471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>
        <f t="shared" si="85"/>
        <v>160.78947368421052</v>
      </c>
      <c r="Q1392" t="s">
        <v>8323</v>
      </c>
      <c r="R1392" t="s">
        <v>8324</v>
      </c>
      <c r="S1392" s="9">
        <f t="shared" si="86"/>
        <v>42087.803310185191</v>
      </c>
      <c r="T1392" s="9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>
        <f t="shared" si="85"/>
        <v>42.384615384615387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27.317307692307693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196.82692307692307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53.882352941176471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47.756097560975611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88.191780821917803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72.056962025316452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74.246153846153845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61.701086956521742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17.235294117647058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51.720833333333331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>
        <f t="shared" si="85"/>
        <v>24.150442477876105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42125.011701388888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6.1764705882352944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ROUNDUP(E1411/D1411*100, 0)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(J1411/86400)+25569</f>
        <v>41945.133506944447</v>
      </c>
      <c r="T1411" s="9">
        <f t="shared" ref="T1411:T1474" si="91">(I1411/86400)+25569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2.3333333333333335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24.615384615384617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88.888888888888886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>
        <f t="shared" si="89"/>
        <v>109.07142857142857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42074.060671296298</v>
      </c>
      <c r="T1431" s="9">
        <f t="shared" si="91"/>
        <v>42104.060671296298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41961.813518518524</v>
      </c>
      <c r="T1432" s="9">
        <f t="shared" si="91"/>
        <v>41992.813518518524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115.55319148936171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744.5454545454545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36.68181818181818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42040.829872685186</v>
      </c>
      <c r="T1441" s="9">
        <f t="shared" si="91"/>
        <v>42070.829872685186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673.33333333333337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48.333333333333336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44.66673529411765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28.937999999999999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34.871794871794869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>
        <f t="shared" si="89"/>
        <v>52.622732513451197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69.598266129032254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33.191126279863482</v>
      </c>
      <c r="Q1470" t="s">
        <v>8320</v>
      </c>
      <c r="R1470" t="s">
        <v>8340</v>
      </c>
      <c r="S1470" s="9">
        <f t="shared" si="90"/>
        <v>40646.014456018514</v>
      </c>
      <c r="T1470" s="9">
        <f t="shared" si="91"/>
        <v>40706.014456018514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>
        <f t="shared" si="89"/>
        <v>149.46417445482865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23.172839506172838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96.877551020408163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103.20238095238095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ROUNDUP(E1475/D1475*100, 0)</f>
        <v>121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(J1475/86400)+25569</f>
        <v>40939.979618055557</v>
      </c>
      <c r="T1475" s="9">
        <f t="shared" ref="T1475:T1538" si="95">(I1475/86400)+25569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>
        <f t="shared" si="93"/>
        <v>44.315789473684212</v>
      </c>
      <c r="Q1476" t="s">
        <v>8320</v>
      </c>
      <c r="R1476" t="s">
        <v>8340</v>
      </c>
      <c r="S1476" s="9">
        <f t="shared" si="94"/>
        <v>41500.72791666667</v>
      </c>
      <c r="T1476" s="9">
        <f t="shared" si="95"/>
        <v>41530.72791666667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64.173356009070289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43.333275109170302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>
        <f t="shared" si="93"/>
        <v>90.495934959349597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29.187190495010373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30.95774647887324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92.157795275590544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41136.858055555553</v>
      </c>
      <c r="T1484" s="9">
        <f t="shared" si="95"/>
        <v>41159.327083333337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47.10526315789474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41411.866608796292</v>
      </c>
      <c r="T1495" s="9">
        <f t="shared" si="95"/>
        <v>41441.866608796292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40.454545454545453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46.733333333333334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97.731073446327684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67.835866261398181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56.98492957746479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67.159851301115239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48.037681159420288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>
        <f t="shared" si="93"/>
        <v>38.860465116279073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9">
        <f t="shared" si="94"/>
        <v>40254.450335648144</v>
      </c>
      <c r="T1509" s="9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97.113744075829388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110.39397959183674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39.91506172839506</v>
      </c>
      <c r="Q1512" t="s">
        <v>8336</v>
      </c>
      <c r="R1512" t="s">
        <v>8337</v>
      </c>
      <c r="S1512" s="9">
        <f t="shared" si="94"/>
        <v>41809.385162037041</v>
      </c>
      <c r="T1512" s="9">
        <f t="shared" si="95"/>
        <v>41839.385162037041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75.975728155339809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58.379104477611939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55.82093023255814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151.24431818181819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849.67027027027029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159.24137931034483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39.507317073170732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>
        <f t="shared" si="93"/>
        <v>130.52966101694915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64.156896551724131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111.52694610778443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170.44680851063831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133.7391592920354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95.834024896265561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32.315357142857138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98.839285714285708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>
        <f t="shared" si="93"/>
        <v>55.222142857142863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42808.558865740742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52.793750000000003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135.66666666666666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53.991990846681922</v>
      </c>
      <c r="Q1532" t="s">
        <v>8336</v>
      </c>
      <c r="R1532" t="s">
        <v>8337</v>
      </c>
      <c r="S1532" s="9">
        <f t="shared" si="94"/>
        <v>42275.76730324074</v>
      </c>
      <c r="T1532" s="9">
        <f t="shared" si="95"/>
        <v>42300.76730324074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56.643835616438359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>
        <f t="shared" si="93"/>
        <v>82.316326530612244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88.26081081081081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84.905149051490511</v>
      </c>
      <c r="Q1536" t="s">
        <v>8336</v>
      </c>
      <c r="R1536" t="s">
        <v>8337</v>
      </c>
      <c r="S1536" s="9">
        <f t="shared" si="94"/>
        <v>42221.674328703702</v>
      </c>
      <c r="T1536" s="9">
        <f t="shared" si="95"/>
        <v>42251.674328703702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48.154545454545456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>
        <f t="shared" si="93"/>
        <v>66.015406593406595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ROUNDUP(E1539/D1539*100, 0)</f>
        <v>180</v>
      </c>
      <c r="P1539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(J1539/86400)+25569</f>
        <v>42552.315127314811</v>
      </c>
      <c r="T1539" s="9">
        <f t="shared" ref="T1539:T1602" si="99">(I1539/86400)+25569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156.17391304347825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95.764859154929582</v>
      </c>
      <c r="Q1541" t="s">
        <v>8336</v>
      </c>
      <c r="R1541" t="s">
        <v>8337</v>
      </c>
      <c r="S1541" s="9">
        <f t="shared" si="98"/>
        <v>42705.91920138889</v>
      </c>
      <c r="T1541" s="9">
        <f t="shared" si="99"/>
        <v>42738.91920138889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180.40816326530611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26.272727272727273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>
        <f t="shared" si="97"/>
        <v>14.428571428571429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132.1875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56.416666666666664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11.666666666666666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42108.053229166668</v>
      </c>
      <c r="T1561" s="9">
        <f t="shared" si="99"/>
        <v>42123.053229166668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108.05084745762711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26.923076923076923</v>
      </c>
      <c r="Q1569" t="s">
        <v>8320</v>
      </c>
      <c r="R1569" t="s">
        <v>8342</v>
      </c>
      <c r="S1569" s="9">
        <f t="shared" si="98"/>
        <v>41671.93686342593</v>
      </c>
      <c r="T1569" s="9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47.769230769230766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42144.769479166665</v>
      </c>
      <c r="T1573" s="9">
        <f t="shared" si="99"/>
        <v>42174.769479166665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74.333333333333329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>
        <f t="shared" si="97"/>
        <v>84.333333333333329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65.457142857142856</v>
      </c>
      <c r="Q1577" t="s">
        <v>8320</v>
      </c>
      <c r="R1577" t="s">
        <v>8342</v>
      </c>
      <c r="S1577" s="9">
        <f t="shared" si="98"/>
        <v>41799.524259259255</v>
      </c>
      <c r="T1577" s="9">
        <f t="shared" si="99"/>
        <v>41829.524259259255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41054.847777777773</v>
      </c>
      <c r="T1579" s="9">
        <f t="shared" si="99"/>
        <v>41114.847777777773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40990.050069444442</v>
      </c>
      <c r="T1582" s="9">
        <f t="shared" si="99"/>
        <v>41050.050069444442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42069.104421296295</v>
      </c>
      <c r="T1588" s="9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44.478260869565219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42505.681250000001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41808.842361111107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>
        <f t="shared" si="97"/>
        <v>40.777777777777779</v>
      </c>
      <c r="Q1602" t="s">
        <v>8336</v>
      </c>
      <c r="R1602" t="s">
        <v>8343</v>
      </c>
      <c r="S1602" s="9">
        <f t="shared" si="98"/>
        <v>41791.057314814811</v>
      </c>
      <c r="T1602" s="9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ROUNDUP(E1603/D1603*100, 0)</f>
        <v>109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(J1603/86400)+25569</f>
        <v>40638.092974537038</v>
      </c>
      <c r="T1603" s="9">
        <f t="shared" ref="T1603:T1666" si="103">(I1603/86400)+25569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46.953125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66.688666666666663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48.842857142857142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40985.803645833337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137.30909090909091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87.829673913043479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70.785365853658533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52.826086956521742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41640.226388888885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48.544642857142854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37.074074074074076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39.03846153846154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66.688311688311686</v>
      </c>
      <c r="Q1616" t="s">
        <v>8323</v>
      </c>
      <c r="R1616" t="s">
        <v>8324</v>
      </c>
      <c r="S1616" s="9">
        <f t="shared" si="102"/>
        <v>41794.981122685189</v>
      </c>
      <c r="T1616" s="9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>
        <f t="shared" si="101"/>
        <v>67.132352941176464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66.369426751592357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64.620253164556956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58.370370370370374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86.956521739130437</v>
      </c>
      <c r="Q1621" t="s">
        <v>8323</v>
      </c>
      <c r="R1621" t="s">
        <v>8324</v>
      </c>
      <c r="S1621" s="9">
        <f t="shared" si="102"/>
        <v>41876.186180555553</v>
      </c>
      <c r="T1621" s="9">
        <f t="shared" si="103"/>
        <v>41897.186180555553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163.78378378378378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107.98461538461538</v>
      </c>
      <c r="Q1624" t="s">
        <v>8323</v>
      </c>
      <c r="R1624" t="s">
        <v>8324</v>
      </c>
      <c r="S1624" s="9">
        <f t="shared" si="102"/>
        <v>41950.294837962967</v>
      </c>
      <c r="T1624" s="9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42.111111111111114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112.01923076923077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74.953703703703709</v>
      </c>
      <c r="Q1628" t="s">
        <v>8323</v>
      </c>
      <c r="R1628" t="s">
        <v>8324</v>
      </c>
      <c r="S1628" s="9">
        <f t="shared" si="102"/>
        <v>41579.847997685181</v>
      </c>
      <c r="T1628" s="9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45.875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75.853658536585371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>
        <f t="shared" si="101"/>
        <v>84.206349206349202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117.22556390977444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86.489361702127653</v>
      </c>
      <c r="Q1634" t="s">
        <v>8323</v>
      </c>
      <c r="R1634" t="s">
        <v>8324</v>
      </c>
      <c r="S1634" s="9">
        <f t="shared" si="102"/>
        <v>40750.340902777782</v>
      </c>
      <c r="T1634" s="9">
        <f t="shared" si="103"/>
        <v>40810.340902777782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62.8125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67.729729729729726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53.5632183908046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40178.985416666663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39.967058823529413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168.51351351351352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85.546875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41521.617361111115</v>
      </c>
      <c r="T1647" s="9">
        <f t="shared" si="103"/>
        <v>41535.617361111115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>
        <f t="shared" si="101"/>
        <v>26.554216867469879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41865.757638888885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113.82608695652173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32.011111111111113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47.189259259259259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88.46875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64.714285714285708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51.854285714285716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38.794117647058826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44.645833333333336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156.77333333333334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118.70339366515837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74.149532710280369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12.533333333333333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27.861111111111111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80.178217821782184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132.43548387096774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>
        <f t="shared" si="101"/>
        <v>34.384494382022467</v>
      </c>
      <c r="Q1666" t="s">
        <v>8323</v>
      </c>
      <c r="R1666" t="s">
        <v>8344</v>
      </c>
      <c r="S1666" s="9">
        <f t="shared" si="102"/>
        <v>40939.761782407411</v>
      </c>
      <c r="T1666" s="9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ROUNDUP(E1667/D1667*100, 0)</f>
        <v>120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(J1667/86400)+25569</f>
        <v>40564.649456018517</v>
      </c>
      <c r="T1667" s="9">
        <f t="shared" ref="T1667:T1730" si="107">(I1667/86400)+25569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41.04081632653061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52.597560975609753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70.784482758620683</v>
      </c>
      <c r="Q1670" t="s">
        <v>8323</v>
      </c>
      <c r="R1670" t="s">
        <v>8344</v>
      </c>
      <c r="S1670" s="9">
        <f t="shared" si="106"/>
        <v>40845.149756944447</v>
      </c>
      <c r="T1670" s="9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44.608695652173914</v>
      </c>
      <c r="Q1672" t="s">
        <v>8323</v>
      </c>
      <c r="R1672" t="s">
        <v>8344</v>
      </c>
      <c r="S1672" s="9">
        <f t="shared" si="106"/>
        <v>40313.930543981478</v>
      </c>
      <c r="T1672" s="9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26.148961038961041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39.183673469387756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45.593220338983052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89.247787610619469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40.416470588235299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>
        <f t="shared" si="105"/>
        <v>82.38095238095238</v>
      </c>
      <c r="Q1678" t="s">
        <v>8323</v>
      </c>
      <c r="R1678" t="s">
        <v>8344</v>
      </c>
      <c r="S1678" s="9">
        <f t="shared" si="106"/>
        <v>40973.726238425923</v>
      </c>
      <c r="T1678" s="9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159.52380952380952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36.244897959183675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74.575090497737563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>
        <f t="shared" si="105"/>
        <v>86.43564356435644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80.128205128205124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253.14285714285714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57.727272727272727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264.26315789473682</v>
      </c>
      <c r="Q1693" t="s">
        <v>8323</v>
      </c>
      <c r="R1693" t="s">
        <v>8345</v>
      </c>
      <c r="S1693" s="9">
        <f t="shared" si="106"/>
        <v>42795.701481481483</v>
      </c>
      <c r="T1693" s="9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159.33333333333334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61.086956521739133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>
        <f t="shared" si="105"/>
        <v>114.81818181818181</v>
      </c>
      <c r="Q1699" t="s">
        <v>8323</v>
      </c>
      <c r="R1699" t="s">
        <v>8345</v>
      </c>
      <c r="S1699" s="9">
        <f t="shared" si="106"/>
        <v>42805.032962962963</v>
      </c>
      <c r="T1699" s="9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65.974683544303801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42187.281678240739</v>
      </c>
      <c r="T1705" s="9">
        <f t="shared" si="107"/>
        <v>42247.281678240739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118.36363636363636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54.111111111111114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41841.563819444447</v>
      </c>
      <c r="T1711" s="9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42341.591296296298</v>
      </c>
      <c r="T1712" s="9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115.70588235294117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42713.619201388894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34.024390243902438</v>
      </c>
      <c r="Q1719" t="s">
        <v>8323</v>
      </c>
      <c r="R1719" t="s">
        <v>8345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11.666666666666666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28.125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216.66666666666666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62.222222222222221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42044.927974537037</v>
      </c>
      <c r="T1729" s="9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>
        <f t="shared" si="105"/>
        <v>122.14285714285714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ROUNDUP(E1731/D1731*100, 0)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(J1731/86400)+25569</f>
        <v>42471.052152777775</v>
      </c>
      <c r="T1731" s="9">
        <f t="shared" ref="T1731:T1794" si="111">(I1731/86400)+25569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42272.087766203702</v>
      </c>
      <c r="T1732" s="9">
        <f t="shared" si="111"/>
        <v>42302.087766203702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</v>
      </c>
      <c r="T1737" s="9">
        <f t="shared" si="111"/>
        <v>42589.81417824074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56.666666666666664</v>
      </c>
      <c r="Q1739" t="s">
        <v>8323</v>
      </c>
      <c r="R1739" t="s">
        <v>8345</v>
      </c>
      <c r="S1739" s="9">
        <f t="shared" si="110"/>
        <v>42175.948981481481</v>
      </c>
      <c r="T1739" s="9">
        <f t="shared" si="111"/>
        <v>42205.948981481481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42171.817384259259</v>
      </c>
      <c r="T1742" s="9">
        <f t="shared" si="111"/>
        <v>42201.817384259259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25.576923076923077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63.970588235294116</v>
      </c>
      <c r="Q1744" t="s">
        <v>8336</v>
      </c>
      <c r="R1744" t="s">
        <v>8337</v>
      </c>
      <c r="S1744" s="9">
        <f t="shared" si="110"/>
        <v>42710.876967592594</v>
      </c>
      <c r="T1744" s="9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89.925373134328353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93.071428571428569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>
        <f t="shared" si="109"/>
        <v>89.674157303370791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207.61682242990653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59.408805031446541</v>
      </c>
      <c r="Q1749" t="s">
        <v>8336</v>
      </c>
      <c r="R1749" t="s">
        <v>8337</v>
      </c>
      <c r="S1749" s="9">
        <f t="shared" si="110"/>
        <v>42292.435532407406</v>
      </c>
      <c r="T1749" s="9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358.97237569060775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94.736641221374043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80.647999999999996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168.68852459016392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34.68888888888889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104.38888888888889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42.481481481481481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108.77551020408163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81.098039215686271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103.63559322033899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55.282051282051285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72.16970873786407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58.615384615384613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12.466666666666667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49.136363636363633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41905.979629629626</v>
      </c>
      <c r="T1773" s="9">
        <f t="shared" si="111"/>
        <v>41935.979629629626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45.157894736842103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>
        <f t="shared" si="109"/>
        <v>98.78947368421052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88.307692307692307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170.62903225806451</v>
      </c>
      <c r="Q1777" t="s">
        <v>8336</v>
      </c>
      <c r="R1777" t="s">
        <v>8337</v>
      </c>
      <c r="S1777" s="9">
        <f t="shared" si="110"/>
        <v>41891.976388888885</v>
      </c>
      <c r="T1777" s="9">
        <f t="shared" si="111"/>
        <v>41936.976388888885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66.333333333333329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104.89473684210526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78.440789473684205</v>
      </c>
      <c r="Q1782" t="s">
        <v>8336</v>
      </c>
      <c r="R1782" t="s">
        <v>8337</v>
      </c>
      <c r="S1782" s="9">
        <f t="shared" si="110"/>
        <v>42493.600810185184</v>
      </c>
      <c r="T1782" s="9">
        <f t="shared" si="111"/>
        <v>42553.600810185184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59.041666666666664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71.34210526315789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51.227027027027027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60.242424242424242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>
        <f t="shared" si="109"/>
        <v>44.935185185185183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31.206896551724139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63.875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109.06666666666666</v>
      </c>
      <c r="Q1792" t="s">
        <v>8336</v>
      </c>
      <c r="R1792" t="s">
        <v>8337</v>
      </c>
      <c r="S1792" s="9">
        <f t="shared" si="110"/>
        <v>42010.674513888887</v>
      </c>
      <c r="T1792" s="9">
        <f t="shared" si="111"/>
        <v>42040.674513888887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>
        <f t="shared" si="109"/>
        <v>109.93525179856115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ROUNDUP(E1795/D1795*100, 0)</f>
        <v>2</v>
      </c>
      <c r="P179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(J1795/86400)+25569</f>
        <v>41940.891666666663</v>
      </c>
      <c r="T1795" s="9">
        <f t="shared" ref="T1795:T1858" si="115">(I1795/86400)+25569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55.388888888888886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133.90123456790124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48.720930232558139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58.972972972972975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11.638333333333334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>
        <f t="shared" si="113"/>
        <v>83.716814159292042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63.648648648648646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94.277777777777771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71.86666666666666</v>
      </c>
      <c r="Q1805" t="s">
        <v>8336</v>
      </c>
      <c r="R1805" t="s">
        <v>8337</v>
      </c>
      <c r="S1805" s="9">
        <f t="shared" si="114"/>
        <v>42018.071550925924</v>
      </c>
      <c r="T1805" s="9">
        <f t="shared" si="115"/>
        <v>42049.071550925924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104.84615384615384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67.139344262295083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73.875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69.125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120.77083333333333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42.222222222222221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1.5384615384615385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>
        <f t="shared" si="113"/>
        <v>37.608695652173914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42.157142857142858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42172.906678240739</v>
      </c>
      <c r="T1817" s="9">
        <f t="shared" si="115"/>
        <v>42186.906678240739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84.833333333333329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213.375</v>
      </c>
      <c r="Q1822" t="s">
        <v>8336</v>
      </c>
      <c r="R1822" t="s">
        <v>8337</v>
      </c>
      <c r="S1822" s="9">
        <f t="shared" si="114"/>
        <v>42065.084374999999</v>
      </c>
      <c r="T1822" s="9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59.162280701754383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9">
        <f t="shared" si="114"/>
        <v>41634.797013888892</v>
      </c>
      <c r="T1824" s="9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24.575757575757574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41626.916284722218</v>
      </c>
      <c r="T1826" s="9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83.885416666666671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417.33333333333331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75.765151515151516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67.389380530973455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131.16666666666666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>
        <f t="shared" si="113"/>
        <v>182.12727272727273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61.366666666666667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35.767499999999998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>
        <f t="shared" si="113"/>
        <v>45.62222222222222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75.384615384615387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50.875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119.28571428571429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92.541865671641801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98.990430622009569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79.526315789473685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134.20833333333334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37.625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51.044692737430168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50.03846153846154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133.93129770992365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58.214285714285715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88.037643678160919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70.576753926701571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>
        <f t="shared" si="113"/>
        <v>53.289473684210527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ROUNDUP(E1859/D1859*100, 0)</f>
        <v>100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(J1859/86400)+25569</f>
        <v>41864.76866898148</v>
      </c>
      <c r="T1859" s="9">
        <f t="shared" ref="T1859:T1922" si="119">(I1859/86400)+25569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40.547315436241611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70.625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52.684210526315788</v>
      </c>
      <c r="Q1862" t="s">
        <v>8323</v>
      </c>
      <c r="R1862" t="s">
        <v>8324</v>
      </c>
      <c r="S1862" s="9">
        <f t="shared" si="118"/>
        <v>41655.70930555556</v>
      </c>
      <c r="T1862" s="9">
        <f t="shared" si="119"/>
        <v>41676.70930555556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90.9375</v>
      </c>
      <c r="Q1864" t="s">
        <v>8331</v>
      </c>
      <c r="R1864" t="s">
        <v>8333</v>
      </c>
      <c r="S1864" s="9">
        <f t="shared" si="118"/>
        <v>42755.492754629631</v>
      </c>
      <c r="T1864" s="9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58.083333333333336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71.588235294117652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32.81818181818182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49.11578947368421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16.307692307692307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41776.284780092596</v>
      </c>
      <c r="T1878" s="9">
        <f t="shared" si="119"/>
        <v>41806.284780092596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>
        <f t="shared" si="117"/>
        <v>41.833333333333336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49.338428571428572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41.728395061728392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32.71875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51.96153846153846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50.685714285714283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42.241379310344826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>
        <f t="shared" si="117"/>
        <v>416.875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46.651685393258425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48.454545454545453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70.5289837398374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87.958333333333329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26.26923076923077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</v>
      </c>
      <c r="T1896" s="9">
        <f t="shared" si="119"/>
        <v>40951.90489583333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196.34042553191489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35.551912568306008</v>
      </c>
      <c r="Q1899" t="s">
        <v>8323</v>
      </c>
      <c r="R1899" t="s">
        <v>8327</v>
      </c>
      <c r="S1899" s="9">
        <f t="shared" si="118"/>
        <v>41680.583402777775</v>
      </c>
      <c r="T1899" s="9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68.80952380952381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28.571428571428573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>
        <f t="shared" si="117"/>
        <v>50.631666666666668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34.097560975609753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215.95959595959596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>
        <f t="shared" si="117"/>
        <v>129.97368421052633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117.49473684210527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70.595238095238102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2928.9285714285716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28.888888888888889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29.625</v>
      </c>
      <c r="Q1921" t="s">
        <v>8317</v>
      </c>
      <c r="R1921" t="s">
        <v>8346</v>
      </c>
      <c r="S1921" s="9">
        <f t="shared" si="118"/>
        <v>42113.875567129631</v>
      </c>
      <c r="T1921" s="9">
        <f t="shared" si="119"/>
        <v>42143.875567129631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>
        <f t="shared" si="117"/>
        <v>40.980952380952381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ROUNDUP(E1923/D1923*100, 0)</f>
        <v>137</v>
      </c>
      <c r="P1923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(J1923/86400)+25569</f>
        <v>41074.221562500003</v>
      </c>
      <c r="T1923" s="9">
        <f t="shared" ref="T1923:T1986" si="123">(I1923/86400)+25569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36.109375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23.153846153846153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>
        <f t="shared" si="121"/>
        <v>31.826923076923077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27.3896261682243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56.363636363636367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77.352941176470594</v>
      </c>
      <c r="Q1930" t="s">
        <v>8323</v>
      </c>
      <c r="R1930" t="s">
        <v>8327</v>
      </c>
      <c r="S1930" s="9">
        <f t="shared" si="122"/>
        <v>41371.6480787037</v>
      </c>
      <c r="T1930" s="9">
        <f t="shared" si="123"/>
        <v>41401.6480787037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48.240400000000001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70.212500000000006</v>
      </c>
      <c r="Q1934" t="s">
        <v>8323</v>
      </c>
      <c r="R1934" t="s">
        <v>8327</v>
      </c>
      <c r="S1934" s="9">
        <f t="shared" si="122"/>
        <v>40911.809872685189</v>
      </c>
      <c r="T1934" s="9">
        <f t="shared" si="123"/>
        <v>40932.809872685189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94.054545454545448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80.272727272727266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41773.932534722218</v>
      </c>
      <c r="T1937" s="9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60.26903448275862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38.740344827586206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152.54385964912279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115.3125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35.838709677419352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64.570118779438872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87.436000000000007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>
        <f t="shared" si="121"/>
        <v>68.815577078288939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176.200223588597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511.79117647058825</v>
      </c>
      <c r="Q1947" t="s">
        <v>8317</v>
      </c>
      <c r="R1947" t="s">
        <v>8347</v>
      </c>
      <c r="S1947" s="9">
        <f t="shared" si="122"/>
        <v>42157.251828703702</v>
      </c>
      <c r="T1947" s="9">
        <f t="shared" si="123"/>
        <v>42197.251828703702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160.44285714285715</v>
      </c>
      <c r="Q1948" t="s">
        <v>8317</v>
      </c>
      <c r="R1948" t="s">
        <v>8347</v>
      </c>
      <c r="S1948" s="9">
        <f t="shared" si="122"/>
        <v>41689.150011574078</v>
      </c>
      <c r="T1948" s="9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35.003043478260871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188.50671378091872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56.204984093319197</v>
      </c>
      <c r="Q1951" t="s">
        <v>8317</v>
      </c>
      <c r="R1951" t="s">
        <v>8347</v>
      </c>
      <c r="S1951" s="9">
        <f t="shared" si="122"/>
        <v>41800.423043981486</v>
      </c>
      <c r="T1951" s="9">
        <f t="shared" si="123"/>
        <v>41830.423043981486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51.3054157782516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127.36450839328538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101.85532258064516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230.55782312925169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842.10602409638557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577.27593103448271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483.34246575342468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76.138500000000008</v>
      </c>
      <c r="Q1959" t="s">
        <v>8317</v>
      </c>
      <c r="R1959" t="s">
        <v>8347</v>
      </c>
      <c r="S1959" s="9">
        <f t="shared" si="122"/>
        <v>41179.098530092597</v>
      </c>
      <c r="T1959" s="9">
        <f t="shared" si="123"/>
        <v>41209.098530092597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74.107684365781708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36.965660377358489</v>
      </c>
      <c r="Q1961" t="s">
        <v>8317</v>
      </c>
      <c r="R1961" t="s">
        <v>8347</v>
      </c>
      <c r="S1961" s="9">
        <f t="shared" si="122"/>
        <v>41871.845601851848</v>
      </c>
      <c r="T1961" s="9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2500.969696969697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67.690214329454989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63.04738562091503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180.75185011709601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127.32038834951456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136.6444745538665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182.78024691358024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279.37843137254902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61.375728669846318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80.727532097004286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41384.151631944442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>
        <f t="shared" si="121"/>
        <v>272.35590732591254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70.848739495798313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247.94003412969283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186.81393034825871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131.98948616600788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29.310782241014799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>
        <f t="shared" si="121"/>
        <v>245.02436053593178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1323.2540463917526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282.65966789667897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91.214401028277635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88.6875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>
        <f t="shared" si="121"/>
        <v>453.14285714285717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ROUNDUP(E1987/D1987*100, 0)</f>
        <v>4</v>
      </c>
      <c r="P1987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(J1987/86400)+25569</f>
        <v>42555.698738425926</v>
      </c>
      <c r="T1987" s="9">
        <f t="shared" ref="T1987:T2050" si="127">(I1987/86400)+25569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42413.433831018519</v>
      </c>
      <c r="T1988" s="9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83.428571428571431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42329.588391203702</v>
      </c>
      <c r="T1995" s="9">
        <f t="shared" si="127"/>
        <v>42359.588391203702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218.33333333333334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33.714285714285715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>
        <f t="shared" si="125"/>
        <v>128.38790470372632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78.834261818181815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>
        <f t="shared" si="125"/>
        <v>331.10237288135596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194.26193717277485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408.97689768976898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84.459270072992695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44.853658536585364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>
        <f t="shared" si="125"/>
        <v>383.3643216080402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55.276856649395505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422.02059732234807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64.180327868852459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173.57781674704077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88.601680840609291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>
        <f t="shared" si="125"/>
        <v>50.222283950617282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192.38876826722338</v>
      </c>
      <c r="Q2018" t="s">
        <v>8317</v>
      </c>
      <c r="R2018" t="s">
        <v>8347</v>
      </c>
      <c r="S2018" s="9">
        <f t="shared" si="126"/>
        <v>41312.880775462967</v>
      </c>
      <c r="T2018" s="9">
        <f t="shared" si="127"/>
        <v>41342.880775462967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73.416901408450698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147.68495555555555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108.96848314606741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23.647540983606557</v>
      </c>
      <c r="Q2022" t="s">
        <v>8317</v>
      </c>
      <c r="R2022" t="s">
        <v>8347</v>
      </c>
      <c r="S2022" s="9">
        <f t="shared" si="126"/>
        <v>41737.097500000003</v>
      </c>
      <c r="T2022" s="9">
        <f t="shared" si="127"/>
        <v>41773.961111111115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147.94736842105263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385.03692307692307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457.39093484419266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222.99047619047619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>
        <f t="shared" si="125"/>
        <v>220.74074074074073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73.503898678414089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223.09647495361781</v>
      </c>
      <c r="Q2029" t="s">
        <v>8317</v>
      </c>
      <c r="R2029" t="s">
        <v>8347</v>
      </c>
      <c r="S2029" s="9">
        <f t="shared" si="126"/>
        <v>42048.813877314809</v>
      </c>
      <c r="T2029" s="9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47.911392405063289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>
        <f t="shared" si="125"/>
        <v>96.063829787234042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>
        <f t="shared" si="125"/>
        <v>118.6144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118.45472440944881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143.21468926553672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282.71518987341773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593.93620078740162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>
        <f t="shared" si="125"/>
        <v>262.15704968944101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46.580778301886795</v>
      </c>
      <c r="Q2038" t="s">
        <v>8317</v>
      </c>
      <c r="R2038" t="s">
        <v>8347</v>
      </c>
      <c r="S2038" s="9">
        <f t="shared" si="126"/>
        <v>41738.864803240736</v>
      </c>
      <c r="T2038" s="9">
        <f t="shared" si="127"/>
        <v>41768.864803240736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70.041118881118877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164.90686274509804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449.26385224274406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>
        <f t="shared" si="125"/>
        <v>27.472841328413285</v>
      </c>
      <c r="Q2042" t="s">
        <v>8317</v>
      </c>
      <c r="R2042" t="s">
        <v>8347</v>
      </c>
      <c r="S2042" s="9">
        <f t="shared" si="126"/>
        <v>41578.927118055552</v>
      </c>
      <c r="T2042" s="9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143.97499999999999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88.23571428571428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>
        <f t="shared" si="125"/>
        <v>36.326424870466319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>
        <f t="shared" si="125"/>
        <v>90.177777777777777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>
        <f t="shared" si="125"/>
        <v>152.62361216730039</v>
      </c>
      <c r="Q2047" t="s">
        <v>8317</v>
      </c>
      <c r="R2047" t="s">
        <v>8347</v>
      </c>
      <c r="S2047" s="9">
        <f t="shared" si="126"/>
        <v>41069.088506944448</v>
      </c>
      <c r="T2047" s="9">
        <f t="shared" si="127"/>
        <v>41099.088506944448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55.806451612903224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>
        <f t="shared" si="125"/>
        <v>91.82989803350327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ROUNDUP(E2051/D2051*100, 0)</f>
        <v>121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(J2051/86400)+25569</f>
        <v>41575.527349537035</v>
      </c>
      <c r="T2051" s="9">
        <f t="shared" ref="T2051:T2114" si="131">(I2051/86400)+25569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278.39411764705881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43.095041322314053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>
        <f t="shared" si="129"/>
        <v>326.29205175600737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41.743801652892564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64.020933977455712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99.455445544554451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138.49458483754512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>
        <f t="shared" si="129"/>
        <v>45.547792792792798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10.507317073170732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114.76533333333333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35.997067448680355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154.17142857142858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566.38916256157631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120.85714285714286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86.163845492085343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51.212114395886893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67.261538461538464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346.13118421052633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244.11912547528519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259.25424836601309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201.96402877697841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226.20857142857142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>
        <f t="shared" si="129"/>
        <v>20.465926829268295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116.35303146309367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307.20212765957444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546.6875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>
        <f t="shared" si="129"/>
        <v>47.474464579901152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72.909090909090907</v>
      </c>
      <c r="Q2083" t="s">
        <v>8323</v>
      </c>
      <c r="R2083" t="s">
        <v>8327</v>
      </c>
      <c r="S2083" s="9">
        <f t="shared" si="130"/>
        <v>41004.15688657407</v>
      </c>
      <c r="T2083" s="9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43.710526315789473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40871.161990740744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>
        <f t="shared" si="129"/>
        <v>70.652173913043484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89.301204819277103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115.08571428571429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46.204266666666669</v>
      </c>
      <c r="Q2090" t="s">
        <v>8323</v>
      </c>
      <c r="R2090" t="s">
        <v>8327</v>
      </c>
      <c r="S2090" s="9">
        <f t="shared" si="130"/>
        <v>40395.714722222227</v>
      </c>
      <c r="T2090" s="9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48.54854838709678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>
        <f t="shared" si="129"/>
        <v>57.520187499999999</v>
      </c>
      <c r="Q2092" t="s">
        <v>8323</v>
      </c>
      <c r="R2092" t="s">
        <v>8327</v>
      </c>
      <c r="S2092" s="9">
        <f t="shared" si="130"/>
        <v>41299.381423611107</v>
      </c>
      <c r="T2092" s="9">
        <f t="shared" si="131"/>
        <v>41329.381423611107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88.147154471544724</v>
      </c>
      <c r="Q2093" t="s">
        <v>8323</v>
      </c>
      <c r="R2093" t="s">
        <v>8327</v>
      </c>
      <c r="S2093" s="9">
        <f t="shared" si="130"/>
        <v>40555.322662037041</v>
      </c>
      <c r="T2093" s="9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110.49090909090908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66.826086956521735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58.597222222222221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9">
        <f t="shared" si="130"/>
        <v>40758.733483796299</v>
      </c>
      <c r="T2097" s="9">
        <f t="shared" si="131"/>
        <v>40818.733483796299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43.571428571428569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9">
        <f t="shared" si="130"/>
        <v>40818.584895833337</v>
      </c>
      <c r="T2099" s="9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188.125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63.031746031746032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30.37037037037037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>
        <f t="shared" si="129"/>
        <v>51.477272727272727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98.817391304347822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53.522727272727273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37.149310344827583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89.895287958115176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106.52500000000001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52.815789473684212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54.615384615384613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ROUNDUP(E2115/D2115*100, 0)</f>
        <v>105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(J2115/86400)+25569</f>
        <v>41870.86546296296</v>
      </c>
      <c r="T2115" s="9">
        <f t="shared" ref="T2115:T2178" si="135">(I2115/86400)+25569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35.612244897959187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94.027777777777771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526.45652173913038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50.657142857142858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79.182941176470578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91.590909090909093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116.96275362318841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103.33333333333333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40464.028182870374</v>
      </c>
      <c r="T2126" s="9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31.555555555555557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34.220338983050844</v>
      </c>
      <c r="Q2129" t="s">
        <v>8331</v>
      </c>
      <c r="R2129" t="s">
        <v>8332</v>
      </c>
      <c r="S2129" s="9">
        <f t="shared" si="134"/>
        <v>42045.505358796298</v>
      </c>
      <c r="T2129" s="9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19.666666666666668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21.34333333333333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5.333333333333333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34.666666666666664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21.727272727272727</v>
      </c>
      <c r="Q2137" t="s">
        <v>8331</v>
      </c>
      <c r="R2137" t="s">
        <v>8332</v>
      </c>
      <c r="S2137" s="9">
        <f t="shared" si="134"/>
        <v>41156.96334490741</v>
      </c>
      <c r="T2137" s="9">
        <f t="shared" si="135"/>
        <v>41186.96334490741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11.922499999999999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>
        <f t="shared" si="133"/>
        <v>26.59737827715356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10.666666666666666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>
        <f t="shared" si="133"/>
        <v>29.035714285714285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50.909090909090907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50.083333333333336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25.291666666666668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51.292134831460672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49.381818181818183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19.666666666666668</v>
      </c>
      <c r="Q2153" t="s">
        <v>8331</v>
      </c>
      <c r="R2153" t="s">
        <v>8332</v>
      </c>
      <c r="S2153" s="9">
        <f t="shared" si="134"/>
        <v>42520.847384259258</v>
      </c>
      <c r="T2153" s="9">
        <f t="shared" si="135"/>
        <v>42550.847384259258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17.987951807228917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>
        <f t="shared" si="133"/>
        <v>370.94736842105266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63.569485530546629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40710.731180555558</v>
      </c>
      <c r="T2161" s="9">
        <f t="shared" si="135"/>
        <v>40740.731180555558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5.3125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35.615384615384613</v>
      </c>
      <c r="Q2163" t="s">
        <v>8323</v>
      </c>
      <c r="R2163" t="s">
        <v>8324</v>
      </c>
      <c r="S2163" s="9">
        <f t="shared" si="134"/>
        <v>42240.852534722224</v>
      </c>
      <c r="T2163" s="9">
        <f t="shared" si="135"/>
        <v>42270.852534722224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>
        <f t="shared" si="133"/>
        <v>87.103448275862064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75.11363636363636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68.01204819277109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29.623931623931625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91.625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64.366735294117646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33.315789473684212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90.276595744680847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9">
        <f t="shared" si="134"/>
        <v>42082.580092592594</v>
      </c>
      <c r="T2174" s="9">
        <f t="shared" si="135"/>
        <v>42112.580092592594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59.233333333333334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65.38095238095238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>
        <f t="shared" si="133"/>
        <v>88.74647887323944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ROUNDUP(E2179/D2179*100, 0)</f>
        <v>101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(J2179/86400)+25569</f>
        <v>42502.250775462962</v>
      </c>
      <c r="T2179" s="9">
        <f t="shared" ref="T2179:T2242" si="139">(I2179/86400)+25569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40.349243306169967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76.857142857142861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68.707820512820518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57.773584905660378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44.171348314606739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>
        <f t="shared" si="137"/>
        <v>31.566308243727597</v>
      </c>
      <c r="Q2185" t="s">
        <v>8331</v>
      </c>
      <c r="R2185" t="s">
        <v>8349</v>
      </c>
      <c r="S2185" s="9">
        <f t="shared" si="138"/>
        <v>42745.365474537037</v>
      </c>
      <c r="T2185" s="9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107.04511278195488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149.03451043338683</v>
      </c>
      <c r="Q2187" t="s">
        <v>8331</v>
      </c>
      <c r="R2187" t="s">
        <v>8349</v>
      </c>
      <c r="S2187" s="9">
        <f t="shared" si="138"/>
        <v>41319.349988425922</v>
      </c>
      <c r="T2187" s="9">
        <f t="shared" si="139"/>
        <v>41359.349988425922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55.956632653061227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56.970381807973048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44.056420233463037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68.625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65.318435754189949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40.070667078443485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>
        <f t="shared" si="137"/>
        <v>75.647714604236342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61.203872437357631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48.130434782608695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68.106837606837601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65.891300230946882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81.654377880184327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52.701195219123505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41.228136882129277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15.035357142857142</v>
      </c>
      <c r="Q2203" t="s">
        <v>8323</v>
      </c>
      <c r="R2203" t="s">
        <v>8328</v>
      </c>
      <c r="S2203" s="9">
        <f t="shared" si="138"/>
        <v>41276.846817129626</v>
      </c>
      <c r="T2203" s="9">
        <f t="shared" si="139"/>
        <v>41290.846817129626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39.066920943134534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27.301369863013697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9">
        <f t="shared" si="138"/>
        <v>41031.821631944447</v>
      </c>
      <c r="T2207" s="9">
        <f t="shared" si="139"/>
        <v>41061.821631944447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33.235294117647058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42.333333333333336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50.266666666666666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>
        <f t="shared" si="137"/>
        <v>61.902777777777779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41013.733333333337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>
        <f t="shared" si="137"/>
        <v>55.796747967479675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73.125416666666666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26.060606060606062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22.642857142857142</v>
      </c>
      <c r="Q2218" t="s">
        <v>8323</v>
      </c>
      <c r="R2218" t="s">
        <v>8328</v>
      </c>
      <c r="S2218" s="9">
        <f t="shared" si="138"/>
        <v>42194.75167824074</v>
      </c>
      <c r="T2218" s="9">
        <f t="shared" si="139"/>
        <v>42208.75167824074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47.222222222222221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32.324473684210524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53.421052631578945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51.304347826086953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>
        <f t="shared" si="137"/>
        <v>37.197247706422019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82.145270270270274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164.79651993355483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>
        <f t="shared" si="137"/>
        <v>60.820280373831778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67.970099667774093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81.561805555555551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25.42547309833024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21.497991967871485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27.226630727762803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25.091093117408906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>
        <f t="shared" si="137"/>
        <v>21.230179028132991</v>
      </c>
      <c r="Q2235" t="s">
        <v>8331</v>
      </c>
      <c r="R2235" t="s">
        <v>8349</v>
      </c>
      <c r="S2235" s="9">
        <f t="shared" si="138"/>
        <v>42331.378923611112</v>
      </c>
      <c r="T2235" s="9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135.58503401360545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42091.980451388888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22.116176470588236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64.625635808748726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69.569620253164558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75.133028169014082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140.97916666666666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ROUNDUP(E2243/D2243*100, 0)</f>
        <v>807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(J2243/86400)+25569</f>
        <v>42766.827546296292</v>
      </c>
      <c r="T2243" s="9">
        <f t="shared" ref="T2243:T2306" si="143">(I2243/86400)+25569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53.865251485148519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41605.126388888893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65.00344827586207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53.475252525252522</v>
      </c>
      <c r="Q2247" t="s">
        <v>8331</v>
      </c>
      <c r="R2247" t="s">
        <v>8349</v>
      </c>
      <c r="S2247" s="9">
        <f t="shared" si="142"/>
        <v>41660.70853009259</v>
      </c>
      <c r="T2247" s="9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43.912280701754383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50.852631578947367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58.6328125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32.81666666666667</v>
      </c>
      <c r="Q2251" t="s">
        <v>8331</v>
      </c>
      <c r="R2251" t="s">
        <v>8349</v>
      </c>
      <c r="S2251" s="9">
        <f t="shared" si="142"/>
        <v>41336.703298611115</v>
      </c>
      <c r="T2251" s="9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426.93169877408059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23.808729166666669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98.413654618473899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107.32142857142857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11.67005076142132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41.782287822878232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94.103550295857985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15.721951219512196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>
        <f t="shared" si="141"/>
        <v>90.635922330097088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97.297619047619051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37.11904761904762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28.104972375690608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144.43333333333334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24.274157303370785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35.117647058823529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24.762886597938145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188.37871287128712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148.08247422680412</v>
      </c>
      <c r="Q2270" t="s">
        <v>8331</v>
      </c>
      <c r="R2270" t="s">
        <v>8349</v>
      </c>
      <c r="S2270" s="9">
        <f t="shared" si="142"/>
        <v>42776.082349537042</v>
      </c>
      <c r="T2270" s="9">
        <f t="shared" si="143"/>
        <v>42806.082349537042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49.934589800443462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107.82155688622754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42.63403614457831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14.370762711864407</v>
      </c>
      <c r="Q2274" t="s">
        <v>8331</v>
      </c>
      <c r="R2274" t="s">
        <v>8349</v>
      </c>
      <c r="S2274" s="9">
        <f t="shared" si="142"/>
        <v>42315.699490740742</v>
      </c>
      <c r="T2274" s="9">
        <f t="shared" si="143"/>
        <v>42345.699490740742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37.476190476190474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30.202020202020201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33.550632911392405</v>
      </c>
      <c r="Q2277" t="s">
        <v>8331</v>
      </c>
      <c r="R2277" t="s">
        <v>8349</v>
      </c>
      <c r="S2277" s="9">
        <f t="shared" si="142"/>
        <v>41965.616655092592</v>
      </c>
      <c r="T2277" s="9">
        <f t="shared" si="143"/>
        <v>41995.616655092592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64.74666666666667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57.932367149758456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53.078431372549019</v>
      </c>
      <c r="Q2280" t="s">
        <v>8331</v>
      </c>
      <c r="R2280" t="s">
        <v>8349</v>
      </c>
      <c r="S2280" s="9">
        <f t="shared" si="142"/>
        <v>42338.709108796298</v>
      </c>
      <c r="T2280" s="9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48.0625</v>
      </c>
      <c r="Q2281" t="s">
        <v>8331</v>
      </c>
      <c r="R2281" t="s">
        <v>8349</v>
      </c>
      <c r="S2281" s="9">
        <f t="shared" si="142"/>
        <v>42020.806701388894</v>
      </c>
      <c r="T2281" s="9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82.396874999999994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115.83333333333333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63.03458333333333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108.02152542372882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46.088607594936711</v>
      </c>
      <c r="Q2287" t="s">
        <v>8323</v>
      </c>
      <c r="R2287" t="s">
        <v>8324</v>
      </c>
      <c r="S2287" s="9">
        <f t="shared" si="142"/>
        <v>41059.185682870375</v>
      </c>
      <c r="T2287" s="9">
        <f t="shared" si="143"/>
        <v>41089.185682870375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107.21428571428571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50.9338679245283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53.827586206896555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100.46511627906976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46.630652173913049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>
        <f t="shared" si="141"/>
        <v>34.074074074074076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65.214642857142863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44.205882352941174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71.965517241379317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52.94736842105263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109.45138888888889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75.035714285714292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115.71428571428571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31.659810426540286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46.176470588235297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>
        <f t="shared" si="141"/>
        <v>68.481650485436887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53.469203539823013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ROUNDUP(E2307/D2307*100, 0)</f>
        <v>102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(J2307/86400)+25569</f>
        <v>41834.695277777777</v>
      </c>
      <c r="T2307" s="9">
        <f t="shared" ref="T2307:T2370" si="147">(I2307/86400)+25569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51.185616438356163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27.936800000000002</v>
      </c>
      <c r="Q2309" t="s">
        <v>8323</v>
      </c>
      <c r="R2309" t="s">
        <v>8327</v>
      </c>
      <c r="S2309" s="9">
        <f t="shared" si="146"/>
        <v>41004.802465277782</v>
      </c>
      <c r="T2309" s="9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82.496921824104234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59.817476635514019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64.816470588235291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90.09615384615384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40.962025316455694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56.000127388535034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37.672800000000002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40.078125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78.031999999999996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40156.766666666663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37.134969325153371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41.961038961038959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61.044943820224717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64.53125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42804.895474537036</v>
      </c>
      <c r="T2324" s="9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42807.755173611113</v>
      </c>
      <c r="T2325" s="9">
        <f t="shared" si="147"/>
        <v>42814.755173611113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25.491803278688526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54.883162444113267</v>
      </c>
      <c r="Q2329" t="s">
        <v>8334</v>
      </c>
      <c r="R2329" t="s">
        <v>8350</v>
      </c>
      <c r="S2329" s="9">
        <f t="shared" si="146"/>
        <v>41842.917129629626</v>
      </c>
      <c r="T2329" s="9">
        <f t="shared" si="147"/>
        <v>41877.917129629626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>
        <f t="shared" si="145"/>
        <v>47.383612662942269</v>
      </c>
      <c r="Q2330" t="s">
        <v>8334</v>
      </c>
      <c r="R2330" t="s">
        <v>8350</v>
      </c>
      <c r="S2330" s="9">
        <f t="shared" si="146"/>
        <v>42139.781678240739</v>
      </c>
      <c r="T2330" s="9">
        <f t="shared" si="147"/>
        <v>42169.781678240739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219.92638036809817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40.795406360424032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75.502840909090907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13.542553191489361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60.865671641791046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115.69230769230769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48.104623556581984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74.184357541899445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123.34552845528455</v>
      </c>
      <c r="Q2340" t="s">
        <v>8334</v>
      </c>
      <c r="R2340" t="s">
        <v>8350</v>
      </c>
      <c r="S2340" s="9">
        <f t="shared" si="146"/>
        <v>41789.89680555556</v>
      </c>
      <c r="T2340" s="9">
        <f t="shared" si="147"/>
        <v>41819.89680555556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66.623188405797094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104.99007444168734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42577.607361111106</v>
      </c>
      <c r="T2349" s="9">
        <f t="shared" si="147"/>
        <v>42607.607361111106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42096.918240740742</v>
      </c>
      <c r="T2357" s="9">
        <f t="shared" si="147"/>
        <v>42126.918240740742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42264.620115740741</v>
      </c>
      <c r="T2359" s="9">
        <f t="shared" si="147"/>
        <v>42294.620115740741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42108.680150462962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ROUNDUP(E2371/D2371*100, 0)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(J2371/86400)+25569</f>
        <v>42380.812627314815</v>
      </c>
      <c r="T2371" s="9">
        <f t="shared" ref="T2371:T2434" si="151">(I2371/86400)+25569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42215.662314814814</v>
      </c>
      <c r="T2375" s="9">
        <f t="shared" si="151"/>
        <v>42245.662314814814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42017.843287037038</v>
      </c>
      <c r="T2376" s="9">
        <f t="shared" si="151"/>
        <v>42047.843287037038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22.333333333333332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16.833333333333332</v>
      </c>
      <c r="Q2405" t="s">
        <v>8334</v>
      </c>
      <c r="R2405" t="s">
        <v>8335</v>
      </c>
      <c r="S2405" s="9">
        <f t="shared" si="150"/>
        <v>42399.882615740746</v>
      </c>
      <c r="T2405" s="9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84.0625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168.39393939393941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76.666666666666671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50.333333333333336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8.3333333333333339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35.384615384615387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55.833333333333336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41993.738298611112</v>
      </c>
      <c r="T2421" s="9">
        <f t="shared" si="151"/>
        <v>42053.738298611112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69.472222222222229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34.444444444444443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42164.170046296298</v>
      </c>
      <c r="T2428" s="9">
        <f t="shared" si="151"/>
        <v>42224.170046296298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42412.318668981483</v>
      </c>
      <c r="T2429" s="9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ROUNDUP(E2435/D2435*100, 0)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(J2435/86400)+25569</f>
        <v>42397.89980324074</v>
      </c>
      <c r="T2435" s="9">
        <f t="shared" ref="T2435:T2498" si="155">(I2435/86400)+25569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42180.186041666668</v>
      </c>
      <c r="T2436" s="9">
        <f t="shared" si="155"/>
        <v>42220.186041666668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42252.277615740742</v>
      </c>
      <c r="T2437" s="9">
        <f t="shared" si="155"/>
        <v>42282.277615740742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42383.899456018524</v>
      </c>
      <c r="T2442" s="9">
        <f t="shared" si="155"/>
        <v>42413.899456018524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74.22935779816514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81.252688172043008</v>
      </c>
      <c r="Q2444" t="s">
        <v>8334</v>
      </c>
      <c r="R2444" t="s">
        <v>8350</v>
      </c>
      <c r="S2444" s="9">
        <f t="shared" si="154"/>
        <v>42052.666990740741</v>
      </c>
      <c r="T2444" s="9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130.23469453376205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53.409836065573771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75.130434782608702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75.666666666666671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>
        <f t="shared" si="153"/>
        <v>31.691394658753708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47.777777777777779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149.31401960784314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41940.132638888885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>
        <f t="shared" si="153"/>
        <v>62.06989247311828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69.268656716417908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271.50769230769231</v>
      </c>
      <c r="Q2456" t="s">
        <v>8334</v>
      </c>
      <c r="R2456" t="s">
        <v>8350</v>
      </c>
      <c r="S2456" s="9">
        <f t="shared" si="154"/>
        <v>42770.201481481483</v>
      </c>
      <c r="T2456" s="9">
        <f t="shared" si="155"/>
        <v>42805.201481481483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40.492537313432834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189.75806451612902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>
        <f t="shared" si="153"/>
        <v>68.862499999999997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108.77659574468085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125.98529411764706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90.523255813953483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28.880434782608695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>
        <f t="shared" si="153"/>
        <v>51.674418604651166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26.270833333333332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27.558139534883722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36.97137931034483</v>
      </c>
      <c r="Q2470" t="s">
        <v>8323</v>
      </c>
      <c r="R2470" t="s">
        <v>8327</v>
      </c>
      <c r="S2470" s="9">
        <f t="shared" si="154"/>
        <v>41174.154178240744</v>
      </c>
      <c r="T2470" s="9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29.021276595744681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28.65666666666667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97.904038461538462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131.58368421052631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32.320987654320987</v>
      </c>
      <c r="Q2477" t="s">
        <v>8323</v>
      </c>
      <c r="R2477" t="s">
        <v>8327</v>
      </c>
      <c r="S2477" s="9">
        <f t="shared" si="154"/>
        <v>40310.287673611107</v>
      </c>
      <c r="T2477" s="9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61.103999999999999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31.341463414634145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129.1139240506329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25.020624999999999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47.541473684210523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65.84210526315789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41030.708368055552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46.401222222222216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50.365853658536587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26.566666666666666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39.493684210526318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49.246153846153845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37.9375</v>
      </c>
      <c r="Q2492" t="s">
        <v>8323</v>
      </c>
      <c r="R2492" t="s">
        <v>8327</v>
      </c>
      <c r="S2492" s="9">
        <f t="shared" si="154"/>
        <v>41023.227731481486</v>
      </c>
      <c r="T2492" s="9">
        <f t="shared" si="155"/>
        <v>41083.227731481486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99.382239382239376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38.848205128205123</v>
      </c>
      <c r="Q2496" t="s">
        <v>8323</v>
      </c>
      <c r="R2496" t="s">
        <v>8327</v>
      </c>
      <c r="S2496" s="9">
        <f t="shared" si="154"/>
        <v>41022.645185185189</v>
      </c>
      <c r="T2496" s="9">
        <f t="shared" si="155"/>
        <v>41052.645185185189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45.548809523809524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41327.996435185181</v>
      </c>
      <c r="T2498" s="9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ROUNDUP(E2499/D2499*100, 0)</f>
        <v>113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(J2499/86400)+25569</f>
        <v>40730.878912037035</v>
      </c>
      <c r="T2499" s="9">
        <f t="shared" ref="T2499:T2562" si="159">(I2499/86400)+25569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47.676470588235297</v>
      </c>
      <c r="Q2501" t="s">
        <v>8323</v>
      </c>
      <c r="R2501" t="s">
        <v>8327</v>
      </c>
      <c r="S2501" s="9">
        <f t="shared" si="158"/>
        <v>41226.648576388892</v>
      </c>
      <c r="T2501" s="9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>
        <f t="shared" si="157"/>
        <v>23.448275862068964</v>
      </c>
      <c r="Q2502" t="s">
        <v>8323</v>
      </c>
      <c r="R2502" t="s">
        <v>8327</v>
      </c>
      <c r="S2502" s="9">
        <f t="shared" si="158"/>
        <v>41053.772858796292</v>
      </c>
      <c r="T2502" s="9">
        <f t="shared" si="159"/>
        <v>41083.772858796292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40.142857142857146</v>
      </c>
      <c r="Q2503" t="s">
        <v>8334</v>
      </c>
      <c r="R2503" t="s">
        <v>8351</v>
      </c>
      <c r="S2503" s="9">
        <f t="shared" si="158"/>
        <v>42244.776666666672</v>
      </c>
      <c r="T2503" s="9">
        <f t="shared" si="159"/>
        <v>42274.776666666672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35.714285714285715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42078.997361111113</v>
      </c>
      <c r="T2512" s="9">
        <f t="shared" si="159"/>
        <v>42138.997361111113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53.545454545454547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42658.806250000001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>
        <f t="shared" si="157"/>
        <v>103.68174242424243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54.153846153846153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177.2093023255814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100.325</v>
      </c>
      <c r="Q2527" t="s">
        <v>8323</v>
      </c>
      <c r="R2527" t="s">
        <v>8352</v>
      </c>
      <c r="S2527" s="9">
        <f t="shared" si="158"/>
        <v>41058.844571759255</v>
      </c>
      <c r="T2527" s="9">
        <f t="shared" si="159"/>
        <v>41088.844571759255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136.90909090909091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57.535211267605632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52.962839506172834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82.328947368421055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74.06557377049181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84.083333333333329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61.029411764705884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40127.700370370367</v>
      </c>
      <c r="T2536" s="9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266.08974358974359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>
        <f t="shared" si="157"/>
        <v>109.96308108108107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169.91525423728814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95.740740740740748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59.460317460317462</v>
      </c>
      <c r="Q2543" t="s">
        <v>8323</v>
      </c>
      <c r="R2543" t="s">
        <v>8352</v>
      </c>
      <c r="S2543" s="9">
        <f t="shared" si="158"/>
        <v>41483.449282407411</v>
      </c>
      <c r="T2543" s="9">
        <f t="shared" si="159"/>
        <v>41543.449282407411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55.769230769230766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30.076923076923077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88.438596491228068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64.032786885245898</v>
      </c>
      <c r="Q2547" t="s">
        <v>8323</v>
      </c>
      <c r="R2547" t="s">
        <v>8352</v>
      </c>
      <c r="S2547" s="9">
        <f t="shared" si="158"/>
        <v>42027.138171296298</v>
      </c>
      <c r="T2547" s="9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60.153846153846153</v>
      </c>
      <c r="Q2548" t="s">
        <v>8323</v>
      </c>
      <c r="R2548" t="s">
        <v>8352</v>
      </c>
      <c r="S2548" s="9">
        <f t="shared" si="158"/>
        <v>41524.858553240745</v>
      </c>
      <c r="T2548" s="9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49.194029850746269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165.16216216216216</v>
      </c>
      <c r="Q2550" t="s">
        <v>8323</v>
      </c>
      <c r="R2550" t="s">
        <v>8352</v>
      </c>
      <c r="S2550" s="9">
        <f t="shared" si="158"/>
        <v>42618.625428240739</v>
      </c>
      <c r="T2550" s="9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43.621621621621621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67.419642857142861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38.883333333333333</v>
      </c>
      <c r="Q2555" t="s">
        <v>8323</v>
      </c>
      <c r="R2555" t="s">
        <v>8352</v>
      </c>
      <c r="S2555" s="9">
        <f t="shared" si="158"/>
        <v>41113.199155092589</v>
      </c>
      <c r="T2555" s="9">
        <f t="shared" si="159"/>
        <v>41173.199155092589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54.985074626865675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61.342857142857142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23.117647058823529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29.611111111111111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75.611111111111114</v>
      </c>
      <c r="Q2560" t="s">
        <v>8323</v>
      </c>
      <c r="R2560" t="s">
        <v>8352</v>
      </c>
      <c r="S2560" s="9">
        <f t="shared" si="158"/>
        <v>42093.860023148147</v>
      </c>
      <c r="T2560" s="9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ROUNDUP(E2563/D2563*100, 0)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(J2563/86400)+25569</f>
        <v>42260.528807870374</v>
      </c>
      <c r="T2563" s="9">
        <f t="shared" ref="T2563:T2626" si="163">(I2563/86400)+25569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41986.108726851853</v>
      </c>
      <c r="T2577" s="9">
        <f t="shared" si="163"/>
        <v>42016.108726851853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42238.022905092592</v>
      </c>
      <c r="T2580" s="9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23.083333333333332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48.18181818181818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42140.173252314809</v>
      </c>
      <c r="T2586" s="9">
        <f t="shared" si="163"/>
        <v>42170.173252314809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202.83333333333334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29.125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42089.845208333332</v>
      </c>
      <c r="T2595" s="9">
        <f t="shared" si="163"/>
        <v>42119.845208333332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96.05263157894737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305.77777777777777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12.142857142857142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115.53333333333333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21.900662251655628</v>
      </c>
      <c r="Q2603" t="s">
        <v>8317</v>
      </c>
      <c r="R2603" t="s">
        <v>8353</v>
      </c>
      <c r="S2603" s="9">
        <f t="shared" si="162"/>
        <v>41150.902187500003</v>
      </c>
      <c r="T2603" s="9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>
        <f t="shared" si="161"/>
        <v>80.022494887525568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64.933333333333323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60.965703745743475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>
        <f t="shared" si="161"/>
        <v>31.444155844155844</v>
      </c>
      <c r="Q2608" t="s">
        <v>8317</v>
      </c>
      <c r="R2608" t="s">
        <v>8353</v>
      </c>
      <c r="S2608" s="9">
        <f t="shared" si="162"/>
        <v>41726.712754629625</v>
      </c>
      <c r="T2608" s="9">
        <f t="shared" si="163"/>
        <v>41758.712754629625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81.949748743718587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58.92763157894737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157.29347633136095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55.758509532062391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83.802893802893806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58.422210884353746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270.57142857142856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47.180555555555557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120.30882352941177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27.59748427672956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205.2987012987013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35.547169811320757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74.639488409272587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47.058064516129029</v>
      </c>
      <c r="Q2623" t="s">
        <v>8317</v>
      </c>
      <c r="R2623" t="s">
        <v>8353</v>
      </c>
      <c r="S2623" s="9">
        <f t="shared" si="162"/>
        <v>42115.747546296298</v>
      </c>
      <c r="T2623" s="9">
        <f t="shared" si="163"/>
        <v>42145.747546296298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26.591351351351353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>
        <f t="shared" si="161"/>
        <v>31.820544982698959</v>
      </c>
      <c r="Q2626" t="s">
        <v>8317</v>
      </c>
      <c r="R2626" t="s">
        <v>8353</v>
      </c>
      <c r="S2626" s="9">
        <f t="shared" si="162"/>
        <v>41144.421550925923</v>
      </c>
      <c r="T2626" s="9">
        <f t="shared" si="163"/>
        <v>41165.421550925923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ROUNDUP(E2627/D2627*100, 0)</f>
        <v>956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(J2627/86400)+25569</f>
        <v>42658.810277777782</v>
      </c>
      <c r="T2627" s="9">
        <f t="shared" ref="T2627:T2690" si="167">(I2627/86400)+25569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21.555555555555557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>
        <f t="shared" si="165"/>
        <v>44.095238095238095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38.987654320987652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80.185489510489504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34.904761904761905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89.100502512562812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42612.656493055554</v>
      </c>
      <c r="T2636" s="9">
        <f t="shared" si="167"/>
        <v>42642.656493055554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31.96153846153846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25.214285714285715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45.94202898550725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223.58248500999335</v>
      </c>
      <c r="Q2645" t="s">
        <v>8317</v>
      </c>
      <c r="R2645" t="s">
        <v>8353</v>
      </c>
      <c r="S2645" s="9">
        <f t="shared" si="166"/>
        <v>42689.582349537042</v>
      </c>
      <c r="T2645" s="9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39.480769230769234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91.304347826086953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78.666205607476627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17.666666666666668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41.333333333333336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307.8235294117647</v>
      </c>
      <c r="Q2653" t="s">
        <v>8317</v>
      </c>
      <c r="R2653" t="s">
        <v>8353</v>
      </c>
      <c r="S2653" s="9">
        <f t="shared" si="166"/>
        <v>42327.805659722224</v>
      </c>
      <c r="T2653" s="9">
        <f t="shared" si="167"/>
        <v>42355.805659722224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80.454545454545453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83.942857142857136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73.372093023255815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112.86184210526316</v>
      </c>
      <c r="Q2658" t="s">
        <v>8317</v>
      </c>
      <c r="R2658" t="s">
        <v>8353</v>
      </c>
      <c r="S2658" s="9">
        <f t="shared" si="166"/>
        <v>42767.688518518524</v>
      </c>
      <c r="T2658" s="9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95.277627118644077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42082.069560185184</v>
      </c>
      <c r="T2661" s="9">
        <f t="shared" si="167"/>
        <v>42112.069560185184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373.55803571428572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174.03846153846155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93.695652173913047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77.327718446601949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92.222222222222229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60.964285714285715</v>
      </c>
      <c r="Q2670" t="s">
        <v>8317</v>
      </c>
      <c r="R2670" t="s">
        <v>8354</v>
      </c>
      <c r="S2670" s="9">
        <f t="shared" si="166"/>
        <v>42275.58871527778</v>
      </c>
      <c r="T2670" s="9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42319.035833333328</v>
      </c>
      <c r="T2671" s="9">
        <f t="shared" si="167"/>
        <v>42379.035833333328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>
        <f t="shared" si="165"/>
        <v>41.583333333333336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33.761904761904759</v>
      </c>
      <c r="Q2673" t="s">
        <v>8317</v>
      </c>
      <c r="R2673" t="s">
        <v>8354</v>
      </c>
      <c r="S2673" s="9">
        <f t="shared" si="166"/>
        <v>41962.749027777776</v>
      </c>
      <c r="T2673" s="9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70.61702127659575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167.15151515151516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128.61988304093566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65.41379310344827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117.55555555555556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126.48148148148148</v>
      </c>
      <c r="Q2679" t="s">
        <v>8317</v>
      </c>
      <c r="R2679" t="s">
        <v>8354</v>
      </c>
      <c r="S2679" s="9">
        <f t="shared" si="166"/>
        <v>41793.029432870375</v>
      </c>
      <c r="T2679" s="9">
        <f t="shared" si="167"/>
        <v>41823.029432870375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41820.914641203708</v>
      </c>
      <c r="T2686" s="9">
        <f t="shared" si="167"/>
        <v>41860.914641203708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42121.654282407406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>
        <f t="shared" si="165"/>
        <v>5.2857142857142856</v>
      </c>
      <c r="Q2690" t="s">
        <v>8334</v>
      </c>
      <c r="R2690" t="s">
        <v>8335</v>
      </c>
      <c r="S2690" s="9">
        <f t="shared" si="166"/>
        <v>42028.11886574074</v>
      </c>
      <c r="T2690" s="9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ROUNDUP(E2691/D2691*100, 0)</f>
        <v>1</v>
      </c>
      <c r="P2691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(J2691/86400)+25569</f>
        <v>42551.961689814816</v>
      </c>
      <c r="T2691" s="9">
        <f t="shared" ref="T2691:T2754" si="171">(I2691/86400)+25569</f>
        <v>42581.961689814816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72.762711864406782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13.333333333333334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23.666666666666668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89.21052631578948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116.55769230769231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13.005000000000001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41870.874675925923</v>
      </c>
      <c r="T2702" s="9">
        <f t="shared" si="171"/>
        <v>41900.874675925923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34.130434782608695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132.34615384615384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922.22222222222217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>
        <f t="shared" si="169"/>
        <v>163.57142857142858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217.375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>
        <f t="shared" si="169"/>
        <v>149.44486692015209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71.237487309644663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44.464318398474738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164.94480519480518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84.871516544117654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53.945205479452056</v>
      </c>
      <c r="Q2713" t="s">
        <v>8315</v>
      </c>
      <c r="R2713" t="s">
        <v>8355</v>
      </c>
      <c r="S2713" s="9">
        <f t="shared" si="170"/>
        <v>41780.745254629626</v>
      </c>
      <c r="T2713" s="9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50.531468531468533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108.00140845070422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95.373770491803285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57.631016333938291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64.160481283422456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92.387692307692305</v>
      </c>
      <c r="Q2719" t="s">
        <v>8315</v>
      </c>
      <c r="R2719" t="s">
        <v>8355</v>
      </c>
      <c r="S2719" s="9">
        <f t="shared" si="170"/>
        <v>41934.914918981478</v>
      </c>
      <c r="T2719" s="9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125.97972972972973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94.637681159420296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42477.98951388889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170.69942196531792</v>
      </c>
      <c r="Q2722" t="s">
        <v>8315</v>
      </c>
      <c r="R2722" t="s">
        <v>8355</v>
      </c>
      <c r="S2722" s="9">
        <f t="shared" si="170"/>
        <v>42655.465891203705</v>
      </c>
      <c r="T2722" s="9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68.254054054054052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95.48863636363636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7.1902649656526005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511.65486725663715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261.74504950495049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>
        <f t="shared" si="169"/>
        <v>69.760961810466767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77.229591836734699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340.56521739130437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67.417903225806455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845.70270270270271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97.191780821917803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451.84033613445376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>
        <f t="shared" si="169"/>
        <v>21.640147492625371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169.51724137931035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>
        <f t="shared" si="169"/>
        <v>161.88210526315791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493.13333333333333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>
        <f t="shared" si="169"/>
        <v>22.120418848167539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18.235294117647058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40.611111111111114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>
        <f t="shared" si="169"/>
        <v>37.954545454545453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35.734693877551024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42.157894736842103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41044.648113425923</v>
      </c>
      <c r="T2749" s="9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41078.899826388893</v>
      </c>
      <c r="T2752" s="9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41747.887060185181</v>
      </c>
      <c r="T2753" s="9">
        <f t="shared" si="171"/>
        <v>41807.887060185181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>
        <f t="shared" si="169"/>
        <v>39.285714285714285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ROUNDUP(E2755/D2755*100, 0)</f>
        <v>19</v>
      </c>
      <c r="P275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(J2755/86400)+25569</f>
        <v>41117.900729166664</v>
      </c>
      <c r="T2755" s="9">
        <f t="shared" ref="T2755:T2818" si="175">(I2755/86400)+25569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41863.636006944442</v>
      </c>
      <c r="T2756" s="9">
        <f t="shared" si="175"/>
        <v>41893.636006944442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31.757575757575758</v>
      </c>
      <c r="Q2758" t="s">
        <v>8320</v>
      </c>
      <c r="R2758" t="s">
        <v>8356</v>
      </c>
      <c r="S2758" s="9">
        <f t="shared" si="174"/>
        <v>41620.900474537033</v>
      </c>
      <c r="T2758" s="9">
        <f t="shared" si="175"/>
        <v>41650.900474537033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40736.668032407411</v>
      </c>
      <c r="T2768" s="9">
        <f t="shared" si="175"/>
        <v>40766.668032407411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11.333333333333334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>
        <f t="shared" si="173"/>
        <v>29.470588235294116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41745.826273148152</v>
      </c>
      <c r="T2771" s="9">
        <f t="shared" si="175"/>
        <v>41795.826273148152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63.098484848484851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>
        <f t="shared" si="173"/>
        <v>43.846153846153847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45.972222222222221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93.666666666666671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42550.701886574076</v>
      </c>
      <c r="T2790" s="9">
        <f t="shared" si="175"/>
        <v>42580.701886574076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ROUNDUP(E2819/D2819*100, 0)</f>
        <v>130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(J2819/86400)+25569</f>
        <v>42023.634976851856</v>
      </c>
      <c r="T2819" s="9">
        <f t="shared" ref="T2819:T2882" si="179">(I2819/86400)+25569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42090.642268518517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42291.739548611113</v>
      </c>
      <c r="T2843" s="9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41784.95248842593</v>
      </c>
      <c r="T2844" s="9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42480.80064814815</v>
      </c>
      <c r="T2862" s="9">
        <f t="shared" si="179"/>
        <v>42540.80064814815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42672.955138888894</v>
      </c>
      <c r="T2879" s="9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ROUNDUP(E2883/D2883*100, 0)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(J2883/86400)+25569</f>
        <v>41916.597638888888</v>
      </c>
      <c r="T2883" s="9">
        <f t="shared" ref="T2883:T2946" si="183">(I2883/86400)+25569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42444.877743055556</v>
      </c>
      <c r="T2909" s="9">
        <f t="shared" si="183"/>
        <v>42504.877743055556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42499.73170138889</v>
      </c>
      <c r="T2910" s="9">
        <f t="shared" si="183"/>
        <v>42529.73170138889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175.51020408163265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231.66175879396985</v>
      </c>
      <c r="Q2927" t="s">
        <v>8315</v>
      </c>
      <c r="R2927" t="s">
        <v>8357</v>
      </c>
      <c r="S2927" s="9">
        <f t="shared" si="182"/>
        <v>41863.584120370375</v>
      </c>
      <c r="T2927" s="9">
        <f t="shared" si="183"/>
        <v>41893.584120370375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112.14285714285714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255.17343750000001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162.7741935483871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85.736842105263165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47.574074074074076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90.538461538461533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36.363636363636367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126.71875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81.242424242424249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>
        <f t="shared" si="181"/>
        <v>202.22772277227722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ROUNDUP(E2947/D2947*100, 0)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(J2947/86400)+25569</f>
        <v>42118.139583333337</v>
      </c>
      <c r="T2947" s="9">
        <f t="shared" ref="T2947:T3010" si="187">(I2947/86400)+25569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82.461538461538467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2.6666666666666665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18.896551724137932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200.625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201.66666666666666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42810.541701388887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93.333333333333329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53.164948453608247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86.491525423728817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155.23827397260274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115.08256880733946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109.5945945945946</v>
      </c>
      <c r="Q2987" t="s">
        <v>8315</v>
      </c>
      <c r="R2987" t="s">
        <v>8355</v>
      </c>
      <c r="S2987" s="9">
        <f t="shared" si="186"/>
        <v>42654.973703703705</v>
      </c>
      <c r="T2987" s="9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45.214285714285715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>
        <f t="shared" si="185"/>
        <v>104.15169811320754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96.997252747252745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94.408602150537632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48.984375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45.590909090909093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23.275254237288134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63.2289156626506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153.5204081632653</v>
      </c>
      <c r="Q2998" t="s">
        <v>8315</v>
      </c>
      <c r="R2998" t="s">
        <v>8355</v>
      </c>
      <c r="S2998" s="9">
        <f t="shared" si="186"/>
        <v>42090.912499999999</v>
      </c>
      <c r="T2998" s="9">
        <f t="shared" si="187"/>
        <v>42150.912499999999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118.97113163972287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131.37719999999999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73.032980769230775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178.52941176470588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162.90974729241879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108.24237288135593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88.865979381443296</v>
      </c>
      <c r="Q3008" t="s">
        <v>8315</v>
      </c>
      <c r="R3008" t="s">
        <v>8355</v>
      </c>
      <c r="S3008" s="9">
        <f t="shared" si="186"/>
        <v>41957.756840277776</v>
      </c>
      <c r="T3008" s="9">
        <f t="shared" si="187"/>
        <v>41987.756840277776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>
        <f t="shared" si="185"/>
        <v>116.73076923076923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ROUNDUP(E3011/D3011*100, 0)</f>
        <v>120</v>
      </c>
      <c r="P3011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(J3011/86400)+25569</f>
        <v>41939.569907407407</v>
      </c>
      <c r="T3011" s="9">
        <f t="shared" ref="T3011:T3074" si="191">(I3011/86400)+25569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85.181818181818187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146.69158878504672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>
        <f t="shared" si="189"/>
        <v>50.764811490125673</v>
      </c>
      <c r="Q3016" t="s">
        <v>8315</v>
      </c>
      <c r="R3016" t="s">
        <v>8355</v>
      </c>
      <c r="S3016" s="9">
        <f t="shared" si="190"/>
        <v>41920.123611111107</v>
      </c>
      <c r="T3016" s="9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242.27777777777777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146.44654088050314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103.17073170731707</v>
      </c>
      <c r="Q3020" t="s">
        <v>8315</v>
      </c>
      <c r="R3020" t="s">
        <v>8355</v>
      </c>
      <c r="S3020" s="9">
        <f t="shared" si="190"/>
        <v>42163.298333333332</v>
      </c>
      <c r="T3020" s="9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80.464601769911511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234.66666666666666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50.689320388349515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162.70967741935485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9">
        <f t="shared" si="190"/>
        <v>42121.675763888888</v>
      </c>
      <c r="T3025" s="9">
        <f t="shared" si="191"/>
        <v>42166.675763888888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>
        <f t="shared" si="189"/>
        <v>67.697802197802204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52.103448275862071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84.858585858585855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94.548850574712645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45.536585365853661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191.13043478260869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89.314285714285717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88.588631921824103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96.300911854103347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>
        <f t="shared" si="189"/>
        <v>33.3125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37.222222222222221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92.130423728813554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76.785714285714292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>
        <f t="shared" si="189"/>
        <v>96.526315789473685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>
        <f t="shared" si="189"/>
        <v>128.9140625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>
        <f t="shared" si="189"/>
        <v>84.108974358974365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82.941562500000003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259.94827586206895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177.02127659574469</v>
      </c>
      <c r="Q3050" t="s">
        <v>8315</v>
      </c>
      <c r="R3050" t="s">
        <v>8355</v>
      </c>
      <c r="S3050" s="9">
        <f t="shared" si="190"/>
        <v>41975.901180555556</v>
      </c>
      <c r="T3050" s="9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74.074074074074076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23.62857142857143</v>
      </c>
      <c r="Q3053" t="s">
        <v>8315</v>
      </c>
      <c r="R3053" t="s">
        <v>8355</v>
      </c>
      <c r="S3053" s="9">
        <f t="shared" si="190"/>
        <v>42744.416030092594</v>
      </c>
      <c r="T3053" s="9">
        <f t="shared" si="191"/>
        <v>42774.416030092594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13.333333333333334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55.833333333333336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99.761194029850742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25.521739130434781</v>
      </c>
      <c r="Q3065" t="s">
        <v>8315</v>
      </c>
      <c r="R3065" t="s">
        <v>8355</v>
      </c>
      <c r="S3065" s="9">
        <f t="shared" si="190"/>
        <v>42630.922893518524</v>
      </c>
      <c r="T3065" s="9">
        <f t="shared" si="191"/>
        <v>42665.922893518524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117.65277777777777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2796.6666666666665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>
        <f t="shared" si="189"/>
        <v>20.142857142857142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20.875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61.307692307692307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ROUNDUP(E3075/D3075*100, 0)</f>
        <v>1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(J3075/86400)+25569</f>
        <v>42111.684027777781</v>
      </c>
      <c r="T3075" s="9">
        <f t="shared" ref="T3075:T3138" si="195">(I3075/86400)+25569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7.333333333333333</v>
      </c>
      <c r="Q3076" t="s">
        <v>8315</v>
      </c>
      <c r="R3076" t="s">
        <v>8355</v>
      </c>
      <c r="S3076" s="9">
        <f t="shared" si="194"/>
        <v>42409.571284722224</v>
      </c>
      <c r="T3076" s="9">
        <f t="shared" si="195"/>
        <v>42439.571284722224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42551.102314814816</v>
      </c>
      <c r="T3077" s="9">
        <f t="shared" si="195"/>
        <v>42601.102314814816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23.666666666666668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415.77777777777777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53.714285714285715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18.666666666666668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78.333333333333329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67.777777777777771</v>
      </c>
      <c r="Q3087" t="s">
        <v>8315</v>
      </c>
      <c r="R3087" t="s">
        <v>8355</v>
      </c>
      <c r="S3087" s="9">
        <f t="shared" si="194"/>
        <v>42246.883784722224</v>
      </c>
      <c r="T3087" s="9">
        <f t="shared" si="195"/>
        <v>42276.883784722224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16.666666666666668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>
        <f t="shared" si="193"/>
        <v>130.0888888888889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>
        <f t="shared" si="193"/>
        <v>1270.2222222222222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88.444444444444443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56.342380952380957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53.529411764705884</v>
      </c>
      <c r="Q3095" t="s">
        <v>8315</v>
      </c>
      <c r="R3095" t="s">
        <v>8355</v>
      </c>
      <c r="S3095" s="9">
        <f t="shared" si="194"/>
        <v>41760.909039351856</v>
      </c>
      <c r="T3095" s="9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56.785714285714285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>
        <f t="shared" si="193"/>
        <v>40.833333333333336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65.111111111111114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140.53846153846155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69.533333333333331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79.870967741935488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42241.429120370369</v>
      </c>
      <c r="T3108" s="9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272.58620689655174</v>
      </c>
      <c r="Q3109" t="s">
        <v>8315</v>
      </c>
      <c r="R3109" t="s">
        <v>8355</v>
      </c>
      <c r="S3109" s="9">
        <f t="shared" si="194"/>
        <v>42128.814247685186</v>
      </c>
      <c r="T3109" s="9">
        <f t="shared" si="195"/>
        <v>42135.814247685186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58.184210526315788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70.10526315789474</v>
      </c>
      <c r="Q3113" t="s">
        <v>8315</v>
      </c>
      <c r="R3113" t="s">
        <v>8355</v>
      </c>
      <c r="S3113" s="9">
        <f t="shared" si="194"/>
        <v>41885.595138888893</v>
      </c>
      <c r="T3113" s="9">
        <f t="shared" si="195"/>
        <v>41916.595138888893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57.888888888888886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125.27027027027027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42509.374537037038</v>
      </c>
      <c r="T3119" s="9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42435.942083333328</v>
      </c>
      <c r="T3122" s="9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244.80459770114942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61.176470588235297</v>
      </c>
      <c r="Q3128" t="s">
        <v>8315</v>
      </c>
      <c r="R3128" t="s">
        <v>8355</v>
      </c>
      <c r="S3128" s="9">
        <f t="shared" si="194"/>
        <v>42427.018078703702</v>
      </c>
      <c r="T3128" s="9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42800.720127314809</v>
      </c>
      <c r="T3136" s="9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ROUNDUP(E3139/D3139*100, 0)</f>
        <v>4</v>
      </c>
      <c r="P3139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(J3139/86400)+25569</f>
        <v>42807.885057870371</v>
      </c>
      <c r="T3139" s="9">
        <f t="shared" ref="T3139:T3202" si="199">(I3139/86400)+25569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41909.96938657407</v>
      </c>
      <c r="T3149" s="9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41447.839722222227</v>
      </c>
      <c r="T3160" s="9">
        <f t="shared" si="199"/>
        <v>41477.839722222227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41766.805729166663</v>
      </c>
      <c r="T3166" s="9">
        <f t="shared" si="199"/>
        <v>41799.805729166663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41878.878379629634</v>
      </c>
      <c r="T3175" s="9">
        <f t="shared" si="199"/>
        <v>41908.878379629634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356.84210526315792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24.458333333333332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53.07692307692308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36.666666666666664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49.20754716981132</v>
      </c>
      <c r="Q3201" t="s">
        <v>8315</v>
      </c>
      <c r="R3201" t="s">
        <v>8357</v>
      </c>
      <c r="S3201" s="9">
        <f t="shared" si="198"/>
        <v>41858.761782407411</v>
      </c>
      <c r="T3201" s="9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ROUNDUP(E3203/D3203*100, 0)</f>
        <v>2</v>
      </c>
      <c r="P3203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(J3203/86400)+25569</f>
        <v>41861.767094907409</v>
      </c>
      <c r="T3203" s="9">
        <f t="shared" ref="T3203:T3266" si="203">(I3203/86400)+25569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70.833333333333329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41778.637245370366</v>
      </c>
      <c r="T3211" s="9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41834.58657407407</v>
      </c>
      <c r="T3213" s="9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42206.835370370369</v>
      </c>
      <c r="T3225" s="9">
        <f t="shared" si="203"/>
        <v>42236.835370370369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41898.168124999997</v>
      </c>
      <c r="T3232" s="9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ROUNDUP(E3267/D3267*100, 0)</f>
        <v>164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(J3267/86400)+25569</f>
        <v>42311.711979166663</v>
      </c>
      <c r="T3267" s="9">
        <f t="shared" ref="T3267:T3330" si="207">(I3267/86400)+25569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42136.536134259259</v>
      </c>
      <c r="T3268" s="9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42137.395798611113</v>
      </c>
      <c r="T3271" s="9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41931.682939814811</v>
      </c>
      <c r="T3279" s="9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42431.102534722224</v>
      </c>
      <c r="T3281" s="9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42466.303715277776</v>
      </c>
      <c r="T3317" s="9">
        <f t="shared" si="207"/>
        <v>42496.303715277776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41859.579166666663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42499.039629629631</v>
      </c>
      <c r="T3319" s="9">
        <f t="shared" si="207"/>
        <v>42529.039629629631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ROUNDUP(E3331/D3331*100, 0)</f>
        <v>117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(J3331/86400)+25569</f>
        <v>41837.323009259257</v>
      </c>
      <c r="T3331" s="9">
        <f t="shared" ref="T3331:T3394" si="211">(I3331/86400)+25569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42437.398680555554</v>
      </c>
      <c r="T3338" s="9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42062.296412037038</v>
      </c>
      <c r="T3344" s="9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42321.101759259254</v>
      </c>
      <c r="T3367" s="9">
        <f t="shared" si="211"/>
        <v>42351.101759259254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42053.732627314814</v>
      </c>
      <c r="T3379" s="9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41937.953449074077</v>
      </c>
      <c r="T3382" s="9">
        <f t="shared" si="211"/>
        <v>41972.995115740741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41947.762592592597</v>
      </c>
      <c r="T3389" s="9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41815.774826388893</v>
      </c>
      <c r="T3392" s="9">
        <f t="shared" si="211"/>
        <v>41830.774826388893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41859.936111111107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ROUNDUP(E3395/D3395*100, 0)</f>
        <v>106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(J3395/86400)+25569</f>
        <v>41923.921643518523</v>
      </c>
      <c r="T3395" s="9">
        <f t="shared" ref="T3395:T3458" si="215">(I3395/86400)+25569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42140.712314814809</v>
      </c>
      <c r="T3397" s="9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41764.446631944447</v>
      </c>
      <c r="T3398" s="9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41941.752037037033</v>
      </c>
      <c r="T3400" s="9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42544.814328703702</v>
      </c>
      <c r="T3411" s="9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41938.029861111107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41776.06313657407</v>
      </c>
      <c r="T3435" s="9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41800.380428240736</v>
      </c>
      <c r="T3436" s="9">
        <f t="shared" si="215"/>
        <v>41830.380428240736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41872.686111111107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42100.927858796298</v>
      </c>
      <c r="T3440" s="9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42124.841111111113</v>
      </c>
      <c r="T3444" s="9">
        <f t="shared" si="215"/>
        <v>42154.841111111113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ROUNDUP(E3459/D3459*100, 0)</f>
        <v>141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(J3459/86400)+25569</f>
        <v>42016.706678240742</v>
      </c>
      <c r="T3459" s="9">
        <f t="shared" ref="T3459:T3522" si="219">(I3459/86400)+25569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41852.527222222227</v>
      </c>
      <c r="T3462" s="9">
        <f t="shared" si="219"/>
        <v>41866.527222222227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42605.765381944446</v>
      </c>
      <c r="T3470" s="9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41841.820486111115</v>
      </c>
      <c r="T3473" s="9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42053.916921296295</v>
      </c>
      <c r="T3480" s="9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41781.855092592596</v>
      </c>
      <c r="T3481" s="9">
        <f t="shared" si="219"/>
        <v>41811.855092592596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41989.247546296298</v>
      </c>
      <c r="T3483" s="9">
        <f t="shared" si="219"/>
        <v>42006.247546296298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41915.762835648144</v>
      </c>
      <c r="T3497" s="9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42511.741944444446</v>
      </c>
      <c r="T3499" s="9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42419.919421296298</v>
      </c>
      <c r="T3502" s="9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41794.817523148144</v>
      </c>
      <c r="T3519" s="9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ROUNDUP(E3523/D3523*100, 0)</f>
        <v>170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(J3523/86400)+25569</f>
        <v>41881.361342592594</v>
      </c>
      <c r="T3523" s="9">
        <f t="shared" ref="T3523:T3586" si="223">(I3523/86400)+25569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42248.640162037038</v>
      </c>
      <c r="T3537" s="9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41923.354351851856</v>
      </c>
      <c r="T3539" s="9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42115.889652777776</v>
      </c>
      <c r="T3562" s="9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42221.775000000001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42236.623252314814</v>
      </c>
      <c r="T3566" s="9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41976.331979166665</v>
      </c>
      <c r="T3572" s="9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41926.942685185189</v>
      </c>
      <c r="T3576" s="9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ROUNDUP(E3587/D3587*100, 0)</f>
        <v>120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(J3587/86400)+25569</f>
        <v>41964.716319444444</v>
      </c>
      <c r="T3587" s="9">
        <f t="shared" ref="T3587:T3650" si="227">(I3587/86400)+25569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42506.709374999999</v>
      </c>
      <c r="T3610" s="9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42429.991724537038</v>
      </c>
      <c r="T3611" s="9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41789.726979166662</v>
      </c>
      <c r="T3614" s="9">
        <f t="shared" si="227"/>
        <v>41799.726979166662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42661.132245370369</v>
      </c>
      <c r="T3621" s="9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42545.774189814816</v>
      </c>
      <c r="T3626" s="9">
        <f t="shared" si="227"/>
        <v>42605.774189814816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147.88135593220338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56.838709677419352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176.94444444444446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42226.694780092592</v>
      </c>
      <c r="T3638" s="9">
        <f t="shared" si="227"/>
        <v>42261.694780092592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66.142857142857139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18.333333333333332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41899.627071759256</v>
      </c>
      <c r="T3643" s="9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68.416666666666671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60.125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ROUNDUP(E3651/D3651*100, 0)</f>
        <v>104</v>
      </c>
      <c r="P3651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(J3651/86400)+25569</f>
        <v>41780.712893518517</v>
      </c>
      <c r="T3651" s="9">
        <f t="shared" ref="T3651:T3714" si="231">(I3651/86400)+25569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42737.910138888888</v>
      </c>
      <c r="T3658" s="9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42499.629849537036</v>
      </c>
      <c r="T3659" s="9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42173.970127314809</v>
      </c>
      <c r="T3669" s="9">
        <f t="shared" si="231"/>
        <v>42203.970127314809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41802.574282407411</v>
      </c>
      <c r="T3679" s="9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42627.454097222224</v>
      </c>
      <c r="T3682" s="9">
        <f t="shared" si="231"/>
        <v>42648.454097222224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41940.598182870366</v>
      </c>
      <c r="T3692" s="9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41810.142199074078</v>
      </c>
      <c r="T3710" s="9">
        <f t="shared" si="231"/>
        <v>41824.142199074078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42134.172071759254</v>
      </c>
      <c r="T3714" s="9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ROUNDUP(E3715/D3715*100, 0)</f>
        <v>102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(J3715/86400)+25569</f>
        <v>42505.738032407404</v>
      </c>
      <c r="T3715" s="9">
        <f t="shared" ref="T3715:T3778" si="235">(I3715/86400)+25569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42118.556331018517</v>
      </c>
      <c r="T3716" s="9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41943.753032407403</v>
      </c>
      <c r="T3725" s="9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42465.491435185184</v>
      </c>
      <c r="T3726" s="9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42462.140868055554</v>
      </c>
      <c r="T3728" s="9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41831.697939814811</v>
      </c>
      <c r="T3747" s="9">
        <f t="shared" si="235"/>
        <v>41861.697939814811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99.538461538461533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120.54545454545455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172.23333333333332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25.464285714285715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267.64705882352939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59.03846153846154</v>
      </c>
      <c r="Q3760" t="s">
        <v>8315</v>
      </c>
      <c r="R3760" t="s">
        <v>8357</v>
      </c>
      <c r="S3760" s="9">
        <f t="shared" si="234"/>
        <v>41747.471504629633</v>
      </c>
      <c r="T3760" s="9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>
        <f t="shared" si="233"/>
        <v>50.111022727272733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55.502967032967035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47.428571428571431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42519.025000000001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>
        <f t="shared" si="233"/>
        <v>74.224299065420567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106.9271875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41.696428571428569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74.243275862068955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>
        <f t="shared" si="233"/>
        <v>166.96969696969697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>
        <f t="shared" si="233"/>
        <v>94.912280701754383</v>
      </c>
      <c r="Q3775" t="s">
        <v>8315</v>
      </c>
      <c r="R3775" t="s">
        <v>8357</v>
      </c>
      <c r="S3775" s="9">
        <f t="shared" si="234"/>
        <v>42656.005173611113</v>
      </c>
      <c r="T3775" s="9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143.21428571428572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90.819148936170208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ROUNDUP(E3779/D3779*100, 0)</f>
        <v>144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(J3779/86400)+25569</f>
        <v>41887.111354166671</v>
      </c>
      <c r="T3779" s="9">
        <f t="shared" ref="T3779:T3842" si="239">(I3779/86400)+25569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70.027777777777771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135.62608695652173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42455.693749999999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42198.837500000001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94.90384615384616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75.370370370370367</v>
      </c>
      <c r="Q3784" t="s">
        <v>8315</v>
      </c>
      <c r="R3784" t="s">
        <v>8357</v>
      </c>
      <c r="S3784" s="9">
        <f t="shared" si="238"/>
        <v>42546.862233796295</v>
      </c>
      <c r="T3784" s="9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64.458333333333329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93.774647887323937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145.40540540540542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41831.722777777773</v>
      </c>
      <c r="T3800" s="9">
        <f t="shared" si="239"/>
        <v>41861.722777777773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55.0625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47.333333333333336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50.555555555555557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42004.569293981476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41963.872361111113</v>
      </c>
      <c r="T3835" s="9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42155.142638888894</v>
      </c>
      <c r="T3841" s="9">
        <f t="shared" si="239"/>
        <v>42215.142638888894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ROUNDUP(E3843/D3843*100, 0)</f>
        <v>9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(J3843/86400)+25569</f>
        <v>41780.785729166666</v>
      </c>
      <c r="T3843" s="9">
        <f t="shared" ref="T3843:T3906" si="243">(I3843/86400)+25569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42248.627013888894</v>
      </c>
      <c r="T3847" s="9">
        <f t="shared" si="243"/>
        <v>42278.627013888894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42128.431064814809</v>
      </c>
      <c r="T3860" s="9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41865.659780092596</v>
      </c>
      <c r="T3870" s="9">
        <f t="shared" si="243"/>
        <v>41890.659780092596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30.133333333333333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41793.172199074077</v>
      </c>
      <c r="T3872" s="9">
        <f t="shared" si="243"/>
        <v>41823.172199074077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13.333333333333334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44.760869565217391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88.642857142857139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>
        <f t="shared" si="241"/>
        <v>57.647058823529413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41867.652280092589</v>
      </c>
      <c r="T3894" s="9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41843.775011574078</v>
      </c>
      <c r="T3901" s="9">
        <f t="shared" si="243"/>
        <v>41863.775011574078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42317.826377314814</v>
      </c>
      <c r="T3903" s="9">
        <f t="shared" si="243"/>
        <v>42357.826377314814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ROUNDUP(E3907/D3907*100, 0)</f>
        <v>12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(J3907/86400)+25569</f>
        <v>42124.623877314814</v>
      </c>
      <c r="T3907" s="9">
        <f t="shared" ref="T3907:T3970" si="247">(I3907/86400)+25569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42114.818935185191</v>
      </c>
      <c r="T3916" s="9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42221.656782407408</v>
      </c>
      <c r="T3937" s="9">
        <f t="shared" si="247"/>
        <v>42281.656782407408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42151.905717592592</v>
      </c>
      <c r="T3940" s="9">
        <f t="shared" si="247"/>
        <v>42182.905717592592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41829.325497685189</v>
      </c>
      <c r="T3950" s="9">
        <f t="shared" si="247"/>
        <v>41889.325497685189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42513.976319444446</v>
      </c>
      <c r="T3959" s="9">
        <f t="shared" si="247"/>
        <v>42559.976319444446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41816.950370370367</v>
      </c>
      <c r="T3960" s="9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ROUNDUP(E3971/D3971*100, 0)</f>
        <v>8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(J3971/86400)+25569</f>
        <v>42601.854699074072</v>
      </c>
      <c r="T3971" s="9">
        <f t="shared" ref="T3971:T4034" si="251">(I3971/86400)+25569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42447.863553240742</v>
      </c>
      <c r="T3972" s="9">
        <f t="shared" si="251"/>
        <v>42477.863553240742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41920.963472222225</v>
      </c>
      <c r="T3986" s="9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41950.266944444447</v>
      </c>
      <c r="T3998" s="9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41877.686111111107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42174.780821759261</v>
      </c>
      <c r="T4017" s="9">
        <f t="shared" si="251"/>
        <v>42204.780821759261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41990.584108796298</v>
      </c>
      <c r="T4024" s="9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42408.999571759261</v>
      </c>
      <c r="T4025" s="9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42322.02511574074</v>
      </c>
      <c r="T4031" s="9">
        <f t="shared" si="251"/>
        <v>42352.02511574074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ROUNDUP(E4035/D4035*100, 0)</f>
        <v>26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(J4035/86400)+25569</f>
        <v>42614.268796296295</v>
      </c>
      <c r="T4035" s="9">
        <f t="shared" ref="T4035:T4098" si="255">(I4035/86400)+25569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41903.882951388892</v>
      </c>
      <c r="T4037" s="9">
        <f t="shared" si="255"/>
        <v>41933.882951388892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41804.937083333338</v>
      </c>
      <c r="T4038" s="9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42497.070775462962</v>
      </c>
      <c r="T4039" s="9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41869.798726851848</v>
      </c>
      <c r="T4040" s="9">
        <f t="shared" si="255"/>
        <v>41929.798726851848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41761.810150462959</v>
      </c>
      <c r="T4053" s="9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42534.933321759258</v>
      </c>
      <c r="T4058" s="9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42078.345208333332</v>
      </c>
      <c r="T4075" s="9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41905.795706018514</v>
      </c>
      <c r="T4078" s="9">
        <f t="shared" si="255"/>
        <v>41933.827083333337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42535.787499999999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42099.153321759259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42794.368750000001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ROUNDUP(E4099/D4099*100, 0)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(J4099/86400)+25569</f>
        <v>42344.824502314819</v>
      </c>
      <c r="T4099" s="9">
        <f t="shared" ref="T4099:T4115" si="259">(I4099/86400)+25569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42767.031678240739</v>
      </c>
      <c r="T4110" s="9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42512.626747685186</v>
      </c>
      <c r="T4112" s="9">
        <f t="shared" si="259"/>
        <v>42572.626747685186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  <ignoredErrors>
    <ignoredError sqref="P13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3" sqref="A4:E13"/>
    </sheetView>
  </sheetViews>
  <sheetFormatPr baseColWidth="10" defaultRowHeight="15" x14ac:dyDescent="0.2"/>
  <cols>
    <col min="1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8365</v>
      </c>
      <c r="B3" s="5" t="s">
        <v>8361</v>
      </c>
    </row>
    <row r="4" spans="1:6" x14ac:dyDescent="0.2">
      <c r="A4" s="5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6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6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6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6" t="s">
        <v>8329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6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6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6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6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E45" sqref="A4:E45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3.83203125" bestFit="1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8366</v>
      </c>
      <c r="B3" s="5" t="s">
        <v>8361</v>
      </c>
    </row>
    <row r="4" spans="1:6" x14ac:dyDescent="0.2">
      <c r="A4" s="5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6" t="s">
        <v>8314</v>
      </c>
      <c r="B5" s="7"/>
      <c r="C5" s="7">
        <v>100</v>
      </c>
      <c r="D5" s="7"/>
      <c r="E5" s="7"/>
      <c r="F5" s="7">
        <v>100</v>
      </c>
    </row>
    <row r="6" spans="1:6" x14ac:dyDescent="0.2">
      <c r="A6" s="6" t="s">
        <v>8342</v>
      </c>
      <c r="B6" s="7">
        <v>20</v>
      </c>
      <c r="C6" s="7"/>
      <c r="D6" s="7"/>
      <c r="E6" s="7"/>
      <c r="F6" s="7">
        <v>20</v>
      </c>
    </row>
    <row r="7" spans="1:6" x14ac:dyDescent="0.2">
      <c r="A7" s="6" t="s">
        <v>8330</v>
      </c>
      <c r="B7" s="7">
        <v>24</v>
      </c>
      <c r="C7" s="7"/>
      <c r="D7" s="7"/>
      <c r="E7" s="7"/>
      <c r="F7" s="7">
        <v>24</v>
      </c>
    </row>
    <row r="8" spans="1:6" x14ac:dyDescent="0.2">
      <c r="A8" s="6" t="s">
        <v>8356</v>
      </c>
      <c r="B8" s="7"/>
      <c r="C8" s="7">
        <v>40</v>
      </c>
      <c r="D8" s="7"/>
      <c r="E8" s="7"/>
      <c r="F8" s="7">
        <v>40</v>
      </c>
    </row>
    <row r="9" spans="1:6" x14ac:dyDescent="0.2">
      <c r="A9" s="6" t="s">
        <v>8352</v>
      </c>
      <c r="B9" s="7"/>
      <c r="C9" s="7"/>
      <c r="D9" s="7"/>
      <c r="E9" s="7">
        <v>40</v>
      </c>
      <c r="F9" s="7">
        <v>40</v>
      </c>
    </row>
    <row r="10" spans="1:6" x14ac:dyDescent="0.2">
      <c r="A10" s="6" t="s">
        <v>8313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6" t="s">
        <v>8312</v>
      </c>
      <c r="B11" s="7"/>
      <c r="C11" s="7">
        <v>80</v>
      </c>
      <c r="D11" s="7"/>
      <c r="E11" s="7"/>
      <c r="F11" s="7">
        <v>80</v>
      </c>
    </row>
    <row r="12" spans="1:6" x14ac:dyDescent="0.2">
      <c r="A12" s="6" t="s">
        <v>8328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8345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6" t="s">
        <v>8322</v>
      </c>
      <c r="B14" s="7"/>
      <c r="C14" s="7">
        <v>40</v>
      </c>
      <c r="D14" s="7"/>
      <c r="E14" s="7"/>
      <c r="F14" s="7">
        <v>40</v>
      </c>
    </row>
    <row r="15" spans="1:6" x14ac:dyDescent="0.2">
      <c r="A15" s="6" t="s">
        <v>8335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6" t="s">
        <v>8346</v>
      </c>
      <c r="B16" s="7"/>
      <c r="C16" s="7">
        <v>20</v>
      </c>
      <c r="D16" s="7"/>
      <c r="E16" s="7"/>
      <c r="F16" s="7">
        <v>20</v>
      </c>
    </row>
    <row r="17" spans="1:6" x14ac:dyDescent="0.2">
      <c r="A17" s="6" t="s">
        <v>8347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6" t="s">
        <v>8327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6" t="s">
        <v>8326</v>
      </c>
      <c r="B19" s="7"/>
      <c r="C19" s="7">
        <v>60</v>
      </c>
      <c r="D19" s="7"/>
      <c r="E19" s="7"/>
      <c r="F19" s="7">
        <v>60</v>
      </c>
    </row>
    <row r="20" spans="1:6" x14ac:dyDescent="0.2">
      <c r="A20" s="6" t="s">
        <v>8354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6" t="s">
        <v>8325</v>
      </c>
      <c r="B21" s="7"/>
      <c r="C21" s="7"/>
      <c r="D21" s="7"/>
      <c r="E21" s="7">
        <v>20</v>
      </c>
      <c r="F21" s="7">
        <v>20</v>
      </c>
    </row>
    <row r="22" spans="1:6" x14ac:dyDescent="0.2">
      <c r="A22" s="6" t="s">
        <v>8333</v>
      </c>
      <c r="B22" s="7"/>
      <c r="C22" s="7">
        <v>40</v>
      </c>
      <c r="D22" s="7"/>
      <c r="E22" s="7"/>
      <c r="F22" s="7">
        <v>40</v>
      </c>
    </row>
    <row r="23" spans="1:6" x14ac:dyDescent="0.2">
      <c r="A23" s="6" t="s">
        <v>8357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6" t="s">
        <v>8341</v>
      </c>
      <c r="B24" s="7"/>
      <c r="C24" s="7">
        <v>20</v>
      </c>
      <c r="D24" s="7"/>
      <c r="E24" s="7"/>
      <c r="F24" s="7">
        <v>20</v>
      </c>
    </row>
    <row r="25" spans="1:6" x14ac:dyDescent="0.2">
      <c r="A25" s="6" t="s">
        <v>8321</v>
      </c>
      <c r="B25" s="7"/>
      <c r="C25" s="7"/>
      <c r="D25" s="7"/>
      <c r="E25" s="7">
        <v>60</v>
      </c>
      <c r="F25" s="7">
        <v>60</v>
      </c>
    </row>
    <row r="26" spans="1:6" x14ac:dyDescent="0.2">
      <c r="A26" s="6" t="s">
        <v>8348</v>
      </c>
      <c r="B26" s="7"/>
      <c r="C26" s="7">
        <v>20</v>
      </c>
      <c r="D26" s="7"/>
      <c r="E26" s="7"/>
      <c r="F26" s="7">
        <v>20</v>
      </c>
    </row>
    <row r="27" spans="1:6" x14ac:dyDescent="0.2">
      <c r="A27" s="6" t="s">
        <v>8337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6" t="s">
        <v>8343</v>
      </c>
      <c r="B28" s="7"/>
      <c r="C28" s="7">
        <v>20</v>
      </c>
      <c r="D28" s="7"/>
      <c r="E28" s="7"/>
      <c r="F28" s="7">
        <v>20</v>
      </c>
    </row>
    <row r="29" spans="1:6" x14ac:dyDescent="0.2">
      <c r="A29" s="6" t="s">
        <v>8316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6" t="s">
        <v>8344</v>
      </c>
      <c r="B30" s="7"/>
      <c r="C30" s="7"/>
      <c r="D30" s="7"/>
      <c r="E30" s="7">
        <v>40</v>
      </c>
      <c r="F30" s="7">
        <v>40</v>
      </c>
    </row>
    <row r="31" spans="1:6" x14ac:dyDescent="0.2">
      <c r="A31" s="6" t="s">
        <v>8340</v>
      </c>
      <c r="B31" s="7"/>
      <c r="C31" s="7"/>
      <c r="D31" s="7"/>
      <c r="E31" s="7">
        <v>20</v>
      </c>
      <c r="F31" s="7">
        <v>20</v>
      </c>
    </row>
    <row r="32" spans="1:6" x14ac:dyDescent="0.2">
      <c r="A32" s="6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">
      <c r="A33" s="6" t="s">
        <v>8324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6" t="s">
        <v>8311</v>
      </c>
      <c r="B34" s="7">
        <v>40</v>
      </c>
      <c r="C34" s="7"/>
      <c r="D34" s="7"/>
      <c r="E34" s="7"/>
      <c r="F34" s="7">
        <v>40</v>
      </c>
    </row>
    <row r="35" spans="1:6" x14ac:dyDescent="0.2">
      <c r="A35" s="6" t="s">
        <v>8310</v>
      </c>
      <c r="B35" s="7"/>
      <c r="C35" s="7"/>
      <c r="D35" s="7"/>
      <c r="E35" s="7">
        <v>60</v>
      </c>
      <c r="F35" s="7">
        <v>60</v>
      </c>
    </row>
    <row r="36" spans="1:6" x14ac:dyDescent="0.2">
      <c r="A36" s="6" t="s">
        <v>8350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6" t="s">
        <v>8353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6" t="s">
        <v>8355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6" t="s">
        <v>8349</v>
      </c>
      <c r="B39" s="7"/>
      <c r="C39" s="7"/>
      <c r="D39" s="7"/>
      <c r="E39" s="7">
        <v>80</v>
      </c>
      <c r="F39" s="7">
        <v>80</v>
      </c>
    </row>
    <row r="40" spans="1:6" x14ac:dyDescent="0.2">
      <c r="A40" s="6" t="s">
        <v>8309</v>
      </c>
      <c r="B40" s="7"/>
      <c r="C40" s="7"/>
      <c r="D40" s="7"/>
      <c r="E40" s="7">
        <v>60</v>
      </c>
      <c r="F40" s="7">
        <v>60</v>
      </c>
    </row>
    <row r="41" spans="1:6" x14ac:dyDescent="0.2">
      <c r="A41" s="6" t="s">
        <v>8339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6" t="s">
        <v>8332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6" t="s">
        <v>8319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6" t="s">
        <v>8318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6" t="s">
        <v>8338</v>
      </c>
      <c r="B45" s="7">
        <v>20</v>
      </c>
      <c r="C45" s="7"/>
      <c r="D45" s="7"/>
      <c r="E45" s="7"/>
      <c r="F45" s="7">
        <v>20</v>
      </c>
    </row>
    <row r="46" spans="1:6" x14ac:dyDescent="0.2">
      <c r="A46" s="6" t="s">
        <v>8362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8.6640625" bestFit="1" customWidth="1"/>
    <col min="5" max="5" width="10" bestFit="1" customWidth="1"/>
    <col min="6" max="6" width="10" customWidth="1"/>
  </cols>
  <sheetData>
    <row r="1" spans="1:5" x14ac:dyDescent="0.2">
      <c r="A1" s="5" t="s">
        <v>8358</v>
      </c>
      <c r="B1" t="s">
        <v>8360</v>
      </c>
    </row>
    <row r="2" spans="1:5" x14ac:dyDescent="0.2">
      <c r="A2" s="5" t="s">
        <v>8381</v>
      </c>
      <c r="B2" t="s">
        <v>8360</v>
      </c>
    </row>
    <row r="4" spans="1:5" x14ac:dyDescent="0.2">
      <c r="A4" s="5" t="s">
        <v>8364</v>
      </c>
      <c r="B4" s="5" t="s">
        <v>8361</v>
      </c>
    </row>
    <row r="5" spans="1:5" x14ac:dyDescent="0.2">
      <c r="A5" s="5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8369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8" t="s">
        <v>8370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8" t="s">
        <v>8371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8" t="s">
        <v>8372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8" t="s">
        <v>8373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8" t="s">
        <v>8374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8" t="s">
        <v>8375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8" t="s">
        <v>8376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8" t="s">
        <v>8377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8" t="s">
        <v>8378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8" t="s">
        <v>8379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8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8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I21" sqref="I21"/>
    </sheetView>
  </sheetViews>
  <sheetFormatPr baseColWidth="10" defaultRowHeight="15" x14ac:dyDescent="0.2"/>
  <cols>
    <col min="1" max="2" width="17" customWidth="1"/>
    <col min="3" max="3" width="15.5" customWidth="1"/>
    <col min="4" max="4" width="17" customWidth="1"/>
    <col min="5" max="5" width="16.33203125" customWidth="1"/>
    <col min="6" max="6" width="19.5" customWidth="1"/>
    <col min="7" max="7" width="16.83203125" customWidth="1"/>
    <col min="8" max="8" width="17.6640625" customWidth="1"/>
  </cols>
  <sheetData>
    <row r="1" spans="1:9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/>
    </row>
    <row r="2" spans="1:9" x14ac:dyDescent="0.2">
      <c r="A2" t="s">
        <v>8390</v>
      </c>
      <c r="B2">
        <f>COUNTIFS(Sheet1!$F:$F, "successful", Sheet1!$D:$D, "&lt;1000")</f>
        <v>322</v>
      </c>
      <c r="C2">
        <f>COUNTIFS(Sheet1!$F:$F, "failed", Sheet1!$D:$D, "&lt;1000")</f>
        <v>113</v>
      </c>
      <c r="D2">
        <f>COUNTIFS(Sheet1!F:F, "canceled", Sheet1!D:D, 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9" x14ac:dyDescent="0.2">
      <c r="A3" t="s">
        <v>8391</v>
      </c>
      <c r="B3">
        <f>COUNTIFS(Sheet1!$F:$F, "successful", Sheet1!$D:$D, "&gt;=1000",Sheet1!$D:$D, "&lt;=4999")</f>
        <v>932</v>
      </c>
      <c r="C3">
        <f>COUNTIFS(Sheet1!$F:$F, "failed", Sheet1!$D:$D, "&gt;=1000",Sheet1!$D:$D, "&lt;=4999")</f>
        <v>420</v>
      </c>
      <c r="D3">
        <f>COUNTIFS(Sheet1!$F:$F, "canceled", Sheet1!$D:$D, "&gt;=1000",Sheet1!$D:$D, "&lt;=4999")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9" x14ac:dyDescent="0.2">
      <c r="A4" t="s">
        <v>8392</v>
      </c>
      <c r="B4">
        <f>COUNTIFS(Sheet1!$F:$F, "successful", Sheet1!$D:$D, "&gt;=5000",Sheet1!$D:$D, "&lt;=9999")</f>
        <v>381</v>
      </c>
      <c r="C4">
        <f>COUNTIFS(Sheet1!$F:$F, "failed", Sheet1!$D:$D, "&gt;=5000",Sheet1!$D:$D, "&lt;=9999")</f>
        <v>283</v>
      </c>
      <c r="D4">
        <f>COUNTIFS(Sheet1!$F:$F, "canceled", Sheet1!$D:$D, "&gt;=5000",Sheet1!$D:$D, 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9" x14ac:dyDescent="0.2">
      <c r="A5" t="s">
        <v>8393</v>
      </c>
      <c r="B5">
        <f>COUNTIFS(Sheet1!$F:$F, "successful", Sheet1!$D:$D, "&gt;=10000",Sheet1!$D:$D, "&lt;=14999")</f>
        <v>168</v>
      </c>
      <c r="C5">
        <f>COUNTIFS(Sheet1!$F:$F, "failed", Sheet1!$D:$D, "&gt;=10000",Sheet1!$D:$D, "&lt;=14999")</f>
        <v>144</v>
      </c>
      <c r="D5">
        <f>COUNTIFS(Sheet1!$F:$F, "canceled", Sheet1!$D:$D, "&gt;=10000",Sheet1!$D:$D, 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9" x14ac:dyDescent="0.2">
      <c r="A6" t="s">
        <v>8394</v>
      </c>
      <c r="B6">
        <f>COUNTIFS(Sheet1!$F:$F, "successful", Sheet1!$D:$D, "&gt;=15000",Sheet1!$D:$D, "&lt;=19999")</f>
        <v>94</v>
      </c>
      <c r="C6">
        <f>COUNTIFS(Sheet1!$F:$F, "failed", Sheet1!$D:$D, "&gt;=15000",Sheet1!$D:$D, "&lt;=19999")</f>
        <v>90</v>
      </c>
      <c r="D6">
        <f>COUNTIFS(Sheet1!$F:$F, "canceled", Sheet1!$D:$D, "&gt;=15000",Sheet1!$D:$D, 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9" x14ac:dyDescent="0.2">
      <c r="A7" t="s">
        <v>8395</v>
      </c>
      <c r="B7">
        <f>COUNTIFS(Sheet1!$F:$F, "successful", Sheet1!$D:$D, "&gt;=20000",Sheet1!$D:$D, "&lt;=24999")</f>
        <v>62</v>
      </c>
      <c r="C7">
        <f>COUNTIFS(Sheet1!$F:$F, "failed", Sheet1!$D:$D, "&gt;=20000",Sheet1!$D:$D, "&lt;=24999")</f>
        <v>72</v>
      </c>
      <c r="D7">
        <f>COUNTIFS(Sheet1!$F:$F, "canceled", Sheet1!$D:$D, "&gt;=20000",Sheet1!$D:$D, 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9" x14ac:dyDescent="0.2">
      <c r="A8" t="s">
        <v>8396</v>
      </c>
      <c r="B8">
        <f>COUNTIFS(Sheet1!$F:$F, "successful", Sheet1!$D:$D, "&gt;=25000",Sheet1!$D:$D, "&lt;=29999")</f>
        <v>55</v>
      </c>
      <c r="C8">
        <f>COUNTIFS(Sheet1!$F:$F, "failed", Sheet1!$D:$D, "&gt;=25000",Sheet1!$D:$D, "&lt;=29999")</f>
        <v>64</v>
      </c>
      <c r="D8">
        <f>COUNTIFS(Sheet1!$F:$F, "canceled", Sheet1!$D:$D, "&gt;=25000",Sheet1!$D:$D, 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9" x14ac:dyDescent="0.2">
      <c r="A9" t="s">
        <v>8397</v>
      </c>
      <c r="B9">
        <f>COUNTIFS(Sheet1!$F:$F, "successful", Sheet1!$D:$D, "&gt;=30000",Sheet1!$D:$D, "&lt;=34999")</f>
        <v>32</v>
      </c>
      <c r="C9">
        <f>COUNTIFS(Sheet1!$F:$F, "failed", Sheet1!$D:$D, "&gt;=30000",Sheet1!$D:$D, "&lt;=34999")</f>
        <v>37</v>
      </c>
      <c r="D9">
        <f>COUNTIFS(Sheet1!$F:$F, "canceled", Sheet1!$D:$D, "&gt;=30000",Sheet1!$D:$D, 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9" x14ac:dyDescent="0.2">
      <c r="A10" t="s">
        <v>8398</v>
      </c>
      <c r="B10">
        <f>COUNTIFS(Sheet1!$F:$F, "successful", Sheet1!$D:$D, "&gt;=35000",Sheet1!$D:$D, "&lt;=39999")</f>
        <v>26</v>
      </c>
      <c r="C10">
        <f>COUNTIFS(Sheet1!$F:$F, "failed", Sheet1!$D:$D, "&gt;=35000",Sheet1!$D:$D, "&lt;=39999")</f>
        <v>22</v>
      </c>
      <c r="D10">
        <f>COUNTIFS(Sheet1!$F:$F, "canceled", Sheet1!$D:$D, "&gt;=35000",Sheet1!$D:$D, 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9" x14ac:dyDescent="0.2">
      <c r="A11" t="s">
        <v>8399</v>
      </c>
      <c r="B11">
        <f>COUNTIFS(Sheet1!$F:$F, "successful", Sheet1!$D:$D, "&gt;=40000",Sheet1!$D:$D, "&lt;=44999")</f>
        <v>21</v>
      </c>
      <c r="C11">
        <f>COUNTIFS(Sheet1!$F:$F, "failed", Sheet1!$D:$D, "&gt;=40000",Sheet1!$D:$D, "&lt;=44999")</f>
        <v>16</v>
      </c>
      <c r="D11">
        <f>COUNTIFS(Sheet1!$F:$F, "canceled", Sheet1!$D:$D, "&gt;=40000",Sheet1!$D:$D, 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9" x14ac:dyDescent="0.2">
      <c r="A12" t="s">
        <v>8400</v>
      </c>
      <c r="B12">
        <f>COUNTIFS(Sheet1!$F:$F, "successful", Sheet1!$D:$D, "&gt;=45000",Sheet1!$D:$D, "&lt;=49999")</f>
        <v>6</v>
      </c>
      <c r="C12">
        <f>COUNTIFS(Sheet1!$F:$F, "failed", Sheet1!$D:$D, "&gt;=45000",Sheet1!$D:$D, "&lt;=49999")</f>
        <v>11</v>
      </c>
      <c r="D12">
        <f>COUNTIFS(Sheet1!$F:$F, "canceled", Sheet1!$D:$D, "&gt;=45000",Sheet1!$D:$D, 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9" x14ac:dyDescent="0.2">
      <c r="A13" t="s">
        <v>8401</v>
      </c>
      <c r="B13">
        <f>COUNTIFS(Sheet1!$F:$F, "successful", Sheet1!$D:$D, "&gt;=50000")</f>
        <v>86</v>
      </c>
      <c r="C13">
        <f>COUNTIFS(Sheet1!$F:$F, "failed", Sheet1!$D:$D, "&gt;=50000")</f>
        <v>258</v>
      </c>
      <c r="D13">
        <f>COUNTIFS(Sheet1!$F:$F, "canceled", Sheet1!$D:$D,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C3:C4 C5:C8 C10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2018-01-25T21:48:51Z</dcterms:modified>
</cp:coreProperties>
</file>