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Miscellaneous\seethamma\"/>
    </mc:Choice>
  </mc:AlternateContent>
  <bookViews>
    <workbookView xWindow="0" yWindow="0" windowWidth="38400" windowHeight="18420"/>
  </bookViews>
  <sheets>
    <sheet name="Sheet1" sheetId="1" r:id="rId1"/>
  </sheets>
  <definedNames>
    <definedName name="_xlnm._FilterDatabase" localSheetId="0" hidden="1">Sheet1!$A$1:$I$88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0" i="1" l="1"/>
  <c r="G107" i="1" l="1"/>
  <c r="H107" i="1"/>
  <c r="H103" i="1"/>
  <c r="G103" i="1"/>
  <c r="H109" i="1" l="1"/>
  <c r="G109" i="1"/>
  <c r="F109" i="1"/>
  <c r="H108" i="1"/>
  <c r="G108" i="1"/>
  <c r="F108" i="1"/>
  <c r="F107" i="1"/>
  <c r="H106" i="1"/>
  <c r="G106" i="1"/>
  <c r="F106" i="1"/>
  <c r="H105" i="1"/>
  <c r="G105" i="1"/>
  <c r="F105" i="1"/>
  <c r="H104" i="1"/>
  <c r="G104" i="1"/>
  <c r="F104" i="1"/>
  <c r="F103" i="1"/>
  <c r="H102" i="1"/>
  <c r="G102" i="1"/>
  <c r="F102" i="1"/>
  <c r="H97" i="1"/>
  <c r="G97" i="1"/>
  <c r="F97" i="1"/>
  <c r="H96" i="1"/>
  <c r="G96" i="1"/>
  <c r="F96" i="1"/>
  <c r="H95" i="1"/>
  <c r="G95" i="1"/>
  <c r="F95" i="1"/>
  <c r="A3" i="1" l="1"/>
  <c r="A4" i="1" s="1"/>
  <c r="A5" i="1" s="1"/>
  <c r="A6" i="1" l="1"/>
  <c r="A7" i="1" s="1"/>
  <c r="A8" i="1" s="1"/>
  <c r="A9" i="1" s="1"/>
  <c r="A10" i="1" l="1"/>
  <c r="A11" i="1" s="1"/>
  <c r="A12" i="1" l="1"/>
  <c r="A13" i="1" s="1"/>
  <c r="A14" i="1" s="1"/>
  <c r="A15" i="1" s="1"/>
  <c r="A16" i="1" s="1"/>
  <c r="A17" i="1" s="1"/>
  <c r="A18" i="1" l="1"/>
  <c r="A19" i="1" s="1"/>
  <c r="A20" i="1" s="1"/>
  <c r="A21" i="1" s="1"/>
  <c r="A22" i="1" s="1"/>
  <c r="A23" i="1" s="1"/>
  <c r="A24" i="1" s="1"/>
  <c r="A25" i="1" l="1"/>
  <c r="A26" i="1" s="1"/>
  <c r="A27" i="1" s="1"/>
  <c r="A28" i="1" s="1"/>
  <c r="A29" i="1" s="1"/>
  <c r="A30" i="1" s="1"/>
  <c r="A31" i="1" s="1"/>
  <c r="A32" i="1" s="1"/>
  <c r="A33" i="1" s="1"/>
  <c r="A34" i="1" s="1"/>
  <c r="A35" i="1" l="1"/>
  <c r="A36" i="1" s="1"/>
  <c r="A37" i="1" s="1"/>
  <c r="A38" i="1" s="1"/>
  <c r="A39" i="1" s="1"/>
  <c r="A40" i="1" s="1"/>
  <c r="A41" i="1" s="1"/>
  <c r="A42" i="1" s="1"/>
  <c r="A43" i="1" s="1"/>
  <c r="A44" i="1" s="1"/>
  <c r="A45" i="1" s="1"/>
  <c r="A46" i="1" s="1"/>
  <c r="A47" i="1" l="1"/>
  <c r="A48" i="1" s="1"/>
  <c r="A49" i="1" s="1"/>
  <c r="A50" i="1" l="1"/>
  <c r="A51" i="1" s="1"/>
  <c r="A52" i="1" s="1"/>
  <c r="A53" i="1" s="1"/>
  <c r="A54" i="1" l="1"/>
  <c r="A55" i="1" s="1"/>
  <c r="A56" i="1" s="1"/>
  <c r="A57" i="1" l="1"/>
  <c r="A58" i="1" s="1"/>
  <c r="A59" i="1" l="1"/>
  <c r="A60" i="1" s="1"/>
  <c r="A61" i="1" s="1"/>
  <c r="A62" i="1" l="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l="1"/>
  <c r="A87" i="1" s="1"/>
  <c r="A88" i="1" s="1"/>
  <c r="A89" i="1" s="1"/>
  <c r="A90" i="1" s="1"/>
  <c r="A91" i="1" s="1"/>
</calcChain>
</file>

<file path=xl/sharedStrings.xml><?xml version="1.0" encoding="utf-8"?>
<sst xmlns="http://schemas.openxmlformats.org/spreadsheetml/2006/main" count="381" uniqueCount="180">
  <si>
    <t>S No</t>
  </si>
  <si>
    <t>Person Name</t>
  </si>
  <si>
    <t>Apartment/Blding</t>
  </si>
  <si>
    <t>Street</t>
  </si>
  <si>
    <t>Category</t>
  </si>
  <si>
    <t>2021-2022</t>
  </si>
  <si>
    <t xml:space="preserve">2022-2023 </t>
  </si>
  <si>
    <t>2023-2024</t>
  </si>
  <si>
    <t>Remarks</t>
  </si>
  <si>
    <t>A Sridharan</t>
  </si>
  <si>
    <t>Seethamma Road</t>
  </si>
  <si>
    <t>Seethammal Road</t>
  </si>
  <si>
    <t>House</t>
  </si>
  <si>
    <t>Special Donation</t>
  </si>
  <si>
    <t>Ajay N</t>
  </si>
  <si>
    <t>Alaknanda Apartments</t>
  </si>
  <si>
    <t>Apartment</t>
  </si>
  <si>
    <t>Allauddin</t>
  </si>
  <si>
    <t>3rd Cross Street</t>
  </si>
  <si>
    <t>3rd Cross</t>
  </si>
  <si>
    <t>Anandhi Karthik</t>
  </si>
  <si>
    <t>Shivam Apt
50B Seethamma Road</t>
  </si>
  <si>
    <t>B R Rangamani</t>
  </si>
  <si>
    <t>2nd Cross Street</t>
  </si>
  <si>
    <t>2nd Cross</t>
  </si>
  <si>
    <t>B Suresh</t>
  </si>
  <si>
    <r>
      <t>2, 1</t>
    </r>
    <r>
      <rPr>
        <vertAlign val="superscript"/>
        <sz val="11"/>
        <color rgb="FF000000"/>
        <rFont val="Calibri"/>
        <family val="2"/>
      </rPr>
      <t>st</t>
    </r>
    <r>
      <rPr>
        <sz val="11"/>
        <color theme="1"/>
        <rFont val="Calibri"/>
        <family val="2"/>
        <scheme val="minor"/>
      </rPr>
      <t xml:space="preserve"> Main Road
9840542222</t>
    </r>
  </si>
  <si>
    <t>1st Main</t>
  </si>
  <si>
    <t>Balakrishnan Janakiraman</t>
  </si>
  <si>
    <t>Corner Stone Apartment</t>
  </si>
  <si>
    <t>Bhagyashree Apartment  Owners Association</t>
  </si>
  <si>
    <t>Bhagyashree Apartments</t>
  </si>
  <si>
    <t>Chandrasekar TS</t>
  </si>
  <si>
    <t>19 Seethamma Road</t>
  </si>
  <si>
    <t>Chithralekha Rangabashyam</t>
  </si>
  <si>
    <t>3rd Main Road</t>
  </si>
  <si>
    <t>3rd Main</t>
  </si>
  <si>
    <t>Daniel &amp; Beula Daniel</t>
  </si>
  <si>
    <t>Ratna Apts, 2nd Main Road
9789064467</t>
  </si>
  <si>
    <t>2nd Main</t>
  </si>
  <si>
    <t>Dr Harish Mahendar</t>
  </si>
  <si>
    <t>16 3rd Main Road
9894110410.</t>
  </si>
  <si>
    <t>G Baskar</t>
  </si>
  <si>
    <t>Café CakebeeSeethammal Road</t>
  </si>
  <si>
    <t>G Gopalakrishnan</t>
  </si>
  <si>
    <t>1/2, 1st Cross st, 9043631250</t>
  </si>
  <si>
    <t>1st Cross</t>
  </si>
  <si>
    <t xml:space="preserve">H Pandian </t>
  </si>
  <si>
    <t>Manolaya Apartment</t>
  </si>
  <si>
    <t>K Bapiah</t>
  </si>
  <si>
    <t>K Suryanarayanan</t>
  </si>
  <si>
    <t>Lakshmi Apartments
37 Seethammalroad
9840566300</t>
  </si>
  <si>
    <t>Kamala Ramakrishnan</t>
  </si>
  <si>
    <t>Latha Ramabadhran</t>
  </si>
  <si>
    <t>New 7, Crescent Street
9841285219</t>
  </si>
  <si>
    <t>Crescent Street</t>
  </si>
  <si>
    <t>M Renganathan</t>
  </si>
  <si>
    <t xml:space="preserve">Special Donation </t>
  </si>
  <si>
    <t>Mrs Geetha Durairajan</t>
  </si>
  <si>
    <t>Seethammal Road (9440684956)</t>
  </si>
  <si>
    <t>Mukundan &amp; Komalam Mukundan</t>
  </si>
  <si>
    <t>Narayanaswami Ravichandran</t>
  </si>
  <si>
    <t>Old 61 New 16, Seethamma Road</t>
  </si>
  <si>
    <t>P Karthikesan</t>
  </si>
  <si>
    <r>
      <t>11/6 3</t>
    </r>
    <r>
      <rPr>
        <vertAlign val="superscript"/>
        <sz val="11"/>
        <color rgb="FF000000"/>
        <rFont val="Calibri"/>
        <family val="2"/>
      </rPr>
      <t>rd</t>
    </r>
    <r>
      <rPr>
        <sz val="11"/>
        <color theme="1"/>
        <rFont val="Calibri"/>
        <family val="2"/>
        <scheme val="minor"/>
      </rPr>
      <t xml:space="preserve"> Cross St
9940013927</t>
    </r>
  </si>
  <si>
    <t>Padmavathy Krishnaswamy</t>
  </si>
  <si>
    <t>7/4 4th Cross Street</t>
  </si>
  <si>
    <t>4th Cross</t>
  </si>
  <si>
    <t>Peter Premraj</t>
  </si>
  <si>
    <t>R Padmanabhan</t>
  </si>
  <si>
    <t>1st Main Road</t>
  </si>
  <si>
    <t>R Sundar</t>
  </si>
  <si>
    <t>Srikanth (Ex Treasurer)</t>
  </si>
  <si>
    <t>Raj Residency</t>
  </si>
  <si>
    <t>Rajl Residency</t>
  </si>
  <si>
    <t>Rajammal Kasthuri</t>
  </si>
  <si>
    <t>Rajesh K</t>
  </si>
  <si>
    <t>Dev Apartment, 3rd Main Road</t>
  </si>
  <si>
    <t>Rajiv R</t>
  </si>
  <si>
    <t>Casa Grande, 3rd Main Road</t>
  </si>
  <si>
    <t>Raman Srinivasan</t>
  </si>
  <si>
    <t>Old No.8, New No 10, Second Main Road</t>
  </si>
  <si>
    <t>Raveendra Reddy</t>
  </si>
  <si>
    <t>1st Cross Street</t>
  </si>
  <si>
    <t>S Padmanabhan</t>
  </si>
  <si>
    <t>Malavika Apartment</t>
  </si>
  <si>
    <t>S Ravichandran</t>
  </si>
  <si>
    <t>S Sankaran (Auditor)</t>
  </si>
  <si>
    <t>S Saravanan</t>
  </si>
  <si>
    <r>
      <t>Old 9 New 2
3</t>
    </r>
    <r>
      <rPr>
        <vertAlign val="superscript"/>
        <sz val="11"/>
        <color rgb="FF000000"/>
        <rFont val="Calibri"/>
        <family val="2"/>
      </rPr>
      <t>rd</t>
    </r>
    <r>
      <rPr>
        <sz val="11"/>
        <color theme="1"/>
        <rFont val="Calibri"/>
        <family val="2"/>
        <scheme val="minor"/>
      </rPr>
      <t xml:space="preserve"> Cross Street</t>
    </r>
  </si>
  <si>
    <t>S. Ganesh</t>
  </si>
  <si>
    <t>#3, Crescent St +918754407250</t>
  </si>
  <si>
    <t>Shankar Ram</t>
  </si>
  <si>
    <t>20B 3rd Main Road</t>
  </si>
  <si>
    <t>Shanmuganathan S</t>
  </si>
  <si>
    <t>52A/6 Seethammal  Road</t>
  </si>
  <si>
    <t>Shantha Durairaj</t>
  </si>
  <si>
    <t>Shiva</t>
  </si>
  <si>
    <t>Jain Apartment 98400-26580
Jain Wingate Gardens Flat Owners Association
Nesamani 9884076867</t>
  </si>
  <si>
    <t>Shyam's Sri Saratha Apts Flat owners Assn.</t>
  </si>
  <si>
    <t>46/51 Seethamma Road
M S Sridharan 98410 97931</t>
  </si>
  <si>
    <t>Subbiah Nagarajan</t>
  </si>
  <si>
    <t>Sudharsan Anandakumar</t>
  </si>
  <si>
    <t>16, 3rd Main Road</t>
  </si>
  <si>
    <t>Sundar Ram</t>
  </si>
  <si>
    <t>20/2 3rd Main Road
9150122219 (MM Dental)</t>
  </si>
  <si>
    <t>Sundararajan R</t>
  </si>
  <si>
    <t>1 Main Road</t>
  </si>
  <si>
    <t>Suresh Ramaswamy</t>
  </si>
  <si>
    <t>Kaushik Apartment</t>
  </si>
  <si>
    <t>Kaushikl Apartment</t>
  </si>
  <si>
    <t>U R Srinivasan</t>
  </si>
  <si>
    <r>
      <t>20/3 3</t>
    </r>
    <r>
      <rPr>
        <vertAlign val="superscript"/>
        <sz val="11"/>
        <color rgb="FF000000"/>
        <rFont val="Calibri"/>
        <family val="2"/>
      </rPr>
      <t>rd</t>
    </r>
    <r>
      <rPr>
        <sz val="11"/>
        <color theme="1"/>
        <rFont val="Calibri"/>
        <family val="2"/>
        <scheme val="minor"/>
      </rPr>
      <t xml:space="preserve"> Main Road
MM Dental</t>
    </r>
  </si>
  <si>
    <t>Vedamanikkam</t>
  </si>
  <si>
    <r>
      <t>20A 3</t>
    </r>
    <r>
      <rPr>
        <vertAlign val="superscript"/>
        <sz val="11"/>
        <color rgb="FF000000"/>
        <rFont val="Calibri"/>
        <family val="2"/>
      </rPr>
      <t>rd</t>
    </r>
    <r>
      <rPr>
        <sz val="11"/>
        <color theme="1"/>
        <rFont val="Calibri"/>
        <family val="2"/>
        <scheme val="minor"/>
      </rPr>
      <t xml:space="preserve"> Main Road</t>
    </r>
  </si>
  <si>
    <t>Velayutham R V</t>
  </si>
  <si>
    <t>Vignesh</t>
  </si>
  <si>
    <t>First Floor
6/13 Third cross .st
9840486437, 04448630884</t>
  </si>
  <si>
    <t>Vijay Jesudasan</t>
  </si>
  <si>
    <t>Vijay Venkatesh</t>
  </si>
  <si>
    <t>Orion apartments
2nd Main Road, 9840952693</t>
  </si>
  <si>
    <t>Ind. Apartment</t>
  </si>
  <si>
    <t>Zakir Hussein</t>
  </si>
  <si>
    <t>Jamal Santhini Owners Assn
1 2nd Main Road
Zakir Hussein 9444100786</t>
  </si>
  <si>
    <t>B K Jain</t>
  </si>
  <si>
    <t>Mahavir Ceramics
4, 3rd Main Road</t>
  </si>
  <si>
    <t>Devi Prasad Marimuthu</t>
  </si>
  <si>
    <t>Dorayswamy</t>
  </si>
  <si>
    <t>6/13 Third cross .st
9840486437, 04448630884</t>
  </si>
  <si>
    <t>Ganesh Sivaraman</t>
  </si>
  <si>
    <t>J S Jeremiah</t>
  </si>
  <si>
    <t>Koushik Apartments</t>
  </si>
  <si>
    <t>Suresh Krishnaswamy
+91 98403 53940
Kaushik Apartments
Seethamma Road</t>
  </si>
  <si>
    <t>Koushthubham Apartments</t>
  </si>
  <si>
    <t>Sir paid towards SCRA subscription 22-23 
Kousthubham apartments:
Flats A2, B1, C2 ..Rs.1250 each.. total Rs  3750 MC Srikanth care taker
Flat D1 Rs1250 by Mr KV Ramaswamy
Flat A1, B2, C1, D1 the owners didt pay hence myself MC Srikanth has paid it..Rs1250 each total Rs5000
Total for 8 flats Rs.10,000</t>
  </si>
  <si>
    <t>Mahesh Shankar</t>
  </si>
  <si>
    <t xml:space="preserve">Aster Apartment  9/5  third cross street </t>
  </si>
  <si>
    <t>Mukundan P</t>
  </si>
  <si>
    <t xml:space="preserve"> Door No. 5 (old 2), 3rd Main Road
98407 36396</t>
  </si>
  <si>
    <t>Mukundan V R</t>
  </si>
  <si>
    <t>Aster Apartment
9/5 3rd Cross Street</t>
  </si>
  <si>
    <t>Narayanan Chettiyar</t>
  </si>
  <si>
    <t>1 Crescent Street</t>
  </si>
  <si>
    <t>Nirmala Rajasekar</t>
  </si>
  <si>
    <t>9/5 3rd Cross Street
Aster Apartment</t>
  </si>
  <si>
    <t>P Neethirajan</t>
  </si>
  <si>
    <t xml:space="preserve"> Flat no 2A Rathana apartment, no 8, 2nd main road
This subscription is just one flat in a complex </t>
  </si>
  <si>
    <t>P Ravikumar</t>
  </si>
  <si>
    <t>4A Sreshta Tripura No 6 First Cross Street
9892265917</t>
  </si>
  <si>
    <t>P V Jagannatham Chetty</t>
  </si>
  <si>
    <t>RajaSekhar, Sarojini</t>
  </si>
  <si>
    <t>S R Sadhakkathulla</t>
  </si>
  <si>
    <t>2/8, 3rd Main Road
9444176758</t>
  </si>
  <si>
    <t xml:space="preserve">S Sankarram (MM Dental) </t>
  </si>
  <si>
    <t>20/1 3rd Main Road (MM Dental)</t>
  </si>
  <si>
    <t>S V M Srinivasan</t>
  </si>
  <si>
    <t>"+91 98410 25999"
7/4 second cross street (Moved in after buying house)</t>
  </si>
  <si>
    <t>Suprasanna Vijayaraghavan</t>
  </si>
  <si>
    <t>Uma Maheswari Vijayaraghavan</t>
  </si>
  <si>
    <t>#9/5 Aster Apartment
3rd Cross Street
+61 433158930
Melbourne Australia</t>
  </si>
  <si>
    <t xml:space="preserve">Venkatraman </t>
  </si>
  <si>
    <t>Aster Apartment 
9/5 third cross street</t>
  </si>
  <si>
    <t xml:space="preserve">N Ravichandran </t>
  </si>
  <si>
    <t>N.RAVICHANDRAN 
17/2, FIRST MAIN ROAD SEETHAMMAL COLONY ALWARPET CHENNAI 600018</t>
  </si>
  <si>
    <t>Rajaram Rajsekar</t>
  </si>
  <si>
    <t>Rajaram Rajsekar ,Shantha Nilayam,No.1, Masilamani Street, Seethammal colony 3rd Main road.</t>
  </si>
  <si>
    <t>Cheque returned. Spoken with her. She'll reissue cheque or make online payment when back in Chennai</t>
  </si>
  <si>
    <t>Subscription Breakdown</t>
  </si>
  <si>
    <t>Houses</t>
  </si>
  <si>
    <t>Apartments</t>
  </si>
  <si>
    <t>Individual Apartments</t>
  </si>
  <si>
    <t>Unknown address</t>
  </si>
  <si>
    <t>Kandan Metals</t>
  </si>
  <si>
    <t>Rajam Subbarayan</t>
  </si>
  <si>
    <t>3/2, 2nd Main Road</t>
  </si>
  <si>
    <t>Senniappan</t>
  </si>
  <si>
    <t>Flat 3rd Main Road</t>
  </si>
  <si>
    <t>12 1st Main</t>
  </si>
  <si>
    <t>Also has donated Rs1000 for buying dresses for Urbaser Sumeet employees</t>
  </si>
  <si>
    <t>Rs 1500/= Sreshta Tripura Apt Individual subscription + 2500/-for Family meet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</si>
</sst>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8" x14ac:knownFonts="1">
    <font>
      <sz val="11"/>
      <color theme="1"/>
      <name val="Calibri"/>
      <family val="2"/>
      <scheme val="minor"/>
    </font>
    <font>
      <b/>
      <sz val="14"/>
      <color rgb="FF7030A0"/>
      <name val="Calibri"/>
      <family val="2"/>
    </font>
    <font>
      <sz val="14"/>
      <color rgb="FF000000"/>
      <name val="Calibri"/>
      <family val="2"/>
    </font>
    <font>
      <sz val="11"/>
      <name val="Calibri"/>
      <family val="2"/>
    </font>
    <font>
      <sz val="11"/>
      <color rgb="FFFF0000"/>
      <name val="Calibri"/>
      <family val="2"/>
    </font>
    <font>
      <vertAlign val="superscript"/>
      <sz val="11"/>
      <color rgb="FF000000"/>
      <name val="Calibri"/>
      <family val="2"/>
    </font>
    <font>
      <b/>
      <sz val="14"/>
      <color theme="1"/>
      <name val="Calibri"/>
      <family val="2"/>
      <scheme val="minor"/>
    </font>
    <font>
      <b/>
      <sz val="14"/>
      <color rgb="FFFF0000"/>
      <name val="Calibri"/>
      <family val="2"/>
      <scheme val="minor"/>
    </font>
  </fonts>
  <fills count="11">
    <fill>
      <patternFill patternType="none"/>
    </fill>
    <fill>
      <patternFill patternType="gray125"/>
    </fill>
    <fill>
      <patternFill patternType="solid">
        <fgColor theme="8" tint="0.79998168889431442"/>
        <bgColor rgb="FFE2F0D9"/>
      </patternFill>
    </fill>
    <fill>
      <patternFill patternType="solid">
        <fgColor theme="8" tint="0.79998168889431442"/>
        <bgColor indexed="64"/>
      </patternFill>
    </fill>
    <fill>
      <patternFill patternType="solid">
        <fgColor rgb="FFC2E0AE"/>
        <bgColor rgb="FFC2E0AE"/>
      </patternFill>
    </fill>
    <fill>
      <patternFill patternType="solid">
        <fgColor rgb="FFE2F0D9"/>
        <bgColor rgb="FFE2F0D9"/>
      </patternFill>
    </fill>
    <fill>
      <patternFill patternType="solid">
        <fgColor theme="9" tint="0.39997558519241921"/>
        <bgColor indexed="64"/>
      </patternFill>
    </fill>
    <fill>
      <patternFill patternType="solid">
        <fgColor theme="6" tint="0.39997558519241921"/>
        <bgColor rgb="FFE2F0D9"/>
      </patternFill>
    </fill>
    <fill>
      <patternFill patternType="solid">
        <fgColor theme="5" tint="0.59999389629810485"/>
        <bgColor indexed="64"/>
      </patternFill>
    </fill>
    <fill>
      <patternFill patternType="solid">
        <fgColor theme="2" tint="-9.9978637043366805E-2"/>
        <bgColor rgb="FFE2F0D9"/>
      </patternFill>
    </fill>
    <fill>
      <patternFill patternType="solid">
        <fgColor theme="2" tint="-9.9978637043366805E-2"/>
        <bgColor rgb="FFFFDAA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3">
    <xf numFmtId="0" fontId="0" fillId="0" borderId="0" xfId="0"/>
    <xf numFmtId="0" fontId="1" fillId="2" borderId="1" xfId="0" applyFont="1" applyFill="1" applyBorder="1"/>
    <xf numFmtId="0" fontId="1" fillId="2" borderId="1" xfId="0" applyFont="1" applyFill="1" applyBorder="1" applyAlignment="1">
      <alignment wrapText="1"/>
    </xf>
    <xf numFmtId="2" fontId="2" fillId="3" borderId="1" xfId="0" applyNumberFormat="1" applyFont="1" applyFill="1" applyBorder="1"/>
    <xf numFmtId="0" fontId="0" fillId="0" borderId="0" xfId="0" applyBorder="1"/>
    <xf numFmtId="0" fontId="0" fillId="4" borderId="1" xfId="0" applyFill="1" applyBorder="1"/>
    <xf numFmtId="0" fontId="0" fillId="5" borderId="1" xfId="0" applyFill="1" applyBorder="1" applyAlignment="1">
      <alignment wrapText="1"/>
    </xf>
    <xf numFmtId="0" fontId="0" fillId="5" borderId="1" xfId="0" applyFill="1" applyBorder="1"/>
    <xf numFmtId="2" fontId="0" fillId="0" borderId="1" xfId="0" applyNumberFormat="1" applyFill="1" applyBorder="1"/>
    <xf numFmtId="2" fontId="0" fillId="0" borderId="1" xfId="0" applyNumberFormat="1" applyFill="1" applyBorder="1" applyAlignment="1">
      <alignment wrapText="1"/>
    </xf>
    <xf numFmtId="164" fontId="0" fillId="0" borderId="0" xfId="0" applyNumberFormat="1" applyFill="1" applyBorder="1"/>
    <xf numFmtId="2" fontId="0" fillId="0" borderId="0" xfId="0" applyNumberFormat="1" applyFill="1" applyBorder="1"/>
    <xf numFmtId="0" fontId="0" fillId="0" borderId="0" xfId="0" applyFill="1" applyBorder="1" applyAlignment="1">
      <alignment wrapText="1"/>
    </xf>
    <xf numFmtId="0" fontId="0" fillId="0" borderId="0" xfId="0" applyFill="1" applyBorder="1"/>
    <xf numFmtId="2" fontId="0" fillId="6" borderId="1" xfId="0" applyNumberFormat="1" applyFill="1" applyBorder="1"/>
    <xf numFmtId="0" fontId="3" fillId="5" borderId="1" xfId="0" applyFont="1" applyFill="1" applyBorder="1" applyAlignment="1">
      <alignment wrapText="1"/>
    </xf>
    <xf numFmtId="0" fontId="0" fillId="7" borderId="1" xfId="0" applyFill="1" applyBorder="1"/>
    <xf numFmtId="2" fontId="3" fillId="0" borderId="1" xfId="0" applyNumberFormat="1" applyFont="1" applyFill="1" applyBorder="1"/>
    <xf numFmtId="2" fontId="3" fillId="8" borderId="1" xfId="0" applyNumberFormat="1" applyFont="1" applyFill="1" applyBorder="1"/>
    <xf numFmtId="2" fontId="3" fillId="0" borderId="1" xfId="0" applyNumberFormat="1" applyFont="1" applyFill="1" applyBorder="1" applyAlignment="1">
      <alignment wrapText="1"/>
    </xf>
    <xf numFmtId="2" fontId="4" fillId="8" borderId="1" xfId="0" applyNumberFormat="1" applyFont="1" applyFill="1" applyBorder="1"/>
    <xf numFmtId="2" fontId="0" fillId="8" borderId="1" xfId="0" applyNumberFormat="1" applyFill="1" applyBorder="1"/>
    <xf numFmtId="2" fontId="3" fillId="6" borderId="1" xfId="0" applyNumberFormat="1" applyFont="1" applyFill="1" applyBorder="1" applyAlignment="1">
      <alignment wrapText="1"/>
    </xf>
    <xf numFmtId="2" fontId="0" fillId="0" borderId="1" xfId="0" applyNumberFormat="1" applyBorder="1"/>
    <xf numFmtId="0" fontId="0" fillId="9" borderId="1" xfId="0" applyFill="1" applyBorder="1"/>
    <xf numFmtId="0" fontId="0" fillId="9" borderId="1" xfId="0" applyFill="1" applyBorder="1" applyAlignment="1">
      <alignment wrapText="1"/>
    </xf>
    <xf numFmtId="2" fontId="0" fillId="10" borderId="1" xfId="0" applyNumberFormat="1" applyFill="1" applyBorder="1"/>
    <xf numFmtId="2" fontId="0" fillId="0" borderId="0" xfId="0" applyNumberFormat="1"/>
    <xf numFmtId="0" fontId="0" fillId="0" borderId="1" xfId="0" applyBorder="1" applyAlignment="1">
      <alignment wrapText="1"/>
    </xf>
    <xf numFmtId="2" fontId="0" fillId="6" borderId="1" xfId="0" applyNumberFormat="1" applyFill="1" applyBorder="1" applyAlignment="1">
      <alignment wrapText="1"/>
    </xf>
    <xf numFmtId="0" fontId="0" fillId="6" borderId="1" xfId="0" applyFill="1" applyBorder="1" applyAlignment="1">
      <alignment wrapText="1"/>
    </xf>
    <xf numFmtId="0" fontId="0" fillId="0" borderId="0" xfId="0" applyAlignment="1">
      <alignment wrapText="1"/>
    </xf>
    <xf numFmtId="0" fontId="6" fillId="5" borderId="0" xfId="0" applyFont="1" applyFill="1" applyBorder="1" applyAlignment="1">
      <alignment wrapText="1"/>
    </xf>
    <xf numFmtId="0" fontId="6" fillId="0" borderId="0" xfId="0" applyFont="1"/>
    <xf numFmtId="2" fontId="6" fillId="0" borderId="0" xfId="0" applyNumberFormat="1" applyFont="1"/>
    <xf numFmtId="0" fontId="6" fillId="0" borderId="1" xfId="0" applyFont="1" applyBorder="1"/>
    <xf numFmtId="0" fontId="6" fillId="0" borderId="0" xfId="0" applyFont="1" applyFill="1" applyBorder="1"/>
    <xf numFmtId="1" fontId="7" fillId="0" borderId="1" xfId="0" applyNumberFormat="1" applyFont="1" applyBorder="1"/>
    <xf numFmtId="0" fontId="6" fillId="0" borderId="0" xfId="0" applyFont="1" applyBorder="1"/>
    <xf numFmtId="1" fontId="7" fillId="0" borderId="0" xfId="0" applyNumberFormat="1" applyFont="1" applyBorder="1"/>
    <xf numFmtId="2" fontId="0" fillId="8" borderId="1" xfId="0" applyNumberFormat="1" applyFill="1" applyBorder="1" applyAlignment="1">
      <alignment wrapText="1"/>
    </xf>
    <xf numFmtId="2" fontId="3" fillId="8" borderId="1" xfId="0" applyNumberFormat="1" applyFont="1" applyFill="1" applyBorder="1" applyAlignment="1">
      <alignment wrapText="1"/>
    </xf>
    <xf numFmtId="2"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N109"/>
  <sheetViews>
    <sheetView tabSelected="1" workbookViewId="0">
      <pane xSplit="1" ySplit="1" topLeftCell="B57" activePane="bottomRight" state="frozen"/>
      <selection pane="topRight" activeCell="B1" sqref="B1"/>
      <selection pane="bottomLeft" activeCell="A2" sqref="A2"/>
      <selection pane="bottomRight" activeCell="C70" sqref="C70"/>
    </sheetView>
  </sheetViews>
  <sheetFormatPr defaultRowHeight="15" x14ac:dyDescent="0.25"/>
  <cols>
    <col min="1" max="1" width="5" bestFit="1" customWidth="1"/>
    <col min="2" max="2" width="32.85546875" customWidth="1"/>
    <col min="3" max="5" width="30.5703125" customWidth="1"/>
    <col min="6" max="6" width="16.28515625" style="27" customWidth="1"/>
    <col min="7" max="7" width="16.85546875" style="27" customWidth="1"/>
    <col min="8" max="8" width="17.7109375" style="27" customWidth="1"/>
    <col min="9" max="9" width="45.5703125" style="31" customWidth="1"/>
    <col min="10" max="16384" width="9.140625" style="4"/>
  </cols>
  <sheetData>
    <row r="1" spans="1:14" ht="18.75" x14ac:dyDescent="0.3">
      <c r="A1" s="1" t="s">
        <v>0</v>
      </c>
      <c r="B1" s="2" t="s">
        <v>1</v>
      </c>
      <c r="C1" s="2" t="s">
        <v>2</v>
      </c>
      <c r="D1" s="2" t="s">
        <v>3</v>
      </c>
      <c r="E1" s="2" t="s">
        <v>4</v>
      </c>
      <c r="F1" s="3" t="s">
        <v>5</v>
      </c>
      <c r="G1" s="3" t="s">
        <v>6</v>
      </c>
      <c r="H1" s="3" t="s">
        <v>7</v>
      </c>
      <c r="I1" s="28" t="s">
        <v>8</v>
      </c>
    </row>
    <row r="2" spans="1:14" s="13" customFormat="1" x14ac:dyDescent="0.25">
      <c r="A2" s="5">
        <v>1</v>
      </c>
      <c r="B2" s="6" t="s">
        <v>9</v>
      </c>
      <c r="C2" s="6" t="s">
        <v>10</v>
      </c>
      <c r="D2" s="7" t="s">
        <v>11</v>
      </c>
      <c r="E2" s="7" t="s">
        <v>12</v>
      </c>
      <c r="F2" s="8">
        <v>2500</v>
      </c>
      <c r="G2" s="8">
        <v>2500</v>
      </c>
      <c r="H2" s="9">
        <v>2500</v>
      </c>
      <c r="I2" s="9"/>
      <c r="J2" s="10"/>
      <c r="K2" s="11"/>
      <c r="L2" s="11"/>
      <c r="M2" s="11"/>
      <c r="N2" s="12"/>
    </row>
    <row r="3" spans="1:14" s="13" customFormat="1" x14ac:dyDescent="0.25">
      <c r="A3" s="5">
        <f>A2+1</f>
        <v>2</v>
      </c>
      <c r="B3" s="6" t="s">
        <v>9</v>
      </c>
      <c r="C3" s="6" t="s">
        <v>10</v>
      </c>
      <c r="D3" s="7" t="s">
        <v>11</v>
      </c>
      <c r="E3" s="7" t="s">
        <v>12</v>
      </c>
      <c r="F3" s="8"/>
      <c r="G3" s="14">
        <v>20000</v>
      </c>
      <c r="H3" s="17"/>
      <c r="I3" s="29" t="s">
        <v>13</v>
      </c>
      <c r="J3" s="10"/>
      <c r="K3" s="11"/>
      <c r="L3" s="11"/>
      <c r="M3" s="11"/>
      <c r="N3" s="12"/>
    </row>
    <row r="4" spans="1:14" s="13" customFormat="1" hidden="1" x14ac:dyDescent="0.25">
      <c r="A4" s="5">
        <f t="shared" ref="A4:A68" si="0">A3+1</f>
        <v>3</v>
      </c>
      <c r="B4" s="15" t="s">
        <v>14</v>
      </c>
      <c r="C4" s="6"/>
      <c r="D4" s="16"/>
      <c r="E4" s="16" t="s">
        <v>12</v>
      </c>
      <c r="F4" s="17">
        <v>2500</v>
      </c>
      <c r="G4" s="18"/>
      <c r="H4" s="18"/>
      <c r="I4" s="9"/>
      <c r="J4" s="10"/>
      <c r="K4" s="11"/>
      <c r="L4" s="11"/>
      <c r="N4" s="12"/>
    </row>
    <row r="5" spans="1:14" s="13" customFormat="1" hidden="1" x14ac:dyDescent="0.25">
      <c r="A5" s="5">
        <f t="shared" si="0"/>
        <v>4</v>
      </c>
      <c r="B5" s="6" t="s">
        <v>15</v>
      </c>
      <c r="C5" s="6" t="s">
        <v>15</v>
      </c>
      <c r="D5" s="7" t="s">
        <v>11</v>
      </c>
      <c r="E5" s="7" t="s">
        <v>16</v>
      </c>
      <c r="F5" s="17">
        <v>10000</v>
      </c>
      <c r="G5" s="20"/>
      <c r="H5" s="19">
        <v>10000</v>
      </c>
      <c r="I5" s="9"/>
      <c r="J5" s="10"/>
      <c r="K5" s="11"/>
      <c r="L5" s="11"/>
      <c r="N5" s="12"/>
    </row>
    <row r="6" spans="1:14" s="13" customFormat="1" x14ac:dyDescent="0.25">
      <c r="A6" s="5">
        <f>A5+1</f>
        <v>5</v>
      </c>
      <c r="B6" s="6" t="s">
        <v>17</v>
      </c>
      <c r="C6" s="6" t="s">
        <v>18</v>
      </c>
      <c r="D6" s="7" t="s">
        <v>19</v>
      </c>
      <c r="E6" s="7" t="s">
        <v>12</v>
      </c>
      <c r="F6" s="17">
        <v>2500</v>
      </c>
      <c r="G6" s="17">
        <v>2500</v>
      </c>
      <c r="H6" s="19">
        <v>2500</v>
      </c>
      <c r="I6" s="9"/>
      <c r="J6" s="10"/>
      <c r="K6" s="11"/>
      <c r="L6" s="11"/>
      <c r="M6" s="11"/>
      <c r="N6" s="12"/>
    </row>
    <row r="7" spans="1:14" s="13" customFormat="1" ht="30" hidden="1" x14ac:dyDescent="0.25">
      <c r="A7" s="5">
        <f t="shared" si="0"/>
        <v>6</v>
      </c>
      <c r="B7" s="6" t="s">
        <v>20</v>
      </c>
      <c r="C7" s="6" t="s">
        <v>21</v>
      </c>
      <c r="D7" s="7" t="s">
        <v>11</v>
      </c>
      <c r="E7" s="7" t="s">
        <v>16</v>
      </c>
      <c r="F7" s="8">
        <v>10000</v>
      </c>
      <c r="G7" s="21"/>
      <c r="H7" s="40"/>
      <c r="I7" s="9"/>
      <c r="J7" s="10"/>
      <c r="K7" s="11"/>
      <c r="L7" s="11"/>
      <c r="M7" s="11"/>
      <c r="N7" s="12"/>
    </row>
    <row r="8" spans="1:14" s="13" customFormat="1" x14ac:dyDescent="0.25">
      <c r="A8" s="5">
        <f>A7+1</f>
        <v>7</v>
      </c>
      <c r="B8" s="6" t="s">
        <v>22</v>
      </c>
      <c r="C8" s="6" t="s">
        <v>23</v>
      </c>
      <c r="D8" s="7" t="s">
        <v>24</v>
      </c>
      <c r="E8" s="7" t="s">
        <v>12</v>
      </c>
      <c r="F8" s="8">
        <v>2500</v>
      </c>
      <c r="G8" s="8">
        <v>2500</v>
      </c>
      <c r="H8" s="40"/>
      <c r="I8" s="9"/>
      <c r="J8" s="10"/>
      <c r="K8" s="11"/>
      <c r="L8" s="11"/>
      <c r="M8" s="11"/>
      <c r="N8" s="12"/>
    </row>
    <row r="9" spans="1:14" s="13" customFormat="1" ht="32.25" hidden="1" x14ac:dyDescent="0.25">
      <c r="A9" s="5">
        <f t="shared" si="0"/>
        <v>8</v>
      </c>
      <c r="B9" s="6" t="s">
        <v>25</v>
      </c>
      <c r="C9" s="6" t="s">
        <v>26</v>
      </c>
      <c r="D9" s="7" t="s">
        <v>27</v>
      </c>
      <c r="E9" s="7" t="s">
        <v>12</v>
      </c>
      <c r="F9" s="8">
        <v>2500</v>
      </c>
      <c r="G9" s="21"/>
      <c r="H9" s="40"/>
      <c r="I9" s="9"/>
      <c r="J9" s="10"/>
      <c r="K9" s="11"/>
      <c r="L9" s="11"/>
      <c r="M9" s="11"/>
      <c r="N9" s="12"/>
    </row>
    <row r="10" spans="1:14" s="13" customFormat="1" x14ac:dyDescent="0.25">
      <c r="A10" s="5">
        <f>A9+1</f>
        <v>9</v>
      </c>
      <c r="B10" s="6" t="s">
        <v>28</v>
      </c>
      <c r="C10" s="6" t="s">
        <v>29</v>
      </c>
      <c r="D10" s="7" t="s">
        <v>11</v>
      </c>
      <c r="E10" s="7"/>
      <c r="F10" s="8">
        <v>7500</v>
      </c>
      <c r="G10" s="8">
        <v>7500</v>
      </c>
      <c r="H10" s="9">
        <v>7500</v>
      </c>
      <c r="I10" s="9"/>
      <c r="J10" s="10"/>
      <c r="K10" s="11"/>
      <c r="L10" s="11"/>
      <c r="M10" s="11"/>
      <c r="N10" s="12"/>
    </row>
    <row r="11" spans="1:14" s="13" customFormat="1" ht="30" hidden="1" x14ac:dyDescent="0.25">
      <c r="A11" s="5">
        <f t="shared" si="0"/>
        <v>10</v>
      </c>
      <c r="B11" s="6" t="s">
        <v>30</v>
      </c>
      <c r="C11" s="6" t="s">
        <v>31</v>
      </c>
      <c r="D11" s="7" t="s">
        <v>11</v>
      </c>
      <c r="E11" s="7" t="s">
        <v>16</v>
      </c>
      <c r="F11" s="8">
        <v>10000</v>
      </c>
      <c r="G11" s="21"/>
      <c r="H11" s="40"/>
      <c r="I11" s="9"/>
      <c r="J11" s="10"/>
      <c r="K11" s="11"/>
      <c r="L11" s="11"/>
      <c r="M11" s="11"/>
      <c r="N11" s="12"/>
    </row>
    <row r="12" spans="1:14" s="13" customFormat="1" x14ac:dyDescent="0.25">
      <c r="A12" s="5">
        <f t="shared" si="0"/>
        <v>11</v>
      </c>
      <c r="B12" s="6" t="s">
        <v>32</v>
      </c>
      <c r="C12" s="6" t="s">
        <v>33</v>
      </c>
      <c r="D12" s="7" t="s">
        <v>11</v>
      </c>
      <c r="E12" s="7" t="s">
        <v>12</v>
      </c>
      <c r="F12" s="8">
        <v>2500</v>
      </c>
      <c r="G12" s="8">
        <v>2500</v>
      </c>
      <c r="H12" s="9">
        <v>2500</v>
      </c>
      <c r="I12" s="9"/>
      <c r="J12" s="10"/>
      <c r="K12" s="11"/>
      <c r="L12" s="11"/>
      <c r="M12" s="11"/>
      <c r="N12" s="12"/>
    </row>
    <row r="13" spans="1:14" s="13" customFormat="1" x14ac:dyDescent="0.25">
      <c r="A13" s="5">
        <f t="shared" si="0"/>
        <v>12</v>
      </c>
      <c r="B13" s="6" t="s">
        <v>34</v>
      </c>
      <c r="C13" s="6" t="s">
        <v>35</v>
      </c>
      <c r="D13" s="7" t="s">
        <v>36</v>
      </c>
      <c r="E13" s="7" t="s">
        <v>12</v>
      </c>
      <c r="F13" s="8">
        <v>2500</v>
      </c>
      <c r="G13" s="8">
        <v>2500</v>
      </c>
      <c r="H13" s="40"/>
      <c r="I13" s="9"/>
      <c r="J13" s="10"/>
      <c r="K13" s="11"/>
      <c r="L13" s="11"/>
      <c r="M13" s="11"/>
      <c r="N13" s="12"/>
    </row>
    <row r="14" spans="1:14" s="13" customFormat="1" ht="30" x14ac:dyDescent="0.25">
      <c r="A14" s="5">
        <f t="shared" si="0"/>
        <v>13</v>
      </c>
      <c r="B14" s="15" t="s">
        <v>37</v>
      </c>
      <c r="C14" s="6" t="s">
        <v>38</v>
      </c>
      <c r="D14" s="7" t="s">
        <v>39</v>
      </c>
      <c r="E14" s="7" t="s">
        <v>16</v>
      </c>
      <c r="F14" s="17">
        <v>7500</v>
      </c>
      <c r="G14" s="17">
        <v>2500</v>
      </c>
      <c r="H14" s="41"/>
      <c r="I14" s="9"/>
      <c r="J14" s="10"/>
      <c r="K14" s="11"/>
      <c r="L14" s="11"/>
      <c r="M14" s="11"/>
      <c r="N14" s="12"/>
    </row>
    <row r="15" spans="1:14" s="13" customFormat="1" ht="30" x14ac:dyDescent="0.25">
      <c r="A15" s="5">
        <f t="shared" si="0"/>
        <v>14</v>
      </c>
      <c r="B15" s="7" t="s">
        <v>40</v>
      </c>
      <c r="C15" s="6" t="s">
        <v>41</v>
      </c>
      <c r="D15" s="7" t="s">
        <v>36</v>
      </c>
      <c r="E15" s="7" t="s">
        <v>12</v>
      </c>
      <c r="F15" s="8">
        <v>2500</v>
      </c>
      <c r="G15" s="8">
        <v>2500</v>
      </c>
      <c r="H15" s="19">
        <v>2500</v>
      </c>
      <c r="I15" s="9"/>
      <c r="J15" s="10"/>
      <c r="K15" s="11"/>
      <c r="L15" s="11"/>
      <c r="M15" s="11"/>
      <c r="N15" s="12"/>
    </row>
    <row r="16" spans="1:14" s="13" customFormat="1" ht="30" x14ac:dyDescent="0.25">
      <c r="A16" s="5">
        <f t="shared" si="0"/>
        <v>15</v>
      </c>
      <c r="B16" s="7" t="s">
        <v>40</v>
      </c>
      <c r="C16" s="6" t="s">
        <v>41</v>
      </c>
      <c r="D16" s="7" t="s">
        <v>36</v>
      </c>
      <c r="E16" s="7" t="s">
        <v>12</v>
      </c>
      <c r="F16" s="8"/>
      <c r="G16" s="14">
        <v>3000</v>
      </c>
      <c r="H16" s="19"/>
      <c r="I16" s="29" t="s">
        <v>13</v>
      </c>
      <c r="J16" s="10"/>
      <c r="K16" s="11"/>
      <c r="L16" s="11"/>
      <c r="M16" s="11"/>
      <c r="N16" s="12"/>
    </row>
    <row r="17" spans="1:14" s="13" customFormat="1" hidden="1" x14ac:dyDescent="0.25">
      <c r="A17" s="5">
        <f t="shared" si="0"/>
        <v>16</v>
      </c>
      <c r="B17" s="7" t="s">
        <v>40</v>
      </c>
      <c r="C17" s="6" t="s">
        <v>35</v>
      </c>
      <c r="D17" s="7" t="s">
        <v>35</v>
      </c>
      <c r="E17" s="7" t="s">
        <v>12</v>
      </c>
      <c r="F17" s="8"/>
      <c r="G17" s="8"/>
      <c r="H17" s="22">
        <v>3000</v>
      </c>
      <c r="I17" s="29" t="s">
        <v>13</v>
      </c>
      <c r="J17" s="10"/>
      <c r="K17" s="11"/>
      <c r="L17" s="11"/>
      <c r="M17" s="11"/>
      <c r="N17" s="12"/>
    </row>
    <row r="18" spans="1:14" s="13" customFormat="1" x14ac:dyDescent="0.25">
      <c r="A18" s="5">
        <f t="shared" si="0"/>
        <v>17</v>
      </c>
      <c r="B18" s="6" t="s">
        <v>42</v>
      </c>
      <c r="C18" s="6" t="s">
        <v>43</v>
      </c>
      <c r="D18" s="7" t="s">
        <v>11</v>
      </c>
      <c r="E18" s="7" t="s">
        <v>12</v>
      </c>
      <c r="F18" s="17">
        <v>2500</v>
      </c>
      <c r="G18" s="8">
        <v>2500</v>
      </c>
      <c r="H18" s="19">
        <v>2500</v>
      </c>
      <c r="I18" s="9"/>
      <c r="J18" s="10"/>
      <c r="K18" s="11"/>
      <c r="L18" s="11"/>
      <c r="M18" s="11"/>
      <c r="N18" s="12"/>
    </row>
    <row r="19" spans="1:14" s="13" customFormat="1" x14ac:dyDescent="0.25">
      <c r="A19" s="5">
        <f t="shared" si="0"/>
        <v>18</v>
      </c>
      <c r="B19" s="6" t="s">
        <v>44</v>
      </c>
      <c r="C19" s="6" t="s">
        <v>45</v>
      </c>
      <c r="D19" s="7" t="s">
        <v>46</v>
      </c>
      <c r="E19" s="7" t="s">
        <v>12</v>
      </c>
      <c r="F19" s="8">
        <v>2500</v>
      </c>
      <c r="G19" s="8">
        <v>2500</v>
      </c>
      <c r="H19" s="19">
        <v>2500</v>
      </c>
      <c r="I19" s="9"/>
      <c r="J19" s="10"/>
      <c r="K19" s="11"/>
      <c r="L19" s="11"/>
      <c r="M19" s="11"/>
      <c r="N19" s="12"/>
    </row>
    <row r="20" spans="1:14" s="13" customFormat="1" x14ac:dyDescent="0.25">
      <c r="A20" s="5">
        <f t="shared" si="0"/>
        <v>19</v>
      </c>
      <c r="B20" s="15" t="s">
        <v>47</v>
      </c>
      <c r="C20" s="6" t="s">
        <v>48</v>
      </c>
      <c r="D20" s="7" t="s">
        <v>46</v>
      </c>
      <c r="E20" s="7" t="s">
        <v>16</v>
      </c>
      <c r="F20" s="17">
        <v>10000</v>
      </c>
      <c r="G20" s="17">
        <v>7500</v>
      </c>
      <c r="H20" s="19">
        <v>7500</v>
      </c>
      <c r="I20" s="9"/>
      <c r="J20" s="10"/>
      <c r="K20" s="11"/>
      <c r="L20" s="11"/>
      <c r="M20" s="11"/>
      <c r="N20" s="12"/>
    </row>
    <row r="21" spans="1:14" s="13" customFormat="1" x14ac:dyDescent="0.25">
      <c r="A21" s="5">
        <f t="shared" si="0"/>
        <v>20</v>
      </c>
      <c r="B21" s="6" t="s">
        <v>49</v>
      </c>
      <c r="C21" s="6" t="s">
        <v>35</v>
      </c>
      <c r="D21" s="7" t="s">
        <v>36</v>
      </c>
      <c r="E21" s="7" t="s">
        <v>12</v>
      </c>
      <c r="F21" s="8">
        <v>2500</v>
      </c>
      <c r="G21" s="8">
        <v>2500</v>
      </c>
      <c r="H21" s="40"/>
      <c r="I21" s="9"/>
      <c r="J21" s="10"/>
      <c r="K21" s="11"/>
      <c r="L21" s="11"/>
      <c r="M21" s="11"/>
      <c r="N21" s="12"/>
    </row>
    <row r="22" spans="1:14" s="13" customFormat="1" ht="45" x14ac:dyDescent="0.25">
      <c r="A22" s="5">
        <f t="shared" si="0"/>
        <v>21</v>
      </c>
      <c r="B22" s="6" t="s">
        <v>50</v>
      </c>
      <c r="C22" s="6" t="s">
        <v>51</v>
      </c>
      <c r="D22" s="7" t="s">
        <v>11</v>
      </c>
      <c r="E22" s="7" t="s">
        <v>16</v>
      </c>
      <c r="F22" s="17">
        <v>10000</v>
      </c>
      <c r="G22" s="17">
        <v>10000</v>
      </c>
      <c r="H22" s="19">
        <v>10000</v>
      </c>
      <c r="I22" s="9"/>
      <c r="J22" s="10"/>
      <c r="K22" s="11"/>
      <c r="L22" s="11"/>
      <c r="M22" s="11"/>
      <c r="N22" s="12"/>
    </row>
    <row r="23" spans="1:14" s="13" customFormat="1" hidden="1" x14ac:dyDescent="0.25">
      <c r="A23" s="5">
        <f t="shared" si="0"/>
        <v>22</v>
      </c>
      <c r="B23" s="6" t="s">
        <v>52</v>
      </c>
      <c r="C23" s="6" t="s">
        <v>10</v>
      </c>
      <c r="D23" s="7" t="s">
        <v>11</v>
      </c>
      <c r="E23" s="7" t="s">
        <v>12</v>
      </c>
      <c r="F23" s="8">
        <v>2500</v>
      </c>
      <c r="G23" s="21"/>
      <c r="H23" s="40"/>
      <c r="I23" s="9"/>
      <c r="J23" s="10"/>
      <c r="K23" s="11"/>
      <c r="L23" s="11"/>
      <c r="M23" s="11"/>
      <c r="N23" s="12"/>
    </row>
    <row r="24" spans="1:14" s="13" customFormat="1" ht="30" hidden="1" x14ac:dyDescent="0.25">
      <c r="A24" s="5">
        <f t="shared" si="0"/>
        <v>23</v>
      </c>
      <c r="B24" s="7" t="s">
        <v>53</v>
      </c>
      <c r="C24" s="6" t="s">
        <v>54</v>
      </c>
      <c r="D24" s="7" t="s">
        <v>55</v>
      </c>
      <c r="E24" s="7" t="s">
        <v>12</v>
      </c>
      <c r="F24" s="8">
        <v>5000</v>
      </c>
      <c r="G24" s="21"/>
      <c r="H24" s="19">
        <v>2500</v>
      </c>
      <c r="I24" s="9"/>
      <c r="J24" s="10"/>
      <c r="K24" s="11"/>
      <c r="L24" s="11"/>
      <c r="M24" s="11"/>
      <c r="N24" s="12"/>
    </row>
    <row r="25" spans="1:14" s="13" customFormat="1" x14ac:dyDescent="0.25">
      <c r="A25" s="5">
        <f t="shared" si="0"/>
        <v>24</v>
      </c>
      <c r="B25" s="6" t="s">
        <v>56</v>
      </c>
      <c r="C25" s="6" t="s">
        <v>23</v>
      </c>
      <c r="D25" s="7" t="s">
        <v>24</v>
      </c>
      <c r="E25" s="7" t="s">
        <v>12</v>
      </c>
      <c r="F25" s="8">
        <v>2500</v>
      </c>
      <c r="G25" s="8">
        <v>2500</v>
      </c>
      <c r="H25" s="9">
        <v>2500</v>
      </c>
      <c r="I25" s="9"/>
      <c r="J25" s="10"/>
      <c r="K25" s="11"/>
      <c r="L25" s="11"/>
      <c r="M25" s="11"/>
      <c r="N25" s="12"/>
    </row>
    <row r="26" spans="1:14" s="13" customFormat="1" x14ac:dyDescent="0.25">
      <c r="A26" s="5">
        <f t="shared" si="0"/>
        <v>25</v>
      </c>
      <c r="B26" s="6" t="s">
        <v>56</v>
      </c>
      <c r="C26" s="6" t="s">
        <v>23</v>
      </c>
      <c r="D26" s="7" t="s">
        <v>24</v>
      </c>
      <c r="E26" s="7" t="s">
        <v>12</v>
      </c>
      <c r="F26" s="8"/>
      <c r="G26" s="14">
        <v>25000</v>
      </c>
      <c r="H26" s="29">
        <v>5000</v>
      </c>
      <c r="I26" s="29" t="s">
        <v>57</v>
      </c>
      <c r="J26" s="10"/>
      <c r="K26" s="11"/>
      <c r="L26" s="11"/>
      <c r="M26" s="11"/>
      <c r="N26" s="12"/>
    </row>
    <row r="27" spans="1:14" s="13" customFormat="1" x14ac:dyDescent="0.25">
      <c r="A27" s="5">
        <f t="shared" si="0"/>
        <v>26</v>
      </c>
      <c r="B27" s="6" t="s">
        <v>58</v>
      </c>
      <c r="C27" s="6" t="s">
        <v>59</v>
      </c>
      <c r="D27" s="7" t="s">
        <v>11</v>
      </c>
      <c r="E27" s="7" t="s">
        <v>12</v>
      </c>
      <c r="F27" s="8">
        <v>5000</v>
      </c>
      <c r="G27" s="8">
        <v>2500</v>
      </c>
      <c r="H27" s="19">
        <v>2500</v>
      </c>
      <c r="I27" s="9"/>
      <c r="J27" s="10"/>
      <c r="K27" s="11"/>
      <c r="L27" s="11"/>
      <c r="M27" s="11"/>
      <c r="N27" s="12"/>
    </row>
    <row r="28" spans="1:14" s="13" customFormat="1" x14ac:dyDescent="0.25">
      <c r="A28" s="5">
        <f t="shared" si="0"/>
        <v>27</v>
      </c>
      <c r="B28" s="6" t="s">
        <v>60</v>
      </c>
      <c r="C28" s="6" t="s">
        <v>35</v>
      </c>
      <c r="D28" s="7" t="s">
        <v>11</v>
      </c>
      <c r="E28" s="7" t="s">
        <v>12</v>
      </c>
      <c r="F28" s="8">
        <v>2500</v>
      </c>
      <c r="G28" s="8">
        <v>2500</v>
      </c>
      <c r="H28" s="40"/>
      <c r="I28" s="9"/>
      <c r="J28" s="10"/>
      <c r="K28" s="11"/>
      <c r="L28" s="11"/>
      <c r="M28" s="11"/>
      <c r="N28" s="12"/>
    </row>
    <row r="29" spans="1:14" s="13" customFormat="1" ht="30" x14ac:dyDescent="0.25">
      <c r="A29" s="5">
        <f t="shared" si="0"/>
        <v>28</v>
      </c>
      <c r="B29" s="6" t="s">
        <v>61</v>
      </c>
      <c r="C29" s="6" t="s">
        <v>62</v>
      </c>
      <c r="D29" s="7" t="s">
        <v>11</v>
      </c>
      <c r="E29" s="7" t="s">
        <v>12</v>
      </c>
      <c r="F29" s="8">
        <v>2500</v>
      </c>
      <c r="G29" s="8">
        <v>2500</v>
      </c>
      <c r="H29" s="40"/>
      <c r="I29" s="9"/>
      <c r="J29" s="10"/>
      <c r="K29" s="11"/>
      <c r="L29" s="11"/>
      <c r="M29" s="11"/>
      <c r="N29" s="12"/>
    </row>
    <row r="30" spans="1:14" s="13" customFormat="1" ht="32.25" x14ac:dyDescent="0.25">
      <c r="A30" s="5">
        <f t="shared" si="0"/>
        <v>29</v>
      </c>
      <c r="B30" s="6" t="s">
        <v>63</v>
      </c>
      <c r="C30" s="6" t="s">
        <v>64</v>
      </c>
      <c r="D30" s="7" t="s">
        <v>19</v>
      </c>
      <c r="E30" s="7" t="s">
        <v>12</v>
      </c>
      <c r="F30" s="8">
        <v>2500</v>
      </c>
      <c r="G30" s="8">
        <v>2500</v>
      </c>
      <c r="H30" s="9">
        <v>2500</v>
      </c>
      <c r="I30" s="9"/>
      <c r="J30" s="10"/>
      <c r="K30" s="11"/>
      <c r="L30" s="11"/>
      <c r="M30" s="11"/>
      <c r="N30" s="12"/>
    </row>
    <row r="31" spans="1:14" s="13" customFormat="1" hidden="1" x14ac:dyDescent="0.25">
      <c r="A31" s="5">
        <f t="shared" si="0"/>
        <v>30</v>
      </c>
      <c r="B31" s="7" t="s">
        <v>65</v>
      </c>
      <c r="C31" s="6" t="s">
        <v>66</v>
      </c>
      <c r="D31" s="7" t="s">
        <v>67</v>
      </c>
      <c r="E31" s="7" t="s">
        <v>12</v>
      </c>
      <c r="F31" s="8">
        <v>2500</v>
      </c>
      <c r="G31" s="21"/>
      <c r="H31" s="41"/>
      <c r="I31" s="9"/>
      <c r="J31" s="10"/>
      <c r="K31" s="11"/>
      <c r="L31" s="11"/>
      <c r="M31" s="11"/>
      <c r="N31" s="12"/>
    </row>
    <row r="32" spans="1:14" s="13" customFormat="1" hidden="1" x14ac:dyDescent="0.25">
      <c r="A32" s="5">
        <f t="shared" si="0"/>
        <v>31</v>
      </c>
      <c r="B32" s="6" t="s">
        <v>68</v>
      </c>
      <c r="C32" s="6" t="s">
        <v>23</v>
      </c>
      <c r="D32" s="7" t="s">
        <v>24</v>
      </c>
      <c r="E32" s="7" t="s">
        <v>12</v>
      </c>
      <c r="F32" s="8">
        <v>2500</v>
      </c>
      <c r="G32" s="21"/>
      <c r="H32" s="40"/>
      <c r="I32" s="9"/>
      <c r="J32" s="10"/>
      <c r="K32" s="11"/>
      <c r="L32" s="11"/>
      <c r="M32" s="11"/>
      <c r="N32" s="12"/>
    </row>
    <row r="33" spans="1:14" s="13" customFormat="1" hidden="1" x14ac:dyDescent="0.25">
      <c r="A33" s="5">
        <f t="shared" si="0"/>
        <v>32</v>
      </c>
      <c r="B33" s="6" t="s">
        <v>69</v>
      </c>
      <c r="C33" s="6" t="s">
        <v>70</v>
      </c>
      <c r="D33" s="7" t="s">
        <v>27</v>
      </c>
      <c r="E33" s="7" t="s">
        <v>12</v>
      </c>
      <c r="F33" s="8">
        <v>2500</v>
      </c>
      <c r="G33" s="21"/>
      <c r="H33" s="40"/>
      <c r="I33" s="9"/>
      <c r="J33" s="10"/>
      <c r="K33" s="11"/>
      <c r="L33" s="11"/>
      <c r="M33" s="11"/>
      <c r="N33" s="12"/>
    </row>
    <row r="34" spans="1:14" s="13" customFormat="1" hidden="1" x14ac:dyDescent="0.25">
      <c r="A34" s="5">
        <f t="shared" si="0"/>
        <v>33</v>
      </c>
      <c r="B34" s="6" t="s">
        <v>71</v>
      </c>
      <c r="C34" s="6" t="s">
        <v>10</v>
      </c>
      <c r="D34" s="7" t="s">
        <v>11</v>
      </c>
      <c r="E34" s="7" t="s">
        <v>12</v>
      </c>
      <c r="F34" s="8">
        <v>2512</v>
      </c>
      <c r="G34" s="21"/>
      <c r="H34" s="9">
        <v>2500</v>
      </c>
      <c r="I34" s="9"/>
      <c r="J34" s="10"/>
      <c r="K34" s="11"/>
      <c r="L34" s="11"/>
      <c r="M34" s="11"/>
      <c r="N34" s="12"/>
    </row>
    <row r="35" spans="1:14" s="13" customFormat="1" x14ac:dyDescent="0.25">
      <c r="A35" s="5">
        <f t="shared" si="0"/>
        <v>34</v>
      </c>
      <c r="B35" s="6" t="s">
        <v>72</v>
      </c>
      <c r="C35" s="6" t="s">
        <v>73</v>
      </c>
      <c r="D35" s="7" t="s">
        <v>74</v>
      </c>
      <c r="E35" s="7"/>
      <c r="F35" s="8">
        <v>7500</v>
      </c>
      <c r="G35" s="8">
        <v>7500</v>
      </c>
      <c r="H35" s="9">
        <v>7500</v>
      </c>
      <c r="I35" s="9"/>
      <c r="J35" s="10"/>
      <c r="K35" s="11"/>
      <c r="L35" s="11"/>
      <c r="M35" s="11"/>
      <c r="N35" s="12"/>
    </row>
    <row r="36" spans="1:14" s="13" customFormat="1" x14ac:dyDescent="0.25">
      <c r="A36" s="5">
        <f t="shared" si="0"/>
        <v>35</v>
      </c>
      <c r="B36" s="6" t="s">
        <v>75</v>
      </c>
      <c r="C36" s="6" t="s">
        <v>55</v>
      </c>
      <c r="D36" s="7" t="s">
        <v>55</v>
      </c>
      <c r="E36" s="7" t="s">
        <v>12</v>
      </c>
      <c r="F36" s="8">
        <v>2500</v>
      </c>
      <c r="G36" s="8">
        <v>2500</v>
      </c>
      <c r="H36" s="9">
        <v>2500</v>
      </c>
      <c r="I36" s="9"/>
      <c r="J36" s="10"/>
      <c r="K36" s="11"/>
      <c r="L36" s="11"/>
      <c r="M36" s="11"/>
      <c r="N36" s="12"/>
    </row>
    <row r="37" spans="1:14" s="13" customFormat="1" x14ac:dyDescent="0.25">
      <c r="A37" s="5">
        <f t="shared" si="0"/>
        <v>36</v>
      </c>
      <c r="B37" s="6" t="s">
        <v>76</v>
      </c>
      <c r="C37" s="6" t="s">
        <v>77</v>
      </c>
      <c r="D37" s="7" t="s">
        <v>36</v>
      </c>
      <c r="E37" s="7" t="s">
        <v>12</v>
      </c>
      <c r="F37" s="8">
        <v>7500</v>
      </c>
      <c r="G37" s="8">
        <v>7500</v>
      </c>
      <c r="H37" s="9">
        <v>7500</v>
      </c>
      <c r="I37" s="9"/>
      <c r="J37" s="10"/>
      <c r="K37" s="11"/>
      <c r="L37" s="11"/>
      <c r="M37" s="11"/>
      <c r="N37" s="12"/>
    </row>
    <row r="38" spans="1:14" s="13" customFormat="1" x14ac:dyDescent="0.25">
      <c r="A38" s="5">
        <f t="shared" si="0"/>
        <v>37</v>
      </c>
      <c r="B38" s="6" t="s">
        <v>78</v>
      </c>
      <c r="C38" s="6" t="s">
        <v>79</v>
      </c>
      <c r="D38" s="7" t="s">
        <v>36</v>
      </c>
      <c r="E38" s="7" t="s">
        <v>16</v>
      </c>
      <c r="F38" s="8">
        <v>7500</v>
      </c>
      <c r="G38" s="8">
        <v>7500</v>
      </c>
      <c r="H38" s="9">
        <v>7500</v>
      </c>
      <c r="I38" s="9"/>
      <c r="J38" s="10"/>
      <c r="K38" s="11"/>
      <c r="L38" s="11"/>
      <c r="M38" s="11"/>
      <c r="N38" s="12"/>
    </row>
    <row r="39" spans="1:14" s="13" customFormat="1" ht="30" x14ac:dyDescent="0.25">
      <c r="A39" s="5">
        <f t="shared" si="0"/>
        <v>38</v>
      </c>
      <c r="B39" s="15" t="s">
        <v>80</v>
      </c>
      <c r="C39" s="6" t="s">
        <v>81</v>
      </c>
      <c r="D39" s="7" t="s">
        <v>39</v>
      </c>
      <c r="E39" s="7" t="s">
        <v>12</v>
      </c>
      <c r="F39" s="17">
        <v>2500</v>
      </c>
      <c r="G39" s="17">
        <v>2500</v>
      </c>
      <c r="H39" s="19">
        <v>2500</v>
      </c>
      <c r="I39" s="9" t="s">
        <v>178</v>
      </c>
      <c r="J39" s="10"/>
      <c r="K39" s="11"/>
      <c r="L39" s="11"/>
      <c r="M39" s="11"/>
      <c r="N39" s="12"/>
    </row>
    <row r="40" spans="1:14" s="13" customFormat="1" x14ac:dyDescent="0.25">
      <c r="A40" s="5">
        <f t="shared" si="0"/>
        <v>39</v>
      </c>
      <c r="B40" s="6" t="s">
        <v>82</v>
      </c>
      <c r="C40" s="6" t="s">
        <v>83</v>
      </c>
      <c r="D40" s="7" t="s">
        <v>46</v>
      </c>
      <c r="E40" s="7" t="s">
        <v>12</v>
      </c>
      <c r="F40" s="8">
        <v>2500</v>
      </c>
      <c r="G40" s="8">
        <v>2500</v>
      </c>
      <c r="H40" s="9">
        <v>2500</v>
      </c>
      <c r="I40" s="9"/>
      <c r="J40" s="10"/>
      <c r="K40" s="11"/>
      <c r="L40" s="11"/>
      <c r="M40" s="11"/>
      <c r="N40" s="12"/>
    </row>
    <row r="41" spans="1:14" s="13" customFormat="1" ht="15" customHeight="1" x14ac:dyDescent="0.25">
      <c r="A41" s="5">
        <f t="shared" si="0"/>
        <v>40</v>
      </c>
      <c r="B41" s="6" t="s">
        <v>84</v>
      </c>
      <c r="C41" s="6" t="s">
        <v>85</v>
      </c>
      <c r="D41" s="7" t="s">
        <v>46</v>
      </c>
      <c r="E41" s="7"/>
      <c r="F41" s="8">
        <v>10000</v>
      </c>
      <c r="G41" s="8">
        <v>10000</v>
      </c>
      <c r="H41" s="9">
        <v>10000</v>
      </c>
      <c r="I41" s="9"/>
      <c r="J41" s="10"/>
      <c r="K41" s="11"/>
      <c r="L41" s="11"/>
      <c r="M41" s="11"/>
      <c r="N41" s="12"/>
    </row>
    <row r="42" spans="1:14" s="13" customFormat="1" ht="15" customHeight="1" x14ac:dyDescent="0.25">
      <c r="A42" s="5">
        <f t="shared" si="0"/>
        <v>41</v>
      </c>
      <c r="B42" s="6" t="s">
        <v>86</v>
      </c>
      <c r="C42" s="6" t="s">
        <v>23</v>
      </c>
      <c r="D42" s="7" t="s">
        <v>24</v>
      </c>
      <c r="E42" s="7" t="s">
        <v>12</v>
      </c>
      <c r="F42" s="8">
        <v>2500</v>
      </c>
      <c r="G42" s="8">
        <v>2500</v>
      </c>
      <c r="H42" s="9">
        <v>2500</v>
      </c>
      <c r="I42" s="9"/>
      <c r="J42" s="10"/>
      <c r="K42" s="11"/>
      <c r="L42" s="11"/>
      <c r="M42" s="11"/>
      <c r="N42" s="12"/>
    </row>
    <row r="43" spans="1:14" s="13" customFormat="1" x14ac:dyDescent="0.25">
      <c r="A43" s="5">
        <f t="shared" si="0"/>
        <v>42</v>
      </c>
      <c r="B43" s="6" t="s">
        <v>87</v>
      </c>
      <c r="C43" s="6" t="s">
        <v>35</v>
      </c>
      <c r="D43" s="7" t="s">
        <v>36</v>
      </c>
      <c r="E43" s="7" t="s">
        <v>12</v>
      </c>
      <c r="F43" s="8">
        <v>2500.59</v>
      </c>
      <c r="G43" s="8">
        <v>2501.1799999999998</v>
      </c>
      <c r="H43" s="9">
        <v>2500</v>
      </c>
      <c r="I43" s="9"/>
      <c r="J43" s="10"/>
      <c r="K43" s="11"/>
      <c r="L43" s="11"/>
      <c r="M43" s="11"/>
      <c r="N43" s="12"/>
    </row>
    <row r="44" spans="1:14" s="13" customFormat="1" ht="32.25" x14ac:dyDescent="0.25">
      <c r="A44" s="5">
        <f t="shared" si="0"/>
        <v>43</v>
      </c>
      <c r="B44" s="6" t="s">
        <v>88</v>
      </c>
      <c r="C44" s="6" t="s">
        <v>89</v>
      </c>
      <c r="D44" s="7" t="s">
        <v>19</v>
      </c>
      <c r="E44" s="7" t="s">
        <v>12</v>
      </c>
      <c r="F44" s="8">
        <v>2500</v>
      </c>
      <c r="G44" s="8">
        <v>2500</v>
      </c>
      <c r="H44" s="9">
        <v>2500</v>
      </c>
      <c r="I44" s="9"/>
      <c r="J44" s="10"/>
      <c r="K44" s="11"/>
      <c r="L44" s="11"/>
      <c r="M44" s="11"/>
      <c r="N44" s="12"/>
    </row>
    <row r="45" spans="1:14" s="13" customFormat="1" hidden="1" x14ac:dyDescent="0.25">
      <c r="A45" s="5">
        <f t="shared" si="0"/>
        <v>44</v>
      </c>
      <c r="B45" s="15" t="s">
        <v>90</v>
      </c>
      <c r="C45" s="6" t="s">
        <v>91</v>
      </c>
      <c r="D45" s="7" t="s">
        <v>55</v>
      </c>
      <c r="E45" s="7" t="s">
        <v>12</v>
      </c>
      <c r="F45" s="17">
        <v>2500</v>
      </c>
      <c r="G45" s="17"/>
      <c r="H45" s="19"/>
      <c r="I45" s="9"/>
      <c r="J45" s="10"/>
      <c r="K45" s="11"/>
      <c r="L45" s="11"/>
      <c r="M45" s="11"/>
      <c r="N45" s="12"/>
    </row>
    <row r="46" spans="1:14" s="13" customFormat="1" hidden="1" x14ac:dyDescent="0.25">
      <c r="A46" s="5">
        <f t="shared" si="0"/>
        <v>45</v>
      </c>
      <c r="B46" s="6" t="s">
        <v>92</v>
      </c>
      <c r="C46" s="6" t="s">
        <v>93</v>
      </c>
      <c r="D46" s="7" t="s">
        <v>36</v>
      </c>
      <c r="E46" s="7" t="s">
        <v>12</v>
      </c>
      <c r="F46" s="8">
        <v>2500</v>
      </c>
      <c r="G46" s="8"/>
      <c r="H46" s="9"/>
      <c r="I46" s="9"/>
      <c r="J46" s="10"/>
      <c r="K46" s="11"/>
      <c r="L46" s="11"/>
      <c r="M46" s="11"/>
      <c r="N46" s="12"/>
    </row>
    <row r="47" spans="1:14" s="13" customFormat="1" x14ac:dyDescent="0.25">
      <c r="A47" s="5">
        <f t="shared" si="0"/>
        <v>46</v>
      </c>
      <c r="B47" s="6" t="s">
        <v>88</v>
      </c>
      <c r="C47" s="6" t="s">
        <v>172</v>
      </c>
      <c r="D47" s="7" t="s">
        <v>11</v>
      </c>
      <c r="E47" s="7" t="s">
        <v>12</v>
      </c>
      <c r="F47" s="8"/>
      <c r="G47" s="8"/>
      <c r="H47" s="9">
        <v>2500</v>
      </c>
      <c r="I47" s="9"/>
      <c r="J47" s="10"/>
      <c r="K47" s="11"/>
      <c r="L47" s="11"/>
      <c r="M47" s="11"/>
      <c r="N47" s="12"/>
    </row>
    <row r="48" spans="1:14" s="13" customFormat="1" ht="15" customHeight="1" x14ac:dyDescent="0.25">
      <c r="A48" s="5">
        <f t="shared" si="0"/>
        <v>47</v>
      </c>
      <c r="B48" s="15" t="s">
        <v>94</v>
      </c>
      <c r="C48" s="6" t="s">
        <v>95</v>
      </c>
      <c r="D48" s="7" t="s">
        <v>11</v>
      </c>
      <c r="E48" s="7" t="s">
        <v>12</v>
      </c>
      <c r="F48" s="17">
        <v>2500</v>
      </c>
      <c r="G48" s="17">
        <v>2500</v>
      </c>
      <c r="H48" s="19">
        <v>2500</v>
      </c>
      <c r="I48" s="9"/>
      <c r="J48" s="10"/>
      <c r="K48" s="11"/>
      <c r="L48" s="11"/>
      <c r="M48" s="11"/>
      <c r="N48" s="12"/>
    </row>
    <row r="49" spans="1:14" s="13" customFormat="1" ht="15" hidden="1" customHeight="1" x14ac:dyDescent="0.25">
      <c r="A49" s="5">
        <f t="shared" si="0"/>
        <v>48</v>
      </c>
      <c r="B49" s="6" t="s">
        <v>96</v>
      </c>
      <c r="C49" s="6" t="s">
        <v>23</v>
      </c>
      <c r="D49" s="7" t="s">
        <v>24</v>
      </c>
      <c r="E49" s="7" t="s">
        <v>12</v>
      </c>
      <c r="F49" s="8">
        <v>2500</v>
      </c>
      <c r="G49" s="8"/>
      <c r="H49" s="9"/>
      <c r="I49" s="9"/>
      <c r="J49" s="10"/>
      <c r="K49" s="11"/>
      <c r="L49" s="11"/>
      <c r="M49" s="11"/>
      <c r="N49" s="12"/>
    </row>
    <row r="50" spans="1:14" s="13" customFormat="1" ht="60" x14ac:dyDescent="0.25">
      <c r="A50" s="5">
        <f t="shared" si="0"/>
        <v>49</v>
      </c>
      <c r="B50" s="6" t="s">
        <v>97</v>
      </c>
      <c r="C50" s="6" t="s">
        <v>98</v>
      </c>
      <c r="D50" s="7" t="s">
        <v>46</v>
      </c>
      <c r="E50" s="7" t="s">
        <v>16</v>
      </c>
      <c r="F50" s="8">
        <v>15000</v>
      </c>
      <c r="G50" s="8">
        <v>15000</v>
      </c>
      <c r="H50" s="19">
        <v>15000</v>
      </c>
      <c r="I50" s="9"/>
      <c r="J50" s="10"/>
      <c r="K50" s="11"/>
      <c r="L50" s="11"/>
      <c r="M50" s="11"/>
      <c r="N50" s="12"/>
    </row>
    <row r="51" spans="1:14" s="13" customFormat="1" ht="56.25" customHeight="1" x14ac:dyDescent="0.25">
      <c r="A51" s="5">
        <f t="shared" si="0"/>
        <v>50</v>
      </c>
      <c r="B51" s="6" t="s">
        <v>99</v>
      </c>
      <c r="C51" s="6" t="s">
        <v>100</v>
      </c>
      <c r="D51" s="7" t="s">
        <v>11</v>
      </c>
      <c r="E51" s="7" t="s">
        <v>16</v>
      </c>
      <c r="F51" s="8">
        <v>15000</v>
      </c>
      <c r="G51" s="8">
        <v>15000</v>
      </c>
      <c r="H51" s="19">
        <v>15000</v>
      </c>
      <c r="I51" s="9"/>
      <c r="J51" s="10"/>
      <c r="K51" s="11"/>
      <c r="L51" s="11"/>
      <c r="M51" s="11"/>
      <c r="N51" s="12"/>
    </row>
    <row r="52" spans="1:14" s="13" customFormat="1" x14ac:dyDescent="0.25">
      <c r="A52" s="5">
        <f t="shared" si="0"/>
        <v>51</v>
      </c>
      <c r="B52" s="6" t="s">
        <v>101</v>
      </c>
      <c r="C52" s="6" t="s">
        <v>10</v>
      </c>
      <c r="D52" s="7" t="s">
        <v>11</v>
      </c>
      <c r="E52" s="7" t="s">
        <v>12</v>
      </c>
      <c r="F52" s="8">
        <v>2500</v>
      </c>
      <c r="G52" s="8">
        <v>2500</v>
      </c>
      <c r="H52" s="40"/>
      <c r="I52" s="9"/>
      <c r="J52" s="10"/>
      <c r="K52" s="11"/>
      <c r="L52" s="11"/>
      <c r="M52" s="11"/>
      <c r="N52" s="12"/>
    </row>
    <row r="53" spans="1:14" s="13" customFormat="1" hidden="1" x14ac:dyDescent="0.25">
      <c r="A53" s="5">
        <f t="shared" si="0"/>
        <v>52</v>
      </c>
      <c r="B53" s="15" t="s">
        <v>102</v>
      </c>
      <c r="C53" s="6" t="s">
        <v>103</v>
      </c>
      <c r="D53" s="7" t="s">
        <v>36</v>
      </c>
      <c r="E53" s="7" t="s">
        <v>12</v>
      </c>
      <c r="F53" s="17">
        <v>2500</v>
      </c>
      <c r="G53" s="17"/>
      <c r="H53" s="41"/>
      <c r="I53" s="9"/>
      <c r="J53" s="10"/>
      <c r="K53" s="11"/>
      <c r="L53" s="11"/>
      <c r="M53" s="11"/>
      <c r="N53" s="12"/>
    </row>
    <row r="54" spans="1:14" s="13" customFormat="1" ht="30" x14ac:dyDescent="0.25">
      <c r="A54" s="5">
        <f t="shared" si="0"/>
        <v>53</v>
      </c>
      <c r="B54" s="6" t="s">
        <v>104</v>
      </c>
      <c r="C54" s="6" t="s">
        <v>105</v>
      </c>
      <c r="D54" s="7" t="s">
        <v>36</v>
      </c>
      <c r="E54" s="7" t="s">
        <v>12</v>
      </c>
      <c r="F54" s="8">
        <v>2500</v>
      </c>
      <c r="G54" s="8">
        <v>2500</v>
      </c>
      <c r="H54" s="9">
        <v>2500</v>
      </c>
      <c r="I54" s="9"/>
      <c r="J54" s="10"/>
      <c r="K54" s="11"/>
      <c r="L54" s="11"/>
      <c r="M54" s="11"/>
      <c r="N54" s="12"/>
    </row>
    <row r="55" spans="1:14" s="13" customFormat="1" x14ac:dyDescent="0.25">
      <c r="A55" s="5">
        <f t="shared" si="0"/>
        <v>54</v>
      </c>
      <c r="B55" s="6" t="s">
        <v>106</v>
      </c>
      <c r="C55" s="6" t="s">
        <v>107</v>
      </c>
      <c r="D55" s="7" t="s">
        <v>27</v>
      </c>
      <c r="E55" s="7" t="s">
        <v>12</v>
      </c>
      <c r="F55" s="8">
        <v>2500</v>
      </c>
      <c r="G55" s="8">
        <v>2500</v>
      </c>
      <c r="H55" s="9">
        <v>2500</v>
      </c>
      <c r="I55" s="9"/>
      <c r="J55" s="10"/>
      <c r="K55" s="11"/>
      <c r="L55" s="11"/>
      <c r="M55" s="11"/>
      <c r="N55" s="12"/>
    </row>
    <row r="56" spans="1:14" s="13" customFormat="1" hidden="1" x14ac:dyDescent="0.25">
      <c r="A56" s="5">
        <f t="shared" si="0"/>
        <v>55</v>
      </c>
      <c r="B56" s="6" t="s">
        <v>108</v>
      </c>
      <c r="C56" s="6" t="s">
        <v>109</v>
      </c>
      <c r="D56" s="7" t="s">
        <v>110</v>
      </c>
      <c r="E56" s="7" t="s">
        <v>16</v>
      </c>
      <c r="F56" s="8">
        <v>7500</v>
      </c>
      <c r="G56" s="8"/>
      <c r="H56" s="40"/>
      <c r="I56" s="9"/>
      <c r="J56" s="10"/>
      <c r="K56" s="11"/>
      <c r="L56" s="11"/>
      <c r="M56" s="11"/>
      <c r="N56" s="12"/>
    </row>
    <row r="57" spans="1:14" s="13" customFormat="1" ht="32.25" x14ac:dyDescent="0.25">
      <c r="A57" s="5">
        <f>A56+1</f>
        <v>56</v>
      </c>
      <c r="B57" s="6" t="s">
        <v>111</v>
      </c>
      <c r="C57" s="6" t="s">
        <v>112</v>
      </c>
      <c r="D57" s="7" t="s">
        <v>36</v>
      </c>
      <c r="E57" s="7" t="s">
        <v>12</v>
      </c>
      <c r="F57" s="8">
        <v>2500</v>
      </c>
      <c r="G57" s="8">
        <v>2500</v>
      </c>
      <c r="H57" s="9">
        <v>2500</v>
      </c>
      <c r="I57" s="9"/>
      <c r="J57" s="10"/>
      <c r="K57" s="11"/>
      <c r="L57" s="11"/>
      <c r="M57" s="11"/>
      <c r="N57" s="12"/>
    </row>
    <row r="58" spans="1:14" s="13" customFormat="1" ht="17.25" hidden="1" x14ac:dyDescent="0.25">
      <c r="A58" s="5">
        <f t="shared" si="0"/>
        <v>57</v>
      </c>
      <c r="B58" s="6" t="s">
        <v>113</v>
      </c>
      <c r="C58" s="6" t="s">
        <v>114</v>
      </c>
      <c r="D58" s="7" t="s">
        <v>36</v>
      </c>
      <c r="E58" s="7" t="s">
        <v>12</v>
      </c>
      <c r="F58" s="8">
        <v>2500</v>
      </c>
      <c r="G58" s="8"/>
      <c r="H58" s="40"/>
      <c r="I58" s="9"/>
      <c r="J58" s="10"/>
      <c r="K58" s="11"/>
      <c r="L58" s="11"/>
      <c r="M58" s="11"/>
      <c r="N58" s="12"/>
    </row>
    <row r="59" spans="1:14" s="13" customFormat="1" x14ac:dyDescent="0.25">
      <c r="A59" s="5">
        <f>A58+1</f>
        <v>58</v>
      </c>
      <c r="B59" s="6" t="s">
        <v>115</v>
      </c>
      <c r="C59" s="6" t="s">
        <v>35</v>
      </c>
      <c r="D59" s="7" t="s">
        <v>36</v>
      </c>
      <c r="E59" s="7" t="s">
        <v>12</v>
      </c>
      <c r="F59" s="8">
        <v>2500</v>
      </c>
      <c r="G59" s="8">
        <v>2500</v>
      </c>
      <c r="H59" s="19">
        <v>2500</v>
      </c>
      <c r="I59" s="9"/>
      <c r="J59" s="10"/>
      <c r="K59" s="11"/>
      <c r="L59" s="11"/>
      <c r="M59" s="11"/>
      <c r="N59" s="12"/>
    </row>
    <row r="60" spans="1:14" s="13" customFormat="1" ht="45" hidden="1" x14ac:dyDescent="0.25">
      <c r="A60" s="5">
        <f t="shared" si="0"/>
        <v>59</v>
      </c>
      <c r="B60" s="6" t="s">
        <v>116</v>
      </c>
      <c r="C60" s="6" t="s">
        <v>117</v>
      </c>
      <c r="D60" s="7" t="s">
        <v>19</v>
      </c>
      <c r="E60" s="7" t="s">
        <v>12</v>
      </c>
      <c r="F60" s="8">
        <v>5000</v>
      </c>
      <c r="G60" s="21"/>
      <c r="H60" s="40"/>
      <c r="I60" s="9"/>
      <c r="J60" s="10"/>
      <c r="K60" s="11"/>
      <c r="L60" s="11"/>
      <c r="M60" s="11"/>
      <c r="N60" s="12"/>
    </row>
    <row r="61" spans="1:14" s="13" customFormat="1" hidden="1" x14ac:dyDescent="0.25">
      <c r="A61" s="5">
        <f t="shared" si="0"/>
        <v>60</v>
      </c>
      <c r="B61" s="6" t="s">
        <v>118</v>
      </c>
      <c r="C61" s="6" t="s">
        <v>10</v>
      </c>
      <c r="D61" s="7" t="s">
        <v>11</v>
      </c>
      <c r="E61" s="7" t="s">
        <v>12</v>
      </c>
      <c r="F61" s="8">
        <v>2500</v>
      </c>
      <c r="G61" s="21"/>
      <c r="H61" s="40"/>
      <c r="I61" s="9"/>
      <c r="J61" s="10"/>
      <c r="K61" s="11"/>
      <c r="L61" s="11"/>
      <c r="M61" s="11"/>
      <c r="N61" s="12"/>
    </row>
    <row r="62" spans="1:14" s="13" customFormat="1" ht="30" x14ac:dyDescent="0.25">
      <c r="A62" s="5">
        <f t="shared" si="0"/>
        <v>61</v>
      </c>
      <c r="B62" s="6" t="s">
        <v>119</v>
      </c>
      <c r="C62" s="6" t="s">
        <v>120</v>
      </c>
      <c r="D62" s="7" t="s">
        <v>39</v>
      </c>
      <c r="E62" s="7" t="s">
        <v>121</v>
      </c>
      <c r="F62" s="8"/>
      <c r="G62" s="8">
        <v>1500</v>
      </c>
      <c r="H62" s="9">
        <v>1500</v>
      </c>
      <c r="I62" s="9"/>
      <c r="J62" s="10"/>
      <c r="K62" s="11"/>
      <c r="L62" s="11"/>
      <c r="M62" s="11"/>
      <c r="N62" s="12"/>
    </row>
    <row r="63" spans="1:14" s="13" customFormat="1" ht="45" x14ac:dyDescent="0.25">
      <c r="A63" s="5">
        <f t="shared" si="0"/>
        <v>62</v>
      </c>
      <c r="B63" s="6" t="s">
        <v>122</v>
      </c>
      <c r="C63" s="6" t="s">
        <v>123</v>
      </c>
      <c r="D63" s="7" t="s">
        <v>39</v>
      </c>
      <c r="E63" s="7" t="s">
        <v>16</v>
      </c>
      <c r="F63" s="8">
        <v>7500</v>
      </c>
      <c r="G63" s="8">
        <v>7500</v>
      </c>
      <c r="H63" s="19">
        <v>7500</v>
      </c>
      <c r="I63" s="9"/>
      <c r="J63" s="10"/>
      <c r="K63" s="11"/>
      <c r="L63" s="11"/>
      <c r="M63" s="11"/>
      <c r="N63" s="12"/>
    </row>
    <row r="64" spans="1:14" ht="30" x14ac:dyDescent="0.25">
      <c r="A64" s="5">
        <f t="shared" si="0"/>
        <v>63</v>
      </c>
      <c r="B64" s="6" t="s">
        <v>124</v>
      </c>
      <c r="C64" s="6" t="s">
        <v>125</v>
      </c>
      <c r="D64" s="7" t="s">
        <v>36</v>
      </c>
      <c r="E64" s="7" t="s">
        <v>12</v>
      </c>
      <c r="F64" s="8"/>
      <c r="G64" s="8">
        <v>2500</v>
      </c>
      <c r="H64" s="21"/>
      <c r="I64" s="28"/>
    </row>
    <row r="65" spans="1:9" x14ac:dyDescent="0.25">
      <c r="A65" s="5">
        <f t="shared" si="0"/>
        <v>64</v>
      </c>
      <c r="B65" s="6" t="s">
        <v>126</v>
      </c>
      <c r="C65" s="6" t="s">
        <v>35</v>
      </c>
      <c r="D65" s="7" t="s">
        <v>36</v>
      </c>
      <c r="E65" s="7" t="s">
        <v>12</v>
      </c>
      <c r="F65" s="8"/>
      <c r="G65" s="8">
        <v>2500</v>
      </c>
      <c r="H65" s="21"/>
      <c r="I65" s="28"/>
    </row>
    <row r="66" spans="1:9" ht="30" x14ac:dyDescent="0.25">
      <c r="A66" s="5">
        <f t="shared" si="0"/>
        <v>65</v>
      </c>
      <c r="B66" s="6" t="s">
        <v>127</v>
      </c>
      <c r="C66" s="6" t="s">
        <v>128</v>
      </c>
      <c r="D66" s="7" t="s">
        <v>39</v>
      </c>
      <c r="E66" s="7" t="s">
        <v>12</v>
      </c>
      <c r="F66" s="8"/>
      <c r="G66" s="8">
        <v>5000</v>
      </c>
      <c r="H66" s="21"/>
      <c r="I66" s="28"/>
    </row>
    <row r="67" spans="1:9" x14ac:dyDescent="0.25">
      <c r="A67" s="5">
        <f t="shared" si="0"/>
        <v>66</v>
      </c>
      <c r="B67" s="6" t="s">
        <v>129</v>
      </c>
      <c r="C67" s="6" t="s">
        <v>91</v>
      </c>
      <c r="D67" s="7" t="s">
        <v>55</v>
      </c>
      <c r="E67" s="7" t="s">
        <v>12</v>
      </c>
      <c r="F67" s="8"/>
      <c r="G67" s="8">
        <v>2500</v>
      </c>
      <c r="H67" s="21"/>
      <c r="I67" s="28"/>
    </row>
    <row r="68" spans="1:9" x14ac:dyDescent="0.25">
      <c r="A68" s="5">
        <f t="shared" si="0"/>
        <v>67</v>
      </c>
      <c r="B68" s="6" t="s">
        <v>130</v>
      </c>
      <c r="C68" s="6"/>
      <c r="D68" s="24"/>
      <c r="E68" s="7" t="s">
        <v>12</v>
      </c>
      <c r="F68" s="8"/>
      <c r="G68" s="8">
        <v>2500</v>
      </c>
      <c r="H68" s="8">
        <v>2500</v>
      </c>
      <c r="I68" s="28"/>
    </row>
    <row r="69" spans="1:9" ht="60" x14ac:dyDescent="0.25">
      <c r="A69" s="5">
        <f t="shared" ref="A69:A84" si="1">A68+1</f>
        <v>68</v>
      </c>
      <c r="B69" s="6" t="s">
        <v>131</v>
      </c>
      <c r="C69" s="6" t="s">
        <v>132</v>
      </c>
      <c r="D69" s="7" t="s">
        <v>11</v>
      </c>
      <c r="E69" s="7" t="s">
        <v>16</v>
      </c>
      <c r="F69" s="8"/>
      <c r="G69" s="8">
        <v>7500</v>
      </c>
      <c r="H69" s="23">
        <v>7500</v>
      </c>
      <c r="I69" s="28"/>
    </row>
    <row r="70" spans="1:9" ht="195" x14ac:dyDescent="0.25">
      <c r="A70" s="5">
        <f t="shared" si="1"/>
        <v>69</v>
      </c>
      <c r="B70" s="6" t="s">
        <v>133</v>
      </c>
      <c r="C70" s="6" t="s">
        <v>134</v>
      </c>
      <c r="D70" s="6" t="s">
        <v>11</v>
      </c>
      <c r="E70" s="6" t="s">
        <v>16</v>
      </c>
      <c r="F70" s="8"/>
      <c r="G70" s="8">
        <v>10000</v>
      </c>
      <c r="H70" s="21"/>
      <c r="I70" s="28"/>
    </row>
    <row r="71" spans="1:9" ht="30" x14ac:dyDescent="0.25">
      <c r="A71" s="5">
        <f t="shared" si="1"/>
        <v>70</v>
      </c>
      <c r="B71" s="6" t="s">
        <v>135</v>
      </c>
      <c r="C71" s="6" t="s">
        <v>136</v>
      </c>
      <c r="D71" s="7" t="s">
        <v>19</v>
      </c>
      <c r="E71" s="7" t="s">
        <v>121</v>
      </c>
      <c r="F71" s="8"/>
      <c r="G71" s="8">
        <v>1500</v>
      </c>
      <c r="H71" s="23">
        <v>1500</v>
      </c>
      <c r="I71" s="28"/>
    </row>
    <row r="72" spans="1:9" ht="45" x14ac:dyDescent="0.25">
      <c r="A72" s="5">
        <f t="shared" si="1"/>
        <v>71</v>
      </c>
      <c r="B72" s="6" t="s">
        <v>137</v>
      </c>
      <c r="C72" s="6" t="s">
        <v>138</v>
      </c>
      <c r="D72" s="7" t="s">
        <v>36</v>
      </c>
      <c r="E72" s="7" t="s">
        <v>12</v>
      </c>
      <c r="F72" s="8"/>
      <c r="G72" s="8">
        <v>2500</v>
      </c>
      <c r="H72" s="21"/>
      <c r="I72" s="28"/>
    </row>
    <row r="73" spans="1:9" ht="30" x14ac:dyDescent="0.25">
      <c r="A73" s="5">
        <f t="shared" si="1"/>
        <v>72</v>
      </c>
      <c r="B73" s="6" t="s">
        <v>139</v>
      </c>
      <c r="C73" s="6" t="s">
        <v>140</v>
      </c>
      <c r="D73" s="7" t="s">
        <v>19</v>
      </c>
      <c r="E73" s="7" t="s">
        <v>121</v>
      </c>
      <c r="F73" s="8"/>
      <c r="G73" s="8">
        <v>1500</v>
      </c>
      <c r="H73" s="21"/>
      <c r="I73" s="28"/>
    </row>
    <row r="74" spans="1:9" x14ac:dyDescent="0.25">
      <c r="A74" s="5">
        <f t="shared" si="1"/>
        <v>73</v>
      </c>
      <c r="B74" s="6" t="s">
        <v>141</v>
      </c>
      <c r="C74" s="6" t="s">
        <v>142</v>
      </c>
      <c r="D74" s="7" t="s">
        <v>55</v>
      </c>
      <c r="E74" s="7" t="s">
        <v>12</v>
      </c>
      <c r="F74" s="8"/>
      <c r="G74" s="8">
        <v>2500</v>
      </c>
      <c r="H74" s="21"/>
      <c r="I74" s="28"/>
    </row>
    <row r="75" spans="1:9" ht="30" x14ac:dyDescent="0.25">
      <c r="A75" s="5">
        <f t="shared" si="1"/>
        <v>74</v>
      </c>
      <c r="B75" s="6" t="s">
        <v>143</v>
      </c>
      <c r="C75" s="6" t="s">
        <v>144</v>
      </c>
      <c r="D75" s="7" t="s">
        <v>19</v>
      </c>
      <c r="E75" s="7" t="s">
        <v>121</v>
      </c>
      <c r="F75" s="8"/>
      <c r="G75" s="8">
        <v>1500</v>
      </c>
      <c r="H75" s="21"/>
      <c r="I75" s="28"/>
    </row>
    <row r="76" spans="1:9" ht="60" x14ac:dyDescent="0.25">
      <c r="A76" s="5">
        <f t="shared" si="1"/>
        <v>75</v>
      </c>
      <c r="B76" s="6" t="s">
        <v>145</v>
      </c>
      <c r="C76" s="6" t="s">
        <v>146</v>
      </c>
      <c r="D76" s="7" t="s">
        <v>39</v>
      </c>
      <c r="E76" s="7" t="s">
        <v>121</v>
      </c>
      <c r="F76" s="8"/>
      <c r="G76" s="8">
        <v>1875</v>
      </c>
      <c r="H76" s="23">
        <v>1500</v>
      </c>
      <c r="I76" s="28"/>
    </row>
    <row r="77" spans="1:9" ht="45" x14ac:dyDescent="0.25">
      <c r="A77" s="5">
        <f t="shared" si="1"/>
        <v>76</v>
      </c>
      <c r="B77" s="6" t="s">
        <v>147</v>
      </c>
      <c r="C77" s="6" t="s">
        <v>148</v>
      </c>
      <c r="D77" s="7" t="s">
        <v>46</v>
      </c>
      <c r="E77" s="7" t="s">
        <v>121</v>
      </c>
      <c r="F77" s="8"/>
      <c r="G77" s="8">
        <v>1500</v>
      </c>
      <c r="H77" s="23">
        <v>4000</v>
      </c>
      <c r="I77" s="28" t="s">
        <v>179</v>
      </c>
    </row>
    <row r="78" spans="1:9" x14ac:dyDescent="0.25">
      <c r="A78" s="5">
        <f t="shared" si="1"/>
        <v>77</v>
      </c>
      <c r="B78" s="6" t="s">
        <v>149</v>
      </c>
      <c r="C78" s="6">
        <v>9840023316</v>
      </c>
      <c r="D78" s="7" t="s">
        <v>55</v>
      </c>
      <c r="E78" s="7" t="s">
        <v>12</v>
      </c>
      <c r="F78" s="8"/>
      <c r="G78" s="8">
        <v>2500</v>
      </c>
      <c r="H78" s="23">
        <v>2500</v>
      </c>
      <c r="I78" s="28"/>
    </row>
    <row r="79" spans="1:9" x14ac:dyDescent="0.25">
      <c r="A79" s="5">
        <f t="shared" si="1"/>
        <v>78</v>
      </c>
      <c r="B79" s="6" t="s">
        <v>150</v>
      </c>
      <c r="C79" s="6"/>
      <c r="D79" s="7" t="s">
        <v>19</v>
      </c>
      <c r="E79" s="7" t="s">
        <v>12</v>
      </c>
      <c r="F79" s="8"/>
      <c r="G79" s="8">
        <v>2500</v>
      </c>
      <c r="H79" s="8">
        <v>2500</v>
      </c>
      <c r="I79" s="28"/>
    </row>
    <row r="80" spans="1:9" ht="30" x14ac:dyDescent="0.25">
      <c r="A80" s="5">
        <f t="shared" si="1"/>
        <v>79</v>
      </c>
      <c r="B80" s="6" t="s">
        <v>151</v>
      </c>
      <c r="C80" s="6" t="s">
        <v>152</v>
      </c>
      <c r="D80" s="7" t="s">
        <v>36</v>
      </c>
      <c r="E80" s="7" t="s">
        <v>12</v>
      </c>
      <c r="F80" s="8"/>
      <c r="G80" s="8">
        <v>2500</v>
      </c>
      <c r="H80" s="21"/>
      <c r="I80" s="28"/>
    </row>
    <row r="81" spans="1:9" x14ac:dyDescent="0.25">
      <c r="A81" s="5">
        <f t="shared" si="1"/>
        <v>80</v>
      </c>
      <c r="B81" s="6" t="s">
        <v>153</v>
      </c>
      <c r="C81" s="6" t="s">
        <v>154</v>
      </c>
      <c r="D81" s="7" t="s">
        <v>36</v>
      </c>
      <c r="E81" s="7" t="s">
        <v>12</v>
      </c>
      <c r="F81" s="8"/>
      <c r="G81" s="8">
        <v>2500</v>
      </c>
      <c r="H81" s="23">
        <v>2500</v>
      </c>
      <c r="I81" s="28"/>
    </row>
    <row r="82" spans="1:9" x14ac:dyDescent="0.25">
      <c r="A82" s="5">
        <f t="shared" si="1"/>
        <v>81</v>
      </c>
      <c r="B82" s="6" t="s">
        <v>153</v>
      </c>
      <c r="C82" s="6" t="s">
        <v>154</v>
      </c>
      <c r="D82" s="7" t="s">
        <v>36</v>
      </c>
      <c r="E82" s="7" t="s">
        <v>12</v>
      </c>
      <c r="F82" s="8"/>
      <c r="G82" s="14">
        <v>3000</v>
      </c>
      <c r="H82" s="23"/>
      <c r="I82" s="30" t="s">
        <v>13</v>
      </c>
    </row>
    <row r="83" spans="1:9" ht="45" x14ac:dyDescent="0.25">
      <c r="A83" s="5">
        <f t="shared" si="1"/>
        <v>82</v>
      </c>
      <c r="B83" s="6" t="s">
        <v>155</v>
      </c>
      <c r="C83" s="6" t="s">
        <v>156</v>
      </c>
      <c r="D83" s="7" t="s">
        <v>24</v>
      </c>
      <c r="E83" s="7" t="s">
        <v>12</v>
      </c>
      <c r="F83" s="8"/>
      <c r="G83" s="8">
        <v>2500</v>
      </c>
      <c r="H83" s="23">
        <v>2500</v>
      </c>
      <c r="I83" s="28"/>
    </row>
    <row r="84" spans="1:9" ht="30" x14ac:dyDescent="0.25">
      <c r="A84" s="5">
        <f t="shared" si="1"/>
        <v>83</v>
      </c>
      <c r="B84" s="6" t="s">
        <v>157</v>
      </c>
      <c r="C84" s="6" t="s">
        <v>144</v>
      </c>
      <c r="D84" s="7" t="s">
        <v>19</v>
      </c>
      <c r="E84" s="7" t="s">
        <v>121</v>
      </c>
      <c r="F84" s="8"/>
      <c r="G84" s="8">
        <v>1500</v>
      </c>
      <c r="H84" s="21"/>
      <c r="I84" s="28"/>
    </row>
    <row r="85" spans="1:9" ht="60" hidden="1" x14ac:dyDescent="0.25">
      <c r="A85" s="5">
        <f t="shared" ref="A85:A91" si="2">A84+1</f>
        <v>84</v>
      </c>
      <c r="B85" s="6" t="s">
        <v>158</v>
      </c>
      <c r="C85" s="6" t="s">
        <v>159</v>
      </c>
      <c r="D85" s="7" t="s">
        <v>19</v>
      </c>
      <c r="E85" s="7" t="s">
        <v>121</v>
      </c>
      <c r="F85" s="8"/>
      <c r="G85" s="8"/>
      <c r="H85" s="8">
        <v>1500</v>
      </c>
      <c r="I85" s="28"/>
    </row>
    <row r="86" spans="1:9" ht="30" x14ac:dyDescent="0.25">
      <c r="A86" s="5">
        <f t="shared" si="2"/>
        <v>85</v>
      </c>
      <c r="B86" s="6" t="s">
        <v>160</v>
      </c>
      <c r="C86" s="6" t="s">
        <v>161</v>
      </c>
      <c r="D86" s="7" t="s">
        <v>19</v>
      </c>
      <c r="E86" s="7" t="s">
        <v>121</v>
      </c>
      <c r="F86" s="8"/>
      <c r="G86" s="8">
        <v>1500</v>
      </c>
      <c r="H86" s="21"/>
      <c r="I86" s="28"/>
    </row>
    <row r="87" spans="1:9" ht="60" x14ac:dyDescent="0.25">
      <c r="A87" s="5">
        <f t="shared" si="2"/>
        <v>86</v>
      </c>
      <c r="B87" s="6" t="s">
        <v>162</v>
      </c>
      <c r="C87" s="6" t="s">
        <v>163</v>
      </c>
      <c r="D87" s="7" t="s">
        <v>27</v>
      </c>
      <c r="E87" s="7" t="s">
        <v>12</v>
      </c>
      <c r="F87" s="8"/>
      <c r="G87" s="8">
        <v>2500</v>
      </c>
      <c r="H87" s="8">
        <v>2500</v>
      </c>
      <c r="I87" s="28"/>
    </row>
    <row r="88" spans="1:9" ht="60" hidden="1" x14ac:dyDescent="0.25">
      <c r="A88" s="5">
        <f t="shared" si="2"/>
        <v>87</v>
      </c>
      <c r="B88" s="25" t="s">
        <v>164</v>
      </c>
      <c r="C88" s="25" t="s">
        <v>165</v>
      </c>
      <c r="D88" s="24" t="s">
        <v>36</v>
      </c>
      <c r="E88" s="26" t="s">
        <v>12</v>
      </c>
      <c r="F88" s="23"/>
      <c r="G88" s="23"/>
      <c r="H88" s="23">
        <v>2500</v>
      </c>
      <c r="I88" s="28" t="s">
        <v>166</v>
      </c>
    </row>
    <row r="89" spans="1:9" x14ac:dyDescent="0.25">
      <c r="A89" s="5">
        <f t="shared" si="2"/>
        <v>88</v>
      </c>
      <c r="B89" s="6" t="s">
        <v>173</v>
      </c>
      <c r="C89" s="6" t="s">
        <v>174</v>
      </c>
      <c r="D89" s="7" t="s">
        <v>39</v>
      </c>
      <c r="E89" s="7" t="s">
        <v>12</v>
      </c>
      <c r="F89" s="8"/>
      <c r="G89" s="8">
        <v>2500</v>
      </c>
      <c r="H89" s="8"/>
      <c r="I89" s="8"/>
    </row>
    <row r="90" spans="1:9" x14ac:dyDescent="0.25">
      <c r="A90" s="5">
        <f t="shared" si="2"/>
        <v>89</v>
      </c>
      <c r="B90" s="6" t="s">
        <v>175</v>
      </c>
      <c r="C90" s="6" t="s">
        <v>176</v>
      </c>
      <c r="D90" s="7" t="s">
        <v>36</v>
      </c>
      <c r="E90" s="7" t="s">
        <v>121</v>
      </c>
      <c r="F90" s="8"/>
      <c r="G90" s="8">
        <v>1500</v>
      </c>
      <c r="H90" s="8"/>
      <c r="I90" s="8"/>
    </row>
    <row r="91" spans="1:9" x14ac:dyDescent="0.25">
      <c r="A91" s="5">
        <f t="shared" si="2"/>
        <v>90</v>
      </c>
      <c r="B91" s="6" t="s">
        <v>71</v>
      </c>
      <c r="C91" s="6" t="s">
        <v>177</v>
      </c>
      <c r="D91" s="7" t="s">
        <v>27</v>
      </c>
      <c r="E91" s="7" t="s">
        <v>12</v>
      </c>
      <c r="F91" s="8"/>
      <c r="G91" s="8"/>
      <c r="H91" s="8">
        <v>2500</v>
      </c>
      <c r="I91" s="8"/>
    </row>
    <row r="93" spans="1:9" ht="18.75" x14ac:dyDescent="0.3">
      <c r="C93" s="32" t="s">
        <v>167</v>
      </c>
      <c r="D93" s="33"/>
      <c r="E93" s="33"/>
      <c r="F93" s="34"/>
      <c r="G93" s="34"/>
      <c r="H93" s="34"/>
    </row>
    <row r="94" spans="1:9" ht="18.75" x14ac:dyDescent="0.3">
      <c r="C94" s="33"/>
      <c r="D94" s="33"/>
      <c r="E94" s="33"/>
      <c r="F94" s="34"/>
      <c r="G94" s="34"/>
      <c r="H94" s="34"/>
    </row>
    <row r="95" spans="1:9" ht="18.75" x14ac:dyDescent="0.3">
      <c r="D95" s="33"/>
      <c r="E95" s="35" t="s">
        <v>168</v>
      </c>
      <c r="F95" s="37">
        <f>COUNTIFS(E2:E91, "House", F2:F91, "&gt;0")</f>
        <v>42</v>
      </c>
      <c r="G95" s="37">
        <f>COUNTIFS(E2:E91, "House", G2:G91, "&gt;0")</f>
        <v>45</v>
      </c>
      <c r="H95" s="37">
        <f>COUNTIFS(E2:E91, "House", H2:H91, "&gt;0")</f>
        <v>34</v>
      </c>
    </row>
    <row r="96" spans="1:9" ht="18.75" x14ac:dyDescent="0.3">
      <c r="D96" s="33"/>
      <c r="E96" s="35" t="s">
        <v>169</v>
      </c>
      <c r="F96" s="37">
        <f>COUNTIFS(E2:E91, "Apartment", F2:F91, "&gt;0")</f>
        <v>11</v>
      </c>
      <c r="G96" s="37">
        <f>COUNTIFS(E2:E91, "Apartment", G2:G91, "&gt;0")</f>
        <v>9</v>
      </c>
      <c r="H96" s="37">
        <f>COUNTIFS(E2:E91, "Apartment", H2:H91, "&gt;0")</f>
        <v>8</v>
      </c>
    </row>
    <row r="97" spans="3:9" ht="18.75" x14ac:dyDescent="0.3">
      <c r="D97" s="33"/>
      <c r="E97" s="35" t="s">
        <v>170</v>
      </c>
      <c r="F97" s="37">
        <f>COUNTIFS(E2:E91, "Ind. Apartment", F2:F91, "&gt;0")</f>
        <v>0</v>
      </c>
      <c r="G97" s="37">
        <f>COUNTIFS(E2:E91, "Ind. Apartment", G2:G91, "&gt;0")</f>
        <v>9</v>
      </c>
      <c r="H97" s="37">
        <f>COUNTIFS(E2:E91, "Ind. Apartment", H2:H91, "&gt;0")</f>
        <v>5</v>
      </c>
    </row>
    <row r="98" spans="3:9" ht="18.75" x14ac:dyDescent="0.3">
      <c r="C98" s="38"/>
      <c r="D98" s="33"/>
      <c r="E98" s="33"/>
      <c r="F98" s="39"/>
      <c r="G98" s="39"/>
      <c r="H98" s="39"/>
    </row>
    <row r="100" spans="3:9" ht="18.75" x14ac:dyDescent="0.3">
      <c r="C100" s="36" t="s">
        <v>171</v>
      </c>
      <c r="D100">
        <f>COUNTIF(D2:D91, "")</f>
        <v>2</v>
      </c>
      <c r="I100" s="42"/>
    </row>
    <row r="101" spans="3:9" ht="18.75" x14ac:dyDescent="0.3">
      <c r="C101" s="36"/>
    </row>
    <row r="102" spans="3:9" ht="18.75" x14ac:dyDescent="0.3">
      <c r="E102" s="36" t="s">
        <v>27</v>
      </c>
      <c r="F102" s="37">
        <f>COUNTIFS(D2:D91, "1st Main", F2:F91, "&gt;0")</f>
        <v>3</v>
      </c>
      <c r="G102" s="37">
        <f>COUNTIFS(D2:D91, "1st Main", G2:G91, "&gt;0")</f>
        <v>2</v>
      </c>
      <c r="H102" s="37">
        <f>COUNTIFS(D2:D91, "1st Main", H2:H91, "&gt;0")</f>
        <v>3</v>
      </c>
    </row>
    <row r="103" spans="3:9" ht="18.75" x14ac:dyDescent="0.3">
      <c r="E103" s="36" t="s">
        <v>39</v>
      </c>
      <c r="F103" s="37">
        <f>COUNTIFS(D2:D91, "2nd Main", F2:F91, "&gt;0")</f>
        <v>3</v>
      </c>
      <c r="G103" s="37">
        <f>COUNTIFS(D2:D91, "2nd Main", G2:G91, "&gt;0")</f>
        <v>7</v>
      </c>
      <c r="H103" s="37">
        <f>COUNTIFS(D2:D91, "2nd Main", H2:H91, "&gt;0")</f>
        <v>4</v>
      </c>
    </row>
    <row r="104" spans="3:9" ht="18.75" x14ac:dyDescent="0.3">
      <c r="E104" s="36" t="s">
        <v>36</v>
      </c>
      <c r="F104" s="37">
        <f>COUNTIFS(D2:D91, "3rd Main", F2:F91, "&gt;0")</f>
        <v>12</v>
      </c>
      <c r="G104" s="37">
        <f>COUNTIFS(D2:D91, "3rd Main", G2:G91, "&gt;0")</f>
        <v>17</v>
      </c>
      <c r="H104" s="37">
        <f>COUNTIFS(D2:D91, "3rd Main", H2:H91, "&gt;0")</f>
        <v>9</v>
      </c>
    </row>
    <row r="105" spans="3:9" ht="18.75" x14ac:dyDescent="0.3">
      <c r="E105" s="36" t="s">
        <v>46</v>
      </c>
      <c r="F105" s="37">
        <f>COUNTIFS(D2:D91, "1st Cross", F2:F91, "&gt;0")</f>
        <v>5</v>
      </c>
      <c r="G105" s="37">
        <f>COUNTIFS(D2:D91, "1st Cross", G2:G91, "&gt;0")</f>
        <v>6</v>
      </c>
      <c r="H105" s="37">
        <f>COUNTIFS(D2:D91, "1st Cross", H2:H91, "&gt;0")</f>
        <v>6</v>
      </c>
    </row>
    <row r="106" spans="3:9" ht="18.75" x14ac:dyDescent="0.3">
      <c r="E106" s="36" t="s">
        <v>24</v>
      </c>
      <c r="F106" s="37">
        <f>COUNTIFS(D2:D91, "2nd Cross", F2:F91, "&gt;0")</f>
        <v>5</v>
      </c>
      <c r="G106" s="37">
        <f>COUNTIFS(D2:D91, "2nd Cross", G2:G91, "&gt;0")</f>
        <v>5</v>
      </c>
      <c r="H106" s="37">
        <f>COUNTIFS(D2:D91, "2nd Cross", H2:H91, "&gt;0")</f>
        <v>4</v>
      </c>
    </row>
    <row r="107" spans="3:9" ht="18.75" x14ac:dyDescent="0.3">
      <c r="E107" s="36" t="s">
        <v>19</v>
      </c>
      <c r="F107" s="37">
        <f>COUNTIFS(D2:D91, "3rd Cross", F2:F91, "&gt;0")</f>
        <v>4</v>
      </c>
      <c r="G107" s="37">
        <f>COUNTIFS(D2:D91, "3rd Cross", G2:G91, "&gt;0")</f>
        <v>9</v>
      </c>
      <c r="H107" s="37">
        <f>COUNTIFS(D2:D91, "3rd Cross", H2:H91, "&gt;0")</f>
        <v>6</v>
      </c>
    </row>
    <row r="108" spans="3:9" ht="18.75" x14ac:dyDescent="0.3">
      <c r="E108" s="36" t="s">
        <v>67</v>
      </c>
      <c r="F108" s="37">
        <f>COUNTIFS(D2:D91, "4th Cross", F2:F91, "&gt;0")</f>
        <v>1</v>
      </c>
      <c r="G108" s="37">
        <f>COUNTIFS(D2:D91, "4th Cross", G2:G91, "&gt;0")</f>
        <v>0</v>
      </c>
      <c r="H108" s="37">
        <f>COUNTIFS(D2:D91, "4th Cross", H2:H91, "&gt;0")</f>
        <v>0</v>
      </c>
    </row>
    <row r="109" spans="3:9" ht="18.75" x14ac:dyDescent="0.3">
      <c r="E109" s="36" t="s">
        <v>10</v>
      </c>
      <c r="F109" s="37">
        <f>COUNTIFS(D2:D91, "Seethammal Road", F2:F91, "&gt;0")</f>
        <v>17</v>
      </c>
      <c r="G109" s="37">
        <f>COUNTIFS(D2:D91, "Seethammal Road", G2:G91, "&gt;0")</f>
        <v>14</v>
      </c>
      <c r="H109" s="37">
        <f>COUNTIFS(D2:D91, "Seethammal Road", H2:H91, "&gt;0")</f>
        <v>12</v>
      </c>
    </row>
  </sheetData>
  <autoFilter ref="A1:I88">
    <filterColumn colId="6">
      <customFilters>
        <customFilter operator="notEqual" val=" "/>
      </customFilters>
    </filterColumn>
  </autoFilter>
  <pageMargins left="0.7" right="0.7" top="0.75" bottom="0.75" header="0.3" footer="0.3"/>
  <pageSetup paperSize="9" scale="58"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Kannan</dc:creator>
  <cp:lastModifiedBy>Rajesh Kannan</cp:lastModifiedBy>
  <cp:lastPrinted>2023-09-08T13:04:12Z</cp:lastPrinted>
  <dcterms:created xsi:type="dcterms:W3CDTF">2023-08-29T10:16:05Z</dcterms:created>
  <dcterms:modified xsi:type="dcterms:W3CDTF">2023-12-15T09:06:51Z</dcterms:modified>
</cp:coreProperties>
</file>